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tcoin" sheetId="1" r:id="rId4"/>
    <sheet state="visible" name="Ethereum" sheetId="2" r:id="rId5"/>
    <sheet state="visible" name="Litecoin" sheetId="3" r:id="rId6"/>
    <sheet state="visible" name="Monero" sheetId="4" r:id="rId7"/>
    <sheet state="visible" name="Supp Tables 1-3" sheetId="5" r:id="rId8"/>
    <sheet state="visible" name="Supp Table 4" sheetId="6" r:id="rId9"/>
    <sheet state="visible" name="Supp Table 12" sheetId="7" r:id="rId10"/>
    <sheet state="visible" name="Miner Power Sensitivity" sheetId="8" r:id="rId11"/>
    <sheet state="visible" name="Carbon costs" sheetId="9" r:id="rId12"/>
    <sheet state="visible" name="Total CO2 emissions" sheetId="10" r:id="rId13"/>
    <sheet state="visible" name="Supp Fig 2" sheetId="11" r:id="rId14"/>
    <sheet state="visible" name="Metals Energy Costs" sheetId="12" r:id="rId15"/>
    <sheet state="visible" name="Figure 2" sheetId="13" r:id="rId16"/>
  </sheets>
  <externalReferences>
    <externalReference r:id="rId17"/>
  </externalReferences>
  <definedNames>
    <definedName name="_xlchart.v1.5">'Miner Power Sensitivity'!$L$4:$L$13</definedName>
    <definedName name="_xlchart.v1.4">'Miner Power Sensitivity'!$L$3</definedName>
    <definedName name="_xlchart.v1.0">'Miner Power Sensitivity'!$J$3</definedName>
    <definedName name="_xlchart.v1.3">'Miner Power Sensitivity'!$K$4:$K$13</definedName>
    <definedName name="_xlchart.v1.1">'Miner Power Sensitivity'!$J$4:$J$8</definedName>
    <definedName name="_xlchart.v1.2">'Miner Power Sensitivity'!$K$3</definedName>
  </definedNames>
  <calcPr/>
  <extLst>
    <ext uri="GoogleSheetsCustomDataVersion1">
      <go:sheetsCustomData xmlns:go="http://customooxmlschemas.google.com/" r:id="rId18" roundtripDataSignature="AMtx7miH1RUSuVCf57n6IDwiyGM1Axb1D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96">
      <text>
        <t xml:space="preserve">======
ID#AAAADyl01as
Max Krause    (2019-12-05 09:02:20)
Bitcoin block reward halved on this day. This value is an average of 25 and 12.5. Assumed.</t>
      </text>
    </comment>
  </commentList>
  <extLst>
    <ext uri="GoogleSheetsCustomDataVersion1">
      <go:sheetsCustomData xmlns:go="http://customooxmlschemas.google.com/" r:id="rId1" roundtripDataSignature="AMtx7mjp4G/KutRvaXdGDtjyXNHtuXYoI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660">
      <text>
        <t xml:space="preserve">======
ID#AAAADyl01aw
Max Krause    (2019-12-05 09:02:20)
ETH reward dropped from 5 to 3 ETH. Average of 4 used for October 16, 2017.</t>
      </text>
    </comment>
  </commentList>
  <extLst>
    <ext uri="GoogleSheetsCustomDataVersion1">
      <go:sheetsCustomData xmlns:go="http://customooxmlschemas.google.com/" r:id="rId1" roundtripDataSignature="AMtx7mjQfrlEbqBx8OMxGzErNKBQ7KqrmA=="/>
    </ext>
  </extLst>
</comments>
</file>

<file path=xl/sharedStrings.xml><?xml version="1.0" encoding="utf-8"?>
<sst xmlns="http://schemas.openxmlformats.org/spreadsheetml/2006/main" count="887" uniqueCount="421">
  <si>
    <t>Bitcoin</t>
  </si>
  <si>
    <t>Litecoin</t>
  </si>
  <si>
    <t>Ethereum</t>
  </si>
  <si>
    <t>Source</t>
  </si>
  <si>
    <t>https://blockchain.info/charts/hash-rate?timespan=2years</t>
  </si>
  <si>
    <r>
      <t>*10</t>
    </r>
    <r>
      <rPr>
        <rFont val="Calibri"/>
        <color theme="1"/>
        <sz val="11.0"/>
        <vertAlign val="superscript"/>
      </rPr>
      <t>6</t>
    </r>
    <r>
      <rPr>
        <rFont val="Calibri"/>
        <color theme="1"/>
        <sz val="11.0"/>
      </rPr>
      <t xml:space="preserve"> J/s = 1 MW</t>
    </r>
  </si>
  <si>
    <r>
      <t>*10</t>
    </r>
    <r>
      <rPr>
        <rFont val="Calibri"/>
        <color theme="1"/>
        <sz val="11.0"/>
        <vertAlign val="superscript"/>
      </rPr>
      <t>6</t>
    </r>
    <r>
      <rPr>
        <rFont val="Calibri"/>
        <color theme="1"/>
        <sz val="11.0"/>
      </rPr>
      <t xml:space="preserve"> J/s = 1 MW</t>
    </r>
  </si>
  <si>
    <t>Source:</t>
  </si>
  <si>
    <t>https://bitinfocharts.com/comparison/litecoin-hashrate.html</t>
  </si>
  <si>
    <t>https://etherscan.io/chart/hashrate</t>
  </si>
  <si>
    <t>N/A</t>
  </si>
  <si>
    <t>https://coinmarketcap.com/</t>
  </si>
  <si>
    <t>https://etherscan.io/chart/blocktime</t>
  </si>
  <si>
    <t>J = E*I/60/J</t>
  </si>
  <si>
    <t>J = I*G/H*60</t>
  </si>
  <si>
    <t>K = J/D</t>
  </si>
  <si>
    <t>M = 24*60/H*I</t>
  </si>
  <si>
    <t>N7 = M7 + N6</t>
  </si>
  <si>
    <t>*1000 GH = 1 TH</t>
  </si>
  <si>
    <t xml:space="preserve">Downloaded on: </t>
  </si>
  <si>
    <t>Network Hashrate</t>
  </si>
  <si>
    <t>See Highlights</t>
  </si>
  <si>
    <t>https://coinmarketcap.com/currencies/bitcoin/historical-data/?start=20130428&amp;end=20180426</t>
  </si>
  <si>
    <t>http://www.bitcoinblockhalf.com/</t>
  </si>
  <si>
    <t>J = D*H/60/I</t>
  </si>
  <si>
    <t>L = J/D</t>
  </si>
  <si>
    <t>https://coinmarketcap.com/currencies/litecoin/historical-data/?start=20130428&amp;end=20180426</t>
  </si>
  <si>
    <t>Rig Power Efficiency</t>
  </si>
  <si>
    <t>Power required*</t>
  </si>
  <si>
    <t>Energy consumed per day</t>
  </si>
  <si>
    <t>Cumulative energy consumed</t>
  </si>
  <si>
    <t xml:space="preserve">Price at close </t>
  </si>
  <si>
    <t>block time</t>
  </si>
  <si>
    <t>Reward</t>
  </si>
  <si>
    <t>Energy per coin</t>
  </si>
  <si>
    <t>network velocity</t>
  </si>
  <si>
    <t>Energy Cost</t>
  </si>
  <si>
    <t>Coins created</t>
  </si>
  <si>
    <t>https://bitinfocharts.com/comparison/litecoin-confirmationtime.html</t>
  </si>
  <si>
    <t>Cumulative coins created</t>
  </si>
  <si>
    <t>HR</t>
  </si>
  <si>
    <t>Downloaded on:</t>
  </si>
  <si>
    <t>PE</t>
  </si>
  <si>
    <t>P</t>
  </si>
  <si>
    <t>E</t>
  </si>
  <si>
    <t>ƩE</t>
  </si>
  <si>
    <t>EX</t>
  </si>
  <si>
    <t>tB</t>
  </si>
  <si>
    <t>R</t>
  </si>
  <si>
    <t>Highlights</t>
  </si>
  <si>
    <r>
      <t>N</t>
    </r>
    <r>
      <rPr>
        <rFont val="Calibri"/>
        <color theme="1"/>
        <sz val="11.0"/>
        <vertAlign val="subscript"/>
      </rPr>
      <t>C</t>
    </r>
  </si>
  <si>
    <t>v</t>
  </si>
  <si>
    <t>Energy cost</t>
  </si>
  <si>
    <t>EC</t>
  </si>
  <si>
    <r>
      <t>r</t>
    </r>
    <r>
      <rPr>
        <rFont val="Calibri"/>
        <color theme="1"/>
        <sz val="11.0"/>
        <vertAlign val="subscript"/>
      </rPr>
      <t>C</t>
    </r>
  </si>
  <si>
    <r>
      <t>N</t>
    </r>
    <r>
      <rPr>
        <rFont val="Calibri"/>
        <color theme="1"/>
        <sz val="11.0"/>
        <vertAlign val="subscript"/>
      </rPr>
      <t>C</t>
    </r>
  </si>
  <si>
    <r>
      <t>r</t>
    </r>
    <r>
      <rPr>
        <rFont val="Calibri"/>
        <color theme="1"/>
        <sz val="11.0"/>
        <vertAlign val="subscript"/>
      </rPr>
      <t>C</t>
    </r>
  </si>
  <si>
    <t>Cm</t>
  </si>
  <si>
    <t>2018^</t>
  </si>
  <si>
    <t>Date</t>
  </si>
  <si>
    <t>GH/s</t>
  </si>
  <si>
    <t>TH/s</t>
  </si>
  <si>
    <t>J/MH</t>
  </si>
  <si>
    <t>MW</t>
  </si>
  <si>
    <t>MWh/d</t>
  </si>
  <si>
    <t>USD/coin</t>
  </si>
  <si>
    <t>minutes</t>
  </si>
  <si>
    <t>coins/block</t>
  </si>
  <si>
    <t>kWh/coin</t>
  </si>
  <si>
    <t>USD/h</t>
  </si>
  <si>
    <t>MJ/USD</t>
  </si>
  <si>
    <t>coins/day</t>
  </si>
  <si>
    <t>coins</t>
  </si>
  <si>
    <t>Assumed power efficiency of Ethereum mining rig (J/MH)</t>
  </si>
  <si>
    <t>H/s</t>
  </si>
  <si>
    <t>Bitcoin's % of Total Power consumed</t>
  </si>
  <si>
    <t>Assumed power efficiency of Litecoin mining rig (J/MH)</t>
  </si>
  <si>
    <r>
      <t>t</t>
    </r>
    <r>
      <rPr>
        <rFont val="Calibri"/>
        <color theme="1"/>
        <sz val="11.0"/>
        <vertAlign val="subscript"/>
      </rPr>
      <t>B</t>
    </r>
  </si>
  <si>
    <r>
      <t>N</t>
    </r>
    <r>
      <rPr>
        <rFont val="Calibri"/>
        <color theme="1"/>
        <sz val="11.0"/>
        <vertAlign val="subscript"/>
      </rPr>
      <t>C</t>
    </r>
  </si>
  <si>
    <r>
      <t>r</t>
    </r>
    <r>
      <rPr>
        <rFont val="Calibri"/>
        <color theme="1"/>
        <sz val="11.0"/>
        <vertAlign val="subscript"/>
      </rPr>
      <t>C</t>
    </r>
  </si>
  <si>
    <t>Assumed power efficiency of Bitcoin mining rig (J/GH)</t>
  </si>
  <si>
    <t>2017 MW</t>
  </si>
  <si>
    <t>2018 MW</t>
  </si>
  <si>
    <t>J/GH</t>
  </si>
  <si>
    <t>Total energy consumed by the network (MWh/y)</t>
  </si>
  <si>
    <t>Monero</t>
  </si>
  <si>
    <t>Days per year</t>
  </si>
  <si>
    <t>Bitcoin %</t>
  </si>
  <si>
    <t>Annual power requirement (MW)</t>
  </si>
  <si>
    <t>Avg. Annual Energy Factor (MJ/USD)</t>
  </si>
  <si>
    <t>SD Annual Energy Factor (MJ/USD)</t>
  </si>
  <si>
    <t>1/1/16 - 30/6/18 Energy Factor (MJ/USD)</t>
  </si>
  <si>
    <t>SD Energy Factor (MJ/USD)</t>
  </si>
  <si>
    <t>Median Energy Factor (MJ/USD)</t>
  </si>
  <si>
    <t>^Data for 2018 is only until June 30, 2018. It is not a projection of complete annual values.</t>
  </si>
  <si>
    <t>Note: SD - Standard Deviation</t>
  </si>
  <si>
    <t>Timeline</t>
  </si>
  <si>
    <t>Ethereum reward halved on October 16, 2017, source: https://bitcointalk.org/index.php?topic=2294564.0</t>
  </si>
  <si>
    <t>Notes</t>
  </si>
  <si>
    <t xml:space="preserve">The mining efficiency of a current graphical processing unit (GPU) was selected to represent the typical Ethereum miner. AMD’s AMD Radeon™ RX 480 Graphics Card was selected. </t>
  </si>
  <si>
    <t xml:space="preserve">Litecoin halved from 50 to 25 on 8/25/15 </t>
  </si>
  <si>
    <r>
      <t>*10</t>
    </r>
    <r>
      <rPr>
        <rFont val="Calibri"/>
        <color theme="1"/>
        <sz val="11.0"/>
        <vertAlign val="superscript"/>
      </rPr>
      <t>6</t>
    </r>
    <r>
      <rPr>
        <rFont val="Calibri"/>
        <color theme="1"/>
        <sz val="11.0"/>
      </rPr>
      <t xml:space="preserve"> J/s = 1 MW</t>
    </r>
  </si>
  <si>
    <t>Litecoin Antminer specifications</t>
  </si>
  <si>
    <t xml:space="preserve">Bitcoin’s first block halving happened on November 28, 2012. </t>
  </si>
  <si>
    <t>July 9, 2016 BTC reward decreases from 25 to 12.5</t>
  </si>
  <si>
    <t>Source: https://www.cryptocompare.com/mining/bitmain/antminer-l3plusplus-580mhs/</t>
  </si>
  <si>
    <t>https://motherboard.vice.com/en_us/article/d3zn9a/ethereum-mining-transaction-electricity-consumption-bitcoin</t>
  </si>
  <si>
    <t>https://en.bitcoin.it/wiki/Controlled_supply</t>
  </si>
  <si>
    <t>220VAC Power efficiency @25℃, 93% conversion efficiency of APW3: 1.62 J/MH +10%</t>
  </si>
  <si>
    <t>2016 Mining efficiency of Bitcoin rigs was based on estimates reported by Bevand (2017)</t>
  </si>
  <si>
    <t>Source: https://bitcoinmagazine.com/articles/op-ed-bitcoin-miners-consume-reasonable-amount-energy-and-its-all-worth-it/</t>
  </si>
  <si>
    <t>Hashes per second: 29 MH/s</t>
  </si>
  <si>
    <t>Data reported by Bevand for ASIC miners in 2016:</t>
  </si>
  <si>
    <t>Power requirement: 150 W x 90% energy efficiency = 135 W</t>
  </si>
  <si>
    <t>ASIC Performance</t>
  </si>
  <si>
    <t>January 2016-June 2016</t>
  </si>
  <si>
    <t>July 2016-October 2016</t>
  </si>
  <si>
    <t>Best J/GH</t>
  </si>
  <si>
    <t>Worst J/GH</t>
  </si>
  <si>
    <t>Months in 2016</t>
  </si>
  <si>
    <t>Average for those months</t>
  </si>
  <si>
    <t>Annualized average</t>
  </si>
  <si>
    <t>Time-weighted average for 2016</t>
  </si>
  <si>
    <t xml:space="preserve">2017 and 2018 mining efficiency was the average of ASICS reported in Table 1 of De Vries (2018) </t>
  </si>
  <si>
    <t>https://doi.org/10.1016/j.joule.2018.04.016</t>
  </si>
  <si>
    <t>ASIC Machine</t>
  </si>
  <si>
    <t>Power efficiency (J/GH)</t>
  </si>
  <si>
    <t>Antminer S9</t>
  </si>
  <si>
    <t>Antminer T9</t>
  </si>
  <si>
    <t>Antminer T9+</t>
  </si>
  <si>
    <t>Antminer V9</t>
  </si>
  <si>
    <t>Antminer S7</t>
  </si>
  <si>
    <t>AvalonMiner 821</t>
  </si>
  <si>
    <t>AvalonMiner 761</t>
  </si>
  <si>
    <t>AvalonMiner 741</t>
  </si>
  <si>
    <t>Bitfury B8 Black</t>
  </si>
  <si>
    <t>Bitfury B8</t>
  </si>
  <si>
    <t>Average</t>
  </si>
  <si>
    <t>Supplementary Table 1</t>
  </si>
  <si>
    <t>Coin</t>
  </si>
  <si>
    <r>
      <t>*10</t>
    </r>
    <r>
      <rPr>
        <rFont val="Calibri"/>
        <color theme="1"/>
        <sz val="11.0"/>
        <vertAlign val="superscript"/>
      </rPr>
      <t>6</t>
    </r>
    <r>
      <rPr>
        <rFont val="Calibri"/>
        <color theme="1"/>
        <sz val="11.0"/>
      </rPr>
      <t xml:space="preserve"> J/s = 1 MW</t>
    </r>
  </si>
  <si>
    <t>Included in SI</t>
  </si>
  <si>
    <t>https://coinmarketcap.com/currencies/monero/historical-data/</t>
  </si>
  <si>
    <t>https://bitinfocharts.com/comparison/monero-confirmationtime.html</t>
  </si>
  <si>
    <t>https://docs.google.com/spreadsheets/d/1qXi7zUSIh7F6UuSuhOryyFbHEy_LJuym3I3neAga_2s/edit#gid=239466694</t>
  </si>
  <si>
    <t>Power required</t>
  </si>
  <si>
    <t>2016 estimate</t>
  </si>
  <si>
    <t>Rank</t>
  </si>
  <si>
    <t>Country</t>
  </si>
  <si>
    <t>National energy consumption</t>
  </si>
  <si>
    <t>Year of estimate</t>
  </si>
  <si>
    <t>kWh/y</t>
  </si>
  <si>
    <r>
      <t>N</t>
    </r>
    <r>
      <rPr>
        <rFont val="Calibri"/>
        <color theme="1"/>
        <sz val="11.0"/>
        <vertAlign val="subscript"/>
      </rPr>
      <t>C</t>
    </r>
  </si>
  <si>
    <t>BTC</t>
  </si>
  <si>
    <r>
      <t>r</t>
    </r>
    <r>
      <rPr>
        <rFont val="Calibri"/>
        <color theme="1"/>
        <sz val="11.0"/>
        <vertAlign val="subscript"/>
      </rPr>
      <t>C</t>
    </r>
  </si>
  <si>
    <t>Assumed power efficiency of Monero mining rig (J/H)</t>
  </si>
  <si>
    <t>MH/s</t>
  </si>
  <si>
    <t>J/H</t>
  </si>
  <si>
    <t>MALTA</t>
  </si>
  <si>
    <t>2015 EST.</t>
  </si>
  <si>
    <t>ETH</t>
  </si>
  <si>
    <t>THE GAMBIA</t>
  </si>
  <si>
    <t>LTC</t>
  </si>
  <si>
    <t>GUINEA-BISSAU</t>
  </si>
  <si>
    <t>XMR</t>
  </si>
  <si>
    <t>LIBERIA</t>
  </si>
  <si>
    <t>2016 EST.</t>
  </si>
  <si>
    <r>
      <t>1 MW = 8.76x10</t>
    </r>
    <r>
      <rPr>
        <rFont val="Calibri"/>
        <color theme="1"/>
        <sz val="11.0"/>
        <vertAlign val="superscript"/>
      </rPr>
      <t>6</t>
    </r>
    <r>
      <rPr>
        <rFont val="Calibri"/>
        <color theme="1"/>
        <sz val="11.0"/>
      </rPr>
      <t xml:space="preserve"> kWh/y</t>
    </r>
  </si>
  <si>
    <t>Source: https://www.cia.gov/library/publications/the-world-factbook/rankorder/2233rank.html</t>
  </si>
  <si>
    <t>Supplementary Table 2</t>
  </si>
  <si>
    <t>2017 estimate</t>
  </si>
  <si>
    <t>ANGOLA</t>
  </si>
  <si>
    <t>NEW CALEDONIA</t>
  </si>
  <si>
    <t>FAROE ISLANDS</t>
  </si>
  <si>
    <t>GAMBIA, THE</t>
  </si>
  <si>
    <t>CHAD</t>
  </si>
  <si>
    <t>SAINT KITTS AND NEVIS</t>
  </si>
  <si>
    <r>
      <t>1 MW = 8.76x10</t>
    </r>
    <r>
      <rPr>
        <rFont val="Calibri"/>
        <color theme="1"/>
        <sz val="11.0"/>
        <vertAlign val="superscript"/>
      </rPr>
      <t>6</t>
    </r>
    <r>
      <rPr>
        <rFont val="Calibri"/>
        <color theme="1"/>
        <sz val="11.0"/>
      </rPr>
      <t xml:space="preserve"> kWh/y</t>
    </r>
  </si>
  <si>
    <t>Supplementary Table 3</t>
  </si>
  <si>
    <t>2018 estimate^</t>
  </si>
  <si>
    <t>MW^</t>
  </si>
  <si>
    <t>DENMARK</t>
  </si>
  <si>
    <t>SUDAN</t>
  </si>
  <si>
    <t>UGANDA</t>
  </si>
  <si>
    <t>AFGHANISTAN</t>
  </si>
  <si>
    <t>ARUBA</t>
  </si>
  <si>
    <t>FIJI</t>
  </si>
  <si>
    <t>These data reflect power requirements for the first six months of 2018 only</t>
  </si>
  <si>
    <r>
      <t>1 MW = 8.76x10</t>
    </r>
    <r>
      <rPr>
        <rFont val="Calibri"/>
        <color theme="1"/>
        <sz val="11.0"/>
        <vertAlign val="superscript"/>
      </rPr>
      <t>6</t>
    </r>
    <r>
      <rPr>
        <rFont val="Calibri"/>
        <color theme="1"/>
        <sz val="11.0"/>
      </rPr>
      <t xml:space="preserve"> kWh/y</t>
    </r>
  </si>
  <si>
    <t>GPU</t>
  </si>
  <si>
    <t>VRAM</t>
  </si>
  <si>
    <t>Hashrate (H/s)</t>
  </si>
  <si>
    <t>TDP (W)</t>
  </si>
  <si>
    <t>PE (J/GH)</t>
  </si>
  <si>
    <t>Comments</t>
  </si>
  <si>
    <t>1 XFX 7970 + 1 ASUS 7970 DIRECT CU</t>
  </si>
  <si>
    <t>3 GB DDR5</t>
  </si>
  <si>
    <t>MINERGATE 7.2 INTENSITY 4</t>
  </si>
  <si>
    <t>WINDOWS 10 x64</t>
  </si>
  <si>
    <t>Jan, 2018</t>
  </si>
  <si>
    <t>1050 OC 2GB</t>
  </si>
  <si>
    <t>2 GB DDR5</t>
  </si>
  <si>
    <t>XMRMINER_0.2.1 + CUSTOM MEMORY OC 3760 MHZ</t>
  </si>
  <si>
    <t>WINDOWS 7 x64</t>
  </si>
  <si>
    <t>Dec, 2017</t>
  </si>
  <si>
    <t>1050 TI</t>
  </si>
  <si>
    <t>4 GB DDR5</t>
  </si>
  <si>
    <t>CCMINER 2.2.2</t>
  </si>
  <si>
    <t>Nov, 2017</t>
  </si>
  <si>
    <t>1050TI</t>
  </si>
  <si>
    <t>CCMINER</t>
  </si>
  <si>
    <t>Mar, 2017</t>
  </si>
  <si>
    <t>1060 6GB AORUS XTREME EDITION</t>
  </si>
  <si>
    <t>6 GB DDR5</t>
  </si>
  <si>
    <t>XMR-STAK</t>
  </si>
  <si>
    <t>1080 G1 GAMING OC 2138MHZ</t>
  </si>
  <si>
    <t>8 GB DDR5</t>
  </si>
  <si>
    <t>CCMINER 2.2.2 CUDA 9</t>
  </si>
  <si>
    <t>1080 GTX</t>
  </si>
  <si>
    <t>MINERGATE 7.2</t>
  </si>
  <si>
    <t>1080 TI</t>
  </si>
  <si>
    <t>1080 TI ASUS ROG STRIX OC 11GB</t>
  </si>
  <si>
    <t>11 GB DDR5</t>
  </si>
  <si>
    <t>XMR-STAK C0D3R'S EDITION</t>
  </si>
  <si>
    <t>1080 TI ASUS STRIX OC</t>
  </si>
  <si>
    <t>XMR-STAK-NVIDIA</t>
  </si>
  <si>
    <t>Aug, 2017</t>
  </si>
  <si>
    <t>1080TI</t>
  </si>
  <si>
    <t>MINERGATE</t>
  </si>
  <si>
    <t>Sep, 2017</t>
  </si>
  <si>
    <t>XMRIG-NVIDIA.EXE 2.2.4 --CUDA-LAUNCH=8X120 --CUDA-BFACTOR=8 --CUDA-BSLEEP=100 --KEEPALIVE --NICEHASH --DONATE-LEVEL 1</t>
  </si>
  <si>
    <t>10X ASUS RX 580 4GB DUAL OC</t>
  </si>
  <si>
    <t>CLAYMORE CRYPTONOTE AMD GPU MINER V10.2</t>
  </si>
  <si>
    <t>10X MSI RX 460 LOW PROFILE BIOS MODDED</t>
  </si>
  <si>
    <t>CLAYMORE 10.2</t>
  </si>
  <si>
    <t>UBUNTU 16.10 x64</t>
  </si>
  <si>
    <t>10X POWERCOLOR RX 560 (MODIFIED BIOS 565 WATTS @ WALL)</t>
  </si>
  <si>
    <t>SGMINER-GM-XMR</t>
  </si>
  <si>
    <t>ETHOS 1.2.0</t>
  </si>
  <si>
    <t>11 X RX 570 ( 2 X POWERCOLOR REDDRAGON + 9 X SAPPHIRE RX 570 ITX)</t>
  </si>
  <si>
    <t>4 GB DDR3</t>
  </si>
  <si>
    <t>CLAYMORE AMD CRYPTONOTE 11.2</t>
  </si>
  <si>
    <t>11X MSI R7 370 + 3X ASUS RX 550 + 2X GIGABYTE RX 550 + 2X 4GB RX 550 + 1X 2GB RX 550</t>
  </si>
  <si>
    <t>SIMPLE MINER</t>
  </si>
  <si>
    <t>12X R9 290</t>
  </si>
  <si>
    <t>WINDOWS SERVER 2016</t>
  </si>
  <si>
    <t>12X RX 580 SAPHIRE NITRO+/HYNIX MEMORY/BIOS MODIFIED (1250/2150)/ADRENALIN 17.2.2</t>
  </si>
  <si>
    <t>CAST-XMR 0.8.1 -I 7</t>
  </si>
  <si>
    <t>12X SAPPHIRE RX 560 2GB(HYNIX) - MOD BIOS 1500 TIMINGS, 1050/1950</t>
  </si>
  <si>
    <t>CLAYMORE CRYPTONOTE AMD GPU MINER V11.0</t>
  </si>
  <si>
    <t>13X POWERCOOLER "RED DEVIL" RX 580</t>
  </si>
  <si>
    <t>XMR-STAK-AMD-GIT</t>
  </si>
  <si>
    <t>ARCHLINUX x64</t>
  </si>
  <si>
    <t>Oct, 2017</t>
  </si>
  <si>
    <t>13X RADEON RX 580</t>
  </si>
  <si>
    <t>13X RX 550 D5 2GB PENTIUM G4400</t>
  </si>
  <si>
    <t>XMR STAK</t>
  </si>
  <si>
    <t>UBUNTU 16.04 x64</t>
  </si>
  <si>
    <t>13X SAPPHIRE PULSE ITX RADEON RX 570 4GD5 (CORE 1200/MEM 2100)</t>
  </si>
  <si>
    <t>CLAYMORE'S CRYPTONOTE AMD GPU MINER V11.2 -H 928</t>
  </si>
  <si>
    <t>1X AMD RX 580 8GB</t>
  </si>
  <si>
    <t>1X ASUS RADEON R9 290X DIRECTCU II</t>
  </si>
  <si>
    <t>SGMINER</t>
  </si>
  <si>
    <t>1X EVGA SC 560TI</t>
  </si>
  <si>
    <t>1 GB DDR5</t>
  </si>
  <si>
    <t>1X GIGABYTE VEGA 56 + 3X MSI VEGA 64</t>
  </si>
  <si>
    <t>8 GB HBM2 MEMORY</t>
  </si>
  <si>
    <t>CAST_XMR-VEGA 060</t>
  </si>
  <si>
    <t>1X MSI GAMING X RX 570 4GB</t>
  </si>
  <si>
    <t>CAST XMR 0.8</t>
  </si>
  <si>
    <t>1X MSI R9 390 + 2X ASUS R9 390X +1X ASUS RX 480 + AMD RYZEN 5 1400</t>
  </si>
  <si>
    <t>CLAYMORE'S CRYPTONOTE GPU MINER V9.7 BETA</t>
  </si>
  <si>
    <t>1X MSI RADEON VEGA 56</t>
  </si>
  <si>
    <t>XMR-STAK-AMD, 2 THREADS / GPU, 2016 + 1600 THREAD INTENSITIES, WORKSIZE 8</t>
  </si>
  <si>
    <t>1X RX 560</t>
  </si>
  <si>
    <t>1X RX 580 SAPPHIRE NITRO+</t>
  </si>
  <si>
    <t>CAST_XMR-VEGA</t>
  </si>
  <si>
    <t>1X SAPPHIERE VEGA 64</t>
  </si>
  <si>
    <t>CAST XMR</t>
  </si>
  <si>
    <t>1X SAPPHIRE RX 560D 2GB(ELPIDA) - MOD BIOS 1500 TIMINGS, 1300/1825</t>
  </si>
  <si>
    <t>1X STOCK R9 390X, @~1.152V</t>
  </si>
  <si>
    <t>MINERGATE/NICEHASH</t>
  </si>
  <si>
    <t>1X VEGA 56, 2X MSI RX580 ARMOR SAMSUNG 8G</t>
  </si>
  <si>
    <t>XMR-STAK 2.1 R580 @ 2X1024/8 VEGA @ 2X1936</t>
  </si>
  <si>
    <t>1X VEGA FRONTIER EKWB + 1X RX VEGA64 LC</t>
  </si>
  <si>
    <t>16 GB HBM2 MEMORY</t>
  </si>
  <si>
    <t>XMR-STAK (BLOCKCHAIN DRIVER)</t>
  </si>
  <si>
    <t>2 X EVGA 1080TI SC BLACK - 1 X EVGA 1080TI FTW3 - 1 X GFORCE. GTX TITAN BLACK</t>
  </si>
  <si>
    <t>XMRMINER</t>
  </si>
  <si>
    <t>2 X GPU GIGABYTE RADEON RX 480 G1 GAMING 8G (1300-1340 MHZ / 2250 MHZ,)</t>
  </si>
  <si>
    <t>CLAYMORE AMD GPU MINER 9.6</t>
  </si>
  <si>
    <t>Jan, 2017</t>
  </si>
  <si>
    <t>2 X GTX 1060</t>
  </si>
  <si>
    <t>CCMINER - -L 8X120 --BFACTOR=8 --BSLEEP=100</t>
  </si>
  <si>
    <t>2 X HIS RADEON HD 7950</t>
  </si>
  <si>
    <t>CLAYMORE CRYPTONOTE GPU MINER V9.7</t>
  </si>
  <si>
    <t>May, 2017</t>
  </si>
  <si>
    <t>2 X MSI RX 570 ARMOR (MOD BIOS)</t>
  </si>
  <si>
    <t>XMR-STAK-AMD</t>
  </si>
  <si>
    <t>2 X MSI VEGA 56</t>
  </si>
  <si>
    <t>XMR STAK AMD, 2 THREADS PER GPU 2016/1730 FLASHED 64 MODDED REG FILES.</t>
  </si>
  <si>
    <t>2 X RADEON R9 290 VAPORX</t>
  </si>
  <si>
    <t>2 X RX 480 NITRO+ 8GB</t>
  </si>
  <si>
    <t>CLAYMORE GPU MINER 9.5</t>
  </si>
  <si>
    <t>2 X RX VEGA 64 LIQUID</t>
  </si>
  <si>
    <t>2 X SAPPHIRE RX VEGA 64 / 4 X POWERCOLOR RX VEGA 64</t>
  </si>
  <si>
    <t>XMR-STAK-AMD, 2 THREADS, INTENSITY 2016/1800, WORKSIZE 8, PLATFORM INDEX 1, HBCC ACTIVATED (DEVCON.EXE ENABLE/DISABLE AT BOOT), OVERDRIVENTOOL PROFILE: GPU: P0(852MHZ/800MV) P1(991MHZ/900MV)</t>
  </si>
  <si>
    <t>2 X VEGA 56</t>
  </si>
  <si>
    <t>2 XFX RX 580 GTS BLACKEDITION + 2 ASUS STRIX RX580</t>
  </si>
  <si>
    <t>CLAYMORE 9.7B</t>
  </si>
  <si>
    <t>median efficiency</t>
  </si>
  <si>
    <t>average efficiency</t>
  </si>
  <si>
    <t>standard deviation</t>
  </si>
  <si>
    <t>highest efficiency</t>
  </si>
  <si>
    <t>worst efficiency</t>
  </si>
  <si>
    <t>1st quartile</t>
  </si>
  <si>
    <t>3rd quartile</t>
  </si>
  <si>
    <t>Supplementary Table 12</t>
  </si>
  <si>
    <t>% Increase from 2016</t>
  </si>
  <si>
    <t>(kWh/coin)</t>
  </si>
  <si>
    <t>(%)</t>
  </si>
  <si>
    <t>Power Efficiencies reported by Bevand*</t>
  </si>
  <si>
    <t>Data for Supplementary Figure 1</t>
  </si>
  <si>
    <t>EC (MJ/USD)</t>
  </si>
  <si>
    <t>"Average"</t>
  </si>
  <si>
    <t>(unweighted by time, not used)</t>
  </si>
  <si>
    <t>*Source: https://bitcoinmagazine.com/articles/op-ed-bitcoin-miners-consume-reasonable-amount-energy-and-its-all-worth-it/</t>
  </si>
  <si>
    <t>Weighted-average used in analysis (not plotted here)</t>
  </si>
  <si>
    <t>Values reported in manuscript</t>
  </si>
  <si>
    <t>Power efficiencies reported by De Vries</t>
  </si>
  <si>
    <t>Supplementary Figure 1</t>
  </si>
  <si>
    <t>Source:https://doi.org/10.1016/j.joule.2018.04.016</t>
  </si>
  <si>
    <t>Average used in 2017 and 2018 analysis (not plotted here)</t>
  </si>
  <si>
    <t>Emission factors from:</t>
  </si>
  <si>
    <t>Title</t>
  </si>
  <si>
    <t>CO2 emissions from electricity generation in seven Asia-Pacific and North American countries: A decomposition analysis</t>
  </si>
  <si>
    <t>Authors</t>
  </si>
  <si>
    <t>Malla, Sunil</t>
  </si>
  <si>
    <t>Year</t>
  </si>
  <si>
    <t>DOI</t>
  </si>
  <si>
    <t>10.1016/j.enpol.2008.08.010</t>
  </si>
  <si>
    <t xml:space="preserve">Table 1. </t>
  </si>
  <si>
    <t>Energy per coin mined</t>
  </si>
  <si>
    <t>Year 2005</t>
  </si>
  <si>
    <t>Total electricity</t>
  </si>
  <si>
    <t>CO2 emissions from</t>
  </si>
  <si>
    <t>CO2 emissions per kWh</t>
  </si>
  <si>
    <t>SD</t>
  </si>
  <si>
    <t>Median</t>
  </si>
  <si>
    <t xml:space="preserve">generation </t>
  </si>
  <si>
    <t>electricity generation</t>
  </si>
  <si>
    <t>(TWh)</t>
  </si>
  <si>
    <t>(Mt CO2)</t>
  </si>
  <si>
    <t>kg CO2/kWh</t>
  </si>
  <si>
    <t>kg CO2/BTC</t>
  </si>
  <si>
    <t>Australia</t>
  </si>
  <si>
    <t>Canada</t>
  </si>
  <si>
    <t>China</t>
  </si>
  <si>
    <t>India</t>
  </si>
  <si>
    <t>Japan</t>
  </si>
  <si>
    <t>Korea</t>
  </si>
  <si>
    <t>USA</t>
  </si>
  <si>
    <t>kg CO2/ETH</t>
  </si>
  <si>
    <t>kg CO2/LTC</t>
  </si>
  <si>
    <t>kg CO2/XMR</t>
  </si>
  <si>
    <t>Total CO2 emissions</t>
  </si>
  <si>
    <t>Cryptocurrency</t>
  </si>
  <si>
    <t>Metric tonnes CO2</t>
  </si>
  <si>
    <t>Total coins created 
1 Jan 2016 - 30 June 2018</t>
  </si>
  <si>
    <t xml:space="preserve">Median energy per coin mined </t>
  </si>
  <si>
    <t>Lower</t>
  </si>
  <si>
    <t>Upper</t>
  </si>
  <si>
    <t>Crypto</t>
  </si>
  <si>
    <t>Total</t>
  </si>
  <si>
    <t>Supplementary Table 15</t>
  </si>
  <si>
    <t>Coins</t>
  </si>
  <si>
    <t>t CO2</t>
  </si>
  <si>
    <t>Conclusion</t>
  </si>
  <si>
    <t>Upper bound</t>
  </si>
  <si>
    <t>3 - 15 million tonnes CO2 during study period</t>
  </si>
  <si>
    <t>Lower bound</t>
  </si>
  <si>
    <t>Supplementary Table 16</t>
  </si>
  <si>
    <t>Supplementary Table 17</t>
  </si>
  <si>
    <t>Supplementary Table 18</t>
  </si>
  <si>
    <t>Value (USD)</t>
  </si>
  <si>
    <t>BTC/XMR</t>
  </si>
  <si>
    <t>Commodity</t>
  </si>
  <si>
    <t>Reference</t>
  </si>
  <si>
    <t>(USD/kg)</t>
  </si>
  <si>
    <t>Aluminum</t>
  </si>
  <si>
    <t>Mineral Commodity Summaries 2018</t>
  </si>
  <si>
    <t>Copper</t>
  </si>
  <si>
    <t>Gold</t>
  </si>
  <si>
    <t>Platinum group metals</t>
  </si>
  <si>
    <t>Rare earth oxides</t>
  </si>
  <si>
    <t>Weng et al.</t>
  </si>
  <si>
    <t>Energy to mine</t>
  </si>
  <si>
    <r>
      <t>EC</t>
    </r>
    <r>
      <rPr>
        <rFont val="Calibri"/>
        <color theme="1"/>
        <sz val="11.0"/>
        <vertAlign val="subscript"/>
      </rPr>
      <t>2016</t>
    </r>
  </si>
  <si>
    <r>
      <t>EC</t>
    </r>
    <r>
      <rPr>
        <rFont val="Calibri"/>
        <color theme="1"/>
        <sz val="11.0"/>
        <vertAlign val="subscript"/>
      </rPr>
      <t>2017</t>
    </r>
  </si>
  <si>
    <r>
      <t>EC</t>
    </r>
    <r>
      <rPr>
        <rFont val="Calibri"/>
        <color theme="1"/>
        <sz val="11.0"/>
        <vertAlign val="subscript"/>
      </rPr>
      <t>average</t>
    </r>
  </si>
  <si>
    <t>(MJ/kg)</t>
  </si>
  <si>
    <t>(MJ/USD)</t>
  </si>
  <si>
    <t xml:space="preserve">Aluminum </t>
  </si>
  <si>
    <t>Mwh/coin</t>
  </si>
  <si>
    <t>BTC is on the primary (left) axis</t>
  </si>
  <si>
    <t>All others on the secondary (right) axis</t>
  </si>
  <si>
    <t>Bitcoin BTC</t>
  </si>
  <si>
    <t>Ethereum ETH</t>
  </si>
  <si>
    <t>Litecoin LTC</t>
  </si>
  <si>
    <t>Monero XMR</t>
  </si>
  <si>
    <t xml:space="preserve">Aluminum (LCA) </t>
  </si>
  <si>
    <t>Copper (SR)</t>
  </si>
  <si>
    <t>Gold           (SR + LCA)</t>
  </si>
  <si>
    <t>PGM (SR)</t>
  </si>
  <si>
    <t>REOs (LCA)</t>
  </si>
  <si>
    <t>Sensitivity</t>
  </si>
  <si>
    <t>Worst</t>
  </si>
  <si>
    <t>Best</t>
  </si>
  <si>
    <t>Note: This is for Bitcoin only.</t>
  </si>
  <si>
    <t>SD - standard deviation</t>
  </si>
  <si>
    <t>times more 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</si>
</sst>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"/>
    <numFmt numFmtId="165" formatCode="#,##0.0"/>
    <numFmt numFmtId="166" formatCode="_(&quot;$&quot;* #,##0.00_);_(&quot;$&quot;* \(#,##0.00\);_(&quot;$&quot;* &quot;-&quot;??_);_(@_)"/>
    <numFmt numFmtId="167" formatCode="0.000"/>
    <numFmt numFmtId="168" formatCode="0.0000"/>
    <numFmt numFmtId="169" formatCode="0.0E+00"/>
    <numFmt numFmtId="170" formatCode="_(&quot;$&quot;* #,##0_);_(&quot;$&quot;* \(#,##0\);_(&quot;$&quot;* &quot;-&quot;??_);_(@_)"/>
    <numFmt numFmtId="171" formatCode="&quot;$&quot;#,##0_);[Red]\(&quot;$&quot;#,##0\)"/>
  </numFmts>
  <fonts count="10">
    <font>
      <sz val="11.0"/>
      <color theme="1"/>
      <name val="Arial"/>
    </font>
    <font>
      <color theme="1"/>
      <name val="Calibri"/>
    </font>
    <font>
      <u/>
      <sz val="11.0"/>
      <color theme="10"/>
    </font>
    <font>
      <u/>
      <sz val="11.0"/>
      <color theme="10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rgb="FF040404"/>
      <name val="Arial"/>
    </font>
    <font>
      <sz val="10.0"/>
      <color theme="1"/>
      <name val="Arial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4" numFmtId="14" xfId="0" applyAlignment="1" applyFont="1" applyNumberFormat="1">
      <alignment shrinkToFit="0" wrapText="1"/>
    </xf>
    <xf borderId="0" fillId="0" fontId="4" numFmtId="14" xfId="0" applyFont="1" applyNumberFormat="1"/>
    <xf borderId="1" fillId="0" fontId="5" numFmtId="0" xfId="0" applyAlignment="1" applyBorder="1" applyFont="1">
      <alignment horizontal="left"/>
    </xf>
    <xf borderId="0" fillId="0" fontId="4" numFmtId="14" xfId="0" applyAlignment="1" applyFont="1" applyNumberFormat="1">
      <alignment horizontal="center"/>
    </xf>
    <xf borderId="2" fillId="0" fontId="6" numFmtId="0" xfId="0" applyBorder="1" applyFont="1"/>
    <xf borderId="3" fillId="0" fontId="5" numFmtId="0" xfId="0" applyBorder="1" applyFont="1"/>
    <xf borderId="3" fillId="0" fontId="5" numFmtId="0" xfId="0" applyAlignment="1" applyBorder="1" applyFont="1">
      <alignment horizontal="center"/>
    </xf>
    <xf borderId="4" fillId="0" fontId="4" numFmtId="0" xfId="0" applyAlignment="1" applyBorder="1" applyFont="1">
      <alignment horizontal="left" shrinkToFit="0" wrapText="1"/>
    </xf>
    <xf borderId="4" fillId="0" fontId="4" numFmtId="164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/>
    </xf>
    <xf borderId="0" fillId="0" fontId="4" numFmtId="2" xfId="0" applyFont="1" applyNumberFormat="1"/>
    <xf borderId="5" fillId="0" fontId="6" numFmtId="0" xfId="0" applyBorder="1" applyFont="1"/>
    <xf borderId="4" fillId="0" fontId="4" numFmtId="165" xfId="0" applyAlignment="1" applyBorder="1" applyFont="1" applyNumberFormat="1">
      <alignment horizontal="center"/>
    </xf>
    <xf borderId="0" fillId="0" fontId="4" numFmtId="3" xfId="0" applyFont="1" applyNumberFormat="1"/>
    <xf borderId="0" fillId="0" fontId="4" numFmtId="11" xfId="0" applyFont="1" applyNumberFormat="1"/>
    <xf borderId="6" fillId="0" fontId="4" numFmtId="0" xfId="0" applyAlignment="1" applyBorder="1" applyFont="1">
      <alignment horizontal="left" shrinkToFit="0" wrapText="1"/>
    </xf>
    <xf borderId="7" fillId="0" fontId="6" numFmtId="0" xfId="0" applyBorder="1" applyFont="1"/>
    <xf borderId="0" fillId="0" fontId="4" numFmtId="4" xfId="0" applyFont="1" applyNumberFormat="1"/>
    <xf borderId="4" fillId="0" fontId="4" numFmtId="2" xfId="0" applyAlignment="1" applyBorder="1" applyFont="1" applyNumberFormat="1">
      <alignment horizontal="center"/>
    </xf>
    <xf borderId="0" fillId="0" fontId="4" numFmtId="1" xfId="0" applyFont="1" applyNumberFormat="1"/>
    <xf borderId="0" fillId="0" fontId="4" numFmtId="166" xfId="0" applyFont="1" applyNumberFormat="1"/>
    <xf borderId="3" fillId="0" fontId="4" numFmtId="0" xfId="0" applyAlignment="1" applyBorder="1" applyFont="1">
      <alignment horizontal="center"/>
    </xf>
    <xf borderId="0" fillId="0" fontId="4" numFmtId="167" xfId="0" applyFont="1" applyNumberForma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0" fillId="0" fontId="4" numFmtId="1" xfId="0" applyAlignment="1" applyFont="1" applyNumberFormat="1">
      <alignment horizontal="center" vertical="center"/>
    </xf>
    <xf borderId="3" fillId="0" fontId="4" numFmtId="1" xfId="0" applyAlignment="1" applyBorder="1" applyFont="1" applyNumberFormat="1">
      <alignment horizontal="center"/>
    </xf>
    <xf borderId="0" fillId="0" fontId="4" numFmtId="164" xfId="0" applyFont="1" applyNumberFormat="1"/>
    <xf borderId="0" fillId="0" fontId="4" numFmtId="0" xfId="0" applyAlignment="1" applyFont="1">
      <alignment horizontal="center" vertical="center"/>
    </xf>
    <xf borderId="4" fillId="0" fontId="4" numFmtId="3" xfId="0" applyAlignment="1" applyBorder="1" applyFont="1" applyNumberFormat="1">
      <alignment horizontal="center"/>
    </xf>
    <xf borderId="3" fillId="0" fontId="4" numFmtId="0" xfId="0" applyBorder="1" applyFont="1"/>
    <xf borderId="3" fillId="0" fontId="4" numFmtId="164" xfId="0" applyAlignment="1" applyBorder="1" applyFont="1" applyNumberFormat="1">
      <alignment horizontal="center"/>
    </xf>
    <xf borderId="3" fillId="0" fontId="4" numFmtId="9" xfId="0" applyAlignment="1" applyBorder="1" applyFont="1" applyNumberFormat="1">
      <alignment horizontal="center"/>
    </xf>
    <xf borderId="3" fillId="0" fontId="4" numFmtId="0" xfId="0" applyAlignment="1" applyBorder="1" applyFont="1">
      <alignment horizontal="left"/>
    </xf>
    <xf borderId="3" fillId="0" fontId="4" numFmtId="2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3" fillId="0" fontId="4" numFmtId="3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3" fillId="0" fontId="5" numFmtId="0" xfId="0" applyAlignment="1" applyBorder="1" applyFont="1">
      <alignment horizontal="left"/>
    </xf>
    <xf borderId="3" fillId="0" fontId="5" numFmtId="1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/>
    </xf>
    <xf borderId="1" fillId="0" fontId="5" numFmtId="1" xfId="0" applyAlignment="1" applyBorder="1" applyFont="1" applyNumberFormat="1">
      <alignment horizontal="center"/>
    </xf>
    <xf borderId="1" fillId="0" fontId="4" numFmtId="1" xfId="0" applyAlignment="1" applyBorder="1" applyFont="1" applyNumberFormat="1">
      <alignment horizontal="center"/>
    </xf>
    <xf borderId="0" fillId="0" fontId="4" numFmtId="0" xfId="0" applyAlignment="1" applyFont="1">
      <alignment horizontal="left"/>
    </xf>
    <xf borderId="11" fillId="0" fontId="5" numFmtId="0" xfId="0" applyAlignment="1" applyBorder="1" applyFont="1">
      <alignment horizontal="left"/>
    </xf>
    <xf borderId="11" fillId="0" fontId="4" numFmtId="0" xfId="0" applyBorder="1" applyFont="1"/>
    <xf borderId="0" fillId="0" fontId="4" numFmtId="0" xfId="0" applyAlignment="1" applyFont="1">
      <alignment horizontal="left" shrinkToFit="0" wrapText="1"/>
    </xf>
    <xf borderId="3" fillId="0" fontId="4" numFmtId="17" xfId="0" applyBorder="1" applyFont="1" applyNumberFormat="1"/>
    <xf borderId="1" fillId="0" fontId="4" numFmtId="0" xfId="0" applyBorder="1" applyFont="1"/>
    <xf borderId="3" fillId="0" fontId="4" numFmtId="167" xfId="0" applyBorder="1" applyFont="1" applyNumberFormat="1"/>
    <xf borderId="1" fillId="0" fontId="4" numFmtId="2" xfId="0" applyAlignment="1" applyBorder="1" applyFont="1" applyNumberFormat="1">
      <alignment horizontal="center"/>
    </xf>
    <xf borderId="11" fillId="0" fontId="4" numFmtId="14" xfId="0" applyBorder="1" applyFont="1" applyNumberFormat="1"/>
    <xf borderId="11" fillId="0" fontId="4" numFmtId="3" xfId="0" applyBorder="1" applyFont="1" applyNumberFormat="1"/>
    <xf borderId="11" fillId="0" fontId="4" numFmtId="1" xfId="0" applyBorder="1" applyFont="1" applyNumberFormat="1"/>
    <xf borderId="11" fillId="0" fontId="4" numFmtId="2" xfId="0" applyBorder="1" applyFont="1" applyNumberFormat="1"/>
    <xf borderId="11" fillId="0" fontId="4" numFmtId="167" xfId="0" applyBorder="1" applyFont="1" applyNumberFormat="1"/>
    <xf borderId="11" fillId="0" fontId="4" numFmtId="166" xfId="0" applyBorder="1" applyFont="1" applyNumberFormat="1"/>
    <xf borderId="11" fillId="0" fontId="4" numFmtId="164" xfId="0" applyBorder="1" applyFont="1" applyNumberFormat="1"/>
    <xf borderId="11" fillId="0" fontId="4" numFmtId="11" xfId="0" applyBorder="1" applyFont="1" applyNumberFormat="1"/>
    <xf borderId="4" fillId="0" fontId="4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left"/>
    </xf>
    <xf borderId="3" fillId="2" fontId="4" numFmtId="3" xfId="0" applyAlignment="1" applyBorder="1" applyFont="1" applyNumberFormat="1">
      <alignment horizontal="center"/>
    </xf>
    <xf borderId="0" fillId="0" fontId="4" numFmtId="15" xfId="0" applyFont="1" applyNumberFormat="1"/>
    <xf borderId="3" fillId="2" fontId="4" numFmtId="0" xfId="0" applyAlignment="1" applyBorder="1" applyFont="1">
      <alignment horizontal="center"/>
    </xf>
    <xf borderId="3" fillId="3" fontId="4" numFmtId="0" xfId="0" applyAlignment="1" applyBorder="1" applyFill="1" applyFont="1">
      <alignment horizontal="left"/>
    </xf>
    <xf borderId="3" fillId="3" fontId="4" numFmtId="3" xfId="0" applyAlignment="1" applyBorder="1" applyFont="1" applyNumberFormat="1">
      <alignment horizontal="center"/>
    </xf>
    <xf borderId="3" fillId="3" fontId="4" numFmtId="0" xfId="0" applyAlignment="1" applyBorder="1" applyFont="1">
      <alignment horizontal="center"/>
    </xf>
    <xf borderId="3" fillId="4" fontId="4" numFmtId="0" xfId="0" applyBorder="1" applyFill="1" applyFont="1"/>
    <xf borderId="12" fillId="4" fontId="4" numFmtId="164" xfId="0" applyAlignment="1" applyBorder="1" applyFont="1" applyNumberFormat="1">
      <alignment horizontal="center"/>
    </xf>
    <xf borderId="3" fillId="4" fontId="4" numFmtId="3" xfId="0" applyAlignment="1" applyBorder="1" applyFont="1" applyNumberFormat="1">
      <alignment horizontal="center"/>
    </xf>
    <xf borderId="3" fillId="4" fontId="4" numFmtId="0" xfId="0" applyAlignment="1" applyBorder="1" applyFont="1">
      <alignment horizontal="center"/>
    </xf>
    <xf borderId="3" fillId="5" fontId="4" numFmtId="0" xfId="0" applyBorder="1" applyFill="1" applyFont="1"/>
    <xf borderId="3" fillId="5" fontId="4" numFmtId="164" xfId="0" applyAlignment="1" applyBorder="1" applyFont="1" applyNumberFormat="1">
      <alignment horizontal="center"/>
    </xf>
    <xf borderId="3" fillId="5" fontId="4" numFmtId="3" xfId="0" applyAlignment="1" applyBorder="1" applyFont="1" applyNumberFormat="1">
      <alignment horizontal="center"/>
    </xf>
    <xf borderId="3" fillId="5" fontId="4" numFmtId="0" xfId="0" applyAlignment="1" applyBorder="1" applyFont="1">
      <alignment horizontal="center"/>
    </xf>
    <xf borderId="3" fillId="2" fontId="4" numFmtId="0" xfId="0" applyBorder="1" applyFont="1"/>
    <xf borderId="3" fillId="2" fontId="4" numFmtId="3" xfId="0" applyBorder="1" applyFont="1" applyNumberFormat="1"/>
    <xf borderId="3" fillId="3" fontId="4" numFmtId="0" xfId="0" applyBorder="1" applyFont="1"/>
    <xf borderId="0" fillId="0" fontId="5" numFmtId="1" xfId="0" applyAlignment="1" applyFont="1" applyNumberFormat="1">
      <alignment horizontal="center"/>
    </xf>
    <xf borderId="3" fillId="3" fontId="4" numFmtId="1" xfId="0" applyAlignment="1" applyBorder="1" applyFont="1" applyNumberFormat="1">
      <alignment horizontal="center"/>
    </xf>
    <xf borderId="3" fillId="3" fontId="4" numFmtId="3" xfId="0" applyBorder="1" applyFont="1" applyNumberFormat="1"/>
    <xf borderId="4" fillId="4" fontId="4" numFmtId="0" xfId="0" applyAlignment="1" applyBorder="1" applyFont="1">
      <alignment horizontal="left"/>
    </xf>
    <xf borderId="4" fillId="4" fontId="4" numFmtId="1" xfId="0" applyAlignment="1" applyBorder="1" applyFont="1" applyNumberFormat="1">
      <alignment horizontal="center"/>
    </xf>
    <xf borderId="4" fillId="4" fontId="4" numFmtId="3" xfId="0" applyAlignment="1" applyBorder="1" applyFont="1" applyNumberFormat="1">
      <alignment horizontal="center"/>
    </xf>
    <xf borderId="3" fillId="4" fontId="4" numFmtId="3" xfId="0" applyBorder="1" applyFont="1" applyNumberFormat="1"/>
    <xf borderId="4" fillId="5" fontId="4" numFmtId="0" xfId="0" applyAlignment="1" applyBorder="1" applyFont="1">
      <alignment horizontal="left"/>
    </xf>
    <xf borderId="4" fillId="5" fontId="4" numFmtId="1" xfId="0" applyAlignment="1" applyBorder="1" applyFont="1" applyNumberFormat="1">
      <alignment horizontal="center"/>
    </xf>
    <xf borderId="4" fillId="5" fontId="4" numFmtId="3" xfId="0" applyAlignment="1" applyBorder="1" applyFont="1" applyNumberFormat="1">
      <alignment horizontal="center"/>
    </xf>
    <xf borderId="3" fillId="5" fontId="4" numFmtId="3" xfId="0" applyBorder="1" applyFont="1" applyNumberFormat="1"/>
    <xf borderId="4" fillId="4" fontId="4" numFmtId="0" xfId="0" applyAlignment="1" applyBorder="1" applyFont="1">
      <alignment horizontal="center"/>
    </xf>
    <xf borderId="4" fillId="5" fontId="4" numFmtId="0" xfId="0" applyAlignment="1" applyBorder="1" applyFont="1">
      <alignment horizontal="center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7" numFmtId="0" xfId="0" applyAlignment="1" applyFont="1">
      <alignment horizontal="right" vertical="center"/>
    </xf>
    <xf borderId="0" fillId="0" fontId="0" numFmtId="167" xfId="0" applyFont="1" applyNumberFormat="1"/>
    <xf borderId="0" fillId="0" fontId="0" numFmtId="1" xfId="0" applyFont="1" applyNumberFormat="1"/>
    <xf borderId="0" fillId="0" fontId="0" numFmtId="2" xfId="0" applyFont="1" applyNumberFormat="1"/>
    <xf borderId="0" fillId="0" fontId="4" numFmtId="9" xfId="0" applyFont="1" applyNumberFormat="1"/>
    <xf borderId="6" fillId="0" fontId="4" numFmtId="0" xfId="0" applyBorder="1" applyFont="1"/>
    <xf borderId="7" fillId="0" fontId="4" numFmtId="0" xfId="0" applyBorder="1" applyFont="1"/>
    <xf borderId="13" fillId="0" fontId="4" numFmtId="0" xfId="0" applyAlignment="1" applyBorder="1" applyFont="1">
      <alignment horizontal="center"/>
    </xf>
    <xf borderId="14" fillId="0" fontId="6" numFmtId="0" xfId="0" applyBorder="1" applyFont="1"/>
    <xf borderId="3" fillId="0" fontId="4" numFmtId="1" xfId="0" applyBorder="1" applyFont="1" applyNumberFormat="1"/>
    <xf borderId="13" fillId="0" fontId="4" numFmtId="0" xfId="0" applyBorder="1" applyFont="1"/>
    <xf borderId="14" fillId="0" fontId="4" numFmtId="1" xfId="0" applyBorder="1" applyFont="1" applyNumberFormat="1"/>
    <xf borderId="8" fillId="0" fontId="4" numFmtId="0" xfId="0" applyBorder="1" applyFont="1"/>
    <xf borderId="9" fillId="0" fontId="4" numFmtId="0" xfId="0" applyBorder="1" applyFont="1"/>
    <xf borderId="3" fillId="0" fontId="0" numFmtId="0" xfId="0" applyBorder="1" applyFont="1"/>
    <xf borderId="1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3" fillId="0" fontId="0" numFmtId="16" xfId="0" applyBorder="1" applyFont="1" applyNumberFormat="1"/>
    <xf borderId="3" fillId="0" fontId="0" numFmtId="1" xfId="0" applyBorder="1" applyFont="1" applyNumberFormat="1"/>
    <xf borderId="0" fillId="0" fontId="0" numFmtId="3" xfId="0" applyFont="1" applyNumberFormat="1"/>
    <xf borderId="3" fillId="0" fontId="0" numFmtId="167" xfId="0" applyBorder="1" applyFont="1" applyNumberFormat="1"/>
    <xf borderId="0" fillId="0" fontId="0" numFmtId="11" xfId="0" applyFont="1" applyNumberFormat="1"/>
    <xf borderId="3" fillId="0" fontId="0" numFmtId="0" xfId="0" applyAlignment="1" applyBorder="1" applyFont="1">
      <alignment shrinkToFit="0" wrapText="1"/>
    </xf>
    <xf borderId="3" fillId="0" fontId="0" numFmtId="3" xfId="0" applyBorder="1" applyFont="1" applyNumberFormat="1"/>
    <xf borderId="3" fillId="0" fontId="0" numFmtId="165" xfId="0" applyBorder="1" applyFont="1" applyNumberFormat="1"/>
    <xf borderId="0" fillId="0" fontId="0" numFmtId="164" xfId="0" applyFont="1" applyNumberFormat="1"/>
    <xf borderId="11" fillId="0" fontId="4" numFmtId="15" xfId="0" applyBorder="1" applyFont="1" applyNumberFormat="1"/>
    <xf borderId="4" fillId="0" fontId="4" numFmtId="0" xfId="0" applyAlignment="1" applyBorder="1" applyFont="1">
      <alignment horizontal="center" shrinkToFit="0" wrapText="1"/>
    </xf>
    <xf borderId="3" fillId="0" fontId="4" numFmtId="11" xfId="0" applyBorder="1" applyFont="1" applyNumberFormat="1"/>
    <xf borderId="3" fillId="0" fontId="4" numFmtId="3" xfId="0" applyBorder="1" applyFont="1" applyNumberFormat="1"/>
    <xf borderId="3" fillId="0" fontId="5" numFmtId="3" xfId="0" applyBorder="1" applyFont="1" applyNumberFormat="1"/>
    <xf borderId="3" fillId="0" fontId="4" numFmtId="168" xfId="0" applyBorder="1" applyFont="1" applyNumberFormat="1"/>
    <xf borderId="4" fillId="0" fontId="4" numFmtId="3" xfId="0" applyAlignment="1" applyBorder="1" applyFont="1" applyNumberFormat="1">
      <alignment horizontal="center" vertical="center"/>
    </xf>
    <xf borderId="4" fillId="0" fontId="4" numFmtId="1" xfId="0" applyAlignment="1" applyBorder="1" applyFont="1" applyNumberFormat="1">
      <alignment horizontal="center" vertical="center"/>
    </xf>
    <xf borderId="0" fillId="0" fontId="4" numFmtId="168" xfId="0" applyFont="1" applyNumberFormat="1"/>
    <xf borderId="0" fillId="0" fontId="4" numFmtId="3" xfId="0" applyAlignment="1" applyFont="1" applyNumberFormat="1">
      <alignment horizontal="center" vertical="center"/>
    </xf>
    <xf borderId="0" fillId="0" fontId="4" numFmtId="3" xfId="0" applyAlignment="1" applyFont="1" applyNumberFormat="1">
      <alignment horizontal="center"/>
    </xf>
    <xf borderId="0" fillId="0" fontId="4" numFmtId="169" xfId="0" applyFont="1" applyNumberFormat="1"/>
    <xf borderId="4" fillId="0" fontId="4" numFmtId="164" xfId="0" applyAlignment="1" applyBorder="1" applyFont="1" applyNumberFormat="1">
      <alignment horizontal="center" vertical="center"/>
    </xf>
    <xf borderId="3" fillId="0" fontId="4" numFmtId="15" xfId="0" applyBorder="1" applyFont="1" applyNumberFormat="1"/>
    <xf borderId="3" fillId="0" fontId="4" numFmtId="166" xfId="0" applyBorder="1" applyFont="1" applyNumberFormat="1"/>
    <xf borderId="3" fillId="0" fontId="4" numFmtId="2" xfId="0" applyBorder="1" applyFont="1" applyNumberFormat="1"/>
    <xf borderId="4" fillId="0" fontId="8" numFmtId="0" xfId="0" applyAlignment="1" applyBorder="1" applyFont="1">
      <alignment horizontal="left"/>
    </xf>
    <xf borderId="3" fillId="0" fontId="8" numFmtId="0" xfId="0" applyAlignment="1" applyBorder="1" applyFont="1">
      <alignment horizontal="center"/>
    </xf>
    <xf borderId="6" fillId="0" fontId="8" numFmtId="0" xfId="0" applyAlignment="1" applyBorder="1" applyFont="1">
      <alignment horizontal="left"/>
    </xf>
    <xf borderId="15" fillId="0" fontId="6" numFmtId="0" xfId="0" applyBorder="1" applyFont="1"/>
    <xf borderId="1" fillId="0" fontId="8" numFmtId="0" xfId="0" applyAlignment="1" applyBorder="1" applyFont="1">
      <alignment horizontal="center"/>
    </xf>
    <xf borderId="11" fillId="0" fontId="6" numFmtId="0" xfId="0" applyBorder="1" applyFont="1"/>
    <xf borderId="3" fillId="0" fontId="8" numFmtId="0" xfId="0" applyBorder="1" applyFont="1"/>
    <xf borderId="3" fillId="0" fontId="8" numFmtId="2" xfId="0" applyBorder="1" applyFont="1" applyNumberFormat="1"/>
    <xf borderId="3" fillId="0" fontId="8" numFmtId="3" xfId="0" applyBorder="1" applyFont="1" applyNumberFormat="1"/>
    <xf borderId="1" fillId="0" fontId="8" numFmtId="2" xfId="0" applyAlignment="1" applyBorder="1" applyFont="1" applyNumberFormat="1">
      <alignment horizontal="center"/>
    </xf>
    <xf borderId="3" fillId="0" fontId="4" numFmtId="170" xfId="0" applyBorder="1" applyFont="1" applyNumberFormat="1"/>
    <xf borderId="3" fillId="0" fontId="4" numFmtId="166" xfId="0" applyAlignment="1" applyBorder="1" applyFont="1" applyNumberFormat="1">
      <alignment shrinkToFit="0" wrapText="1"/>
    </xf>
    <xf borderId="3" fillId="0" fontId="9" numFmtId="166" xfId="0" applyBorder="1" applyFont="1" applyNumberFormat="1"/>
    <xf borderId="0" fillId="0" fontId="4" numFmtId="171" xfId="0" applyFont="1" applyNumberFormat="1"/>
    <xf borderId="0" fillId="0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externalLink" Target="externalLinks/externalLink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876605519771962"/>
          <c:y val="0.07300659744575953"/>
          <c:w val="0.8052564953524284"/>
          <c:h val="0.7773633327280632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</c:spPr>
          <c:cat>
            <c:strRef>
              <c:f>'Carbon costs'!$A$21:$A$27</c:f>
            </c:strRef>
          </c:cat>
          <c:val>
            <c:numRef>
              <c:f>'Carbon costs'!$C$21:$C$27</c:f>
            </c:numRef>
          </c:val>
        </c:ser>
        <c:ser>
          <c:idx val="1"/>
          <c:order val="1"/>
          <c:spPr>
            <a:solidFill>
              <a:schemeClr val="accent6"/>
            </a:solidFill>
          </c:spPr>
          <c:cat>
            <c:strRef>
              <c:f>'Carbon costs'!$A$21:$A$27</c:f>
            </c:strRef>
          </c:cat>
          <c:val>
            <c:numRef>
              <c:f>'Carbon costs'!$D$21:$D$27</c:f>
            </c:numRef>
          </c:val>
        </c:ser>
        <c:ser>
          <c:idx val="2"/>
          <c:order val="2"/>
          <c:spPr>
            <a:solidFill>
              <a:schemeClr val="accent5"/>
            </a:solidFill>
          </c:spPr>
          <c:cat>
            <c:strRef>
              <c:f>'Carbon costs'!$A$21:$A$27</c:f>
            </c:strRef>
          </c:cat>
          <c:val>
            <c:numRef>
              <c:f>'Carbon costs'!$E$21:$E$27</c:f>
            </c:numRef>
          </c:val>
        </c:ser>
        <c:ser>
          <c:idx val="3"/>
          <c:order val="3"/>
          <c:spPr>
            <a:solidFill>
              <a:schemeClr val="accent2"/>
            </a:solidFill>
          </c:spPr>
          <c:cat>
            <c:strRef>
              <c:f>'Carbon costs'!$A$21:$A$27</c:f>
            </c:strRef>
          </c:cat>
          <c:val>
            <c:numRef>
              <c:f>'Carbon costs'!$F$21:$F$27</c:f>
            </c:numRef>
          </c:val>
        </c:ser>
        <c:axId val="1209647264"/>
        <c:axId val="1508865023"/>
      </c:barChart>
      <c:catAx>
        <c:axId val="12096472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400">
                <a:solidFill>
                  <a:schemeClr val="dk1"/>
                </a:solidFill>
                <a:latin typeface="Arial"/>
              </a:defRPr>
            </a:pPr>
          </a:p>
        </c:txPr>
        <c:crossAx val="1508865023"/>
      </c:catAx>
      <c:valAx>
        <c:axId val="150886502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400">
                    <a:solidFill>
                      <a:schemeClr val="dk1"/>
                    </a:solidFill>
                    <a:latin typeface="Arial"/>
                  </a:defRPr>
                </a:pPr>
                <a:r>
                  <a:t>kg CO2 emitted/coin mined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400">
                <a:solidFill>
                  <a:schemeClr val="dk1"/>
                </a:solidFill>
                <a:latin typeface="Arial"/>
              </a:defRPr>
            </a:pPr>
          </a:p>
        </c:txPr>
        <c:crossAx val="1209647264"/>
        <c:crosses val="max"/>
      </c:valAx>
      <c:spPr>
        <a:solidFill>
          <a:schemeClr val="lt1"/>
        </a:solidFill>
      </c:spPr>
    </c:plotArea>
    <c:legend>
      <c:legendPos val="r"/>
      <c:overlay val="0"/>
      <c:txPr>
        <a:bodyPr/>
        <a:lstStyle/>
        <a:p>
          <a:pPr lvl="0">
            <a:defRPr b="0" i="0" sz="1400">
              <a:solidFill>
                <a:schemeClr val="dk1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818084854567431"/>
          <c:y val="0.02933849154290895"/>
          <c:w val="0.8388474943857809"/>
          <c:h val="0.84102148800278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'Supp Fig 2'!$B$3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'Supp Fig 2'!$A$4:$A$915</c:f>
            </c:numRef>
          </c:xVal>
          <c:yVal>
            <c:numRef>
              <c:f>'Supp Fig 2'!$B$4:$B$915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321977"/>
        <c:axId val="1888883479"/>
      </c:scatterChart>
      <c:valAx>
        <c:axId val="911321977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888883479"/>
      </c:valAx>
      <c:valAx>
        <c:axId val="188888347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Arial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Arial"/>
              </a:defRPr>
            </a:pPr>
          </a:p>
        </c:txPr>
        <c:crossAx val="911321977"/>
      </c:valAx>
    </c:plotArea>
    <c:legend>
      <c:legendPos val="b"/>
      <c:overlay val="0"/>
      <c:txPr>
        <a:bodyPr/>
        <a:lstStyle/>
        <a:p>
          <a:pPr lvl="0">
            <a:defRPr b="0" i="0" sz="11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'Figure 2'!$B$1</c:f>
            </c:strRef>
          </c:tx>
          <c:spPr>
            <a:solidFill>
              <a:srgbClr val="ADADAD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'Figure 2'!$A$2:$A$11</c:f>
            </c:strRef>
          </c:cat>
          <c:val>
            <c:numRef>
              <c:f>'Figure 2'!$B$2:$B$11</c:f>
            </c:numRef>
          </c:val>
        </c:ser>
        <c:ser>
          <c:idx val="1"/>
          <c:order val="1"/>
          <c:tx>
            <c:strRef>
              <c:f>'Figure 2'!$C$1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'Figure 2'!$A$2:$A$11</c:f>
            </c:strRef>
          </c:cat>
          <c:val>
            <c:numRef>
              <c:f>'Figure 2'!$C$2:$C$11</c:f>
            </c:numRef>
          </c:val>
        </c:ser>
        <c:ser>
          <c:idx val="2"/>
          <c:order val="2"/>
          <c:tx>
            <c:strRef>
              <c:f>'Figure 2'!$D$1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'Figure 2'!$A$2:$A$11</c:f>
            </c:strRef>
          </c:cat>
          <c:val>
            <c:numRef>
              <c:f>'Figure 2'!$D$2:$D$11</c:f>
            </c:numRef>
          </c:val>
        </c:ser>
        <c:axId val="2005761006"/>
        <c:axId val="776231151"/>
      </c:bar3DChart>
      <c:catAx>
        <c:axId val="2005761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Arial"/>
              </a:defRPr>
            </a:pPr>
          </a:p>
        </c:txPr>
        <c:crossAx val="776231151"/>
      </c:catAx>
      <c:valAx>
        <c:axId val="776231151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EC, Energy consumed per dollar creaeted (MJ/USD)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2005761006"/>
      </c:valAx>
    </c:plotArea>
    <c:plotVisOnly val="1"/>
  </c:chart>
  <c:spPr>
    <a:solidFill>
      <a:schemeClr val="lt1"/>
    </a:solidFill>
  </c:spPr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2</xdr:row>
      <xdr:rowOff>0</xdr:rowOff>
    </xdr:from>
    <xdr:ext cx="7296150" cy="5314950"/>
    <xdr:graphicFrame>
      <xdr:nvGraphicFramePr>
        <xdr:cNvPr id="25082371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0</xdr:row>
      <xdr:rowOff>133350</xdr:rowOff>
    </xdr:from>
    <xdr:ext cx="7448550" cy="5629275"/>
    <xdr:graphicFrame>
      <xdr:nvGraphicFramePr>
        <xdr:cNvPr id="176272311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19050</xdr:colOff>
      <xdr:row>28</xdr:row>
      <xdr:rowOff>95250</xdr:rowOff>
    </xdr:from>
    <xdr:ext cx="4895850" cy="400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30</xdr:row>
      <xdr:rowOff>47625</xdr:rowOff>
    </xdr:from>
    <xdr:ext cx="7496175" cy="4791075"/>
    <xdr:graphicFrame>
      <xdr:nvGraphicFramePr>
        <xdr:cNvPr id="43523147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axjk/Dropbox/Crypto/data/Crypto%20new%20SI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onero GPU mining efficiencies"/>
      <sheetName val="Country Comparisons"/>
      <sheetName val="Gold"/>
      <sheetName val="Platinum"/>
      <sheetName val="RareEarth"/>
      <sheetName val="Aluminum"/>
      <sheetName val="Copper"/>
      <sheetName val="Bitcoin Figure 1A"/>
      <sheetName val="Ethereum Fig 1B"/>
      <sheetName val="Litecoin Fig 1C"/>
      <sheetName val="Monero Fig 1d"/>
      <sheetName val="Metals Energy Costs"/>
      <sheetName val="USGS Metals Prices"/>
      <sheetName val="Sheet1"/>
      <sheetName val="Bitcoin all-time"/>
      <sheetName val="Ethereum all-time"/>
      <sheetName val="Litecoin all-time"/>
      <sheetName val="Monero all-time"/>
      <sheetName val="Figure 2"/>
      <sheetName val="Energy per coin wrt time"/>
      <sheetName val="Fig S1"/>
      <sheetName val="Bitcoin"/>
      <sheetName val="Ethereum"/>
      <sheetName val="Litecoin"/>
      <sheetName val="Monero"/>
      <sheetName val="Bitcoin 2016"/>
      <sheetName val="Bitcoin 2017"/>
      <sheetName val="Bitcoin 2018"/>
      <sheetName val="Ethereum 2016"/>
      <sheetName val="Ethereum 2017"/>
      <sheetName val="Ethereum 2018"/>
      <sheetName val="Monero 2016"/>
      <sheetName val="Monero 2017"/>
      <sheetName val="Monero 2018"/>
      <sheetName val="Carbon costs"/>
      <sheetName val="Bitcoins in circulation"/>
      <sheetName val="Ethereum in circulation"/>
      <sheetName val="Total CO2 emiss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blockchain.info/charts/hash-rate?timespan=2years" TargetMode="External"/><Relationship Id="rId3" Type="http://schemas.openxmlformats.org/officeDocument/2006/relationships/hyperlink" Target="https://bitcoinmagazine.com/articles/op-ed-bitcoin-miners-consume-reasonable-amount-energy-and-its-all-worth-it/" TargetMode="External"/><Relationship Id="rId4" Type="http://schemas.openxmlformats.org/officeDocument/2006/relationships/hyperlink" Target="https://doi.org/10.1016/j.joule.2018.04.016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motherboard.vice.com/en_us/article/d3zn9a/ethereum-mining-transaction-electricity-consumption-bitcoin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itinfocharts.com/comparison/litecoin-hashrate.html" TargetMode="External"/><Relationship Id="rId2" Type="http://schemas.openxmlformats.org/officeDocument/2006/relationships/hyperlink" Target="https://coinmarketcap.com/currencies/litecoin/historical-data/?start=20130428&amp;end=20180426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1.13"/>
    <col customWidth="1" min="3" max="3" width="10.5"/>
    <col customWidth="1" min="4" max="4" width="10.63"/>
    <col customWidth="1" min="5" max="5" width="13.0"/>
    <col customWidth="1" min="6" max="6" width="14.38"/>
    <col customWidth="1" min="7" max="7" width="9.63"/>
    <col customWidth="1" min="8" max="8" width="7.0"/>
    <col customWidth="1" min="9" max="9" width="8.38"/>
    <col customWidth="1" min="10" max="10" width="9.13"/>
    <col customWidth="1" min="11" max="11" width="12.13"/>
    <col customWidth="1" min="12" max="12" width="9.75"/>
    <col customWidth="1" min="13" max="13" width="11.0"/>
    <col customWidth="1" min="14" max="14" width="10.25"/>
    <col customWidth="1" min="15" max="15" width="8.63"/>
    <col customWidth="1" min="16" max="16" width="2.25"/>
    <col customWidth="1" min="17" max="17" width="27.25"/>
    <col customWidth="1" min="18" max="19" width="7.63"/>
    <col customWidth="1" min="20" max="20" width="8.5"/>
    <col customWidth="1" min="21" max="21" width="7.63"/>
    <col customWidth="1" min="22" max="22" width="10.63"/>
    <col customWidth="1" min="23" max="23" width="7.63"/>
    <col customWidth="1" min="24" max="24" width="10.5"/>
    <col customWidth="1" min="25" max="26" width="7.63"/>
  </cols>
  <sheetData>
    <row r="1">
      <c r="A1" s="1" t="s">
        <v>0</v>
      </c>
    </row>
    <row r="2">
      <c r="A2" s="1" t="s">
        <v>3</v>
      </c>
      <c r="B2" s="2" t="s">
        <v>4</v>
      </c>
      <c r="C2" s="1" t="s">
        <v>21</v>
      </c>
      <c r="D2" s="1" t="s">
        <v>10</v>
      </c>
      <c r="E2" s="1" t="s">
        <v>10</v>
      </c>
      <c r="F2" s="1" t="s">
        <v>10</v>
      </c>
      <c r="G2" s="1" t="s">
        <v>22</v>
      </c>
      <c r="I2" s="1" t="s">
        <v>23</v>
      </c>
      <c r="J2" s="1" t="s">
        <v>24</v>
      </c>
      <c r="K2" s="1" t="s">
        <v>14</v>
      </c>
      <c r="L2" s="1" t="s">
        <v>25</v>
      </c>
      <c r="M2" s="1" t="s">
        <v>16</v>
      </c>
      <c r="N2" s="1" t="s">
        <v>17</v>
      </c>
    </row>
    <row r="3">
      <c r="A3" s="7">
        <v>43306.0</v>
      </c>
      <c r="B3" s="6" t="s">
        <v>20</v>
      </c>
      <c r="C3" s="4" t="s">
        <v>27</v>
      </c>
      <c r="D3" s="4" t="s">
        <v>28</v>
      </c>
      <c r="E3" s="4" t="s">
        <v>29</v>
      </c>
      <c r="F3" s="4" t="s">
        <v>30</v>
      </c>
      <c r="G3" s="4" t="s">
        <v>31</v>
      </c>
      <c r="H3" s="4" t="s">
        <v>32</v>
      </c>
      <c r="I3" s="4" t="s">
        <v>33</v>
      </c>
      <c r="J3" s="4" t="s">
        <v>34</v>
      </c>
      <c r="K3" s="4" t="s">
        <v>35</v>
      </c>
      <c r="L3" s="4" t="s">
        <v>36</v>
      </c>
      <c r="M3" s="4" t="s">
        <v>37</v>
      </c>
      <c r="N3" s="4" t="s">
        <v>39</v>
      </c>
      <c r="O3" s="5"/>
      <c r="P3" s="8" t="s">
        <v>49</v>
      </c>
      <c r="Q3" s="10"/>
      <c r="R3" s="12">
        <v>2016.0</v>
      </c>
      <c r="S3" s="12">
        <v>2017.0</v>
      </c>
      <c r="T3" s="12" t="s">
        <v>58</v>
      </c>
      <c r="V3" s="15" t="s">
        <v>75</v>
      </c>
      <c r="W3" s="17"/>
      <c r="X3" s="10"/>
    </row>
    <row r="4" ht="14.25" customHeight="1">
      <c r="B4" s="1" t="s">
        <v>40</v>
      </c>
      <c r="C4" s="1" t="s">
        <v>42</v>
      </c>
      <c r="D4" s="1" t="s">
        <v>43</v>
      </c>
      <c r="E4" s="1" t="s">
        <v>44</v>
      </c>
      <c r="F4" s="5" t="s">
        <v>45</v>
      </c>
      <c r="G4" s="1" t="s">
        <v>46</v>
      </c>
      <c r="H4" s="1" t="s">
        <v>77</v>
      </c>
      <c r="I4" s="1" t="s">
        <v>48</v>
      </c>
      <c r="J4" s="1" t="s">
        <v>78</v>
      </c>
      <c r="K4" s="1" t="s">
        <v>51</v>
      </c>
      <c r="L4" s="1" t="s">
        <v>53</v>
      </c>
      <c r="M4" s="1" t="s">
        <v>79</v>
      </c>
      <c r="O4" s="4"/>
      <c r="P4" s="21" t="s">
        <v>80</v>
      </c>
      <c r="Q4" s="22"/>
      <c r="R4" s="24">
        <f>1.4*S4</f>
        <v>0.21</v>
      </c>
      <c r="S4" s="24">
        <f>T4</f>
        <v>0.15</v>
      </c>
      <c r="T4" s="24">
        <v>0.15</v>
      </c>
      <c r="V4" s="27"/>
      <c r="W4" s="27" t="s">
        <v>81</v>
      </c>
      <c r="X4" s="27" t="s">
        <v>82</v>
      </c>
    </row>
    <row r="5">
      <c r="A5" s="1" t="s">
        <v>59</v>
      </c>
      <c r="B5" s="1" t="s">
        <v>61</v>
      </c>
      <c r="C5" s="1" t="s">
        <v>83</v>
      </c>
      <c r="D5" s="1" t="s">
        <v>63</v>
      </c>
      <c r="E5" s="1" t="s">
        <v>64</v>
      </c>
      <c r="F5" s="1" t="s">
        <v>64</v>
      </c>
      <c r="G5" s="1" t="s">
        <v>65</v>
      </c>
      <c r="H5" s="1" t="s">
        <v>66</v>
      </c>
      <c r="I5" s="1" t="s">
        <v>67</v>
      </c>
      <c r="J5" s="1" t="s">
        <v>68</v>
      </c>
      <c r="K5" s="1" t="s">
        <v>69</v>
      </c>
      <c r="L5" s="1" t="s">
        <v>70</v>
      </c>
      <c r="M5" s="1" t="s">
        <v>71</v>
      </c>
      <c r="N5" s="1" t="s">
        <v>72</v>
      </c>
      <c r="O5" s="4"/>
      <c r="P5" s="29"/>
      <c r="Q5" s="30"/>
      <c r="R5" s="31"/>
      <c r="S5" s="31"/>
      <c r="T5" s="31"/>
      <c r="V5" s="27" t="s">
        <v>2</v>
      </c>
      <c r="W5" s="33">
        <f>Ethereum!S10</f>
        <v>299.0974013</v>
      </c>
      <c r="X5" s="33">
        <f>Ethereum!T10</f>
        <v>1164.704857</v>
      </c>
    </row>
    <row r="6" ht="14.25" customHeight="1">
      <c r="A6" s="7">
        <v>42370.0</v>
      </c>
      <c r="B6" s="19">
        <v>709977.386211687</v>
      </c>
      <c r="C6" s="16">
        <f t="shared" ref="C6:C917" si="1">IFS(YEAR(A6)=2016,$R$4,YEAR(A6)=2017,$S$4,YEAR(A6)=2018,$T$4)</f>
        <v>0.21</v>
      </c>
      <c r="D6" s="25">
        <f t="shared" ref="D6:D917" si="2">B6*1000*C6/10^6</f>
        <v>149.0952511</v>
      </c>
      <c r="E6" s="19">
        <f t="shared" ref="E6:E917" si="3">D6*24</f>
        <v>3578.286027</v>
      </c>
      <c r="F6" s="19">
        <f>E6</f>
        <v>3578.286027</v>
      </c>
      <c r="G6" s="26">
        <v>434.33</v>
      </c>
      <c r="H6" s="34">
        <v>10.8053086419753</v>
      </c>
      <c r="I6" s="1">
        <v>25.0</v>
      </c>
      <c r="J6" s="25">
        <f t="shared" ref="J6:J917" si="4">D6*H6/60/I6*1000</f>
        <v>1074.01347</v>
      </c>
      <c r="K6" s="19">
        <f t="shared" ref="K6:K917" si="5">I6*G6/H6*60</f>
        <v>60293.97416</v>
      </c>
      <c r="L6" s="25">
        <f t="shared" ref="L6:L917" si="6">D6/K6*3600</f>
        <v>8.902098618</v>
      </c>
      <c r="M6" s="25">
        <f t="shared" ref="M6:M917" si="7">24*60/H6*I6</f>
        <v>3331.695669</v>
      </c>
      <c r="N6" s="25">
        <f>M6</f>
        <v>3331.695669</v>
      </c>
      <c r="O6" s="5"/>
      <c r="P6" s="21" t="s">
        <v>84</v>
      </c>
      <c r="Q6" s="22"/>
      <c r="R6" s="36">
        <f>F371</f>
        <v>2486555.696</v>
      </c>
      <c r="S6" s="36">
        <f>F736</f>
        <v>8308316.193</v>
      </c>
      <c r="T6" s="36">
        <f>F917</f>
        <v>14947828.58</v>
      </c>
      <c r="V6" s="27" t="s">
        <v>1</v>
      </c>
      <c r="W6" s="33">
        <f>Litecoin!S10</f>
        <v>29.74168475</v>
      </c>
      <c r="X6" s="33">
        <f>Litecoin!T10</f>
        <v>330.2843516</v>
      </c>
    </row>
    <row r="7">
      <c r="A7" s="7">
        <v>42371.0</v>
      </c>
      <c r="B7" s="19">
        <v>681636.254019408</v>
      </c>
      <c r="C7" s="16">
        <f t="shared" si="1"/>
        <v>0.21</v>
      </c>
      <c r="D7" s="25">
        <f t="shared" si="2"/>
        <v>143.1436133</v>
      </c>
      <c r="E7" s="19">
        <f t="shared" si="3"/>
        <v>3435.44672</v>
      </c>
      <c r="F7" s="19">
        <f t="shared" ref="F7:F371" si="8">F6+E7</f>
        <v>7013.732747</v>
      </c>
      <c r="G7" s="26">
        <v>433.44</v>
      </c>
      <c r="H7" s="34">
        <v>9.94666666666666</v>
      </c>
      <c r="I7" s="1">
        <v>25.0</v>
      </c>
      <c r="J7" s="25">
        <f t="shared" si="4"/>
        <v>949.2012049</v>
      </c>
      <c r="K7" s="19">
        <f t="shared" si="5"/>
        <v>65364.61126</v>
      </c>
      <c r="L7" s="25">
        <f t="shared" si="6"/>
        <v>7.883730938</v>
      </c>
      <c r="M7" s="25">
        <f t="shared" si="7"/>
        <v>3619.302949</v>
      </c>
      <c r="N7" s="25">
        <f t="shared" ref="N7:N917" si="9">N6+M7</f>
        <v>6950.998618</v>
      </c>
      <c r="O7" s="5"/>
      <c r="P7" s="29"/>
      <c r="Q7" s="30"/>
      <c r="R7" s="31"/>
      <c r="S7" s="31"/>
      <c r="T7" s="31"/>
      <c r="V7" s="27" t="s">
        <v>85</v>
      </c>
      <c r="W7" s="33">
        <f>Monero!S9</f>
        <v>22.5550166</v>
      </c>
      <c r="X7" s="33">
        <f>Monero!T9</f>
        <v>97.3332893</v>
      </c>
    </row>
    <row r="8">
      <c r="A8" s="7">
        <v>42372.0</v>
      </c>
      <c r="B8" s="19">
        <v>684710.726135069</v>
      </c>
      <c r="C8" s="16">
        <f t="shared" si="1"/>
        <v>0.21</v>
      </c>
      <c r="D8" s="25">
        <f t="shared" si="2"/>
        <v>143.7892525</v>
      </c>
      <c r="E8" s="19">
        <f t="shared" si="3"/>
        <v>3450.94206</v>
      </c>
      <c r="F8" s="19">
        <f t="shared" si="8"/>
        <v>10464.67481</v>
      </c>
      <c r="G8" s="26">
        <v>430.01</v>
      </c>
      <c r="H8" s="34">
        <v>9.89218390804597</v>
      </c>
      <c r="I8" s="1">
        <v>25.0</v>
      </c>
      <c r="J8" s="25">
        <f t="shared" si="4"/>
        <v>948.2598197</v>
      </c>
      <c r="K8" s="19">
        <f t="shared" si="5"/>
        <v>65204.50954</v>
      </c>
      <c r="L8" s="25">
        <f t="shared" si="6"/>
        <v>7.938734799</v>
      </c>
      <c r="M8" s="25">
        <f t="shared" si="7"/>
        <v>3639.236829</v>
      </c>
      <c r="N8" s="25">
        <f t="shared" si="9"/>
        <v>10590.23545</v>
      </c>
      <c r="O8" s="5"/>
      <c r="P8" s="37" t="s">
        <v>86</v>
      </c>
      <c r="Q8" s="37"/>
      <c r="R8" s="27">
        <f>COUNTA(E6:E371)</f>
        <v>366</v>
      </c>
      <c r="S8" s="27">
        <f>COUNTA(F372:F736)</f>
        <v>365</v>
      </c>
      <c r="T8" s="27">
        <f>COUNTA(G737:G917)</f>
        <v>181</v>
      </c>
      <c r="V8" s="38" t="s">
        <v>87</v>
      </c>
      <c r="W8" s="39">
        <f t="shared" ref="W8:X8" si="10">S9/SUM(S9,W5:W7)</f>
        <v>0.7296619131</v>
      </c>
      <c r="X8" s="39">
        <f t="shared" si="10"/>
        <v>0.6836456584</v>
      </c>
    </row>
    <row r="9" ht="14.25" customHeight="1">
      <c r="A9" s="7">
        <v>42373.0</v>
      </c>
      <c r="B9" s="19">
        <v>712938.075554495</v>
      </c>
      <c r="C9" s="16">
        <f t="shared" si="1"/>
        <v>0.21</v>
      </c>
      <c r="D9" s="25">
        <f t="shared" si="2"/>
        <v>149.7169959</v>
      </c>
      <c r="E9" s="19">
        <f t="shared" si="3"/>
        <v>3593.207901</v>
      </c>
      <c r="F9" s="19">
        <f t="shared" si="8"/>
        <v>14057.88271</v>
      </c>
      <c r="G9" s="26">
        <v>433.09</v>
      </c>
      <c r="H9" s="34">
        <v>7.97062615101289</v>
      </c>
      <c r="I9" s="1">
        <v>25.0</v>
      </c>
      <c r="J9" s="25">
        <f t="shared" si="4"/>
        <v>795.5588017</v>
      </c>
      <c r="K9" s="19">
        <f t="shared" si="5"/>
        <v>81503.63443</v>
      </c>
      <c r="L9" s="25">
        <f t="shared" si="6"/>
        <v>6.612971175</v>
      </c>
      <c r="M9" s="25">
        <f t="shared" si="7"/>
        <v>4516.583681</v>
      </c>
      <c r="N9" s="25">
        <f t="shared" si="9"/>
        <v>15106.81913</v>
      </c>
      <c r="O9" s="4"/>
      <c r="P9" s="40" t="s">
        <v>88</v>
      </c>
      <c r="Q9" s="40"/>
      <c r="R9" s="43">
        <f t="shared" ref="R9:T9" si="11">R6/(24*R8)</f>
        <v>283.0778343</v>
      </c>
      <c r="S9" s="43">
        <f t="shared" si="11"/>
        <v>948.4379215</v>
      </c>
      <c r="T9" s="43">
        <f t="shared" si="11"/>
        <v>3441.028679</v>
      </c>
      <c r="V9" s="34"/>
    </row>
    <row r="10">
      <c r="A10" s="7">
        <v>42374.0</v>
      </c>
      <c r="B10" s="19">
        <v>718376.915249352</v>
      </c>
      <c r="C10" s="16">
        <f t="shared" si="1"/>
        <v>0.21</v>
      </c>
      <c r="D10" s="25">
        <f t="shared" si="2"/>
        <v>150.8591522</v>
      </c>
      <c r="E10" s="19">
        <f t="shared" si="3"/>
        <v>3620.619653</v>
      </c>
      <c r="F10" s="19">
        <f t="shared" si="8"/>
        <v>17678.50236</v>
      </c>
      <c r="G10" s="26">
        <v>431.96</v>
      </c>
      <c r="H10" s="34">
        <v>9.19670912951167</v>
      </c>
      <c r="I10" s="1">
        <v>25.0</v>
      </c>
      <c r="J10" s="25">
        <f t="shared" si="4"/>
        <v>924.9384949</v>
      </c>
      <c r="K10" s="19">
        <f t="shared" si="5"/>
        <v>70453.46231</v>
      </c>
      <c r="L10" s="25">
        <f t="shared" si="6"/>
        <v>7.708534544</v>
      </c>
      <c r="M10" s="25">
        <f t="shared" si="7"/>
        <v>3914.443688</v>
      </c>
      <c r="N10" s="25">
        <f t="shared" si="9"/>
        <v>19021.26282</v>
      </c>
      <c r="O10" s="4"/>
      <c r="P10" s="47" t="s">
        <v>89</v>
      </c>
      <c r="Q10" s="10"/>
      <c r="R10" s="46">
        <f>AVERAGE(L6:L371)</f>
        <v>17.2839688</v>
      </c>
      <c r="S10" s="46">
        <f>AVERAGE(L372:L736)</f>
        <v>15.02119101</v>
      </c>
      <c r="T10" s="46">
        <f>AVERAGE(L737:L917)</f>
        <v>18.7474917</v>
      </c>
      <c r="U10" s="25"/>
      <c r="V10" s="19"/>
      <c r="W10" s="25"/>
    </row>
    <row r="11" ht="14.25" customHeight="1">
      <c r="A11" s="7">
        <v>42375.0</v>
      </c>
      <c r="B11" s="19">
        <v>712475.292676604</v>
      </c>
      <c r="C11" s="16">
        <f t="shared" si="1"/>
        <v>0.21</v>
      </c>
      <c r="D11" s="25">
        <f t="shared" si="2"/>
        <v>149.6198115</v>
      </c>
      <c r="E11" s="19">
        <f t="shared" si="3"/>
        <v>3590.875475</v>
      </c>
      <c r="F11" s="19">
        <f t="shared" si="8"/>
        <v>21269.37784</v>
      </c>
      <c r="G11" s="26">
        <v>429.11</v>
      </c>
      <c r="H11" s="34">
        <v>10.1984633569739</v>
      </c>
      <c r="I11" s="1">
        <v>25.0</v>
      </c>
      <c r="J11" s="25">
        <f t="shared" si="4"/>
        <v>1017.261443</v>
      </c>
      <c r="K11" s="19">
        <f t="shared" si="5"/>
        <v>63113.91996</v>
      </c>
      <c r="L11" s="25">
        <f t="shared" si="6"/>
        <v>8.534271388</v>
      </c>
      <c r="M11" s="25">
        <f t="shared" si="7"/>
        <v>3529.943555</v>
      </c>
      <c r="N11" s="25">
        <f t="shared" si="9"/>
        <v>22551.20637</v>
      </c>
      <c r="O11" s="4"/>
      <c r="P11" s="15" t="s">
        <v>90</v>
      </c>
      <c r="Q11" s="10"/>
      <c r="R11" s="33">
        <f>STDEV.P(L6:L371)</f>
        <v>6.347170384</v>
      </c>
      <c r="S11" s="33">
        <f>STDEV.P(L372:L736)</f>
        <v>5.220142484</v>
      </c>
      <c r="T11" s="33">
        <f>STDEV.P(L737:L917)</f>
        <v>8.276890837</v>
      </c>
    </row>
    <row r="12">
      <c r="A12" s="7">
        <v>42376.0</v>
      </c>
      <c r="B12" s="19">
        <v>719114.618070945</v>
      </c>
      <c r="C12" s="16">
        <f t="shared" si="1"/>
        <v>0.21</v>
      </c>
      <c r="D12" s="25">
        <f t="shared" si="2"/>
        <v>151.0140698</v>
      </c>
      <c r="E12" s="19">
        <f t="shared" si="3"/>
        <v>3624.337675</v>
      </c>
      <c r="F12" s="19">
        <f t="shared" si="8"/>
        <v>24893.71551</v>
      </c>
      <c r="G12" s="26">
        <v>458.05</v>
      </c>
      <c r="H12" s="34">
        <v>9.74421768707483</v>
      </c>
      <c r="I12" s="1">
        <v>25.0</v>
      </c>
      <c r="J12" s="25">
        <f t="shared" si="4"/>
        <v>981.0093133</v>
      </c>
      <c r="K12" s="19">
        <f t="shared" si="5"/>
        <v>70511.04789</v>
      </c>
      <c r="L12" s="25">
        <f t="shared" si="6"/>
        <v>7.710148516</v>
      </c>
      <c r="M12" s="25">
        <f t="shared" si="7"/>
        <v>3694.498743</v>
      </c>
      <c r="N12" s="25">
        <f t="shared" si="9"/>
        <v>26245.70511</v>
      </c>
      <c r="O12" s="4"/>
      <c r="P12" s="15" t="s">
        <v>91</v>
      </c>
      <c r="Q12" s="10"/>
      <c r="R12" s="48">
        <f>AVERAGE(L6:L917)</f>
        <v>16.6688194</v>
      </c>
      <c r="S12" s="17"/>
      <c r="T12" s="10"/>
    </row>
    <row r="13">
      <c r="A13" s="7">
        <v>42377.0</v>
      </c>
      <c r="B13" s="19">
        <v>747147.325291496</v>
      </c>
      <c r="C13" s="16">
        <f t="shared" si="1"/>
        <v>0.21</v>
      </c>
      <c r="D13" s="25">
        <f t="shared" si="2"/>
        <v>156.9009383</v>
      </c>
      <c r="E13" s="19">
        <f t="shared" si="3"/>
        <v>3765.622519</v>
      </c>
      <c r="F13" s="19">
        <f t="shared" si="8"/>
        <v>28659.33803</v>
      </c>
      <c r="G13" s="26">
        <v>453.23</v>
      </c>
      <c r="H13" s="34">
        <v>8.36676300578034</v>
      </c>
      <c r="I13" s="1">
        <v>25.0</v>
      </c>
      <c r="J13" s="25">
        <f t="shared" si="4"/>
        <v>875.1686442</v>
      </c>
      <c r="K13" s="19">
        <f t="shared" si="5"/>
        <v>81255.43888</v>
      </c>
      <c r="L13" s="25">
        <f t="shared" si="6"/>
        <v>6.951453167</v>
      </c>
      <c r="M13" s="25">
        <f t="shared" si="7"/>
        <v>4302.7393</v>
      </c>
      <c r="N13" s="25">
        <f t="shared" si="9"/>
        <v>30548.44441</v>
      </c>
      <c r="O13" s="50"/>
      <c r="P13" s="15" t="s">
        <v>92</v>
      </c>
      <c r="Q13" s="10"/>
      <c r="R13" s="49">
        <f>STDEV.P(L6:L917)</f>
        <v>6.539545838</v>
      </c>
      <c r="S13" s="17"/>
      <c r="T13" s="10"/>
      <c r="W13" s="25"/>
      <c r="X13" s="34"/>
    </row>
    <row r="14">
      <c r="A14" s="7">
        <v>42378.0</v>
      </c>
      <c r="B14" s="19">
        <v>754524.353507431</v>
      </c>
      <c r="C14" s="16">
        <f t="shared" si="1"/>
        <v>0.21</v>
      </c>
      <c r="D14" s="25">
        <f t="shared" si="2"/>
        <v>158.4501142</v>
      </c>
      <c r="E14" s="19">
        <f t="shared" si="3"/>
        <v>3802.802742</v>
      </c>
      <c r="F14" s="19">
        <f t="shared" si="8"/>
        <v>32462.14077</v>
      </c>
      <c r="G14" s="26">
        <v>447.61</v>
      </c>
      <c r="H14" s="34">
        <v>9.46754966887417</v>
      </c>
      <c r="I14" s="1">
        <v>25.0</v>
      </c>
      <c r="J14" s="25">
        <f t="shared" si="4"/>
        <v>1000.089551</v>
      </c>
      <c r="K14" s="19">
        <f t="shared" si="5"/>
        <v>70917.5049</v>
      </c>
      <c r="L14" s="25">
        <f t="shared" si="6"/>
        <v>8.043435991</v>
      </c>
      <c r="M14" s="25">
        <f t="shared" si="7"/>
        <v>3802.462227</v>
      </c>
      <c r="N14" s="25">
        <f t="shared" si="9"/>
        <v>34350.90664</v>
      </c>
      <c r="P14" s="15" t="s">
        <v>93</v>
      </c>
      <c r="Q14" s="10"/>
      <c r="R14" s="49">
        <f>MEDIAN(L6:L917)</f>
        <v>15.26240398</v>
      </c>
      <c r="S14" s="17"/>
      <c r="T14" s="10"/>
    </row>
    <row r="15">
      <c r="A15" s="7">
        <v>42379.0</v>
      </c>
      <c r="B15" s="19">
        <v>750835.839399463</v>
      </c>
      <c r="C15" s="16">
        <f t="shared" si="1"/>
        <v>0.21</v>
      </c>
      <c r="D15" s="25">
        <f t="shared" si="2"/>
        <v>157.6755263</v>
      </c>
      <c r="E15" s="19">
        <f t="shared" si="3"/>
        <v>3784.212631</v>
      </c>
      <c r="F15" s="19">
        <f t="shared" si="8"/>
        <v>36246.3534</v>
      </c>
      <c r="G15" s="26">
        <v>447.99</v>
      </c>
      <c r="H15" s="34">
        <v>8.29847619047619</v>
      </c>
      <c r="I15" s="1">
        <v>25.0</v>
      </c>
      <c r="J15" s="25">
        <f t="shared" si="4"/>
        <v>872.3110671</v>
      </c>
      <c r="K15" s="19">
        <f t="shared" si="5"/>
        <v>80976.91487</v>
      </c>
      <c r="L15" s="25">
        <f t="shared" si="6"/>
        <v>7.009798972</v>
      </c>
      <c r="M15" s="25">
        <f t="shared" si="7"/>
        <v>4338.145844</v>
      </c>
      <c r="N15" s="25">
        <f t="shared" si="9"/>
        <v>38689.05249</v>
      </c>
      <c r="P15" s="1" t="s">
        <v>94</v>
      </c>
      <c r="W15" s="28"/>
      <c r="X15" s="16"/>
      <c r="Y15" s="16"/>
      <c r="Z15" s="5"/>
    </row>
    <row r="16">
      <c r="A16" s="7">
        <v>42380.0</v>
      </c>
      <c r="B16" s="19">
        <v>755999.759150618</v>
      </c>
      <c r="C16" s="16">
        <f t="shared" si="1"/>
        <v>0.21</v>
      </c>
      <c r="D16" s="25">
        <f t="shared" si="2"/>
        <v>158.7599494</v>
      </c>
      <c r="E16" s="19">
        <f t="shared" si="3"/>
        <v>3810.238786</v>
      </c>
      <c r="F16" s="19">
        <f t="shared" si="8"/>
        <v>40056.59219</v>
      </c>
      <c r="G16" s="26">
        <v>448.43</v>
      </c>
      <c r="H16" s="34">
        <v>8.48558823529411</v>
      </c>
      <c r="I16" s="1">
        <v>25.0</v>
      </c>
      <c r="J16" s="25">
        <f t="shared" si="4"/>
        <v>898.1143727</v>
      </c>
      <c r="K16" s="19">
        <f t="shared" si="5"/>
        <v>79269.10679</v>
      </c>
      <c r="L16" s="25">
        <f t="shared" si="6"/>
        <v>7.210070115</v>
      </c>
      <c r="M16" s="25">
        <f t="shared" si="7"/>
        <v>4242.487262</v>
      </c>
      <c r="N16" s="25">
        <f t="shared" si="9"/>
        <v>42931.53975</v>
      </c>
      <c r="P16" s="1" t="s">
        <v>95</v>
      </c>
      <c r="W16" s="16"/>
      <c r="X16" s="16"/>
      <c r="Y16" s="16"/>
      <c r="Z16" s="5"/>
    </row>
    <row r="17">
      <c r="A17" s="7">
        <v>42381.0</v>
      </c>
      <c r="B17" s="19">
        <v>785507.872014355</v>
      </c>
      <c r="C17" s="16">
        <f t="shared" si="1"/>
        <v>0.21</v>
      </c>
      <c r="D17" s="25">
        <f t="shared" si="2"/>
        <v>164.9566531</v>
      </c>
      <c r="E17" s="19">
        <f t="shared" si="3"/>
        <v>3958.959675</v>
      </c>
      <c r="F17" s="19">
        <f t="shared" si="8"/>
        <v>44015.55186</v>
      </c>
      <c r="G17" s="26">
        <v>435.69</v>
      </c>
      <c r="H17" s="34">
        <v>8.42049019607843</v>
      </c>
      <c r="I17" s="1">
        <v>25.0</v>
      </c>
      <c r="J17" s="25">
        <f t="shared" si="4"/>
        <v>926.0105869</v>
      </c>
      <c r="K17" s="19">
        <f t="shared" si="5"/>
        <v>77612.46493</v>
      </c>
      <c r="L17" s="25">
        <f t="shared" si="6"/>
        <v>7.65139919</v>
      </c>
      <c r="M17" s="25">
        <f t="shared" si="7"/>
        <v>4275.285543</v>
      </c>
      <c r="N17" s="25">
        <f t="shared" si="9"/>
        <v>47206.82529</v>
      </c>
      <c r="W17" s="16"/>
      <c r="X17" s="16"/>
      <c r="Y17" s="16"/>
      <c r="Z17" s="5"/>
    </row>
    <row r="18">
      <c r="A18" s="7">
        <v>42382.0</v>
      </c>
      <c r="B18" s="19">
        <v>802440.885625153</v>
      </c>
      <c r="C18" s="16">
        <f t="shared" si="1"/>
        <v>0.21</v>
      </c>
      <c r="D18" s="25">
        <f t="shared" si="2"/>
        <v>168.512586</v>
      </c>
      <c r="E18" s="19">
        <f t="shared" si="3"/>
        <v>4044.302064</v>
      </c>
      <c r="F18" s="19">
        <f t="shared" si="8"/>
        <v>48059.85393</v>
      </c>
      <c r="G18" s="26">
        <v>432.37</v>
      </c>
      <c r="H18" s="34">
        <v>9.73648648648648</v>
      </c>
      <c r="I18" s="1">
        <v>25.0</v>
      </c>
      <c r="J18" s="25">
        <f t="shared" si="4"/>
        <v>1093.813677</v>
      </c>
      <c r="K18" s="19">
        <f t="shared" si="5"/>
        <v>66610.78418</v>
      </c>
      <c r="L18" s="25">
        <f t="shared" si="6"/>
        <v>9.107313733</v>
      </c>
      <c r="M18" s="25">
        <f t="shared" si="7"/>
        <v>3697.432339</v>
      </c>
      <c r="N18" s="25">
        <f t="shared" si="9"/>
        <v>50904.25763</v>
      </c>
      <c r="P18" s="51" t="s">
        <v>98</v>
      </c>
      <c r="Q18" s="51"/>
      <c r="R18" s="52"/>
      <c r="S18" s="52"/>
      <c r="W18" s="16"/>
      <c r="X18" s="16"/>
      <c r="Y18" s="16"/>
      <c r="Z18" s="5"/>
    </row>
    <row r="19">
      <c r="A19" s="7">
        <v>42383.0</v>
      </c>
      <c r="B19" s="19">
        <v>779600.493346126</v>
      </c>
      <c r="C19" s="16">
        <f t="shared" si="1"/>
        <v>0.21</v>
      </c>
      <c r="D19" s="25">
        <f t="shared" si="2"/>
        <v>163.7161036</v>
      </c>
      <c r="E19" s="19">
        <f t="shared" si="3"/>
        <v>3929.186486</v>
      </c>
      <c r="F19" s="19">
        <f t="shared" si="8"/>
        <v>51989.04041</v>
      </c>
      <c r="G19" s="26">
        <v>430.31</v>
      </c>
      <c r="H19" s="34">
        <v>10.8764411027568</v>
      </c>
      <c r="I19" s="1">
        <v>25.0</v>
      </c>
      <c r="J19" s="25">
        <f t="shared" si="4"/>
        <v>1187.099039</v>
      </c>
      <c r="K19" s="19">
        <f t="shared" si="5"/>
        <v>59345.2393</v>
      </c>
      <c r="L19" s="25">
        <f t="shared" si="6"/>
        <v>9.931343776</v>
      </c>
      <c r="M19" s="25">
        <f t="shared" si="7"/>
        <v>3309.906215</v>
      </c>
      <c r="N19" s="25">
        <f t="shared" si="9"/>
        <v>54214.16384</v>
      </c>
      <c r="P19" s="1">
        <v>1.0</v>
      </c>
      <c r="Q19" s="1" t="s">
        <v>101</v>
      </c>
      <c r="W19" s="16"/>
      <c r="X19" s="16"/>
      <c r="Y19" s="16"/>
      <c r="Z19" s="5"/>
    </row>
    <row r="20">
      <c r="A20" s="7">
        <v>42384.0</v>
      </c>
      <c r="B20" s="19">
        <v>761318.509746698</v>
      </c>
      <c r="C20" s="16">
        <f t="shared" si="1"/>
        <v>0.21</v>
      </c>
      <c r="D20" s="25">
        <f t="shared" si="2"/>
        <v>159.876887</v>
      </c>
      <c r="E20" s="19">
        <f t="shared" si="3"/>
        <v>3837.045289</v>
      </c>
      <c r="F20" s="19">
        <f t="shared" si="8"/>
        <v>55826.0857</v>
      </c>
      <c r="G20" s="26">
        <v>364.33</v>
      </c>
      <c r="H20" s="34">
        <v>11.7800546448087</v>
      </c>
      <c r="I20" s="1">
        <v>25.0</v>
      </c>
      <c r="J20" s="25">
        <f t="shared" si="4"/>
        <v>1255.572311</v>
      </c>
      <c r="K20" s="19">
        <f t="shared" si="5"/>
        <v>46391.5505</v>
      </c>
      <c r="L20" s="25">
        <f t="shared" si="6"/>
        <v>12.40650047</v>
      </c>
      <c r="M20" s="25">
        <f t="shared" si="7"/>
        <v>3056.012989</v>
      </c>
      <c r="N20" s="25">
        <f t="shared" si="9"/>
        <v>57270.17683</v>
      </c>
      <c r="P20" s="1">
        <v>2.0</v>
      </c>
      <c r="Q20" s="1" t="s">
        <v>18</v>
      </c>
      <c r="W20" s="16"/>
      <c r="X20" s="16"/>
      <c r="Y20" s="16"/>
      <c r="Z20" s="5"/>
    </row>
    <row r="21" ht="15.75" customHeight="1">
      <c r="A21" s="7">
        <v>42385.0</v>
      </c>
      <c r="B21" s="19">
        <v>747801.504382448</v>
      </c>
      <c r="C21" s="16">
        <f t="shared" si="1"/>
        <v>0.21</v>
      </c>
      <c r="D21" s="25">
        <f t="shared" si="2"/>
        <v>157.0383159</v>
      </c>
      <c r="E21" s="19">
        <f t="shared" si="3"/>
        <v>3768.919582</v>
      </c>
      <c r="F21" s="19">
        <f t="shared" si="8"/>
        <v>59595.00528</v>
      </c>
      <c r="G21" s="26">
        <v>387.54</v>
      </c>
      <c r="H21" s="34">
        <v>10.1673708920187</v>
      </c>
      <c r="I21" s="1">
        <v>25.0</v>
      </c>
      <c r="J21" s="25">
        <f t="shared" si="4"/>
        <v>1064.444535</v>
      </c>
      <c r="K21" s="19">
        <f t="shared" si="5"/>
        <v>57174.07245</v>
      </c>
      <c r="L21" s="25">
        <f t="shared" si="6"/>
        <v>9.8880124</v>
      </c>
      <c r="M21" s="25">
        <f t="shared" si="7"/>
        <v>3540.738346</v>
      </c>
      <c r="N21" s="25">
        <f t="shared" si="9"/>
        <v>60810.91518</v>
      </c>
      <c r="P21" s="1">
        <v>3.0</v>
      </c>
      <c r="Q21" s="5" t="s">
        <v>103</v>
      </c>
      <c r="W21" s="16"/>
      <c r="X21" s="16"/>
      <c r="Y21" s="16"/>
      <c r="Z21" s="5"/>
    </row>
    <row r="22" ht="14.25" customHeight="1">
      <c r="A22" s="7">
        <v>42386.0</v>
      </c>
      <c r="B22" s="19">
        <v>734284.499018198</v>
      </c>
      <c r="C22" s="16">
        <f t="shared" si="1"/>
        <v>0.21</v>
      </c>
      <c r="D22" s="25">
        <f t="shared" si="2"/>
        <v>154.1997448</v>
      </c>
      <c r="E22" s="19">
        <f t="shared" si="3"/>
        <v>3700.793875</v>
      </c>
      <c r="F22" s="19">
        <f t="shared" si="8"/>
        <v>63295.79916</v>
      </c>
      <c r="G22" s="26">
        <v>382.3</v>
      </c>
      <c r="H22" s="34">
        <v>9.53774834437086</v>
      </c>
      <c r="I22" s="1">
        <v>25.0</v>
      </c>
      <c r="J22" s="25">
        <f t="shared" si="4"/>
        <v>980.4789071</v>
      </c>
      <c r="K22" s="19">
        <f t="shared" si="5"/>
        <v>60124.25358</v>
      </c>
      <c r="L22" s="25">
        <f t="shared" si="6"/>
        <v>9.232864414</v>
      </c>
      <c r="M22" s="25">
        <f t="shared" si="7"/>
        <v>3774.475767</v>
      </c>
      <c r="N22" s="25">
        <f t="shared" si="9"/>
        <v>64585.39095</v>
      </c>
      <c r="P22" s="1">
        <v>4.0</v>
      </c>
      <c r="Q22" s="1" t="s">
        <v>104</v>
      </c>
      <c r="W22" s="16"/>
      <c r="X22" s="16"/>
      <c r="Y22" s="16"/>
      <c r="Z22" s="5"/>
    </row>
    <row r="23" ht="15.75" customHeight="1">
      <c r="A23" s="7">
        <v>42387.0</v>
      </c>
      <c r="B23" s="19">
        <v>745320.622587976</v>
      </c>
      <c r="C23" s="16">
        <f t="shared" si="1"/>
        <v>0.21</v>
      </c>
      <c r="D23" s="25">
        <f t="shared" si="2"/>
        <v>156.5173307</v>
      </c>
      <c r="E23" s="19">
        <f t="shared" si="3"/>
        <v>3756.415938</v>
      </c>
      <c r="F23" s="19">
        <f t="shared" si="8"/>
        <v>67052.2151</v>
      </c>
      <c r="G23" s="26">
        <v>387.17</v>
      </c>
      <c r="H23" s="34">
        <v>8.30818882466281</v>
      </c>
      <c r="I23" s="1">
        <v>25.0</v>
      </c>
      <c r="J23" s="25">
        <f t="shared" si="4"/>
        <v>866.9170254</v>
      </c>
      <c r="K23" s="19">
        <f t="shared" si="5"/>
        <v>69901.51672</v>
      </c>
      <c r="L23" s="25">
        <f t="shared" si="6"/>
        <v>8.060803501</v>
      </c>
      <c r="M23" s="25">
        <f t="shared" si="7"/>
        <v>4333.074363</v>
      </c>
      <c r="N23" s="25">
        <f t="shared" si="9"/>
        <v>68918.46531</v>
      </c>
      <c r="O23" s="4"/>
      <c r="Q23" s="3" t="s">
        <v>107</v>
      </c>
      <c r="W23" s="16"/>
      <c r="X23" s="16"/>
      <c r="Y23" s="16"/>
      <c r="Z23" s="5"/>
    </row>
    <row r="24" ht="15.75" customHeight="1">
      <c r="A24" s="7">
        <v>42388.0</v>
      </c>
      <c r="B24" s="19">
        <v>742100.695269799</v>
      </c>
      <c r="C24" s="16">
        <f t="shared" si="1"/>
        <v>0.21</v>
      </c>
      <c r="D24" s="25">
        <f t="shared" si="2"/>
        <v>155.841146</v>
      </c>
      <c r="E24" s="19">
        <f t="shared" si="3"/>
        <v>3740.187504</v>
      </c>
      <c r="F24" s="19">
        <f t="shared" si="8"/>
        <v>70792.4026</v>
      </c>
      <c r="G24" s="26">
        <v>380.15</v>
      </c>
      <c r="H24" s="34">
        <v>10.8489974937343</v>
      </c>
      <c r="I24" s="1">
        <v>25.0</v>
      </c>
      <c r="J24" s="25">
        <f t="shared" si="4"/>
        <v>1127.146802</v>
      </c>
      <c r="K24" s="19">
        <f t="shared" si="5"/>
        <v>52560.15593</v>
      </c>
      <c r="L24" s="25">
        <f t="shared" si="6"/>
        <v>10.67401943</v>
      </c>
      <c r="M24" s="25">
        <f t="shared" si="7"/>
        <v>3318.278949</v>
      </c>
      <c r="N24" s="25">
        <f t="shared" si="9"/>
        <v>72236.74426</v>
      </c>
      <c r="O24" s="4"/>
      <c r="P24" s="1">
        <v>5.0</v>
      </c>
      <c r="Q24" s="1" t="s">
        <v>109</v>
      </c>
      <c r="W24" s="16"/>
      <c r="X24" s="16"/>
      <c r="Y24" s="16"/>
      <c r="Z24" s="5"/>
    </row>
    <row r="25" ht="14.25" customHeight="1">
      <c r="A25" s="7">
        <v>42389.0</v>
      </c>
      <c r="B25" s="19">
        <v>753370.440883417</v>
      </c>
      <c r="C25" s="16">
        <f t="shared" si="1"/>
        <v>0.21</v>
      </c>
      <c r="D25" s="25">
        <f t="shared" si="2"/>
        <v>158.2077926</v>
      </c>
      <c r="E25" s="19">
        <f t="shared" si="3"/>
        <v>3796.987022</v>
      </c>
      <c r="F25" s="19">
        <f t="shared" si="8"/>
        <v>74589.38962</v>
      </c>
      <c r="G25" s="26">
        <v>420.23</v>
      </c>
      <c r="H25" s="34">
        <v>9.38541666666666</v>
      </c>
      <c r="I25" s="1">
        <v>25.0</v>
      </c>
      <c r="J25" s="25">
        <f t="shared" si="4"/>
        <v>989.8973689</v>
      </c>
      <c r="K25" s="19">
        <f t="shared" si="5"/>
        <v>67162.17536</v>
      </c>
      <c r="L25" s="25">
        <f t="shared" si="6"/>
        <v>8.480190677</v>
      </c>
      <c r="M25" s="25">
        <f t="shared" si="7"/>
        <v>3835.738069</v>
      </c>
      <c r="N25" s="25">
        <f t="shared" si="9"/>
        <v>76072.48233</v>
      </c>
      <c r="O25" s="4"/>
      <c r="Q25" s="2" t="s">
        <v>110</v>
      </c>
    </row>
    <row r="26" ht="15.75" customHeight="1">
      <c r="A26" s="7">
        <v>42390.0</v>
      </c>
      <c r="B26" s="19">
        <v>762225.241008403</v>
      </c>
      <c r="C26" s="16">
        <f t="shared" si="1"/>
        <v>0.21</v>
      </c>
      <c r="D26" s="25">
        <f t="shared" si="2"/>
        <v>160.0673006</v>
      </c>
      <c r="E26" s="19">
        <f t="shared" si="3"/>
        <v>3841.615215</v>
      </c>
      <c r="F26" s="19">
        <f t="shared" si="8"/>
        <v>78431.00484</v>
      </c>
      <c r="G26" s="26">
        <v>410.26</v>
      </c>
      <c r="H26" s="34">
        <v>10.5953771289537</v>
      </c>
      <c r="I26" s="1">
        <v>25.0</v>
      </c>
      <c r="J26" s="25">
        <f t="shared" si="4"/>
        <v>1130.648944</v>
      </c>
      <c r="K26" s="19">
        <f t="shared" si="5"/>
        <v>58080.99065</v>
      </c>
      <c r="L26" s="25">
        <f t="shared" si="6"/>
        <v>9.921357672</v>
      </c>
      <c r="M26" s="25">
        <f t="shared" si="7"/>
        <v>3397.708223</v>
      </c>
      <c r="N26" s="25">
        <f t="shared" si="9"/>
        <v>79470.19055</v>
      </c>
      <c r="O26" s="4"/>
      <c r="P26" s="1">
        <v>6.0</v>
      </c>
      <c r="Q26" s="52" t="s">
        <v>112</v>
      </c>
      <c r="R26" s="52"/>
      <c r="S26" s="52"/>
      <c r="T26" s="52"/>
      <c r="U26" s="52"/>
    </row>
    <row r="27" ht="15.75" customHeight="1">
      <c r="A27" s="7">
        <v>42391.0</v>
      </c>
      <c r="B27" s="19">
        <v>783154.768576551</v>
      </c>
      <c r="C27" s="16">
        <f t="shared" si="1"/>
        <v>0.21</v>
      </c>
      <c r="D27" s="25">
        <f t="shared" si="2"/>
        <v>164.4625014</v>
      </c>
      <c r="E27" s="19">
        <f t="shared" si="3"/>
        <v>3947.100034</v>
      </c>
      <c r="F27" s="19">
        <f t="shared" si="8"/>
        <v>82378.10487</v>
      </c>
      <c r="G27" s="26">
        <v>382.49</v>
      </c>
      <c r="H27" s="34">
        <v>8.18693181818181</v>
      </c>
      <c r="I27" s="1">
        <v>25.0</v>
      </c>
      <c r="J27" s="25">
        <f t="shared" si="4"/>
        <v>897.6288571</v>
      </c>
      <c r="K27" s="19">
        <f t="shared" si="5"/>
        <v>70079.36706</v>
      </c>
      <c r="L27" s="25">
        <f t="shared" si="6"/>
        <v>8.448492472</v>
      </c>
      <c r="M27" s="25">
        <f t="shared" si="7"/>
        <v>4397.251718</v>
      </c>
      <c r="N27" s="25">
        <f t="shared" si="9"/>
        <v>83867.44227</v>
      </c>
      <c r="O27" s="4"/>
      <c r="Q27" s="5" t="s">
        <v>114</v>
      </c>
      <c r="R27" s="37" t="s">
        <v>115</v>
      </c>
      <c r="S27" s="37" t="s">
        <v>116</v>
      </c>
      <c r="T27" s="54">
        <v>42675.0</v>
      </c>
      <c r="U27" s="54">
        <v>42705.0</v>
      </c>
    </row>
    <row r="28" ht="15.75" customHeight="1">
      <c r="A28" s="7">
        <v>42392.0</v>
      </c>
      <c r="B28" s="19">
        <v>815354.041758316</v>
      </c>
      <c r="C28" s="16">
        <f t="shared" si="1"/>
        <v>0.21</v>
      </c>
      <c r="D28" s="25">
        <f t="shared" si="2"/>
        <v>171.2243488</v>
      </c>
      <c r="E28" s="19">
        <f t="shared" si="3"/>
        <v>4109.38437</v>
      </c>
      <c r="F28" s="19">
        <f t="shared" si="8"/>
        <v>86487.48924</v>
      </c>
      <c r="G28" s="26">
        <v>387.49</v>
      </c>
      <c r="H28" s="34">
        <v>7.97346368715083</v>
      </c>
      <c r="I28" s="1">
        <v>25.0</v>
      </c>
      <c r="J28" s="25">
        <f t="shared" si="4"/>
        <v>910.1674182</v>
      </c>
      <c r="K28" s="19">
        <f t="shared" si="5"/>
        <v>72896.17446</v>
      </c>
      <c r="L28" s="25">
        <f t="shared" si="6"/>
        <v>8.455967136</v>
      </c>
      <c r="M28" s="25">
        <f t="shared" si="7"/>
        <v>4514.976353</v>
      </c>
      <c r="N28" s="25">
        <f t="shared" si="9"/>
        <v>88382.41862</v>
      </c>
      <c r="Q28" s="55" t="s">
        <v>117</v>
      </c>
      <c r="R28" s="37">
        <v>0.2</v>
      </c>
      <c r="S28" s="37">
        <v>0.1</v>
      </c>
      <c r="T28" s="37">
        <v>0.06</v>
      </c>
      <c r="U28" s="37">
        <v>0.06</v>
      </c>
    </row>
    <row r="29" ht="15.75" customHeight="1">
      <c r="A29" s="7">
        <v>42393.0</v>
      </c>
      <c r="B29" s="19">
        <v>808109.205292419</v>
      </c>
      <c r="C29" s="16">
        <f t="shared" si="1"/>
        <v>0.21</v>
      </c>
      <c r="D29" s="25">
        <f t="shared" si="2"/>
        <v>169.7029331</v>
      </c>
      <c r="E29" s="19">
        <f t="shared" si="3"/>
        <v>4072.870395</v>
      </c>
      <c r="F29" s="19">
        <f t="shared" si="8"/>
        <v>90560.35964</v>
      </c>
      <c r="G29" s="26">
        <v>402.97</v>
      </c>
      <c r="H29" s="34">
        <v>8.49210526315789</v>
      </c>
      <c r="I29" s="1">
        <v>25.0</v>
      </c>
      <c r="J29" s="25">
        <f t="shared" si="4"/>
        <v>960.756781</v>
      </c>
      <c r="K29" s="19">
        <f t="shared" si="5"/>
        <v>71178.46297</v>
      </c>
      <c r="L29" s="25">
        <f t="shared" si="6"/>
        <v>8.583081647</v>
      </c>
      <c r="M29" s="25">
        <f t="shared" si="7"/>
        <v>4239.231484</v>
      </c>
      <c r="N29" s="25">
        <f t="shared" si="9"/>
        <v>92621.65011</v>
      </c>
      <c r="Q29" s="55" t="s">
        <v>118</v>
      </c>
      <c r="R29" s="37">
        <v>0.29</v>
      </c>
      <c r="S29" s="37">
        <v>0.29</v>
      </c>
      <c r="T29" s="37">
        <v>0.29</v>
      </c>
      <c r="U29" s="37">
        <v>0.15</v>
      </c>
    </row>
    <row r="30" ht="15.75" customHeight="1">
      <c r="A30" s="7">
        <v>42394.0</v>
      </c>
      <c r="B30" s="19">
        <v>827428.769201478</v>
      </c>
      <c r="C30" s="16">
        <f t="shared" si="1"/>
        <v>0.21</v>
      </c>
      <c r="D30" s="25">
        <f t="shared" si="2"/>
        <v>173.7600415</v>
      </c>
      <c r="E30" s="19">
        <f t="shared" si="3"/>
        <v>4170.240997</v>
      </c>
      <c r="F30" s="19">
        <f t="shared" si="8"/>
        <v>94730.60063</v>
      </c>
      <c r="G30" s="26">
        <v>391.73</v>
      </c>
      <c r="H30" s="34">
        <v>8.80668724279835</v>
      </c>
      <c r="I30" s="1">
        <v>25.0</v>
      </c>
      <c r="J30" s="25">
        <f t="shared" si="4"/>
        <v>1020.166894</v>
      </c>
      <c r="K30" s="19">
        <f t="shared" si="5"/>
        <v>66721.45653</v>
      </c>
      <c r="L30" s="25">
        <f t="shared" si="6"/>
        <v>9.375337142</v>
      </c>
      <c r="M30" s="25">
        <f t="shared" si="7"/>
        <v>4087.802713</v>
      </c>
      <c r="N30" s="25">
        <f t="shared" si="9"/>
        <v>96709.45282</v>
      </c>
      <c r="Q30" s="55" t="s">
        <v>119</v>
      </c>
      <c r="R30" s="37">
        <v>6.0</v>
      </c>
      <c r="S30" s="37">
        <v>4.0</v>
      </c>
      <c r="T30" s="37">
        <v>1.0</v>
      </c>
      <c r="U30" s="37">
        <v>1.0</v>
      </c>
    </row>
    <row r="31" ht="15.75" customHeight="1">
      <c r="A31" s="7">
        <v>42395.0</v>
      </c>
      <c r="B31" s="19">
        <v>849697.124294345</v>
      </c>
      <c r="C31" s="16">
        <f t="shared" si="1"/>
        <v>0.21</v>
      </c>
      <c r="D31" s="25">
        <f t="shared" si="2"/>
        <v>178.4363961</v>
      </c>
      <c r="E31" s="19">
        <f t="shared" si="3"/>
        <v>4282.473506</v>
      </c>
      <c r="F31" s="19">
        <f t="shared" si="8"/>
        <v>99013.07414</v>
      </c>
      <c r="G31" s="26">
        <v>392.15</v>
      </c>
      <c r="H31" s="34">
        <v>9.03822916666666</v>
      </c>
      <c r="I31" s="1">
        <v>25.0</v>
      </c>
      <c r="J31" s="25">
        <f t="shared" si="4"/>
        <v>1075.166026</v>
      </c>
      <c r="K31" s="19">
        <f t="shared" si="5"/>
        <v>65081.88597</v>
      </c>
      <c r="L31" s="25">
        <f t="shared" si="6"/>
        <v>9.870196851</v>
      </c>
      <c r="M31" s="25">
        <f t="shared" si="7"/>
        <v>3983.081125</v>
      </c>
      <c r="N31" s="25">
        <f t="shared" si="9"/>
        <v>100692.5339</v>
      </c>
      <c r="Q31" s="37" t="s">
        <v>120</v>
      </c>
      <c r="R31" s="37">
        <f t="shared" ref="R31:U31" si="12">AVERAGE(R28:R29)</f>
        <v>0.245</v>
      </c>
      <c r="S31" s="37">
        <f t="shared" si="12"/>
        <v>0.195</v>
      </c>
      <c r="T31" s="37">
        <f t="shared" si="12"/>
        <v>0.175</v>
      </c>
      <c r="U31" s="37">
        <f t="shared" si="12"/>
        <v>0.105</v>
      </c>
    </row>
    <row r="32" ht="15.75" customHeight="1">
      <c r="A32" s="7">
        <v>42396.0</v>
      </c>
      <c r="B32" s="19">
        <v>873101.13315843</v>
      </c>
      <c r="C32" s="16">
        <f t="shared" si="1"/>
        <v>0.21</v>
      </c>
      <c r="D32" s="25">
        <f t="shared" si="2"/>
        <v>183.351238</v>
      </c>
      <c r="E32" s="19">
        <f t="shared" si="3"/>
        <v>4400.429711</v>
      </c>
      <c r="F32" s="19">
        <f t="shared" si="8"/>
        <v>103413.5039</v>
      </c>
      <c r="G32" s="26">
        <v>394.97</v>
      </c>
      <c r="H32" s="34">
        <v>9.32494623655914</v>
      </c>
      <c r="I32" s="1">
        <v>25.0</v>
      </c>
      <c r="J32" s="25">
        <f t="shared" si="4"/>
        <v>1139.826958</v>
      </c>
      <c r="K32" s="19">
        <f t="shared" si="5"/>
        <v>63534.41457</v>
      </c>
      <c r="L32" s="25">
        <f t="shared" si="6"/>
        <v>10.38908537</v>
      </c>
      <c r="M32" s="25">
        <f t="shared" si="7"/>
        <v>3860.612071</v>
      </c>
      <c r="N32" s="25">
        <f t="shared" si="9"/>
        <v>104553.146</v>
      </c>
      <c r="Q32" s="37" t="s">
        <v>121</v>
      </c>
      <c r="R32" s="56">
        <f t="shared" ref="R32:U32" si="13">R31*R30/12</f>
        <v>0.1225</v>
      </c>
      <c r="S32" s="56">
        <f t="shared" si="13"/>
        <v>0.065</v>
      </c>
      <c r="T32" s="56">
        <f t="shared" si="13"/>
        <v>0.01458333333</v>
      </c>
      <c r="U32" s="56">
        <f t="shared" si="13"/>
        <v>0.00875</v>
      </c>
    </row>
    <row r="33" ht="15.75" customHeight="1">
      <c r="A33" s="7">
        <v>42397.0</v>
      </c>
      <c r="B33" s="19">
        <v>866436.228396659</v>
      </c>
      <c r="C33" s="16">
        <f t="shared" si="1"/>
        <v>0.21</v>
      </c>
      <c r="D33" s="25">
        <f t="shared" si="2"/>
        <v>181.951608</v>
      </c>
      <c r="E33" s="19">
        <f t="shared" si="3"/>
        <v>4366.838591</v>
      </c>
      <c r="F33" s="19">
        <f t="shared" si="8"/>
        <v>107780.3424</v>
      </c>
      <c r="G33" s="26">
        <v>380.29</v>
      </c>
      <c r="H33" s="34">
        <v>9.87682648401826</v>
      </c>
      <c r="I33" s="1">
        <v>25.0</v>
      </c>
      <c r="J33" s="25">
        <f t="shared" si="4"/>
        <v>1198.06964</v>
      </c>
      <c r="K33" s="19">
        <f t="shared" si="5"/>
        <v>57754.88725</v>
      </c>
      <c r="L33" s="25">
        <f t="shared" si="6"/>
        <v>11.3414781</v>
      </c>
      <c r="M33" s="25">
        <f t="shared" si="7"/>
        <v>3644.895459</v>
      </c>
      <c r="N33" s="25">
        <f t="shared" si="9"/>
        <v>108198.0415</v>
      </c>
      <c r="Q33" s="37" t="s">
        <v>122</v>
      </c>
      <c r="R33" s="57">
        <f>SUM(R32:U32)</f>
        <v>0.2108333333</v>
      </c>
      <c r="S33" s="17"/>
      <c r="T33" s="17"/>
      <c r="U33" s="10"/>
    </row>
    <row r="34" ht="15.75" customHeight="1">
      <c r="A34" s="7">
        <v>42398.0</v>
      </c>
      <c r="B34" s="19">
        <v>867254.660024556</v>
      </c>
      <c r="C34" s="16">
        <f t="shared" si="1"/>
        <v>0.21</v>
      </c>
      <c r="D34" s="25">
        <f t="shared" si="2"/>
        <v>182.1234786</v>
      </c>
      <c r="E34" s="19">
        <f t="shared" si="3"/>
        <v>4370.963487</v>
      </c>
      <c r="F34" s="19">
        <f t="shared" si="8"/>
        <v>112151.3059</v>
      </c>
      <c r="G34" s="26">
        <v>379.47</v>
      </c>
      <c r="H34" s="34">
        <v>8.52228796844181</v>
      </c>
      <c r="I34" s="1">
        <v>25.0</v>
      </c>
      <c r="J34" s="25">
        <f t="shared" si="4"/>
        <v>1034.739154</v>
      </c>
      <c r="K34" s="19">
        <f t="shared" si="5"/>
        <v>66790.1627</v>
      </c>
      <c r="L34" s="25">
        <f t="shared" si="6"/>
        <v>9.816483393</v>
      </c>
      <c r="M34" s="25">
        <f t="shared" si="7"/>
        <v>4224.217737</v>
      </c>
      <c r="N34" s="25">
        <f t="shared" si="9"/>
        <v>112422.2592</v>
      </c>
      <c r="Q34" s="1" t="s">
        <v>110</v>
      </c>
    </row>
    <row r="35" ht="15.75" customHeight="1">
      <c r="A35" s="7">
        <v>42399.0</v>
      </c>
      <c r="B35" s="19">
        <v>884504.745164845</v>
      </c>
      <c r="C35" s="16">
        <f t="shared" si="1"/>
        <v>0.21</v>
      </c>
      <c r="D35" s="25">
        <f t="shared" si="2"/>
        <v>185.7459965</v>
      </c>
      <c r="E35" s="19">
        <f t="shared" si="3"/>
        <v>4457.903916</v>
      </c>
      <c r="F35" s="19">
        <f t="shared" si="8"/>
        <v>116609.2098</v>
      </c>
      <c r="G35" s="26">
        <v>378.26</v>
      </c>
      <c r="H35" s="34">
        <v>7.6964349376114</v>
      </c>
      <c r="I35" s="1">
        <v>25.0</v>
      </c>
      <c r="J35" s="25">
        <f t="shared" si="4"/>
        <v>953.0546512</v>
      </c>
      <c r="K35" s="19">
        <f t="shared" si="5"/>
        <v>73721.14552</v>
      </c>
      <c r="L35" s="25">
        <f t="shared" si="6"/>
        <v>9.070472015</v>
      </c>
      <c r="M35" s="25">
        <f t="shared" si="7"/>
        <v>4677.490331</v>
      </c>
      <c r="N35" s="25">
        <f t="shared" si="9"/>
        <v>117099.7495</v>
      </c>
      <c r="P35" s="4">
        <v>7.0</v>
      </c>
      <c r="Q35" s="1" t="s">
        <v>123</v>
      </c>
    </row>
    <row r="36" ht="15.75" customHeight="1">
      <c r="A36" s="7">
        <v>42400.0</v>
      </c>
      <c r="B36" s="19">
        <v>897824.783134987</v>
      </c>
      <c r="C36" s="16">
        <f t="shared" si="1"/>
        <v>0.21</v>
      </c>
      <c r="D36" s="25">
        <f t="shared" si="2"/>
        <v>188.5432045</v>
      </c>
      <c r="E36" s="19">
        <f t="shared" si="3"/>
        <v>4525.036907</v>
      </c>
      <c r="F36" s="19">
        <f t="shared" si="8"/>
        <v>121134.2468</v>
      </c>
      <c r="G36" s="26">
        <v>368.77</v>
      </c>
      <c r="H36" s="34">
        <v>7.95359116022099</v>
      </c>
      <c r="I36" s="1">
        <v>25.0</v>
      </c>
      <c r="J36" s="25">
        <f t="shared" si="4"/>
        <v>999.7303762</v>
      </c>
      <c r="K36" s="19">
        <f t="shared" si="5"/>
        <v>69547.82926</v>
      </c>
      <c r="L36" s="25">
        <f t="shared" si="6"/>
        <v>9.759550273</v>
      </c>
      <c r="M36" s="25">
        <f t="shared" si="7"/>
        <v>4526.257294</v>
      </c>
      <c r="N36" s="25">
        <f t="shared" si="9"/>
        <v>121626.0068</v>
      </c>
      <c r="P36" s="4"/>
      <c r="Q36" s="2" t="s">
        <v>124</v>
      </c>
    </row>
    <row r="37" ht="15.75" customHeight="1">
      <c r="A37" s="7">
        <v>42401.0</v>
      </c>
      <c r="B37" s="19">
        <v>908053.736954961</v>
      </c>
      <c r="C37" s="16">
        <f t="shared" si="1"/>
        <v>0.21</v>
      </c>
      <c r="D37" s="25">
        <f t="shared" si="2"/>
        <v>190.6912848</v>
      </c>
      <c r="E37" s="19">
        <f t="shared" si="3"/>
        <v>4576.590834</v>
      </c>
      <c r="F37" s="19">
        <f t="shared" si="8"/>
        <v>125710.8376</v>
      </c>
      <c r="G37" s="26">
        <v>373.06</v>
      </c>
      <c r="H37" s="34">
        <v>8.69327122153209</v>
      </c>
      <c r="I37" s="1">
        <v>25.0</v>
      </c>
      <c r="J37" s="25">
        <f t="shared" si="4"/>
        <v>1105.154039</v>
      </c>
      <c r="K37" s="19">
        <f t="shared" si="5"/>
        <v>64370.47525</v>
      </c>
      <c r="L37" s="25">
        <f t="shared" si="6"/>
        <v>10.66465056</v>
      </c>
      <c r="M37" s="25">
        <f t="shared" si="7"/>
        <v>4141.133882</v>
      </c>
      <c r="N37" s="25">
        <f t="shared" si="9"/>
        <v>125767.1407</v>
      </c>
      <c r="Q37" s="37" t="s">
        <v>125</v>
      </c>
      <c r="R37" s="37" t="s">
        <v>126</v>
      </c>
    </row>
    <row r="38" ht="15.75" customHeight="1">
      <c r="A38" s="7">
        <v>42402.0</v>
      </c>
      <c r="B38" s="19">
        <v>916577.865138273</v>
      </c>
      <c r="C38" s="16">
        <f t="shared" si="1"/>
        <v>0.21</v>
      </c>
      <c r="D38" s="25">
        <f t="shared" si="2"/>
        <v>192.4813517</v>
      </c>
      <c r="E38" s="19">
        <f t="shared" si="3"/>
        <v>4619.55244</v>
      </c>
      <c r="F38" s="19">
        <f t="shared" si="8"/>
        <v>130330.39</v>
      </c>
      <c r="G38" s="26">
        <v>374.45</v>
      </c>
      <c r="H38" s="34">
        <v>8.23759259259259</v>
      </c>
      <c r="I38" s="1">
        <v>25.0</v>
      </c>
      <c r="J38" s="25">
        <f t="shared" si="4"/>
        <v>1057.055305</v>
      </c>
      <c r="K38" s="19">
        <f t="shared" si="5"/>
        <v>68184.36257</v>
      </c>
      <c r="L38" s="25">
        <f t="shared" si="6"/>
        <v>10.16263612</v>
      </c>
      <c r="M38" s="25">
        <f t="shared" si="7"/>
        <v>4370.208844</v>
      </c>
      <c r="N38" s="25">
        <f t="shared" si="9"/>
        <v>130137.3496</v>
      </c>
      <c r="P38" s="4"/>
      <c r="Q38" s="37" t="s">
        <v>127</v>
      </c>
      <c r="R38" s="37">
        <v>0.098</v>
      </c>
    </row>
    <row r="39" ht="15.75" customHeight="1">
      <c r="A39" s="7">
        <v>42403.0</v>
      </c>
      <c r="B39" s="19">
        <v>938740.598414883</v>
      </c>
      <c r="C39" s="16">
        <f t="shared" si="1"/>
        <v>0.21</v>
      </c>
      <c r="D39" s="25">
        <f t="shared" si="2"/>
        <v>197.1355257</v>
      </c>
      <c r="E39" s="19">
        <f t="shared" si="3"/>
        <v>4731.252616</v>
      </c>
      <c r="F39" s="19">
        <f t="shared" si="8"/>
        <v>135061.6426</v>
      </c>
      <c r="G39" s="26">
        <v>369.95</v>
      </c>
      <c r="H39" s="34">
        <v>8.03240223463687</v>
      </c>
      <c r="I39" s="1">
        <v>25.0</v>
      </c>
      <c r="J39" s="25">
        <f t="shared" si="4"/>
        <v>1055.647891</v>
      </c>
      <c r="K39" s="19">
        <f t="shared" si="5"/>
        <v>69085.80818</v>
      </c>
      <c r="L39" s="25">
        <f t="shared" si="6"/>
        <v>10.27255686</v>
      </c>
      <c r="M39" s="25">
        <f t="shared" si="7"/>
        <v>4481.847267</v>
      </c>
      <c r="N39" s="25">
        <f t="shared" si="9"/>
        <v>134619.1968</v>
      </c>
      <c r="P39" s="4"/>
      <c r="Q39" s="37" t="s">
        <v>128</v>
      </c>
      <c r="R39" s="37">
        <v>0.126</v>
      </c>
    </row>
    <row r="40" ht="15.75" customHeight="1">
      <c r="A40" s="7">
        <v>42404.0</v>
      </c>
      <c r="B40" s="19">
        <v>951526.790689851</v>
      </c>
      <c r="C40" s="16">
        <f t="shared" si="1"/>
        <v>0.21</v>
      </c>
      <c r="D40" s="25">
        <f t="shared" si="2"/>
        <v>199.820626</v>
      </c>
      <c r="E40" s="19">
        <f t="shared" si="3"/>
        <v>4795.695025</v>
      </c>
      <c r="F40" s="19">
        <f t="shared" si="8"/>
        <v>139857.3377</v>
      </c>
      <c r="G40" s="26">
        <v>389.59</v>
      </c>
      <c r="H40" s="34">
        <v>8.51369047619047</v>
      </c>
      <c r="I40" s="1">
        <v>25.0</v>
      </c>
      <c r="J40" s="25">
        <f t="shared" si="4"/>
        <v>1134.140641</v>
      </c>
      <c r="K40" s="19">
        <f t="shared" si="5"/>
        <v>68640.62085</v>
      </c>
      <c r="L40" s="25">
        <f t="shared" si="6"/>
        <v>10.48000797</v>
      </c>
      <c r="M40" s="25">
        <f t="shared" si="7"/>
        <v>4228.483535</v>
      </c>
      <c r="N40" s="25">
        <f t="shared" si="9"/>
        <v>138847.6804</v>
      </c>
      <c r="P40" s="4"/>
      <c r="Q40" s="37" t="s">
        <v>129</v>
      </c>
      <c r="R40" s="37">
        <v>0.127</v>
      </c>
    </row>
    <row r="41" ht="15.75" customHeight="1">
      <c r="A41" s="7">
        <v>42405.0</v>
      </c>
      <c r="B41" s="19">
        <v>954084.029144844</v>
      </c>
      <c r="C41" s="16">
        <f t="shared" si="1"/>
        <v>0.21</v>
      </c>
      <c r="D41" s="25">
        <f t="shared" si="2"/>
        <v>200.3576461</v>
      </c>
      <c r="E41" s="19">
        <f t="shared" si="3"/>
        <v>4808.583507</v>
      </c>
      <c r="F41" s="19">
        <f t="shared" si="8"/>
        <v>144665.9212</v>
      </c>
      <c r="G41" s="26">
        <v>386.55</v>
      </c>
      <c r="H41" s="34">
        <v>7.71471631205673</v>
      </c>
      <c r="I41" s="1">
        <v>25.0</v>
      </c>
      <c r="J41" s="25">
        <f t="shared" si="4"/>
        <v>1030.468267</v>
      </c>
      <c r="K41" s="19">
        <f t="shared" si="5"/>
        <v>75158.3048</v>
      </c>
      <c r="L41" s="25">
        <f t="shared" si="6"/>
        <v>9.596910521</v>
      </c>
      <c r="M41" s="25">
        <f t="shared" si="7"/>
        <v>4666.406196</v>
      </c>
      <c r="N41" s="25">
        <f t="shared" si="9"/>
        <v>143514.0866</v>
      </c>
      <c r="P41" s="4"/>
      <c r="Q41" s="37" t="s">
        <v>130</v>
      </c>
      <c r="R41" s="37">
        <v>0.257</v>
      </c>
    </row>
    <row r="42" ht="15.75" customHeight="1">
      <c r="A42" s="7">
        <v>42406.0</v>
      </c>
      <c r="B42" s="19">
        <v>964312.982964818</v>
      </c>
      <c r="C42" s="16">
        <f t="shared" si="1"/>
        <v>0.21</v>
      </c>
      <c r="D42" s="25">
        <f t="shared" si="2"/>
        <v>202.5057264</v>
      </c>
      <c r="E42" s="19">
        <f t="shared" si="3"/>
        <v>4860.137434</v>
      </c>
      <c r="F42" s="19">
        <f t="shared" si="8"/>
        <v>149526.0586</v>
      </c>
      <c r="G42" s="26">
        <v>376.52</v>
      </c>
      <c r="H42" s="34">
        <v>7.20375</v>
      </c>
      <c r="I42" s="1">
        <v>25.0</v>
      </c>
      <c r="J42" s="25">
        <f t="shared" si="4"/>
        <v>972.5337511</v>
      </c>
      <c r="K42" s="19">
        <f t="shared" si="5"/>
        <v>78400.8329</v>
      </c>
      <c r="L42" s="25">
        <f t="shared" si="6"/>
        <v>9.29863355</v>
      </c>
      <c r="M42" s="25">
        <f t="shared" si="7"/>
        <v>4997.397189</v>
      </c>
      <c r="N42" s="25">
        <f t="shared" si="9"/>
        <v>148511.4837</v>
      </c>
      <c r="Q42" s="37" t="s">
        <v>131</v>
      </c>
      <c r="R42" s="37">
        <v>0.273</v>
      </c>
    </row>
    <row r="43" ht="15.75" customHeight="1">
      <c r="A43" s="7">
        <v>42407.0</v>
      </c>
      <c r="B43" s="19">
        <v>1000554.08143299</v>
      </c>
      <c r="C43" s="16">
        <f t="shared" si="1"/>
        <v>0.21</v>
      </c>
      <c r="D43" s="25">
        <f t="shared" si="2"/>
        <v>210.1163571</v>
      </c>
      <c r="E43" s="19">
        <f t="shared" si="3"/>
        <v>5042.79257</v>
      </c>
      <c r="F43" s="19">
        <f t="shared" si="8"/>
        <v>154568.8512</v>
      </c>
      <c r="G43" s="26">
        <v>376.62</v>
      </c>
      <c r="H43" s="34">
        <v>8.17518939393939</v>
      </c>
      <c r="I43" s="1">
        <v>25.0</v>
      </c>
      <c r="J43" s="25">
        <f t="shared" si="4"/>
        <v>1145.160676</v>
      </c>
      <c r="K43" s="19">
        <f t="shared" si="5"/>
        <v>69102.98622</v>
      </c>
      <c r="L43" s="25">
        <f t="shared" si="6"/>
        <v>10.94625467</v>
      </c>
      <c r="M43" s="25">
        <f t="shared" si="7"/>
        <v>4403.567705</v>
      </c>
      <c r="N43" s="25">
        <f t="shared" si="9"/>
        <v>152915.0515</v>
      </c>
      <c r="Q43" s="37" t="s">
        <v>132</v>
      </c>
      <c r="R43" s="37">
        <v>0.109</v>
      </c>
    </row>
    <row r="44" ht="15.75" customHeight="1">
      <c r="A44" s="7">
        <v>42408.0</v>
      </c>
      <c r="B44" s="19">
        <v>1025531.93127947</v>
      </c>
      <c r="C44" s="16">
        <f t="shared" si="1"/>
        <v>0.21</v>
      </c>
      <c r="D44" s="25">
        <f t="shared" si="2"/>
        <v>215.3617056</v>
      </c>
      <c r="E44" s="19">
        <f t="shared" si="3"/>
        <v>5168.680934</v>
      </c>
      <c r="F44" s="19">
        <f t="shared" si="8"/>
        <v>159737.5321</v>
      </c>
      <c r="G44" s="26">
        <v>373.45</v>
      </c>
      <c r="H44" s="34">
        <v>9.66148648648648</v>
      </c>
      <c r="I44" s="1">
        <v>25.0</v>
      </c>
      <c r="J44" s="25">
        <f t="shared" si="4"/>
        <v>1387.142805</v>
      </c>
      <c r="K44" s="19">
        <f t="shared" si="5"/>
        <v>57980.20841</v>
      </c>
      <c r="L44" s="25">
        <f t="shared" si="6"/>
        <v>13.37184121</v>
      </c>
      <c r="M44" s="25">
        <f t="shared" si="7"/>
        <v>3726.134695</v>
      </c>
      <c r="N44" s="25">
        <f t="shared" si="9"/>
        <v>156641.1861</v>
      </c>
      <c r="Q44" s="37" t="s">
        <v>133</v>
      </c>
      <c r="R44" s="37">
        <v>0.15</v>
      </c>
    </row>
    <row r="45" ht="15.75" customHeight="1">
      <c r="A45" s="7">
        <v>42409.0</v>
      </c>
      <c r="B45" s="19">
        <v>1050173.1586347</v>
      </c>
      <c r="C45" s="16">
        <f t="shared" si="1"/>
        <v>0.21</v>
      </c>
      <c r="D45" s="25">
        <f t="shared" si="2"/>
        <v>220.5363633</v>
      </c>
      <c r="E45" s="19">
        <f t="shared" si="3"/>
        <v>5292.87272</v>
      </c>
      <c r="F45" s="19">
        <f t="shared" si="8"/>
        <v>165030.4048</v>
      </c>
      <c r="G45" s="26">
        <v>376.03</v>
      </c>
      <c r="H45" s="34">
        <v>7.96714015151515</v>
      </c>
      <c r="I45" s="1">
        <v>25.0</v>
      </c>
      <c r="J45" s="25">
        <f t="shared" si="4"/>
        <v>1171.362743</v>
      </c>
      <c r="K45" s="19">
        <f t="shared" si="5"/>
        <v>70796.41995</v>
      </c>
      <c r="L45" s="25">
        <f t="shared" si="6"/>
        <v>11.21428045</v>
      </c>
      <c r="M45" s="25">
        <f t="shared" si="7"/>
        <v>4518.559899</v>
      </c>
      <c r="N45" s="25">
        <f t="shared" si="9"/>
        <v>161159.746</v>
      </c>
      <c r="Q45" s="37" t="s">
        <v>134</v>
      </c>
      <c r="R45" s="37">
        <v>0.16</v>
      </c>
    </row>
    <row r="46" ht="15.75" customHeight="1">
      <c r="A46" s="7">
        <v>42410.0</v>
      </c>
      <c r="B46" s="19">
        <v>1065437.84498829</v>
      </c>
      <c r="C46" s="16">
        <f t="shared" si="1"/>
        <v>0.21</v>
      </c>
      <c r="D46" s="25">
        <f t="shared" si="2"/>
        <v>223.7419474</v>
      </c>
      <c r="E46" s="19">
        <f t="shared" si="3"/>
        <v>5369.806739</v>
      </c>
      <c r="F46" s="19">
        <f t="shared" si="8"/>
        <v>170400.2116</v>
      </c>
      <c r="G46" s="26">
        <v>381.65</v>
      </c>
      <c r="H46" s="34">
        <v>9.02408536585365</v>
      </c>
      <c r="I46" s="1">
        <v>25.0</v>
      </c>
      <c r="J46" s="25">
        <f t="shared" si="4"/>
        <v>1346.044289</v>
      </c>
      <c r="K46" s="19">
        <f t="shared" si="5"/>
        <v>63438.56211</v>
      </c>
      <c r="L46" s="25">
        <f t="shared" si="6"/>
        <v>12.69686739</v>
      </c>
      <c r="M46" s="25">
        <f t="shared" si="7"/>
        <v>3989.323964</v>
      </c>
      <c r="N46" s="25">
        <f t="shared" si="9"/>
        <v>165149.07</v>
      </c>
      <c r="Q46" s="37" t="s">
        <v>135</v>
      </c>
      <c r="R46" s="37">
        <v>0.11</v>
      </c>
    </row>
    <row r="47" ht="15.75" customHeight="1">
      <c r="A47" s="7">
        <v>42411.0</v>
      </c>
      <c r="B47" s="19">
        <v>1108503.67429822</v>
      </c>
      <c r="C47" s="16">
        <f t="shared" si="1"/>
        <v>0.21</v>
      </c>
      <c r="D47" s="25">
        <f t="shared" si="2"/>
        <v>232.7857716</v>
      </c>
      <c r="E47" s="19">
        <f t="shared" si="3"/>
        <v>5586.858518</v>
      </c>
      <c r="F47" s="19">
        <f t="shared" si="8"/>
        <v>175987.0701</v>
      </c>
      <c r="G47" s="26">
        <v>379.65</v>
      </c>
      <c r="H47" s="34">
        <v>7.52048611111111</v>
      </c>
      <c r="I47" s="1">
        <v>25.0</v>
      </c>
      <c r="J47" s="25">
        <f t="shared" si="4"/>
        <v>1167.108108</v>
      </c>
      <c r="K47" s="19">
        <f t="shared" si="5"/>
        <v>75723.16358</v>
      </c>
      <c r="L47" s="25">
        <f t="shared" si="6"/>
        <v>11.06700695</v>
      </c>
      <c r="M47" s="25">
        <f t="shared" si="7"/>
        <v>4786.924604</v>
      </c>
      <c r="N47" s="25">
        <f t="shared" si="9"/>
        <v>169935.9946</v>
      </c>
      <c r="Q47" s="37" t="s">
        <v>136</v>
      </c>
      <c r="R47" s="37">
        <v>0.13</v>
      </c>
    </row>
    <row r="48" ht="15.75" customHeight="1">
      <c r="A48" s="7">
        <v>42412.0</v>
      </c>
      <c r="B48" s="19">
        <v>1108419.50162674</v>
      </c>
      <c r="C48" s="16">
        <f t="shared" si="1"/>
        <v>0.21</v>
      </c>
      <c r="D48" s="25">
        <f t="shared" si="2"/>
        <v>232.7680953</v>
      </c>
      <c r="E48" s="19">
        <f t="shared" si="3"/>
        <v>5586.434288</v>
      </c>
      <c r="F48" s="19">
        <f t="shared" si="8"/>
        <v>181573.5044</v>
      </c>
      <c r="G48" s="26">
        <v>384.26</v>
      </c>
      <c r="H48" s="34">
        <v>8.44873294346978</v>
      </c>
      <c r="I48" s="1">
        <v>25.0</v>
      </c>
      <c r="J48" s="25">
        <f t="shared" si="4"/>
        <v>1311.06365</v>
      </c>
      <c r="K48" s="19">
        <f t="shared" si="5"/>
        <v>68222.06405</v>
      </c>
      <c r="L48" s="25">
        <f t="shared" si="6"/>
        <v>12.28290517</v>
      </c>
      <c r="M48" s="25">
        <f t="shared" si="7"/>
        <v>4260.993955</v>
      </c>
      <c r="N48" s="25">
        <f t="shared" si="9"/>
        <v>174196.9886</v>
      </c>
      <c r="Q48" s="37" t="s">
        <v>137</v>
      </c>
      <c r="R48" s="37">
        <f>ROUND(AVERAGE(R38:R47),2)</f>
        <v>0.15</v>
      </c>
    </row>
    <row r="49" ht="15.75" customHeight="1">
      <c r="A49" s="7">
        <v>42413.0</v>
      </c>
      <c r="B49" s="19">
        <v>1078739.79349301</v>
      </c>
      <c r="C49" s="16">
        <f t="shared" si="1"/>
        <v>0.21</v>
      </c>
      <c r="D49" s="25">
        <f t="shared" si="2"/>
        <v>226.5353566</v>
      </c>
      <c r="E49" s="19">
        <f t="shared" si="3"/>
        <v>5436.848559</v>
      </c>
      <c r="F49" s="19">
        <f t="shared" si="8"/>
        <v>187010.3529</v>
      </c>
      <c r="G49" s="26">
        <v>391.86</v>
      </c>
      <c r="H49" s="34">
        <v>9.18333333333333</v>
      </c>
      <c r="I49" s="1">
        <v>25.0</v>
      </c>
      <c r="J49" s="25">
        <f t="shared" si="4"/>
        <v>1386.899795</v>
      </c>
      <c r="K49" s="19">
        <f t="shared" si="5"/>
        <v>64006.1706</v>
      </c>
      <c r="L49" s="25">
        <f t="shared" si="6"/>
        <v>12.74138534</v>
      </c>
      <c r="M49" s="25">
        <f t="shared" si="7"/>
        <v>3920.145191</v>
      </c>
      <c r="N49" s="25">
        <f t="shared" si="9"/>
        <v>178117.1338</v>
      </c>
    </row>
    <row r="50" ht="15.75" customHeight="1">
      <c r="A50" s="7">
        <v>42414.0</v>
      </c>
      <c r="B50" s="19">
        <v>1098185.11951166</v>
      </c>
      <c r="C50" s="16">
        <f t="shared" si="1"/>
        <v>0.21</v>
      </c>
      <c r="D50" s="25">
        <f t="shared" si="2"/>
        <v>230.6188751</v>
      </c>
      <c r="E50" s="19">
        <f t="shared" si="3"/>
        <v>5534.853002</v>
      </c>
      <c r="F50" s="19">
        <f t="shared" si="8"/>
        <v>192545.2059</v>
      </c>
      <c r="G50" s="26">
        <v>407.23</v>
      </c>
      <c r="H50" s="34">
        <v>8.68473895582329</v>
      </c>
      <c r="I50" s="1">
        <v>25.0</v>
      </c>
      <c r="J50" s="25">
        <f t="shared" si="4"/>
        <v>1335.243152</v>
      </c>
      <c r="K50" s="19">
        <f t="shared" si="5"/>
        <v>70335.4474</v>
      </c>
      <c r="L50" s="25">
        <f t="shared" si="6"/>
        <v>11.80383407</v>
      </c>
      <c r="M50" s="25">
        <f t="shared" si="7"/>
        <v>4145.202312</v>
      </c>
      <c r="N50" s="25">
        <f t="shared" si="9"/>
        <v>182262.3361</v>
      </c>
    </row>
    <row r="51" ht="15.75" customHeight="1">
      <c r="A51" s="7">
        <v>42415.0</v>
      </c>
      <c r="B51" s="19">
        <v>1076692.91706999</v>
      </c>
      <c r="C51" s="16">
        <f t="shared" si="1"/>
        <v>0.21</v>
      </c>
      <c r="D51" s="25">
        <f t="shared" si="2"/>
        <v>226.1055126</v>
      </c>
      <c r="E51" s="19">
        <f t="shared" si="3"/>
        <v>5426.532302</v>
      </c>
      <c r="F51" s="19">
        <f t="shared" si="8"/>
        <v>197971.7382</v>
      </c>
      <c r="G51" s="26">
        <v>400.19</v>
      </c>
      <c r="H51" s="34">
        <v>9.45811403508772</v>
      </c>
      <c r="I51" s="1">
        <v>25.0</v>
      </c>
      <c r="J51" s="25">
        <f t="shared" si="4"/>
        <v>1425.687815</v>
      </c>
      <c r="K51" s="19">
        <f t="shared" si="5"/>
        <v>63467.72705</v>
      </c>
      <c r="L51" s="25">
        <f t="shared" si="6"/>
        <v>12.82509841</v>
      </c>
      <c r="M51" s="25">
        <f t="shared" si="7"/>
        <v>3806.255652</v>
      </c>
      <c r="N51" s="25">
        <f t="shared" si="9"/>
        <v>186068.5917</v>
      </c>
    </row>
    <row r="52" ht="15.75" customHeight="1">
      <c r="A52" s="7">
        <v>42416.0</v>
      </c>
      <c r="B52" s="19">
        <v>1056224.15283983</v>
      </c>
      <c r="C52" s="16">
        <f t="shared" si="1"/>
        <v>0.21</v>
      </c>
      <c r="D52" s="25">
        <f t="shared" si="2"/>
        <v>221.8070721</v>
      </c>
      <c r="E52" s="19">
        <f t="shared" si="3"/>
        <v>5323.36973</v>
      </c>
      <c r="F52" s="19">
        <f t="shared" si="8"/>
        <v>203295.108</v>
      </c>
      <c r="G52" s="26">
        <v>407.49</v>
      </c>
      <c r="H52" s="34">
        <v>10.2922705314009</v>
      </c>
      <c r="I52" s="1">
        <v>25.0</v>
      </c>
      <c r="J52" s="25">
        <f t="shared" si="4"/>
        <v>1521.932261</v>
      </c>
      <c r="K52" s="19">
        <f t="shared" si="5"/>
        <v>59387.77048</v>
      </c>
      <c r="L52" s="25">
        <f t="shared" si="6"/>
        <v>13.4456211</v>
      </c>
      <c r="M52" s="25">
        <f t="shared" si="7"/>
        <v>3497.770476</v>
      </c>
      <c r="N52" s="25">
        <f t="shared" si="9"/>
        <v>189566.3622</v>
      </c>
    </row>
    <row r="53" ht="15.75" customHeight="1">
      <c r="A53" s="7">
        <v>42417.0</v>
      </c>
      <c r="B53" s="19">
        <v>1003005.36584142</v>
      </c>
      <c r="C53" s="16">
        <f t="shared" si="1"/>
        <v>0.21</v>
      </c>
      <c r="D53" s="25">
        <f t="shared" si="2"/>
        <v>210.6311268</v>
      </c>
      <c r="E53" s="19">
        <f t="shared" si="3"/>
        <v>5055.147044</v>
      </c>
      <c r="F53" s="19">
        <f t="shared" si="8"/>
        <v>208350.255</v>
      </c>
      <c r="G53" s="26">
        <v>416.32</v>
      </c>
      <c r="H53" s="34">
        <v>9.46064516129032</v>
      </c>
      <c r="I53" s="1">
        <v>25.0</v>
      </c>
      <c r="J53" s="25">
        <f t="shared" si="4"/>
        <v>1328.470901</v>
      </c>
      <c r="K53" s="19">
        <f t="shared" si="5"/>
        <v>66008.18331</v>
      </c>
      <c r="L53" s="25">
        <f t="shared" si="6"/>
        <v>11.48754622</v>
      </c>
      <c r="M53" s="25">
        <f t="shared" si="7"/>
        <v>3805.237316</v>
      </c>
      <c r="N53" s="25">
        <f t="shared" si="9"/>
        <v>193371.5995</v>
      </c>
    </row>
    <row r="54" ht="15.75" customHeight="1">
      <c r="A54" s="7">
        <v>42418.0</v>
      </c>
      <c r="B54" s="19">
        <v>1024497.56828309</v>
      </c>
      <c r="C54" s="16">
        <f t="shared" si="1"/>
        <v>0.21</v>
      </c>
      <c r="D54" s="25">
        <f t="shared" si="2"/>
        <v>215.1444893</v>
      </c>
      <c r="E54" s="19">
        <f t="shared" si="3"/>
        <v>5163.467744</v>
      </c>
      <c r="F54" s="19">
        <f t="shared" si="8"/>
        <v>213513.7228</v>
      </c>
      <c r="G54" s="26">
        <v>422.37</v>
      </c>
      <c r="H54" s="34">
        <v>8.39714003944773</v>
      </c>
      <c r="I54" s="1">
        <v>25.0</v>
      </c>
      <c r="J54" s="25">
        <f t="shared" si="4"/>
        <v>1204.398937</v>
      </c>
      <c r="K54" s="19">
        <f t="shared" si="5"/>
        <v>75448.90249</v>
      </c>
      <c r="L54" s="25">
        <f t="shared" si="6"/>
        <v>10.26549275</v>
      </c>
      <c r="M54" s="25">
        <f t="shared" si="7"/>
        <v>4287.173946</v>
      </c>
      <c r="N54" s="25">
        <f t="shared" si="9"/>
        <v>197658.7735</v>
      </c>
    </row>
    <row r="55" ht="15.75" customHeight="1">
      <c r="A55" s="7">
        <v>42419.0</v>
      </c>
      <c r="B55" s="19">
        <v>1029294.77626992</v>
      </c>
      <c r="C55" s="16">
        <f t="shared" si="1"/>
        <v>0.21</v>
      </c>
      <c r="D55" s="25">
        <f t="shared" si="2"/>
        <v>216.151903</v>
      </c>
      <c r="E55" s="19">
        <f t="shared" si="3"/>
        <v>5187.645672</v>
      </c>
      <c r="F55" s="19">
        <f t="shared" si="8"/>
        <v>218701.3684</v>
      </c>
      <c r="G55" s="26">
        <v>420.79</v>
      </c>
      <c r="H55" s="34">
        <v>10.0690804597701</v>
      </c>
      <c r="I55" s="1">
        <v>25.0</v>
      </c>
      <c r="J55" s="25">
        <f t="shared" si="4"/>
        <v>1450.967269</v>
      </c>
      <c r="K55" s="19">
        <f t="shared" si="5"/>
        <v>62685.46592</v>
      </c>
      <c r="L55" s="25">
        <f t="shared" si="6"/>
        <v>12.41351308</v>
      </c>
      <c r="M55" s="25">
        <f t="shared" si="7"/>
        <v>3575.301652</v>
      </c>
      <c r="N55" s="25">
        <f t="shared" si="9"/>
        <v>201234.0751</v>
      </c>
    </row>
    <row r="56" ht="15.75" customHeight="1">
      <c r="A56" s="7">
        <v>42420.0</v>
      </c>
      <c r="B56" s="19">
        <v>1028518.73407555</v>
      </c>
      <c r="C56" s="16">
        <f t="shared" si="1"/>
        <v>0.21</v>
      </c>
      <c r="D56" s="25">
        <f t="shared" si="2"/>
        <v>215.9889342</v>
      </c>
      <c r="E56" s="19">
        <f t="shared" si="3"/>
        <v>5183.73442</v>
      </c>
      <c r="F56" s="19">
        <f t="shared" si="8"/>
        <v>223885.1029</v>
      </c>
      <c r="G56" s="26">
        <v>437.16</v>
      </c>
      <c r="H56" s="34">
        <v>9.60422222222222</v>
      </c>
      <c r="I56" s="1">
        <v>25.0</v>
      </c>
      <c r="J56" s="25">
        <f t="shared" si="4"/>
        <v>1382.937147</v>
      </c>
      <c r="K56" s="19">
        <f t="shared" si="5"/>
        <v>68276.22111</v>
      </c>
      <c r="L56" s="25">
        <f t="shared" si="6"/>
        <v>11.38844755</v>
      </c>
      <c r="M56" s="25">
        <f t="shared" si="7"/>
        <v>3748.35142</v>
      </c>
      <c r="N56" s="25">
        <f t="shared" si="9"/>
        <v>204982.4265</v>
      </c>
    </row>
    <row r="57" ht="15.75" customHeight="1">
      <c r="A57" s="7">
        <v>42421.0</v>
      </c>
      <c r="B57" s="19">
        <v>1023339.7352313</v>
      </c>
      <c r="C57" s="16">
        <f t="shared" si="1"/>
        <v>0.21</v>
      </c>
      <c r="D57" s="25">
        <f t="shared" si="2"/>
        <v>214.9013444</v>
      </c>
      <c r="E57" s="19">
        <f t="shared" si="3"/>
        <v>5157.632266</v>
      </c>
      <c r="F57" s="19">
        <f t="shared" si="8"/>
        <v>229042.7351</v>
      </c>
      <c r="G57" s="26">
        <v>438.8</v>
      </c>
      <c r="H57" s="34">
        <v>11.216015625</v>
      </c>
      <c r="I57" s="1">
        <v>25.0</v>
      </c>
      <c r="J57" s="25">
        <f t="shared" si="4"/>
        <v>1606.891224</v>
      </c>
      <c r="K57" s="19">
        <f t="shared" si="5"/>
        <v>58683.94107</v>
      </c>
      <c r="L57" s="25">
        <f t="shared" si="6"/>
        <v>13.18324614</v>
      </c>
      <c r="M57" s="25">
        <f t="shared" si="7"/>
        <v>3209.695957</v>
      </c>
      <c r="N57" s="25">
        <f t="shared" si="9"/>
        <v>208192.1225</v>
      </c>
    </row>
    <row r="58" ht="15.75" customHeight="1">
      <c r="A58" s="7">
        <v>42422.0</v>
      </c>
      <c r="B58" s="19">
        <v>1021781.42060281</v>
      </c>
      <c r="C58" s="16">
        <f t="shared" si="1"/>
        <v>0.21</v>
      </c>
      <c r="D58" s="25">
        <f t="shared" si="2"/>
        <v>214.5740983</v>
      </c>
      <c r="E58" s="19">
        <f t="shared" si="3"/>
        <v>5149.77836</v>
      </c>
      <c r="F58" s="19">
        <f t="shared" si="8"/>
        <v>234192.5135</v>
      </c>
      <c r="G58" s="26">
        <v>437.75</v>
      </c>
      <c r="H58" s="34">
        <v>11.3603674540682</v>
      </c>
      <c r="I58" s="1">
        <v>25.0</v>
      </c>
      <c r="J58" s="25">
        <f t="shared" si="4"/>
        <v>1625.093735</v>
      </c>
      <c r="K58" s="19">
        <f t="shared" si="5"/>
        <v>57799.62687</v>
      </c>
      <c r="L58" s="25">
        <f t="shared" si="6"/>
        <v>13.36456299</v>
      </c>
      <c r="M58" s="25">
        <f t="shared" si="7"/>
        <v>3168.911582</v>
      </c>
      <c r="N58" s="25">
        <f t="shared" si="9"/>
        <v>211361.0341</v>
      </c>
    </row>
    <row r="59" ht="15.75" customHeight="1">
      <c r="A59" s="7">
        <v>42423.0</v>
      </c>
      <c r="B59" s="19">
        <v>1035239.20291198</v>
      </c>
      <c r="C59" s="16">
        <f t="shared" si="1"/>
        <v>0.21</v>
      </c>
      <c r="D59" s="25">
        <f t="shared" si="2"/>
        <v>217.4002326</v>
      </c>
      <c r="E59" s="19">
        <f t="shared" si="3"/>
        <v>5217.605583</v>
      </c>
      <c r="F59" s="19">
        <f t="shared" si="8"/>
        <v>239410.1191</v>
      </c>
      <c r="G59" s="26">
        <v>420.74</v>
      </c>
      <c r="H59" s="34">
        <v>10.5537990196078</v>
      </c>
      <c r="I59" s="1">
        <v>25.0</v>
      </c>
      <c r="J59" s="25">
        <f t="shared" si="4"/>
        <v>1529.598908</v>
      </c>
      <c r="K59" s="19">
        <f t="shared" si="5"/>
        <v>59799.31955</v>
      </c>
      <c r="L59" s="25">
        <f t="shared" si="6"/>
        <v>13.08778835</v>
      </c>
      <c r="M59" s="25">
        <f t="shared" si="7"/>
        <v>3411.093951</v>
      </c>
      <c r="N59" s="25">
        <f t="shared" si="9"/>
        <v>214772.128</v>
      </c>
    </row>
    <row r="60" ht="15.75" customHeight="1">
      <c r="A60" s="7">
        <v>42424.0</v>
      </c>
      <c r="B60" s="19">
        <v>993827.089479024</v>
      </c>
      <c r="C60" s="16">
        <f t="shared" si="1"/>
        <v>0.21</v>
      </c>
      <c r="D60" s="25">
        <f t="shared" si="2"/>
        <v>208.7036888</v>
      </c>
      <c r="E60" s="19">
        <f t="shared" si="3"/>
        <v>5008.888531</v>
      </c>
      <c r="F60" s="19">
        <f t="shared" si="8"/>
        <v>244419.0076</v>
      </c>
      <c r="G60" s="26">
        <v>424.96</v>
      </c>
      <c r="H60" s="34">
        <v>12.2531073446327</v>
      </c>
      <c r="I60" s="1">
        <v>25.0</v>
      </c>
      <c r="J60" s="25">
        <f t="shared" si="4"/>
        <v>1704.845801</v>
      </c>
      <c r="K60" s="19">
        <f t="shared" si="5"/>
        <v>52022.72224</v>
      </c>
      <c r="L60" s="25">
        <f t="shared" si="6"/>
        <v>14.44240607</v>
      </c>
      <c r="M60" s="25">
        <f t="shared" si="7"/>
        <v>2938.030247</v>
      </c>
      <c r="N60" s="25">
        <f t="shared" si="9"/>
        <v>217710.1583</v>
      </c>
    </row>
    <row r="61" ht="15.75" customHeight="1">
      <c r="A61" s="7">
        <v>42425.0</v>
      </c>
      <c r="B61" s="19">
        <v>1000793.27311992</v>
      </c>
      <c r="C61" s="16">
        <f t="shared" si="1"/>
        <v>0.21</v>
      </c>
      <c r="D61" s="25">
        <f t="shared" si="2"/>
        <v>210.1665874</v>
      </c>
      <c r="E61" s="19">
        <f t="shared" si="3"/>
        <v>5043.998097</v>
      </c>
      <c r="F61" s="19">
        <f t="shared" si="8"/>
        <v>249463.0057</v>
      </c>
      <c r="G61" s="26">
        <v>424.54</v>
      </c>
      <c r="H61" s="34">
        <v>9.22763440860215</v>
      </c>
      <c r="I61" s="1">
        <v>25.0</v>
      </c>
      <c r="J61" s="25">
        <f t="shared" si="4"/>
        <v>1292.893622</v>
      </c>
      <c r="K61" s="19">
        <f t="shared" si="5"/>
        <v>69011.18659</v>
      </c>
      <c r="L61" s="25">
        <f t="shared" si="6"/>
        <v>10.96343581</v>
      </c>
      <c r="M61" s="25">
        <f t="shared" si="7"/>
        <v>3901.324912</v>
      </c>
      <c r="N61" s="25">
        <f t="shared" si="9"/>
        <v>221611.4832</v>
      </c>
    </row>
    <row r="62" ht="15.75" customHeight="1">
      <c r="A62" s="7">
        <v>42426.0</v>
      </c>
      <c r="B62" s="19">
        <v>991505.02826539</v>
      </c>
      <c r="C62" s="16">
        <f t="shared" si="1"/>
        <v>0.21</v>
      </c>
      <c r="D62" s="25">
        <f t="shared" si="2"/>
        <v>208.2160559</v>
      </c>
      <c r="E62" s="19">
        <f t="shared" si="3"/>
        <v>4997.185342</v>
      </c>
      <c r="F62" s="19">
        <f t="shared" si="8"/>
        <v>254460.191</v>
      </c>
      <c r="G62" s="26">
        <v>432.15</v>
      </c>
      <c r="H62" s="34">
        <v>10.2719047619047</v>
      </c>
      <c r="I62" s="1">
        <v>25.0</v>
      </c>
      <c r="J62" s="25">
        <f t="shared" si="4"/>
        <v>1425.850331</v>
      </c>
      <c r="K62" s="19">
        <f t="shared" si="5"/>
        <v>63106.60146</v>
      </c>
      <c r="L62" s="25">
        <f t="shared" si="6"/>
        <v>11.8779618</v>
      </c>
      <c r="M62" s="25">
        <f t="shared" si="7"/>
        <v>3504.705391</v>
      </c>
      <c r="N62" s="25">
        <f t="shared" si="9"/>
        <v>225116.1886</v>
      </c>
    </row>
    <row r="63" ht="15.75" customHeight="1">
      <c r="A63" s="7">
        <v>42427.0</v>
      </c>
      <c r="B63" s="19">
        <v>997310.181299475</v>
      </c>
      <c r="C63" s="16">
        <f t="shared" si="1"/>
        <v>0.21</v>
      </c>
      <c r="D63" s="25">
        <f t="shared" si="2"/>
        <v>209.4351381</v>
      </c>
      <c r="E63" s="19">
        <f t="shared" si="3"/>
        <v>5026.443314</v>
      </c>
      <c r="F63" s="19">
        <f t="shared" si="8"/>
        <v>259486.6343</v>
      </c>
      <c r="G63" s="26">
        <v>432.52</v>
      </c>
      <c r="H63" s="34">
        <v>9.85034013605442</v>
      </c>
      <c r="I63" s="1">
        <v>25.0</v>
      </c>
      <c r="J63" s="25">
        <f t="shared" si="4"/>
        <v>1375.338231</v>
      </c>
      <c r="K63" s="19">
        <f t="shared" si="5"/>
        <v>65863.71547</v>
      </c>
      <c r="L63" s="25">
        <f t="shared" si="6"/>
        <v>11.44737268</v>
      </c>
      <c r="M63" s="25">
        <f t="shared" si="7"/>
        <v>3654.696133</v>
      </c>
      <c r="N63" s="25">
        <f t="shared" si="9"/>
        <v>228770.8847</v>
      </c>
    </row>
    <row r="64" ht="15.75" customHeight="1">
      <c r="A64" s="7">
        <v>42428.0</v>
      </c>
      <c r="B64" s="19">
        <v>1019369.76282899</v>
      </c>
      <c r="C64" s="16">
        <f t="shared" si="1"/>
        <v>0.21</v>
      </c>
      <c r="D64" s="25">
        <f t="shared" si="2"/>
        <v>214.0676502</v>
      </c>
      <c r="E64" s="19">
        <f t="shared" si="3"/>
        <v>5137.623605</v>
      </c>
      <c r="F64" s="19">
        <f t="shared" si="8"/>
        <v>264624.2579</v>
      </c>
      <c r="G64" s="26">
        <v>433.5</v>
      </c>
      <c r="H64" s="34">
        <v>10.7725124378109</v>
      </c>
      <c r="I64" s="1">
        <v>25.0</v>
      </c>
      <c r="J64" s="25">
        <f t="shared" si="4"/>
        <v>1537.364283</v>
      </c>
      <c r="K64" s="19">
        <f t="shared" si="5"/>
        <v>60361.96326</v>
      </c>
      <c r="L64" s="25">
        <f t="shared" si="6"/>
        <v>12.76703903</v>
      </c>
      <c r="M64" s="25">
        <f t="shared" si="7"/>
        <v>3341.838796</v>
      </c>
      <c r="N64" s="25">
        <f t="shared" si="9"/>
        <v>232112.7235</v>
      </c>
    </row>
    <row r="65" ht="15.75" customHeight="1">
      <c r="A65" s="7">
        <v>42429.0</v>
      </c>
      <c r="B65" s="19">
        <v>1019369.76282899</v>
      </c>
      <c r="C65" s="16">
        <f t="shared" si="1"/>
        <v>0.21</v>
      </c>
      <c r="D65" s="25">
        <f t="shared" si="2"/>
        <v>214.0676502</v>
      </c>
      <c r="E65" s="19">
        <f t="shared" si="3"/>
        <v>5137.623605</v>
      </c>
      <c r="F65" s="19">
        <f t="shared" si="8"/>
        <v>269761.8816</v>
      </c>
      <c r="G65" s="26">
        <v>437.7</v>
      </c>
      <c r="H65" s="34">
        <v>10.5957393483709</v>
      </c>
      <c r="I65" s="1">
        <v>25.0</v>
      </c>
      <c r="J65" s="25">
        <f t="shared" si="4"/>
        <v>1512.136683</v>
      </c>
      <c r="K65" s="19">
        <f t="shared" si="5"/>
        <v>61963.5854</v>
      </c>
      <c r="L65" s="25">
        <f t="shared" si="6"/>
        <v>12.4370392</v>
      </c>
      <c r="M65" s="25">
        <f t="shared" si="7"/>
        <v>3397.592071</v>
      </c>
      <c r="N65" s="25">
        <f t="shared" si="9"/>
        <v>235510.3156</v>
      </c>
    </row>
    <row r="66" ht="15.75" customHeight="1">
      <c r="A66" s="7">
        <v>42430.0</v>
      </c>
      <c r="B66" s="19">
        <v>1025174.91586308</v>
      </c>
      <c r="C66" s="16">
        <f t="shared" si="1"/>
        <v>0.21</v>
      </c>
      <c r="D66" s="25">
        <f t="shared" si="2"/>
        <v>215.2867323</v>
      </c>
      <c r="E66" s="19">
        <f t="shared" si="3"/>
        <v>5166.881576</v>
      </c>
      <c r="F66" s="19">
        <f t="shared" si="8"/>
        <v>274928.7631</v>
      </c>
      <c r="G66" s="26">
        <v>435.12</v>
      </c>
      <c r="H66" s="34">
        <v>10.3833333333333</v>
      </c>
      <c r="I66" s="1">
        <v>25.0</v>
      </c>
      <c r="J66" s="25">
        <f t="shared" si="4"/>
        <v>1490.262603</v>
      </c>
      <c r="K66" s="19">
        <f t="shared" si="5"/>
        <v>62858.42697</v>
      </c>
      <c r="L66" s="25">
        <f t="shared" si="6"/>
        <v>12.32980642</v>
      </c>
      <c r="M66" s="25">
        <f t="shared" si="7"/>
        <v>3467.094703</v>
      </c>
      <c r="N66" s="25">
        <f t="shared" si="9"/>
        <v>238977.4103</v>
      </c>
    </row>
    <row r="67" ht="15.75" customHeight="1">
      <c r="A67" s="7">
        <v>42431.0</v>
      </c>
      <c r="B67" s="19">
        <v>1039107.28314488</v>
      </c>
      <c r="C67" s="16">
        <f t="shared" si="1"/>
        <v>0.21</v>
      </c>
      <c r="D67" s="25">
        <f t="shared" si="2"/>
        <v>218.2125295</v>
      </c>
      <c r="E67" s="19">
        <f t="shared" si="3"/>
        <v>5237.100707</v>
      </c>
      <c r="F67" s="19">
        <f t="shared" si="8"/>
        <v>280165.8638</v>
      </c>
      <c r="G67" s="26">
        <v>423.99</v>
      </c>
      <c r="H67" s="34">
        <v>9.23152866242038</v>
      </c>
      <c r="I67" s="1">
        <v>25.0</v>
      </c>
      <c r="J67" s="25">
        <f t="shared" si="4"/>
        <v>1342.956813</v>
      </c>
      <c r="K67" s="19">
        <f t="shared" si="5"/>
        <v>68892.70708</v>
      </c>
      <c r="L67" s="25">
        <f t="shared" si="6"/>
        <v>11.40273244</v>
      </c>
      <c r="M67" s="25">
        <f t="shared" si="7"/>
        <v>3899.679167</v>
      </c>
      <c r="N67" s="25">
        <f t="shared" si="9"/>
        <v>242877.0894</v>
      </c>
    </row>
    <row r="68" ht="15.75" customHeight="1">
      <c r="A68" s="7">
        <v>42432.0</v>
      </c>
      <c r="B68" s="19">
        <v>1019369.76282899</v>
      </c>
      <c r="C68" s="16">
        <f t="shared" si="1"/>
        <v>0.21</v>
      </c>
      <c r="D68" s="25">
        <f t="shared" si="2"/>
        <v>214.0676502</v>
      </c>
      <c r="E68" s="19">
        <f t="shared" si="3"/>
        <v>5137.623605</v>
      </c>
      <c r="F68" s="19">
        <f t="shared" si="8"/>
        <v>285303.4874</v>
      </c>
      <c r="G68" s="26">
        <v>421.65</v>
      </c>
      <c r="H68" s="34">
        <v>10.5335802469135</v>
      </c>
      <c r="I68" s="1">
        <v>25.0</v>
      </c>
      <c r="J68" s="25">
        <f t="shared" si="4"/>
        <v>1503.265848</v>
      </c>
      <c r="K68" s="19">
        <f t="shared" si="5"/>
        <v>60043.68744</v>
      </c>
      <c r="L68" s="25">
        <f t="shared" si="6"/>
        <v>12.83471375</v>
      </c>
      <c r="M68" s="25">
        <f t="shared" si="7"/>
        <v>3417.641405</v>
      </c>
      <c r="N68" s="25">
        <f t="shared" si="9"/>
        <v>246294.7308</v>
      </c>
    </row>
    <row r="69" ht="15.75" customHeight="1">
      <c r="A69" s="7">
        <v>42433.0</v>
      </c>
      <c r="B69" s="19">
        <v>1043751.40557215</v>
      </c>
      <c r="C69" s="16">
        <f t="shared" si="1"/>
        <v>0.21</v>
      </c>
      <c r="D69" s="25">
        <f t="shared" si="2"/>
        <v>219.1877952</v>
      </c>
      <c r="E69" s="19">
        <f t="shared" si="3"/>
        <v>5260.507084</v>
      </c>
      <c r="F69" s="19">
        <f t="shared" si="8"/>
        <v>290563.9945</v>
      </c>
      <c r="G69" s="26">
        <v>410.94</v>
      </c>
      <c r="H69" s="34">
        <v>9.34236559139784</v>
      </c>
      <c r="I69" s="1">
        <v>25.0</v>
      </c>
      <c r="J69" s="25">
        <f t="shared" si="4"/>
        <v>1365.15501</v>
      </c>
      <c r="K69" s="19">
        <f t="shared" si="5"/>
        <v>65980.07688</v>
      </c>
      <c r="L69" s="25">
        <f t="shared" si="6"/>
        <v>11.95930802</v>
      </c>
      <c r="M69" s="25">
        <f t="shared" si="7"/>
        <v>3853.413747</v>
      </c>
      <c r="N69" s="25">
        <f t="shared" si="9"/>
        <v>250148.1446</v>
      </c>
    </row>
    <row r="70" ht="15.75" customHeight="1">
      <c r="A70" s="7">
        <v>42434.0</v>
      </c>
      <c r="B70" s="19">
        <v>1055361.71164032</v>
      </c>
      <c r="C70" s="16">
        <f t="shared" si="1"/>
        <v>0.21</v>
      </c>
      <c r="D70" s="25">
        <f t="shared" si="2"/>
        <v>221.6259594</v>
      </c>
      <c r="E70" s="19">
        <f t="shared" si="3"/>
        <v>5319.023027</v>
      </c>
      <c r="F70" s="19">
        <f t="shared" si="8"/>
        <v>295883.0176</v>
      </c>
      <c r="G70" s="26">
        <v>400.57</v>
      </c>
      <c r="H70" s="34">
        <v>9.60877777777777</v>
      </c>
      <c r="I70" s="1">
        <v>25.0</v>
      </c>
      <c r="J70" s="25">
        <f t="shared" si="4"/>
        <v>1419.703063</v>
      </c>
      <c r="K70" s="19">
        <f t="shared" si="5"/>
        <v>62531.88635</v>
      </c>
      <c r="L70" s="25">
        <f t="shared" si="6"/>
        <v>12.75914578</v>
      </c>
      <c r="M70" s="25">
        <f t="shared" si="7"/>
        <v>3746.574313</v>
      </c>
      <c r="N70" s="25">
        <f t="shared" si="9"/>
        <v>253894.7189</v>
      </c>
    </row>
    <row r="71" ht="15.75" customHeight="1">
      <c r="A71" s="7">
        <v>42435.0</v>
      </c>
      <c r="B71" s="19">
        <v>1055006.69446523</v>
      </c>
      <c r="C71" s="16">
        <f t="shared" si="1"/>
        <v>0.21</v>
      </c>
      <c r="D71" s="25">
        <f t="shared" si="2"/>
        <v>221.5514058</v>
      </c>
      <c r="E71" s="19">
        <f t="shared" si="3"/>
        <v>5317.23374</v>
      </c>
      <c r="F71" s="19">
        <f t="shared" si="8"/>
        <v>301200.2513</v>
      </c>
      <c r="G71" s="26">
        <v>407.71</v>
      </c>
      <c r="H71" s="34">
        <v>9.76846846846846</v>
      </c>
      <c r="I71" s="1">
        <v>25.0</v>
      </c>
      <c r="J71" s="25">
        <f t="shared" si="4"/>
        <v>1442.811948</v>
      </c>
      <c r="K71" s="19">
        <f t="shared" si="5"/>
        <v>62606.02693</v>
      </c>
      <c r="L71" s="25">
        <f t="shared" si="6"/>
        <v>12.73974887</v>
      </c>
      <c r="M71" s="25">
        <f t="shared" si="7"/>
        <v>3685.326939</v>
      </c>
      <c r="N71" s="25">
        <f t="shared" si="9"/>
        <v>257580.0458</v>
      </c>
    </row>
    <row r="72" ht="15.75" customHeight="1">
      <c r="A72" s="7">
        <v>42436.0</v>
      </c>
      <c r="B72" s="19">
        <v>1080779.94071716</v>
      </c>
      <c r="C72" s="16">
        <f t="shared" si="1"/>
        <v>0.21</v>
      </c>
      <c r="D72" s="25">
        <f t="shared" si="2"/>
        <v>226.9637876</v>
      </c>
      <c r="E72" s="19">
        <f t="shared" si="3"/>
        <v>5447.130901</v>
      </c>
      <c r="F72" s="19">
        <f t="shared" si="8"/>
        <v>306647.3822</v>
      </c>
      <c r="G72" s="26">
        <v>414.32</v>
      </c>
      <c r="H72" s="34">
        <v>10.5894736842105</v>
      </c>
      <c r="I72" s="1">
        <v>25.0</v>
      </c>
      <c r="J72" s="25">
        <f t="shared" si="4"/>
        <v>1602.284704</v>
      </c>
      <c r="K72" s="19">
        <f t="shared" si="5"/>
        <v>58688.46918</v>
      </c>
      <c r="L72" s="25">
        <f t="shared" si="6"/>
        <v>13.92214939</v>
      </c>
      <c r="M72" s="25">
        <f t="shared" si="7"/>
        <v>3399.602386</v>
      </c>
      <c r="N72" s="25">
        <f t="shared" si="9"/>
        <v>260979.6482</v>
      </c>
    </row>
    <row r="73" ht="15.75" customHeight="1">
      <c r="A73" s="7">
        <v>42437.0</v>
      </c>
      <c r="B73" s="19">
        <v>1049256.92232357</v>
      </c>
      <c r="C73" s="16">
        <f t="shared" si="1"/>
        <v>0.21</v>
      </c>
      <c r="D73" s="25">
        <f t="shared" si="2"/>
        <v>220.3439537</v>
      </c>
      <c r="E73" s="19">
        <f t="shared" si="3"/>
        <v>5288.254889</v>
      </c>
      <c r="F73" s="19">
        <f t="shared" si="8"/>
        <v>311935.6371</v>
      </c>
      <c r="G73" s="26">
        <v>413.97</v>
      </c>
      <c r="H73" s="34">
        <v>9.49015151515151</v>
      </c>
      <c r="I73" s="1">
        <v>25.0</v>
      </c>
      <c r="J73" s="25">
        <f t="shared" si="4"/>
        <v>1394.065004</v>
      </c>
      <c r="K73" s="19">
        <f t="shared" si="5"/>
        <v>65431.51593</v>
      </c>
      <c r="L73" s="25">
        <f t="shared" si="6"/>
        <v>12.12318287</v>
      </c>
      <c r="M73" s="25">
        <f t="shared" si="7"/>
        <v>3793.406243</v>
      </c>
      <c r="N73" s="25">
        <f t="shared" si="9"/>
        <v>264773.0545</v>
      </c>
    </row>
    <row r="74" ht="15.75" customHeight="1">
      <c r="A74" s="7">
        <v>42438.0</v>
      </c>
      <c r="B74" s="19">
        <v>1080475.67127848</v>
      </c>
      <c r="C74" s="16">
        <f t="shared" si="1"/>
        <v>0.21</v>
      </c>
      <c r="D74" s="25">
        <f t="shared" si="2"/>
        <v>226.899891</v>
      </c>
      <c r="E74" s="19">
        <f t="shared" si="3"/>
        <v>5445.597383</v>
      </c>
      <c r="F74" s="19">
        <f t="shared" si="8"/>
        <v>317381.2345</v>
      </c>
      <c r="G74" s="26">
        <v>414.86</v>
      </c>
      <c r="H74" s="34">
        <v>8.63571428571428</v>
      </c>
      <c r="I74" s="1">
        <v>25.0</v>
      </c>
      <c r="J74" s="25">
        <f t="shared" si="4"/>
        <v>1306.295087</v>
      </c>
      <c r="K74" s="19">
        <f t="shared" si="5"/>
        <v>72060.04963</v>
      </c>
      <c r="L74" s="25">
        <f t="shared" si="6"/>
        <v>11.33554045</v>
      </c>
      <c r="M74" s="25">
        <f t="shared" si="7"/>
        <v>4168.734491</v>
      </c>
      <c r="N74" s="25">
        <f t="shared" si="9"/>
        <v>268941.789</v>
      </c>
    </row>
    <row r="75" ht="15.75" customHeight="1">
      <c r="A75" s="7">
        <v>42439.0</v>
      </c>
      <c r="B75" s="19">
        <v>1085134.57640904</v>
      </c>
      <c r="C75" s="16">
        <f t="shared" si="1"/>
        <v>0.21</v>
      </c>
      <c r="D75" s="25">
        <f t="shared" si="2"/>
        <v>227.878261</v>
      </c>
      <c r="E75" s="19">
        <f t="shared" si="3"/>
        <v>5469.078265</v>
      </c>
      <c r="F75" s="19">
        <f t="shared" si="8"/>
        <v>322850.3127</v>
      </c>
      <c r="G75" s="26">
        <v>417.13</v>
      </c>
      <c r="H75" s="34">
        <v>9.2521505376344</v>
      </c>
      <c r="I75" s="1">
        <v>25.0</v>
      </c>
      <c r="J75" s="25">
        <f t="shared" si="4"/>
        <v>1405.575984</v>
      </c>
      <c r="K75" s="19">
        <f t="shared" si="5"/>
        <v>67626.98007</v>
      </c>
      <c r="L75" s="25">
        <f t="shared" si="6"/>
        <v>12.13068717</v>
      </c>
      <c r="M75" s="25">
        <f t="shared" si="7"/>
        <v>3890.987274</v>
      </c>
      <c r="N75" s="25">
        <f t="shared" si="9"/>
        <v>272832.7762</v>
      </c>
    </row>
    <row r="76" ht="15.75" customHeight="1">
      <c r="A76" s="7">
        <v>42440.0</v>
      </c>
      <c r="B76" s="19">
        <v>1083916.3984393</v>
      </c>
      <c r="C76" s="16">
        <f t="shared" si="1"/>
        <v>0.21</v>
      </c>
      <c r="D76" s="25">
        <f t="shared" si="2"/>
        <v>227.6224437</v>
      </c>
      <c r="E76" s="19">
        <f t="shared" si="3"/>
        <v>5462.938648</v>
      </c>
      <c r="F76" s="19">
        <f t="shared" si="8"/>
        <v>328313.2514</v>
      </c>
      <c r="G76" s="26">
        <v>421.69</v>
      </c>
      <c r="H76" s="34">
        <v>8.92958333333333</v>
      </c>
      <c r="I76" s="1">
        <v>25.0</v>
      </c>
      <c r="J76" s="25">
        <f t="shared" si="4"/>
        <v>1355.049053</v>
      </c>
      <c r="K76" s="19">
        <f t="shared" si="5"/>
        <v>70835.89193</v>
      </c>
      <c r="L76" s="25">
        <f t="shared" si="6"/>
        <v>11.5681581</v>
      </c>
      <c r="M76" s="25">
        <f t="shared" si="7"/>
        <v>4031.543092</v>
      </c>
      <c r="N76" s="25">
        <f t="shared" si="9"/>
        <v>276864.3193</v>
      </c>
    </row>
    <row r="77" ht="15.75" customHeight="1">
      <c r="A77" s="7">
        <v>42441.0</v>
      </c>
      <c r="B77" s="19">
        <v>1090666.79188154</v>
      </c>
      <c r="C77" s="16">
        <f t="shared" si="1"/>
        <v>0.21</v>
      </c>
      <c r="D77" s="25">
        <f t="shared" si="2"/>
        <v>229.0400263</v>
      </c>
      <c r="E77" s="19">
        <f t="shared" si="3"/>
        <v>5496.960631</v>
      </c>
      <c r="F77" s="19">
        <f t="shared" si="8"/>
        <v>333810.212</v>
      </c>
      <c r="G77" s="26">
        <v>411.62</v>
      </c>
      <c r="H77" s="34">
        <v>9.94363425925925</v>
      </c>
      <c r="I77" s="1">
        <v>25.0</v>
      </c>
      <c r="J77" s="25">
        <f t="shared" si="4"/>
        <v>1518.326835</v>
      </c>
      <c r="K77" s="19">
        <f t="shared" si="5"/>
        <v>62092.99175</v>
      </c>
      <c r="L77" s="25">
        <f t="shared" si="6"/>
        <v>13.2791813</v>
      </c>
      <c r="M77" s="25">
        <f t="shared" si="7"/>
        <v>3620.40669</v>
      </c>
      <c r="N77" s="25">
        <f t="shared" si="9"/>
        <v>280484.726</v>
      </c>
    </row>
    <row r="78" ht="15.75" customHeight="1">
      <c r="A78" s="7">
        <v>42442.0</v>
      </c>
      <c r="B78" s="19">
        <v>1063665.21811258</v>
      </c>
      <c r="C78" s="16">
        <f t="shared" si="1"/>
        <v>0.21</v>
      </c>
      <c r="D78" s="25">
        <f t="shared" si="2"/>
        <v>223.3696958</v>
      </c>
      <c r="E78" s="19">
        <f t="shared" si="3"/>
        <v>5360.872699</v>
      </c>
      <c r="F78" s="19">
        <f t="shared" si="8"/>
        <v>339171.0847</v>
      </c>
      <c r="G78" s="26">
        <v>414.07</v>
      </c>
      <c r="H78" s="34">
        <v>11.0251879699248</v>
      </c>
      <c r="I78" s="1">
        <v>25.0</v>
      </c>
      <c r="J78" s="25">
        <f t="shared" si="4"/>
        <v>1641.795255</v>
      </c>
      <c r="K78" s="19">
        <f t="shared" si="5"/>
        <v>56335.09394</v>
      </c>
      <c r="L78" s="25">
        <f t="shared" si="6"/>
        <v>14.27406699</v>
      </c>
      <c r="M78" s="25">
        <f t="shared" si="7"/>
        <v>3265.250452</v>
      </c>
      <c r="N78" s="25">
        <f t="shared" si="9"/>
        <v>283749.9765</v>
      </c>
    </row>
    <row r="79" ht="15.75" customHeight="1">
      <c r="A79" s="7">
        <v>42443.0</v>
      </c>
      <c r="B79" s="19">
        <v>1082791.33286559</v>
      </c>
      <c r="C79" s="16">
        <f t="shared" si="1"/>
        <v>0.21</v>
      </c>
      <c r="D79" s="25">
        <f t="shared" si="2"/>
        <v>227.3861799</v>
      </c>
      <c r="E79" s="19">
        <f t="shared" si="3"/>
        <v>5457.268318</v>
      </c>
      <c r="F79" s="19">
        <f t="shared" si="8"/>
        <v>344628.353</v>
      </c>
      <c r="G79" s="26">
        <v>416.44</v>
      </c>
      <c r="H79" s="34">
        <v>9.41962719298245</v>
      </c>
      <c r="I79" s="1">
        <v>25.0</v>
      </c>
      <c r="J79" s="25">
        <f t="shared" si="4"/>
        <v>1427.928696</v>
      </c>
      <c r="K79" s="19">
        <f t="shared" si="5"/>
        <v>66314.72639</v>
      </c>
      <c r="L79" s="25">
        <f t="shared" si="6"/>
        <v>12.34401908</v>
      </c>
      <c r="M79" s="25">
        <f t="shared" si="7"/>
        <v>3821.807303</v>
      </c>
      <c r="N79" s="25">
        <f t="shared" si="9"/>
        <v>287571.7838</v>
      </c>
    </row>
    <row r="80" ht="15.75" customHeight="1">
      <c r="A80" s="7">
        <v>42444.0</v>
      </c>
      <c r="B80" s="19">
        <v>1068165.48040741</v>
      </c>
      <c r="C80" s="16">
        <f t="shared" si="1"/>
        <v>0.21</v>
      </c>
      <c r="D80" s="25">
        <f t="shared" si="2"/>
        <v>224.3147509</v>
      </c>
      <c r="E80" s="19">
        <f t="shared" si="3"/>
        <v>5383.554021</v>
      </c>
      <c r="F80" s="19">
        <f t="shared" si="8"/>
        <v>350011.907</v>
      </c>
      <c r="G80" s="26">
        <v>416.83</v>
      </c>
      <c r="H80" s="34">
        <v>9.00238095238095</v>
      </c>
      <c r="I80" s="1">
        <v>25.0</v>
      </c>
      <c r="J80" s="25">
        <f t="shared" si="4"/>
        <v>1346.24456</v>
      </c>
      <c r="K80" s="19">
        <f t="shared" si="5"/>
        <v>69453.29278</v>
      </c>
      <c r="L80" s="25">
        <f t="shared" si="6"/>
        <v>11.62699522</v>
      </c>
      <c r="M80" s="25">
        <f t="shared" si="7"/>
        <v>3998.942079</v>
      </c>
      <c r="N80" s="25">
        <f t="shared" si="9"/>
        <v>291570.7259</v>
      </c>
    </row>
    <row r="81" ht="15.75" customHeight="1">
      <c r="A81" s="7">
        <v>42445.0</v>
      </c>
      <c r="B81" s="19">
        <v>1078291.07057077</v>
      </c>
      <c r="C81" s="16">
        <f t="shared" si="1"/>
        <v>0.21</v>
      </c>
      <c r="D81" s="25">
        <f t="shared" si="2"/>
        <v>226.4411248</v>
      </c>
      <c r="E81" s="19">
        <f t="shared" si="3"/>
        <v>5434.586996</v>
      </c>
      <c r="F81" s="19">
        <f t="shared" si="8"/>
        <v>355446.494</v>
      </c>
      <c r="G81" s="26">
        <v>417.01</v>
      </c>
      <c r="H81" s="34">
        <v>9.38728070175438</v>
      </c>
      <c r="I81" s="1">
        <v>25.0</v>
      </c>
      <c r="J81" s="25">
        <f t="shared" si="4"/>
        <v>1417.110934</v>
      </c>
      <c r="K81" s="19">
        <f t="shared" si="5"/>
        <v>66634.31295</v>
      </c>
      <c r="L81" s="25">
        <f t="shared" si="6"/>
        <v>12.23375785</v>
      </c>
      <c r="M81" s="25">
        <f t="shared" si="7"/>
        <v>3834.976405</v>
      </c>
      <c r="N81" s="25">
        <f t="shared" si="9"/>
        <v>295405.7023</v>
      </c>
    </row>
    <row r="82" ht="15.75" customHeight="1">
      <c r="A82" s="7">
        <v>42446.0</v>
      </c>
      <c r="B82" s="19">
        <v>1046789.23450699</v>
      </c>
      <c r="C82" s="16">
        <f t="shared" si="1"/>
        <v>0.21</v>
      </c>
      <c r="D82" s="25">
        <f t="shared" si="2"/>
        <v>219.8257392</v>
      </c>
      <c r="E82" s="19">
        <f t="shared" si="3"/>
        <v>5275.817742</v>
      </c>
      <c r="F82" s="19">
        <f t="shared" si="8"/>
        <v>360722.3118</v>
      </c>
      <c r="G82" s="26">
        <v>420.62</v>
      </c>
      <c r="H82" s="34">
        <v>10.291134751773</v>
      </c>
      <c r="I82" s="1">
        <v>25.0</v>
      </c>
      <c r="J82" s="25">
        <f t="shared" si="4"/>
        <v>1508.17087</v>
      </c>
      <c r="K82" s="19">
        <f t="shared" si="5"/>
        <v>61308.10792</v>
      </c>
      <c r="L82" s="25">
        <f t="shared" si="6"/>
        <v>12.90812403</v>
      </c>
      <c r="M82" s="25">
        <f t="shared" si="7"/>
        <v>3498.156507</v>
      </c>
      <c r="N82" s="25">
        <f t="shared" si="9"/>
        <v>298903.8588</v>
      </c>
    </row>
    <row r="83" ht="15.75" customHeight="1">
      <c r="A83" s="7">
        <v>42447.0</v>
      </c>
      <c r="B83" s="19">
        <v>1045842.03159493</v>
      </c>
      <c r="C83" s="16">
        <f t="shared" si="1"/>
        <v>0.21</v>
      </c>
      <c r="D83" s="25">
        <f t="shared" si="2"/>
        <v>219.6268266</v>
      </c>
      <c r="E83" s="19">
        <f t="shared" si="3"/>
        <v>5271.043839</v>
      </c>
      <c r="F83" s="19">
        <f t="shared" si="8"/>
        <v>365993.3556</v>
      </c>
      <c r="G83" s="26">
        <v>409.55</v>
      </c>
      <c r="H83" s="34">
        <v>10.5689950980392</v>
      </c>
      <c r="I83" s="1">
        <v>25.0</v>
      </c>
      <c r="J83" s="25">
        <f t="shared" si="4"/>
        <v>1547.489903</v>
      </c>
      <c r="K83" s="19">
        <f t="shared" si="5"/>
        <v>58125.20436</v>
      </c>
      <c r="L83" s="25">
        <f t="shared" si="6"/>
        <v>13.60264595</v>
      </c>
      <c r="M83" s="25">
        <f t="shared" si="7"/>
        <v>3406.189488</v>
      </c>
      <c r="N83" s="25">
        <f t="shared" si="9"/>
        <v>302310.0483</v>
      </c>
    </row>
    <row r="84" ht="15.75" customHeight="1">
      <c r="A84" s="7">
        <v>42448.0</v>
      </c>
      <c r="B84" s="19">
        <v>1057119.93573052</v>
      </c>
      <c r="C84" s="16">
        <f t="shared" si="1"/>
        <v>0.21</v>
      </c>
      <c r="D84" s="25">
        <f t="shared" si="2"/>
        <v>221.9951865</v>
      </c>
      <c r="E84" s="19">
        <f t="shared" si="3"/>
        <v>5327.884476</v>
      </c>
      <c r="F84" s="19">
        <f t="shared" si="8"/>
        <v>371321.2401</v>
      </c>
      <c r="G84" s="26">
        <v>410.44</v>
      </c>
      <c r="H84" s="34">
        <v>10.5237745098039</v>
      </c>
      <c r="I84" s="1">
        <v>25.0</v>
      </c>
      <c r="J84" s="25">
        <f t="shared" si="4"/>
        <v>1557.484857</v>
      </c>
      <c r="K84" s="19">
        <f t="shared" si="5"/>
        <v>58501.8236</v>
      </c>
      <c r="L84" s="25">
        <f t="shared" si="6"/>
        <v>13.6608164</v>
      </c>
      <c r="M84" s="25">
        <f t="shared" si="7"/>
        <v>3420.825861</v>
      </c>
      <c r="N84" s="25">
        <f t="shared" si="9"/>
        <v>305730.8741</v>
      </c>
    </row>
    <row r="85" ht="15.75" customHeight="1">
      <c r="A85" s="7">
        <v>42449.0</v>
      </c>
      <c r="B85" s="19">
        <v>1064700.8536413</v>
      </c>
      <c r="C85" s="16">
        <f t="shared" si="1"/>
        <v>0.21</v>
      </c>
      <c r="D85" s="25">
        <f t="shared" si="2"/>
        <v>223.5871793</v>
      </c>
      <c r="E85" s="19">
        <f t="shared" si="3"/>
        <v>5366.092302</v>
      </c>
      <c r="F85" s="19">
        <f t="shared" si="8"/>
        <v>376687.3324</v>
      </c>
      <c r="G85" s="26">
        <v>413.76</v>
      </c>
      <c r="H85" s="34">
        <v>9.92511415525114</v>
      </c>
      <c r="I85" s="1">
        <v>25.0</v>
      </c>
      <c r="J85" s="25">
        <f t="shared" si="4"/>
        <v>1479.418852</v>
      </c>
      <c r="K85" s="19">
        <f t="shared" si="5"/>
        <v>62532.27825</v>
      </c>
      <c r="L85" s="25">
        <f t="shared" si="6"/>
        <v>12.87197377</v>
      </c>
      <c r="M85" s="25">
        <f t="shared" si="7"/>
        <v>3627.162311</v>
      </c>
      <c r="N85" s="25">
        <f t="shared" si="9"/>
        <v>309358.0364</v>
      </c>
    </row>
    <row r="86" ht="15.75" customHeight="1">
      <c r="A86" s="7">
        <v>42450.0</v>
      </c>
      <c r="B86" s="19">
        <v>1041774.94777631</v>
      </c>
      <c r="C86" s="16">
        <f t="shared" si="1"/>
        <v>0.21</v>
      </c>
      <c r="D86" s="25">
        <f t="shared" si="2"/>
        <v>218.772739</v>
      </c>
      <c r="E86" s="19">
        <f t="shared" si="3"/>
        <v>5250.545737</v>
      </c>
      <c r="F86" s="19">
        <f t="shared" si="8"/>
        <v>381937.8781</v>
      </c>
      <c r="G86" s="26">
        <v>413.31</v>
      </c>
      <c r="H86" s="34">
        <v>10.320143884892</v>
      </c>
      <c r="I86" s="1">
        <v>25.0</v>
      </c>
      <c r="J86" s="25">
        <f t="shared" si="4"/>
        <v>1505.17743</v>
      </c>
      <c r="K86" s="19">
        <f t="shared" si="5"/>
        <v>60073.29035</v>
      </c>
      <c r="L86" s="25">
        <f t="shared" si="6"/>
        <v>13.11034997</v>
      </c>
      <c r="M86" s="25">
        <f t="shared" si="7"/>
        <v>3488.323458</v>
      </c>
      <c r="N86" s="25">
        <f t="shared" si="9"/>
        <v>312846.3599</v>
      </c>
    </row>
    <row r="87" ht="15.75" customHeight="1">
      <c r="A87" s="7">
        <v>42451.0</v>
      </c>
      <c r="B87" s="19">
        <v>1025629.0791305</v>
      </c>
      <c r="C87" s="16">
        <f t="shared" si="1"/>
        <v>0.21</v>
      </c>
      <c r="D87" s="25">
        <f t="shared" si="2"/>
        <v>215.3821066</v>
      </c>
      <c r="E87" s="19">
        <f t="shared" si="3"/>
        <v>5169.170559</v>
      </c>
      <c r="F87" s="19">
        <f t="shared" si="8"/>
        <v>387107.0487</v>
      </c>
      <c r="G87" s="26">
        <v>418.09</v>
      </c>
      <c r="H87" s="34">
        <v>9.79842342342342</v>
      </c>
      <c r="I87" s="1">
        <v>25.0</v>
      </c>
      <c r="J87" s="25">
        <f t="shared" si="4"/>
        <v>1406.936719</v>
      </c>
      <c r="K87" s="19">
        <f t="shared" si="5"/>
        <v>64003.66395</v>
      </c>
      <c r="L87" s="25">
        <f t="shared" si="6"/>
        <v>12.11454995</v>
      </c>
      <c r="M87" s="25">
        <f t="shared" si="7"/>
        <v>3674.060453</v>
      </c>
      <c r="N87" s="25">
        <f t="shared" si="9"/>
        <v>316520.4203</v>
      </c>
    </row>
    <row r="88" ht="15.75" customHeight="1">
      <c r="A88" s="7">
        <v>42452.0</v>
      </c>
      <c r="B88" s="19">
        <v>1051211.04622058</v>
      </c>
      <c r="C88" s="16">
        <f t="shared" si="1"/>
        <v>0.21</v>
      </c>
      <c r="D88" s="25">
        <f t="shared" si="2"/>
        <v>220.7543197</v>
      </c>
      <c r="E88" s="19">
        <f t="shared" si="3"/>
        <v>5298.103673</v>
      </c>
      <c r="F88" s="19">
        <f t="shared" si="8"/>
        <v>392405.1524</v>
      </c>
      <c r="G88" s="26">
        <v>418.04</v>
      </c>
      <c r="H88" s="34">
        <v>9.64821029082774</v>
      </c>
      <c r="I88" s="1">
        <v>25.0</v>
      </c>
      <c r="J88" s="25">
        <f t="shared" si="4"/>
        <v>1419.922733</v>
      </c>
      <c r="K88" s="19">
        <f t="shared" si="5"/>
        <v>64992.3645</v>
      </c>
      <c r="L88" s="25">
        <f t="shared" si="6"/>
        <v>12.22782949</v>
      </c>
      <c r="M88" s="25">
        <f t="shared" si="7"/>
        <v>3731.261956</v>
      </c>
      <c r="N88" s="25">
        <f t="shared" si="9"/>
        <v>320251.6823</v>
      </c>
    </row>
    <row r="89" ht="15.75" customHeight="1">
      <c r="A89" s="7">
        <v>42453.0</v>
      </c>
      <c r="B89" s="19">
        <v>1066489.56048565</v>
      </c>
      <c r="C89" s="16">
        <f t="shared" si="1"/>
        <v>0.21</v>
      </c>
      <c r="D89" s="25">
        <f t="shared" si="2"/>
        <v>223.9628077</v>
      </c>
      <c r="E89" s="19">
        <f t="shared" si="3"/>
        <v>5375.107385</v>
      </c>
      <c r="F89" s="19">
        <f t="shared" si="8"/>
        <v>397780.2598</v>
      </c>
      <c r="G89" s="26">
        <v>416.39</v>
      </c>
      <c r="H89" s="34">
        <v>9.7891156462585</v>
      </c>
      <c r="I89" s="1">
        <v>25.0</v>
      </c>
      <c r="J89" s="25">
        <f t="shared" si="4"/>
        <v>1461.59855</v>
      </c>
      <c r="K89" s="19">
        <f t="shared" si="5"/>
        <v>63804.0271</v>
      </c>
      <c r="L89" s="25">
        <f t="shared" si="6"/>
        <v>12.63660218</v>
      </c>
      <c r="M89" s="25">
        <f t="shared" si="7"/>
        <v>3677.553857</v>
      </c>
      <c r="N89" s="25">
        <f t="shared" si="9"/>
        <v>323929.2362</v>
      </c>
    </row>
    <row r="90" ht="15.75" customHeight="1">
      <c r="A90" s="7">
        <v>42454.0</v>
      </c>
      <c r="B90" s="19">
        <v>1078242.26376647</v>
      </c>
      <c r="C90" s="16">
        <f t="shared" si="1"/>
        <v>0.21</v>
      </c>
      <c r="D90" s="25">
        <f t="shared" si="2"/>
        <v>226.4308754</v>
      </c>
      <c r="E90" s="19">
        <f t="shared" si="3"/>
        <v>5434.341009</v>
      </c>
      <c r="F90" s="19">
        <f t="shared" si="8"/>
        <v>403214.6008</v>
      </c>
      <c r="G90" s="26">
        <v>417.18</v>
      </c>
      <c r="H90" s="34">
        <v>9.87248858447488</v>
      </c>
      <c r="I90" s="1">
        <v>25.0</v>
      </c>
      <c r="J90" s="25">
        <f t="shared" si="4"/>
        <v>1490.290822</v>
      </c>
      <c r="K90" s="19">
        <f t="shared" si="5"/>
        <v>63385.23409</v>
      </c>
      <c r="L90" s="25">
        <f t="shared" si="6"/>
        <v>12.86026885</v>
      </c>
      <c r="M90" s="25">
        <f t="shared" si="7"/>
        <v>3646.496999</v>
      </c>
      <c r="N90" s="25">
        <f t="shared" si="9"/>
        <v>327575.7332</v>
      </c>
    </row>
    <row r="91" ht="15.75" customHeight="1">
      <c r="A91" s="7">
        <v>42455.0</v>
      </c>
      <c r="B91" s="19">
        <v>1073541.18245414</v>
      </c>
      <c r="C91" s="16">
        <f t="shared" si="1"/>
        <v>0.21</v>
      </c>
      <c r="D91" s="25">
        <f t="shared" si="2"/>
        <v>225.4436483</v>
      </c>
      <c r="E91" s="19">
        <f t="shared" si="3"/>
        <v>5410.64756</v>
      </c>
      <c r="F91" s="19">
        <f t="shared" si="8"/>
        <v>408625.2483</v>
      </c>
      <c r="G91" s="26">
        <v>417.95</v>
      </c>
      <c r="H91" s="34">
        <v>9.20882352941176</v>
      </c>
      <c r="I91" s="1">
        <v>25.0</v>
      </c>
      <c r="J91" s="25">
        <f t="shared" si="4"/>
        <v>1384.047182</v>
      </c>
      <c r="K91" s="19">
        <f t="shared" si="5"/>
        <v>68078.72884</v>
      </c>
      <c r="L91" s="25">
        <f t="shared" si="6"/>
        <v>11.92144959</v>
      </c>
      <c r="M91" s="25">
        <f t="shared" si="7"/>
        <v>3909.294155</v>
      </c>
      <c r="N91" s="25">
        <f t="shared" si="9"/>
        <v>331485.0273</v>
      </c>
    </row>
    <row r="92" ht="15.75" customHeight="1">
      <c r="A92" s="7">
        <v>42456.0</v>
      </c>
      <c r="B92" s="19">
        <v>1105273.48131237</v>
      </c>
      <c r="C92" s="16">
        <f t="shared" si="1"/>
        <v>0.21</v>
      </c>
      <c r="D92" s="25">
        <f t="shared" si="2"/>
        <v>232.1074311</v>
      </c>
      <c r="E92" s="19">
        <f t="shared" si="3"/>
        <v>5570.578346</v>
      </c>
      <c r="F92" s="19">
        <f t="shared" si="8"/>
        <v>414195.8267</v>
      </c>
      <c r="G92" s="26">
        <v>426.77</v>
      </c>
      <c r="H92" s="34">
        <v>10.3113475177304</v>
      </c>
      <c r="I92" s="1">
        <v>25.0</v>
      </c>
      <c r="J92" s="25">
        <f t="shared" si="4"/>
        <v>1595.560256</v>
      </c>
      <c r="K92" s="19">
        <f t="shared" si="5"/>
        <v>62082.57445</v>
      </c>
      <c r="L92" s="25">
        <f t="shared" si="6"/>
        <v>13.45927999</v>
      </c>
      <c r="M92" s="25">
        <f t="shared" si="7"/>
        <v>3491.299264</v>
      </c>
      <c r="N92" s="25">
        <f t="shared" si="9"/>
        <v>334976.3266</v>
      </c>
    </row>
    <row r="93" ht="15.75" customHeight="1">
      <c r="A93" s="7">
        <v>42457.0</v>
      </c>
      <c r="B93" s="19">
        <v>1097046.58901579</v>
      </c>
      <c r="C93" s="16">
        <f t="shared" si="1"/>
        <v>0.21</v>
      </c>
      <c r="D93" s="25">
        <f t="shared" si="2"/>
        <v>230.3797837</v>
      </c>
      <c r="E93" s="19">
        <f t="shared" si="3"/>
        <v>5529.114809</v>
      </c>
      <c r="F93" s="19">
        <f t="shared" si="8"/>
        <v>419724.9415</v>
      </c>
      <c r="G93" s="26">
        <v>424.23</v>
      </c>
      <c r="H93" s="34">
        <v>8.58088235294117</v>
      </c>
      <c r="I93" s="1">
        <v>25.0</v>
      </c>
      <c r="J93" s="25">
        <f t="shared" si="4"/>
        <v>1317.90788</v>
      </c>
      <c r="K93" s="19">
        <f t="shared" si="5"/>
        <v>74158.45758</v>
      </c>
      <c r="L93" s="25">
        <f t="shared" si="6"/>
        <v>11.18371725</v>
      </c>
      <c r="M93" s="25">
        <f t="shared" si="7"/>
        <v>4195.372751</v>
      </c>
      <c r="N93" s="25">
        <f t="shared" si="9"/>
        <v>339171.6993</v>
      </c>
    </row>
    <row r="94" ht="15.75" customHeight="1">
      <c r="A94" s="7">
        <v>42458.0</v>
      </c>
      <c r="B94" s="19">
        <v>1119376.72524936</v>
      </c>
      <c r="C94" s="16">
        <f t="shared" si="1"/>
        <v>0.21</v>
      </c>
      <c r="D94" s="25">
        <f t="shared" si="2"/>
        <v>235.0691123</v>
      </c>
      <c r="E94" s="19">
        <f t="shared" si="3"/>
        <v>5641.658695</v>
      </c>
      <c r="F94" s="19">
        <f t="shared" si="8"/>
        <v>425366.6002</v>
      </c>
      <c r="G94" s="26">
        <v>416.52</v>
      </c>
      <c r="H94" s="34">
        <v>9.17409766454352</v>
      </c>
      <c r="I94" s="1">
        <v>25.0</v>
      </c>
      <c r="J94" s="25">
        <f t="shared" si="4"/>
        <v>1437.697996</v>
      </c>
      <c r="K94" s="19">
        <f t="shared" si="5"/>
        <v>68102.61051</v>
      </c>
      <c r="L94" s="25">
        <f t="shared" si="6"/>
        <v>12.42608467</v>
      </c>
      <c r="M94" s="25">
        <f t="shared" si="7"/>
        <v>3924.091645</v>
      </c>
      <c r="N94" s="25">
        <f t="shared" si="9"/>
        <v>343095.791</v>
      </c>
    </row>
    <row r="95" ht="15.75" customHeight="1">
      <c r="A95" s="7">
        <v>42459.0</v>
      </c>
      <c r="B95" s="19">
        <v>1128778.88787402</v>
      </c>
      <c r="C95" s="16">
        <f t="shared" si="1"/>
        <v>0.21</v>
      </c>
      <c r="D95" s="25">
        <f t="shared" si="2"/>
        <v>237.0435665</v>
      </c>
      <c r="E95" s="19">
        <f t="shared" si="3"/>
        <v>5689.045595</v>
      </c>
      <c r="F95" s="19">
        <f t="shared" si="8"/>
        <v>431055.6458</v>
      </c>
      <c r="G95" s="26">
        <v>414.82</v>
      </c>
      <c r="H95" s="34">
        <v>9.72721088435374</v>
      </c>
      <c r="I95" s="1">
        <v>25.0</v>
      </c>
      <c r="J95" s="25">
        <f t="shared" si="4"/>
        <v>1537.18184</v>
      </c>
      <c r="K95" s="19">
        <f t="shared" si="5"/>
        <v>63967.97678</v>
      </c>
      <c r="L95" s="25">
        <f t="shared" si="6"/>
        <v>13.34037564</v>
      </c>
      <c r="M95" s="25">
        <f t="shared" si="7"/>
        <v>3700.958109</v>
      </c>
      <c r="N95" s="25">
        <f t="shared" si="9"/>
        <v>346796.7491</v>
      </c>
    </row>
    <row r="96" ht="15.75" customHeight="1">
      <c r="A96" s="7">
        <v>42460.0</v>
      </c>
      <c r="B96" s="19">
        <v>1105273.48131237</v>
      </c>
      <c r="C96" s="16">
        <f t="shared" si="1"/>
        <v>0.21</v>
      </c>
      <c r="D96" s="25">
        <f t="shared" si="2"/>
        <v>232.1074311</v>
      </c>
      <c r="E96" s="19">
        <f t="shared" si="3"/>
        <v>5570.578346</v>
      </c>
      <c r="F96" s="19">
        <f t="shared" si="8"/>
        <v>436626.2241</v>
      </c>
      <c r="G96" s="26">
        <v>416.73</v>
      </c>
      <c r="H96" s="34">
        <v>11.588440860215</v>
      </c>
      <c r="I96" s="1">
        <v>25.0</v>
      </c>
      <c r="J96" s="25">
        <f t="shared" si="4"/>
        <v>1793.175492</v>
      </c>
      <c r="K96" s="19">
        <f t="shared" si="5"/>
        <v>53941.25125</v>
      </c>
      <c r="L96" s="25">
        <f t="shared" si="6"/>
        <v>15.49068167</v>
      </c>
      <c r="M96" s="25">
        <f t="shared" si="7"/>
        <v>3106.543877</v>
      </c>
      <c r="N96" s="25">
        <f t="shared" si="9"/>
        <v>349903.293</v>
      </c>
    </row>
    <row r="97" ht="15.75" customHeight="1">
      <c r="A97" s="7">
        <v>42461.0</v>
      </c>
      <c r="B97" s="19">
        <v>1094838.74576076</v>
      </c>
      <c r="C97" s="16">
        <f t="shared" si="1"/>
        <v>0.21</v>
      </c>
      <c r="D97" s="25">
        <f t="shared" si="2"/>
        <v>229.9161366</v>
      </c>
      <c r="E97" s="19">
        <f t="shared" si="3"/>
        <v>5517.987279</v>
      </c>
      <c r="F97" s="19">
        <f t="shared" si="8"/>
        <v>442144.2114</v>
      </c>
      <c r="G97" s="26">
        <v>417.96</v>
      </c>
      <c r="H97" s="34">
        <v>9.45915032679738</v>
      </c>
      <c r="I97" s="1">
        <v>25.0</v>
      </c>
      <c r="J97" s="25">
        <f t="shared" si="4"/>
        <v>1449.874199</v>
      </c>
      <c r="K97" s="19">
        <f t="shared" si="5"/>
        <v>66278.68026</v>
      </c>
      <c r="L97" s="25">
        <f t="shared" si="6"/>
        <v>12.48814986</v>
      </c>
      <c r="M97" s="25">
        <f t="shared" si="7"/>
        <v>3805.83866</v>
      </c>
      <c r="N97" s="25">
        <f t="shared" si="9"/>
        <v>353709.1316</v>
      </c>
    </row>
    <row r="98" ht="15.75" customHeight="1">
      <c r="A98" s="7">
        <v>42462.0</v>
      </c>
      <c r="B98" s="19">
        <v>1092755.96513697</v>
      </c>
      <c r="C98" s="16">
        <f t="shared" si="1"/>
        <v>0.21</v>
      </c>
      <c r="D98" s="25">
        <f t="shared" si="2"/>
        <v>229.4787527</v>
      </c>
      <c r="E98" s="19">
        <f t="shared" si="3"/>
        <v>5507.490064</v>
      </c>
      <c r="F98" s="19">
        <f t="shared" si="8"/>
        <v>447651.7015</v>
      </c>
      <c r="G98" s="26">
        <v>420.87</v>
      </c>
      <c r="H98" s="34">
        <v>10.4003597122302</v>
      </c>
      <c r="I98" s="1">
        <v>25.0</v>
      </c>
      <c r="J98" s="25">
        <f t="shared" si="4"/>
        <v>1591.107716</v>
      </c>
      <c r="K98" s="19">
        <f t="shared" si="5"/>
        <v>60700.30436</v>
      </c>
      <c r="L98" s="25">
        <f t="shared" si="6"/>
        <v>13.60987426</v>
      </c>
      <c r="M98" s="25">
        <f t="shared" si="7"/>
        <v>3461.418739</v>
      </c>
      <c r="N98" s="25">
        <f t="shared" si="9"/>
        <v>357170.5504</v>
      </c>
    </row>
    <row r="99" ht="15.75" customHeight="1">
      <c r="A99" s="7">
        <v>42463.0</v>
      </c>
      <c r="B99" s="19">
        <v>1100046.48653062</v>
      </c>
      <c r="C99" s="16">
        <f t="shared" si="1"/>
        <v>0.21</v>
      </c>
      <c r="D99" s="25">
        <f t="shared" si="2"/>
        <v>231.0097622</v>
      </c>
      <c r="E99" s="19">
        <f t="shared" si="3"/>
        <v>5544.234292</v>
      </c>
      <c r="F99" s="19">
        <f t="shared" si="8"/>
        <v>453195.9357</v>
      </c>
      <c r="G99" s="26">
        <v>420.9</v>
      </c>
      <c r="H99" s="34">
        <v>10.1245305164319</v>
      </c>
      <c r="I99" s="1">
        <v>25.0</v>
      </c>
      <c r="J99" s="25">
        <f t="shared" si="4"/>
        <v>1559.243591</v>
      </c>
      <c r="K99" s="19">
        <f t="shared" si="5"/>
        <v>62358.44704</v>
      </c>
      <c r="L99" s="25">
        <f t="shared" si="6"/>
        <v>13.33636714</v>
      </c>
      <c r="M99" s="25">
        <f t="shared" si="7"/>
        <v>3555.72043</v>
      </c>
      <c r="N99" s="25">
        <f t="shared" si="9"/>
        <v>360726.2708</v>
      </c>
    </row>
    <row r="100" ht="15.75" customHeight="1">
      <c r="A100" s="7">
        <v>42464.0</v>
      </c>
      <c r="B100" s="19">
        <v>1094572.57775623</v>
      </c>
      <c r="C100" s="16">
        <f t="shared" si="1"/>
        <v>0.21</v>
      </c>
      <c r="D100" s="25">
        <f t="shared" si="2"/>
        <v>229.8602413</v>
      </c>
      <c r="E100" s="19">
        <f t="shared" si="3"/>
        <v>5516.645792</v>
      </c>
      <c r="F100" s="19">
        <f t="shared" si="8"/>
        <v>458712.5815</v>
      </c>
      <c r="G100" s="26">
        <v>421.44</v>
      </c>
      <c r="H100" s="34">
        <v>8.64477911646586</v>
      </c>
      <c r="I100" s="1">
        <v>25.0</v>
      </c>
      <c r="J100" s="25">
        <f t="shared" si="4"/>
        <v>1324.727343</v>
      </c>
      <c r="K100" s="19">
        <f t="shared" si="5"/>
        <v>73126.21774</v>
      </c>
      <c r="L100" s="25">
        <f t="shared" si="6"/>
        <v>11.31600805</v>
      </c>
      <c r="M100" s="25">
        <f t="shared" si="7"/>
        <v>4164.363197</v>
      </c>
      <c r="N100" s="25">
        <f t="shared" si="9"/>
        <v>364890.634</v>
      </c>
    </row>
    <row r="101" ht="15.75" customHeight="1">
      <c r="A101" s="7">
        <v>42465.0</v>
      </c>
      <c r="B101" s="19">
        <v>1084253.28463345</v>
      </c>
      <c r="C101" s="16">
        <f t="shared" si="1"/>
        <v>0.21</v>
      </c>
      <c r="D101" s="25">
        <f t="shared" si="2"/>
        <v>227.6931898</v>
      </c>
      <c r="E101" s="19">
        <f t="shared" si="3"/>
        <v>5464.636555</v>
      </c>
      <c r="F101" s="19">
        <f t="shared" si="8"/>
        <v>464177.2181</v>
      </c>
      <c r="G101" s="26">
        <v>424.03</v>
      </c>
      <c r="H101" s="34">
        <v>9.30301075268817</v>
      </c>
      <c r="I101" s="1">
        <v>25.0</v>
      </c>
      <c r="J101" s="25">
        <f t="shared" si="4"/>
        <v>1412.154795</v>
      </c>
      <c r="K101" s="19">
        <f t="shared" si="5"/>
        <v>68369.80166</v>
      </c>
      <c r="L101" s="25">
        <f t="shared" si="6"/>
        <v>11.98914526</v>
      </c>
      <c r="M101" s="25">
        <f t="shared" si="7"/>
        <v>3869.714973</v>
      </c>
      <c r="N101" s="25">
        <f t="shared" si="9"/>
        <v>368760.349</v>
      </c>
    </row>
    <row r="102" ht="15.75" customHeight="1">
      <c r="A102" s="7">
        <v>42466.0</v>
      </c>
      <c r="B102" s="19">
        <v>1121002.5258484</v>
      </c>
      <c r="C102" s="16">
        <f t="shared" si="1"/>
        <v>0.21</v>
      </c>
      <c r="D102" s="25">
        <f t="shared" si="2"/>
        <v>235.4105304</v>
      </c>
      <c r="E102" s="19">
        <f t="shared" si="3"/>
        <v>5649.85273</v>
      </c>
      <c r="F102" s="19">
        <f t="shared" si="8"/>
        <v>469827.0708</v>
      </c>
      <c r="G102" s="26">
        <v>423.41</v>
      </c>
      <c r="H102" s="34">
        <v>9.19745222929936</v>
      </c>
      <c r="I102" s="1">
        <v>25.0</v>
      </c>
      <c r="J102" s="25">
        <f t="shared" si="4"/>
        <v>1443.451405</v>
      </c>
      <c r="K102" s="19">
        <f t="shared" si="5"/>
        <v>69053.36219</v>
      </c>
      <c r="L102" s="25">
        <f t="shared" si="6"/>
        <v>12.27279719</v>
      </c>
      <c r="M102" s="25">
        <f t="shared" si="7"/>
        <v>3914.127424</v>
      </c>
      <c r="N102" s="25">
        <f t="shared" si="9"/>
        <v>372674.4764</v>
      </c>
    </row>
    <row r="103" ht="15.75" customHeight="1">
      <c r="A103" s="7">
        <v>42467.0</v>
      </c>
      <c r="B103" s="19">
        <v>1131666.54062277</v>
      </c>
      <c r="C103" s="16">
        <f t="shared" si="1"/>
        <v>0.21</v>
      </c>
      <c r="D103" s="25">
        <f t="shared" si="2"/>
        <v>237.6499735</v>
      </c>
      <c r="E103" s="19">
        <f t="shared" si="3"/>
        <v>5703.599365</v>
      </c>
      <c r="F103" s="19">
        <f t="shared" si="8"/>
        <v>475530.6702</v>
      </c>
      <c r="G103" s="26">
        <v>422.75</v>
      </c>
      <c r="H103" s="34">
        <v>10.2324940047961</v>
      </c>
      <c r="I103" s="1">
        <v>25.0</v>
      </c>
      <c r="J103" s="25">
        <f t="shared" si="4"/>
        <v>1621.167953</v>
      </c>
      <c r="K103" s="19">
        <f t="shared" si="5"/>
        <v>61971.69524</v>
      </c>
      <c r="L103" s="25">
        <f t="shared" si="6"/>
        <v>13.80533325</v>
      </c>
      <c r="M103" s="25">
        <f t="shared" si="7"/>
        <v>3518.203869</v>
      </c>
      <c r="N103" s="25">
        <f t="shared" si="9"/>
        <v>376192.6802</v>
      </c>
    </row>
    <row r="104" ht="15.75" customHeight="1">
      <c r="A104" s="7">
        <v>42468.0</v>
      </c>
      <c r="B104" s="19">
        <v>1121002.5258484</v>
      </c>
      <c r="C104" s="16">
        <f t="shared" si="1"/>
        <v>0.21</v>
      </c>
      <c r="D104" s="25">
        <f t="shared" si="2"/>
        <v>235.4105304</v>
      </c>
      <c r="E104" s="19">
        <f t="shared" si="3"/>
        <v>5649.85273</v>
      </c>
      <c r="F104" s="19">
        <f t="shared" si="8"/>
        <v>481180.5229</v>
      </c>
      <c r="G104" s="26">
        <v>420.35</v>
      </c>
      <c r="H104" s="34">
        <v>10.0106481481481</v>
      </c>
      <c r="I104" s="1">
        <v>25.0</v>
      </c>
      <c r="J104" s="25">
        <f t="shared" si="4"/>
        <v>1571.07466</v>
      </c>
      <c r="K104" s="19">
        <f t="shared" si="5"/>
        <v>62985.43218</v>
      </c>
      <c r="L104" s="25">
        <f t="shared" si="6"/>
        <v>13.45514161</v>
      </c>
      <c r="M104" s="25">
        <f t="shared" si="7"/>
        <v>3596.170744</v>
      </c>
      <c r="N104" s="25">
        <f t="shared" si="9"/>
        <v>379788.851</v>
      </c>
    </row>
    <row r="105" ht="15.75" customHeight="1">
      <c r="A105" s="7">
        <v>42469.0</v>
      </c>
      <c r="B105" s="19">
        <v>1138775.88380568</v>
      </c>
      <c r="C105" s="16">
        <f t="shared" si="1"/>
        <v>0.21</v>
      </c>
      <c r="D105" s="25">
        <f t="shared" si="2"/>
        <v>239.1429356</v>
      </c>
      <c r="E105" s="19">
        <f t="shared" si="3"/>
        <v>5739.430454</v>
      </c>
      <c r="F105" s="19">
        <f t="shared" si="8"/>
        <v>486919.9534</v>
      </c>
      <c r="G105" s="26">
        <v>419.41</v>
      </c>
      <c r="H105" s="34">
        <v>8.78446502057613</v>
      </c>
      <c r="I105" s="1">
        <v>25.0</v>
      </c>
      <c r="J105" s="25">
        <f t="shared" si="4"/>
        <v>1400.495168</v>
      </c>
      <c r="K105" s="19">
        <f t="shared" si="5"/>
        <v>71616.76875</v>
      </c>
      <c r="L105" s="25">
        <f t="shared" si="6"/>
        <v>12.02113113</v>
      </c>
      <c r="M105" s="25">
        <f t="shared" si="7"/>
        <v>4098.143702</v>
      </c>
      <c r="N105" s="25">
        <f t="shared" si="9"/>
        <v>383886.9947</v>
      </c>
    </row>
    <row r="106" ht="15.75" customHeight="1">
      <c r="A106" s="7">
        <v>42470.0</v>
      </c>
      <c r="B106" s="19">
        <v>1150624.78911053</v>
      </c>
      <c r="C106" s="16">
        <f t="shared" si="1"/>
        <v>0.21</v>
      </c>
      <c r="D106" s="25">
        <f t="shared" si="2"/>
        <v>241.6312057</v>
      </c>
      <c r="E106" s="19">
        <f t="shared" si="3"/>
        <v>5799.148937</v>
      </c>
      <c r="F106" s="19">
        <f t="shared" si="8"/>
        <v>492719.1023</v>
      </c>
      <c r="G106" s="26">
        <v>421.56</v>
      </c>
      <c r="H106" s="34">
        <v>8.50539499036608</v>
      </c>
      <c r="I106" s="1">
        <v>25.0</v>
      </c>
      <c r="J106" s="25">
        <f t="shared" si="4"/>
        <v>1370.112564</v>
      </c>
      <c r="K106" s="19">
        <f t="shared" si="5"/>
        <v>74345.75357</v>
      </c>
      <c r="L106" s="25">
        <f t="shared" si="6"/>
        <v>11.70036349</v>
      </c>
      <c r="M106" s="25">
        <f t="shared" si="7"/>
        <v>4232.607661</v>
      </c>
      <c r="N106" s="25">
        <f t="shared" si="9"/>
        <v>388119.6024</v>
      </c>
    </row>
    <row r="107" ht="15.75" customHeight="1">
      <c r="A107" s="7">
        <v>42471.0</v>
      </c>
      <c r="B107" s="19">
        <v>1152994.5701715</v>
      </c>
      <c r="C107" s="16">
        <f t="shared" si="1"/>
        <v>0.21</v>
      </c>
      <c r="D107" s="25">
        <f t="shared" si="2"/>
        <v>242.1288597</v>
      </c>
      <c r="E107" s="19">
        <f t="shared" si="3"/>
        <v>5811.092634</v>
      </c>
      <c r="F107" s="19">
        <f t="shared" si="8"/>
        <v>498530.1949</v>
      </c>
      <c r="G107" s="26">
        <v>422.48</v>
      </c>
      <c r="H107" s="34">
        <v>9.42211328976034</v>
      </c>
      <c r="I107" s="1">
        <v>25.0</v>
      </c>
      <c r="J107" s="25">
        <f t="shared" si="4"/>
        <v>1520.910365</v>
      </c>
      <c r="K107" s="19">
        <f t="shared" si="5"/>
        <v>67258.79646</v>
      </c>
      <c r="L107" s="25">
        <f t="shared" si="6"/>
        <v>12.95984973</v>
      </c>
      <c r="M107" s="25">
        <f t="shared" si="7"/>
        <v>3820.79889</v>
      </c>
      <c r="N107" s="25">
        <f t="shared" si="9"/>
        <v>391940.4012</v>
      </c>
    </row>
    <row r="108" ht="15.75" customHeight="1">
      <c r="A108" s="7">
        <v>42472.0</v>
      </c>
      <c r="B108" s="19">
        <v>1149439.89858005</v>
      </c>
      <c r="C108" s="16">
        <f t="shared" si="1"/>
        <v>0.21</v>
      </c>
      <c r="D108" s="25">
        <f t="shared" si="2"/>
        <v>241.3823787</v>
      </c>
      <c r="E108" s="19">
        <f t="shared" si="3"/>
        <v>5793.177089</v>
      </c>
      <c r="F108" s="19">
        <f t="shared" si="8"/>
        <v>504323.372</v>
      </c>
      <c r="G108" s="26">
        <v>425.19</v>
      </c>
      <c r="H108" s="34">
        <v>9.68209459459459</v>
      </c>
      <c r="I108" s="1">
        <v>25.0</v>
      </c>
      <c r="J108" s="25">
        <f t="shared" si="4"/>
        <v>1558.058016</v>
      </c>
      <c r="K108" s="19">
        <f t="shared" si="5"/>
        <v>65872.6264</v>
      </c>
      <c r="L108" s="25">
        <f t="shared" si="6"/>
        <v>13.1917704</v>
      </c>
      <c r="M108" s="25">
        <f t="shared" si="7"/>
        <v>3718.203706</v>
      </c>
      <c r="N108" s="25">
        <f t="shared" si="9"/>
        <v>395658.605</v>
      </c>
    </row>
    <row r="109" ht="15.75" customHeight="1">
      <c r="A109" s="7">
        <v>42473.0</v>
      </c>
      <c r="B109" s="19">
        <v>1162473.69441539</v>
      </c>
      <c r="C109" s="16">
        <f t="shared" si="1"/>
        <v>0.21</v>
      </c>
      <c r="D109" s="25">
        <f t="shared" si="2"/>
        <v>244.1194758</v>
      </c>
      <c r="E109" s="19">
        <f t="shared" si="3"/>
        <v>5858.86742</v>
      </c>
      <c r="F109" s="19">
        <f t="shared" si="8"/>
        <v>510182.2395</v>
      </c>
      <c r="G109" s="26">
        <v>423.73</v>
      </c>
      <c r="H109" s="34">
        <v>8.79593495934959</v>
      </c>
      <c r="I109" s="1">
        <v>25.0</v>
      </c>
      <c r="J109" s="25">
        <f t="shared" si="4"/>
        <v>1431.506021</v>
      </c>
      <c r="K109" s="19">
        <f t="shared" si="5"/>
        <v>72260.08411</v>
      </c>
      <c r="L109" s="25">
        <f t="shared" si="6"/>
        <v>12.1620411</v>
      </c>
      <c r="M109" s="25">
        <f t="shared" si="7"/>
        <v>4092.799704</v>
      </c>
      <c r="N109" s="25">
        <f t="shared" si="9"/>
        <v>399751.4047</v>
      </c>
    </row>
    <row r="110" ht="15.75" customHeight="1">
      <c r="A110" s="7">
        <v>42474.0</v>
      </c>
      <c r="B110" s="19">
        <v>1204769.01968389</v>
      </c>
      <c r="C110" s="16">
        <f t="shared" si="1"/>
        <v>0.21</v>
      </c>
      <c r="D110" s="25">
        <f t="shared" si="2"/>
        <v>253.0014941</v>
      </c>
      <c r="E110" s="19">
        <f t="shared" si="3"/>
        <v>6072.035859</v>
      </c>
      <c r="F110" s="19">
        <f t="shared" si="8"/>
        <v>516254.2753</v>
      </c>
      <c r="G110" s="26">
        <v>424.28</v>
      </c>
      <c r="H110" s="34">
        <v>8.79837398373983</v>
      </c>
      <c r="I110" s="1">
        <v>25.0</v>
      </c>
      <c r="J110" s="25">
        <f t="shared" si="4"/>
        <v>1484.001176</v>
      </c>
      <c r="K110" s="19">
        <f t="shared" si="5"/>
        <v>72333.82</v>
      </c>
      <c r="L110" s="25">
        <f t="shared" si="6"/>
        <v>12.59169471</v>
      </c>
      <c r="M110" s="25">
        <f t="shared" si="7"/>
        <v>4091.665127</v>
      </c>
      <c r="N110" s="25">
        <f t="shared" si="9"/>
        <v>403843.0698</v>
      </c>
    </row>
    <row r="111" ht="15.75" customHeight="1">
      <c r="A111" s="7">
        <v>42475.0</v>
      </c>
      <c r="B111" s="19">
        <v>1196804.08137984</v>
      </c>
      <c r="C111" s="16">
        <f t="shared" si="1"/>
        <v>0.21</v>
      </c>
      <c r="D111" s="25">
        <f t="shared" si="2"/>
        <v>251.3288571</v>
      </c>
      <c r="E111" s="19">
        <f t="shared" si="3"/>
        <v>6031.89257</v>
      </c>
      <c r="F111" s="19">
        <f t="shared" si="8"/>
        <v>522286.1679</v>
      </c>
      <c r="G111" s="26">
        <v>429.71</v>
      </c>
      <c r="H111" s="34">
        <v>10.2904076738609</v>
      </c>
      <c r="I111" s="1">
        <v>25.0</v>
      </c>
      <c r="J111" s="25">
        <f t="shared" si="4"/>
        <v>1724.184266</v>
      </c>
      <c r="K111" s="19">
        <f t="shared" si="5"/>
        <v>62637.46009</v>
      </c>
      <c r="L111" s="25">
        <f t="shared" si="6"/>
        <v>14.44477289</v>
      </c>
      <c r="M111" s="25">
        <f t="shared" si="7"/>
        <v>3498.403673</v>
      </c>
      <c r="N111" s="25">
        <f t="shared" si="9"/>
        <v>407341.4735</v>
      </c>
    </row>
    <row r="112" ht="15.75" customHeight="1">
      <c r="A112" s="7">
        <v>42476.0</v>
      </c>
      <c r="B112" s="19">
        <v>1172082.70046672</v>
      </c>
      <c r="C112" s="16">
        <f t="shared" si="1"/>
        <v>0.21</v>
      </c>
      <c r="D112" s="25">
        <f t="shared" si="2"/>
        <v>246.1373671</v>
      </c>
      <c r="E112" s="19">
        <f t="shared" si="3"/>
        <v>5907.29681</v>
      </c>
      <c r="F112" s="19">
        <f t="shared" si="8"/>
        <v>528193.4647</v>
      </c>
      <c r="G112" s="26">
        <v>430.57</v>
      </c>
      <c r="H112" s="34">
        <v>10.3035024154589</v>
      </c>
      <c r="I112" s="1">
        <v>25.0</v>
      </c>
      <c r="J112" s="25">
        <f t="shared" si="4"/>
        <v>1690.717971</v>
      </c>
      <c r="K112" s="19">
        <f t="shared" si="5"/>
        <v>62683.05417</v>
      </c>
      <c r="L112" s="25">
        <f t="shared" si="6"/>
        <v>14.13610957</v>
      </c>
      <c r="M112" s="25">
        <f t="shared" si="7"/>
        <v>3493.957545</v>
      </c>
      <c r="N112" s="25">
        <f t="shared" si="9"/>
        <v>410835.431</v>
      </c>
    </row>
    <row r="113" ht="15.75" customHeight="1">
      <c r="A113" s="7">
        <v>42477.0</v>
      </c>
      <c r="B113" s="19">
        <v>1187302.58297096</v>
      </c>
      <c r="C113" s="16">
        <f t="shared" si="1"/>
        <v>0.21</v>
      </c>
      <c r="D113" s="25">
        <f t="shared" si="2"/>
        <v>249.3335424</v>
      </c>
      <c r="E113" s="19">
        <f t="shared" si="3"/>
        <v>5984.005018</v>
      </c>
      <c r="F113" s="19">
        <f t="shared" si="8"/>
        <v>534177.4697</v>
      </c>
      <c r="G113" s="26">
        <v>427.4</v>
      </c>
      <c r="H113" s="34">
        <v>9.27573839662447</v>
      </c>
      <c r="I113" s="1">
        <v>25.0</v>
      </c>
      <c r="J113" s="25">
        <f t="shared" si="4"/>
        <v>1541.835142</v>
      </c>
      <c r="K113" s="19">
        <f t="shared" si="5"/>
        <v>69115.79139</v>
      </c>
      <c r="L113" s="25">
        <f t="shared" si="6"/>
        <v>12.98691275</v>
      </c>
      <c r="M113" s="25">
        <f t="shared" si="7"/>
        <v>3881.092638</v>
      </c>
      <c r="N113" s="25">
        <f t="shared" si="9"/>
        <v>414716.5236</v>
      </c>
    </row>
    <row r="114" ht="15.75" customHeight="1">
      <c r="A114" s="7">
        <v>42478.0</v>
      </c>
      <c r="B114" s="19">
        <v>1178497.76875558</v>
      </c>
      <c r="C114" s="16">
        <f t="shared" si="1"/>
        <v>0.21</v>
      </c>
      <c r="D114" s="25">
        <f t="shared" si="2"/>
        <v>247.4845314</v>
      </c>
      <c r="E114" s="19">
        <f t="shared" si="3"/>
        <v>5939.628755</v>
      </c>
      <c r="F114" s="19">
        <f t="shared" si="8"/>
        <v>540117.0985</v>
      </c>
      <c r="G114" s="26">
        <v>428.59</v>
      </c>
      <c r="H114" s="34">
        <v>10.7131840796019</v>
      </c>
      <c r="I114" s="1">
        <v>25.0</v>
      </c>
      <c r="J114" s="25">
        <f t="shared" si="4"/>
        <v>1767.564895</v>
      </c>
      <c r="K114" s="19">
        <f t="shared" si="5"/>
        <v>60008.77006</v>
      </c>
      <c r="L114" s="25">
        <f t="shared" si="6"/>
        <v>14.84690175</v>
      </c>
      <c r="M114" s="25">
        <f t="shared" si="7"/>
        <v>3360.345508</v>
      </c>
      <c r="N114" s="25">
        <f t="shared" si="9"/>
        <v>418076.8691</v>
      </c>
    </row>
    <row r="115" ht="15.75" customHeight="1">
      <c r="A115" s="7">
        <v>42479.0</v>
      </c>
      <c r="B115" s="19">
        <v>1182801.67371205</v>
      </c>
      <c r="C115" s="16">
        <f t="shared" si="1"/>
        <v>0.21</v>
      </c>
      <c r="D115" s="25">
        <f t="shared" si="2"/>
        <v>248.3883515</v>
      </c>
      <c r="E115" s="19">
        <f t="shared" si="3"/>
        <v>5961.320436</v>
      </c>
      <c r="F115" s="19">
        <f t="shared" si="8"/>
        <v>546078.4189</v>
      </c>
      <c r="G115" s="26">
        <v>435.51</v>
      </c>
      <c r="H115" s="34">
        <v>9.631</v>
      </c>
      <c r="I115" s="1">
        <v>25.0</v>
      </c>
      <c r="J115" s="25">
        <f t="shared" si="4"/>
        <v>1594.818809</v>
      </c>
      <c r="K115" s="19">
        <f t="shared" si="5"/>
        <v>67829.40505</v>
      </c>
      <c r="L115" s="25">
        <f t="shared" si="6"/>
        <v>13.1830445</v>
      </c>
      <c r="M115" s="25">
        <f t="shared" si="7"/>
        <v>3737.929602</v>
      </c>
      <c r="N115" s="25">
        <f t="shared" si="9"/>
        <v>421814.7987</v>
      </c>
    </row>
    <row r="116" ht="15.75" customHeight="1">
      <c r="A116" s="7">
        <v>42480.0</v>
      </c>
      <c r="B116" s="19">
        <v>1182801.67371124</v>
      </c>
      <c r="C116" s="16">
        <f t="shared" si="1"/>
        <v>0.21</v>
      </c>
      <c r="D116" s="25">
        <f t="shared" si="2"/>
        <v>248.3883515</v>
      </c>
      <c r="E116" s="19">
        <f t="shared" si="3"/>
        <v>5961.320436</v>
      </c>
      <c r="F116" s="19">
        <f t="shared" si="8"/>
        <v>552039.7393</v>
      </c>
      <c r="G116" s="26">
        <v>441.39</v>
      </c>
      <c r="H116" s="34">
        <v>8.69747474747474</v>
      </c>
      <c r="I116" s="1">
        <v>25.0</v>
      </c>
      <c r="J116" s="25">
        <f t="shared" si="4"/>
        <v>1440.234276</v>
      </c>
      <c r="K116" s="19">
        <f t="shared" si="5"/>
        <v>76123.81975</v>
      </c>
      <c r="L116" s="25">
        <f t="shared" si="6"/>
        <v>11.74662633</v>
      </c>
      <c r="M116" s="25">
        <f t="shared" si="7"/>
        <v>4139.132455</v>
      </c>
      <c r="N116" s="25">
        <f t="shared" si="9"/>
        <v>425953.9312</v>
      </c>
    </row>
    <row r="117" ht="15.75" customHeight="1">
      <c r="A117" s="7">
        <v>42481.0</v>
      </c>
      <c r="B117" s="19">
        <v>1190414.94244021</v>
      </c>
      <c r="C117" s="16">
        <f t="shared" si="1"/>
        <v>0.21</v>
      </c>
      <c r="D117" s="25">
        <f t="shared" si="2"/>
        <v>249.9871379</v>
      </c>
      <c r="E117" s="19">
        <f t="shared" si="3"/>
        <v>5999.69131</v>
      </c>
      <c r="F117" s="19">
        <f t="shared" si="8"/>
        <v>558039.4306</v>
      </c>
      <c r="G117" s="26">
        <v>449.43</v>
      </c>
      <c r="H117" s="34">
        <v>9.53918322295805</v>
      </c>
      <c r="I117" s="1">
        <v>25.0</v>
      </c>
      <c r="J117" s="25">
        <f t="shared" si="4"/>
        <v>1589.782075</v>
      </c>
      <c r="K117" s="19">
        <f t="shared" si="5"/>
        <v>70671.14492</v>
      </c>
      <c r="L117" s="25">
        <f t="shared" si="6"/>
        <v>12.73438682</v>
      </c>
      <c r="M117" s="25">
        <f t="shared" si="7"/>
        <v>3773.908013</v>
      </c>
      <c r="N117" s="25">
        <f t="shared" si="9"/>
        <v>429727.8392</v>
      </c>
    </row>
    <row r="118" ht="15.75" customHeight="1">
      <c r="A118" s="7">
        <v>42482.0</v>
      </c>
      <c r="B118" s="19">
        <v>1190414.94243951</v>
      </c>
      <c r="C118" s="16">
        <f t="shared" si="1"/>
        <v>0.21</v>
      </c>
      <c r="D118" s="25">
        <f t="shared" si="2"/>
        <v>249.9871379</v>
      </c>
      <c r="E118" s="19">
        <f t="shared" si="3"/>
        <v>5999.69131</v>
      </c>
      <c r="F118" s="19">
        <f t="shared" si="8"/>
        <v>564039.122</v>
      </c>
      <c r="G118" s="26">
        <v>445.74</v>
      </c>
      <c r="H118" s="34">
        <v>10.1150349650349</v>
      </c>
      <c r="I118" s="1">
        <v>25.0</v>
      </c>
      <c r="J118" s="25">
        <f t="shared" si="4"/>
        <v>1685.752427</v>
      </c>
      <c r="K118" s="19">
        <f t="shared" si="5"/>
        <v>66100.61184</v>
      </c>
      <c r="L118" s="25">
        <f t="shared" si="6"/>
        <v>13.61490721</v>
      </c>
      <c r="M118" s="25">
        <f t="shared" si="7"/>
        <v>3559.058384</v>
      </c>
      <c r="N118" s="25">
        <f t="shared" si="9"/>
        <v>433286.8976</v>
      </c>
    </row>
    <row r="119" ht="15.75" customHeight="1">
      <c r="A119" s="7">
        <v>42483.0</v>
      </c>
      <c r="B119" s="19">
        <v>1178995.03934424</v>
      </c>
      <c r="C119" s="16">
        <f t="shared" si="1"/>
        <v>0.21</v>
      </c>
      <c r="D119" s="25">
        <f t="shared" si="2"/>
        <v>247.5889583</v>
      </c>
      <c r="E119" s="19">
        <f t="shared" si="3"/>
        <v>5942.134998</v>
      </c>
      <c r="F119" s="19">
        <f t="shared" si="8"/>
        <v>569981.257</v>
      </c>
      <c r="G119" s="26">
        <v>450.28</v>
      </c>
      <c r="H119" s="34">
        <v>9.96967592592592</v>
      </c>
      <c r="I119" s="1">
        <v>25.0</v>
      </c>
      <c r="J119" s="25">
        <f t="shared" si="4"/>
        <v>1645.587784</v>
      </c>
      <c r="K119" s="19">
        <f t="shared" si="5"/>
        <v>67747.43783</v>
      </c>
      <c r="L119" s="25">
        <f t="shared" si="6"/>
        <v>13.156516</v>
      </c>
      <c r="M119" s="25">
        <f t="shared" si="7"/>
        <v>3610.949871</v>
      </c>
      <c r="N119" s="25">
        <f t="shared" si="9"/>
        <v>436897.8475</v>
      </c>
    </row>
    <row r="120" ht="15.75" customHeight="1">
      <c r="A120" s="7">
        <v>42484.0</v>
      </c>
      <c r="B120" s="19">
        <v>1175188.40497874</v>
      </c>
      <c r="C120" s="16">
        <f t="shared" si="1"/>
        <v>0.21</v>
      </c>
      <c r="D120" s="25">
        <f t="shared" si="2"/>
        <v>246.789565</v>
      </c>
      <c r="E120" s="19">
        <f t="shared" si="3"/>
        <v>5922.949561</v>
      </c>
      <c r="F120" s="19">
        <f t="shared" si="8"/>
        <v>575904.2065</v>
      </c>
      <c r="G120" s="26">
        <v>458.56</v>
      </c>
      <c r="H120" s="34">
        <v>10.9527777777777</v>
      </c>
      <c r="I120" s="1">
        <v>25.0</v>
      </c>
      <c r="J120" s="25">
        <f t="shared" si="4"/>
        <v>1802.020843</v>
      </c>
      <c r="K120" s="19">
        <f t="shared" si="5"/>
        <v>62800.50723</v>
      </c>
      <c r="L120" s="25">
        <f t="shared" si="6"/>
        <v>14.14705825</v>
      </c>
      <c r="M120" s="25">
        <f t="shared" si="7"/>
        <v>3286.837433</v>
      </c>
      <c r="N120" s="25">
        <f t="shared" si="9"/>
        <v>440184.6849</v>
      </c>
    </row>
    <row r="121" ht="15.75" customHeight="1">
      <c r="A121" s="7">
        <v>42485.0</v>
      </c>
      <c r="B121" s="19">
        <v>1146004.20818091</v>
      </c>
      <c r="C121" s="16">
        <f t="shared" si="1"/>
        <v>0.21</v>
      </c>
      <c r="D121" s="25">
        <f t="shared" si="2"/>
        <v>240.6608837</v>
      </c>
      <c r="E121" s="19">
        <f t="shared" si="3"/>
        <v>5775.861209</v>
      </c>
      <c r="F121" s="19">
        <f t="shared" si="8"/>
        <v>581680.0677</v>
      </c>
      <c r="G121" s="26">
        <v>461.43</v>
      </c>
      <c r="H121" s="34">
        <v>11.209186351706</v>
      </c>
      <c r="I121" s="1">
        <v>25.0</v>
      </c>
      <c r="J121" s="25">
        <f t="shared" si="4"/>
        <v>1798.408462</v>
      </c>
      <c r="K121" s="19">
        <f t="shared" si="5"/>
        <v>61748.01438</v>
      </c>
      <c r="L121" s="25">
        <f t="shared" si="6"/>
        <v>14.03088326</v>
      </c>
      <c r="M121" s="25">
        <f t="shared" si="7"/>
        <v>3211.651486</v>
      </c>
      <c r="N121" s="25">
        <f t="shared" si="9"/>
        <v>443396.3364</v>
      </c>
    </row>
    <row r="122" ht="15.75" customHeight="1">
      <c r="A122" s="7">
        <v>42486.0</v>
      </c>
      <c r="B122" s="19">
        <v>1128239.91447833</v>
      </c>
      <c r="C122" s="16">
        <f t="shared" si="1"/>
        <v>0.21</v>
      </c>
      <c r="D122" s="25">
        <f t="shared" si="2"/>
        <v>236.930382</v>
      </c>
      <c r="E122" s="19">
        <f t="shared" si="3"/>
        <v>5686.329169</v>
      </c>
      <c r="F122" s="19">
        <f t="shared" si="8"/>
        <v>587366.3969</v>
      </c>
      <c r="G122" s="26">
        <v>466.09</v>
      </c>
      <c r="H122" s="34">
        <v>9.6592715231788</v>
      </c>
      <c r="I122" s="1">
        <v>25.0</v>
      </c>
      <c r="J122" s="25">
        <f t="shared" si="4"/>
        <v>1525.716595</v>
      </c>
      <c r="K122" s="19">
        <f t="shared" si="5"/>
        <v>72379.68188</v>
      </c>
      <c r="L122" s="25">
        <f t="shared" si="6"/>
        <v>11.78437585</v>
      </c>
      <c r="M122" s="25">
        <f t="shared" si="7"/>
        <v>3726.989133</v>
      </c>
      <c r="N122" s="25">
        <f t="shared" si="9"/>
        <v>447123.3255</v>
      </c>
    </row>
    <row r="123" ht="15.75" customHeight="1">
      <c r="A123" s="7">
        <v>42487.0</v>
      </c>
      <c r="B123" s="19">
        <v>1100324.59580284</v>
      </c>
      <c r="C123" s="16">
        <f t="shared" si="1"/>
        <v>0.21</v>
      </c>
      <c r="D123" s="25">
        <f t="shared" si="2"/>
        <v>231.0681651</v>
      </c>
      <c r="E123" s="19">
        <f t="shared" si="3"/>
        <v>5545.635963</v>
      </c>
      <c r="F123" s="19">
        <f t="shared" si="8"/>
        <v>592912.0329</v>
      </c>
      <c r="G123" s="26">
        <v>444.69</v>
      </c>
      <c r="H123" s="34">
        <v>10.9173126614987</v>
      </c>
      <c r="I123" s="1">
        <v>25.0</v>
      </c>
      <c r="J123" s="25">
        <f t="shared" si="4"/>
        <v>1681.76227</v>
      </c>
      <c r="K123" s="19">
        <f t="shared" si="5"/>
        <v>61098.82722</v>
      </c>
      <c r="L123" s="25">
        <f t="shared" si="6"/>
        <v>13.61475223</v>
      </c>
      <c r="M123" s="25">
        <f t="shared" si="7"/>
        <v>3297.514793</v>
      </c>
      <c r="N123" s="25">
        <f t="shared" si="9"/>
        <v>450420.8403</v>
      </c>
    </row>
    <row r="124" ht="15.75" customHeight="1">
      <c r="A124" s="7">
        <v>42488.0</v>
      </c>
      <c r="B124" s="19">
        <v>1091424.05056816</v>
      </c>
      <c r="C124" s="16">
        <f t="shared" si="1"/>
        <v>0.21</v>
      </c>
      <c r="D124" s="25">
        <f t="shared" si="2"/>
        <v>229.1990506</v>
      </c>
      <c r="E124" s="19">
        <f t="shared" si="3"/>
        <v>5500.777215</v>
      </c>
      <c r="F124" s="19">
        <f t="shared" si="8"/>
        <v>598412.8101</v>
      </c>
      <c r="G124" s="26">
        <v>449.01</v>
      </c>
      <c r="H124" s="34">
        <v>10.6198765432098</v>
      </c>
      <c r="I124" s="1">
        <v>25.0</v>
      </c>
      <c r="J124" s="25">
        <f t="shared" si="4"/>
        <v>1622.710414</v>
      </c>
      <c r="K124" s="19">
        <f t="shared" si="5"/>
        <v>63420.22878</v>
      </c>
      <c r="L124" s="25">
        <f t="shared" si="6"/>
        <v>13.01030599</v>
      </c>
      <c r="M124" s="25">
        <f t="shared" si="7"/>
        <v>3389.869915</v>
      </c>
      <c r="N124" s="25">
        <f t="shared" si="9"/>
        <v>453810.7102</v>
      </c>
    </row>
    <row r="125" ht="15.75" customHeight="1">
      <c r="A125" s="7">
        <v>42489.0</v>
      </c>
      <c r="B125" s="19">
        <v>1109166.96967827</v>
      </c>
      <c r="C125" s="16">
        <f t="shared" si="1"/>
        <v>0.21</v>
      </c>
      <c r="D125" s="25">
        <f t="shared" si="2"/>
        <v>232.9250636</v>
      </c>
      <c r="E125" s="19">
        <f t="shared" si="3"/>
        <v>5590.201527</v>
      </c>
      <c r="F125" s="19">
        <f t="shared" si="8"/>
        <v>604003.0116</v>
      </c>
      <c r="G125" s="26">
        <v>455.1</v>
      </c>
      <c r="H125" s="34">
        <v>9.33850210970464</v>
      </c>
      <c r="I125" s="1">
        <v>25.0</v>
      </c>
      <c r="J125" s="25">
        <f t="shared" si="4"/>
        <v>1450.114132</v>
      </c>
      <c r="K125" s="19">
        <f t="shared" si="5"/>
        <v>73100.58851</v>
      </c>
      <c r="L125" s="25">
        <f t="shared" si="6"/>
        <v>11.47090942</v>
      </c>
      <c r="M125" s="25">
        <f t="shared" si="7"/>
        <v>3855.007963</v>
      </c>
      <c r="N125" s="25">
        <f t="shared" si="9"/>
        <v>457665.7182</v>
      </c>
    </row>
    <row r="126" ht="15.75" customHeight="1">
      <c r="A126" s="7">
        <v>42490.0</v>
      </c>
      <c r="B126" s="19">
        <v>1126911.51217516</v>
      </c>
      <c r="C126" s="16">
        <f t="shared" si="1"/>
        <v>0.21</v>
      </c>
      <c r="D126" s="25">
        <f t="shared" si="2"/>
        <v>236.6514176</v>
      </c>
      <c r="E126" s="19">
        <f t="shared" si="3"/>
        <v>5679.634021</v>
      </c>
      <c r="F126" s="19">
        <f t="shared" si="8"/>
        <v>609682.6456</v>
      </c>
      <c r="G126" s="26">
        <v>448.32</v>
      </c>
      <c r="H126" s="34">
        <v>9.7208904109589</v>
      </c>
      <c r="I126" s="1">
        <v>25.0</v>
      </c>
      <c r="J126" s="25">
        <f t="shared" si="4"/>
        <v>1533.641664</v>
      </c>
      <c r="K126" s="19">
        <f t="shared" si="5"/>
        <v>69178.84798</v>
      </c>
      <c r="L126" s="25">
        <f t="shared" si="6"/>
        <v>12.31510972</v>
      </c>
      <c r="M126" s="25">
        <f t="shared" si="7"/>
        <v>3703.364453</v>
      </c>
      <c r="N126" s="25">
        <f t="shared" si="9"/>
        <v>461369.0826</v>
      </c>
    </row>
    <row r="127" ht="15.75" customHeight="1">
      <c r="A127" s="7">
        <v>42491.0</v>
      </c>
      <c r="B127" s="19">
        <v>1162419.13083455</v>
      </c>
      <c r="C127" s="16">
        <f t="shared" si="1"/>
        <v>0.21</v>
      </c>
      <c r="D127" s="25">
        <f t="shared" si="2"/>
        <v>244.1080175</v>
      </c>
      <c r="E127" s="19">
        <f t="shared" si="3"/>
        <v>5858.592419</v>
      </c>
      <c r="F127" s="19">
        <f t="shared" si="8"/>
        <v>615541.238</v>
      </c>
      <c r="G127" s="26">
        <v>451.88</v>
      </c>
      <c r="H127" s="34">
        <v>9.27709677419354</v>
      </c>
      <c r="I127" s="1">
        <v>25.0</v>
      </c>
      <c r="J127" s="25">
        <f t="shared" si="4"/>
        <v>1509.742468</v>
      </c>
      <c r="K127" s="19">
        <f t="shared" si="5"/>
        <v>73063.80611</v>
      </c>
      <c r="L127" s="25">
        <f t="shared" si="6"/>
        <v>12.02769072</v>
      </c>
      <c r="M127" s="25">
        <f t="shared" si="7"/>
        <v>3880.524358</v>
      </c>
      <c r="N127" s="25">
        <f t="shared" si="9"/>
        <v>465249.607</v>
      </c>
    </row>
    <row r="128" ht="15.75" customHeight="1">
      <c r="A128" s="7">
        <v>42492.0</v>
      </c>
      <c r="B128" s="19">
        <v>1170011.16025399</v>
      </c>
      <c r="C128" s="16">
        <f t="shared" si="1"/>
        <v>0.21</v>
      </c>
      <c r="D128" s="25">
        <f t="shared" si="2"/>
        <v>245.7023437</v>
      </c>
      <c r="E128" s="19">
        <f t="shared" si="3"/>
        <v>5896.856248</v>
      </c>
      <c r="F128" s="19">
        <f t="shared" si="8"/>
        <v>621438.0943</v>
      </c>
      <c r="G128" s="26">
        <v>444.67</v>
      </c>
      <c r="H128" s="34">
        <v>9.31953290870488</v>
      </c>
      <c r="I128" s="1">
        <v>25.0</v>
      </c>
      <c r="J128" s="25">
        <f t="shared" si="4"/>
        <v>1526.554052</v>
      </c>
      <c r="K128" s="19">
        <f t="shared" si="5"/>
        <v>71570.647</v>
      </c>
      <c r="L128" s="25">
        <f t="shared" si="6"/>
        <v>12.35881572</v>
      </c>
      <c r="M128" s="25">
        <f t="shared" si="7"/>
        <v>3862.854539</v>
      </c>
      <c r="N128" s="25">
        <f t="shared" si="9"/>
        <v>469112.4615</v>
      </c>
    </row>
    <row r="129" ht="15.75" customHeight="1">
      <c r="A129" s="7">
        <v>42493.0</v>
      </c>
      <c r="B129" s="19">
        <v>1197906.05131262</v>
      </c>
      <c r="C129" s="16">
        <f t="shared" si="1"/>
        <v>0.21</v>
      </c>
      <c r="D129" s="25">
        <f t="shared" si="2"/>
        <v>251.5602708</v>
      </c>
      <c r="E129" s="19">
        <f t="shared" si="3"/>
        <v>6037.446499</v>
      </c>
      <c r="F129" s="19">
        <f t="shared" si="8"/>
        <v>627475.5408</v>
      </c>
      <c r="G129" s="26">
        <v>450.3</v>
      </c>
      <c r="H129" s="34">
        <v>9.54326710816777</v>
      </c>
      <c r="I129" s="1">
        <v>25.0</v>
      </c>
      <c r="J129" s="25">
        <f t="shared" si="4"/>
        <v>1600.471239</v>
      </c>
      <c r="K129" s="19">
        <f t="shared" si="5"/>
        <v>70777.64798</v>
      </c>
      <c r="L129" s="25">
        <f t="shared" si="6"/>
        <v>12.79523975</v>
      </c>
      <c r="M129" s="25">
        <f t="shared" si="7"/>
        <v>3772.29303</v>
      </c>
      <c r="N129" s="25">
        <f t="shared" si="9"/>
        <v>472884.7546</v>
      </c>
    </row>
    <row r="130" ht="15.75" customHeight="1">
      <c r="A130" s="7">
        <v>42494.0</v>
      </c>
      <c r="B130" s="19">
        <v>1238505.82217285</v>
      </c>
      <c r="C130" s="16">
        <f t="shared" si="1"/>
        <v>0.21</v>
      </c>
      <c r="D130" s="25">
        <f t="shared" si="2"/>
        <v>260.0862227</v>
      </c>
      <c r="E130" s="19">
        <f t="shared" si="3"/>
        <v>6242.069344</v>
      </c>
      <c r="F130" s="19">
        <f t="shared" si="8"/>
        <v>633717.6101</v>
      </c>
      <c r="G130" s="26">
        <v>446.72</v>
      </c>
      <c r="H130" s="34">
        <v>8.60908183632734</v>
      </c>
      <c r="I130" s="1">
        <v>25.0</v>
      </c>
      <c r="J130" s="25">
        <f t="shared" si="4"/>
        <v>1492.735717</v>
      </c>
      <c r="K130" s="19">
        <f t="shared" si="5"/>
        <v>77834.08414</v>
      </c>
      <c r="L130" s="25">
        <f t="shared" si="6"/>
        <v>12.02956792</v>
      </c>
      <c r="M130" s="25">
        <f t="shared" si="7"/>
        <v>4181.630595</v>
      </c>
      <c r="N130" s="25">
        <f t="shared" si="9"/>
        <v>477066.3852</v>
      </c>
    </row>
    <row r="131" ht="15.75" customHeight="1">
      <c r="A131" s="7">
        <v>42495.0</v>
      </c>
      <c r="B131" s="19">
        <v>1235968.33649409</v>
      </c>
      <c r="C131" s="16">
        <f t="shared" si="1"/>
        <v>0.21</v>
      </c>
      <c r="D131" s="25">
        <f t="shared" si="2"/>
        <v>259.5533507</v>
      </c>
      <c r="E131" s="19">
        <f t="shared" si="3"/>
        <v>6229.280416</v>
      </c>
      <c r="F131" s="19">
        <f t="shared" si="8"/>
        <v>639946.8905</v>
      </c>
      <c r="G131" s="26">
        <v>447.98</v>
      </c>
      <c r="H131" s="34">
        <v>9.26204301075268</v>
      </c>
      <c r="I131" s="1">
        <v>25.0</v>
      </c>
      <c r="J131" s="25">
        <f t="shared" si="4"/>
        <v>1602.662865</v>
      </c>
      <c r="K131" s="19">
        <f t="shared" si="5"/>
        <v>72550.94791</v>
      </c>
      <c r="L131" s="25">
        <f t="shared" si="6"/>
        <v>12.87911584</v>
      </c>
      <c r="M131" s="25">
        <f t="shared" si="7"/>
        <v>3886.831443</v>
      </c>
      <c r="N131" s="25">
        <f t="shared" si="9"/>
        <v>480953.2166</v>
      </c>
    </row>
    <row r="132" ht="15.75" customHeight="1">
      <c r="A132" s="7">
        <v>42496.0</v>
      </c>
      <c r="B132" s="19">
        <v>1256268.2219242</v>
      </c>
      <c r="C132" s="16">
        <f t="shared" si="1"/>
        <v>0.21</v>
      </c>
      <c r="D132" s="25">
        <f t="shared" si="2"/>
        <v>263.8163266</v>
      </c>
      <c r="E132" s="19">
        <f t="shared" si="3"/>
        <v>6331.591838</v>
      </c>
      <c r="F132" s="19">
        <f t="shared" si="8"/>
        <v>646278.4824</v>
      </c>
      <c r="G132" s="26">
        <v>459.6</v>
      </c>
      <c r="H132" s="34">
        <v>8.87201646090535</v>
      </c>
      <c r="I132" s="1">
        <v>25.0</v>
      </c>
      <c r="J132" s="25">
        <f t="shared" si="4"/>
        <v>1560.388528</v>
      </c>
      <c r="K132" s="19">
        <f t="shared" si="5"/>
        <v>77704.99559</v>
      </c>
      <c r="L132" s="25">
        <f t="shared" si="6"/>
        <v>12.22236445</v>
      </c>
      <c r="M132" s="25">
        <f t="shared" si="7"/>
        <v>4057.70212</v>
      </c>
      <c r="N132" s="25">
        <f t="shared" si="9"/>
        <v>485010.9187</v>
      </c>
    </row>
    <row r="133" ht="15.75" customHeight="1">
      <c r="A133" s="7">
        <v>42497.0</v>
      </c>
      <c r="B133" s="19">
        <v>1249924.50772729</v>
      </c>
      <c r="C133" s="16">
        <f t="shared" si="1"/>
        <v>0.21</v>
      </c>
      <c r="D133" s="25">
        <f t="shared" si="2"/>
        <v>262.4841466</v>
      </c>
      <c r="E133" s="19">
        <f t="shared" si="3"/>
        <v>6299.619519</v>
      </c>
      <c r="F133" s="19">
        <f t="shared" si="8"/>
        <v>652578.1019</v>
      </c>
      <c r="G133" s="26">
        <v>458.54</v>
      </c>
      <c r="H133" s="34">
        <v>9.62755555555555</v>
      </c>
      <c r="I133" s="1">
        <v>25.0</v>
      </c>
      <c r="J133" s="25">
        <f t="shared" si="4"/>
        <v>1684.720469</v>
      </c>
      <c r="K133" s="19">
        <f t="shared" si="5"/>
        <v>71441.81054</v>
      </c>
      <c r="L133" s="25">
        <f t="shared" si="6"/>
        <v>13.22674944</v>
      </c>
      <c r="M133" s="25">
        <f t="shared" si="7"/>
        <v>3739.266919</v>
      </c>
      <c r="N133" s="25">
        <f t="shared" si="9"/>
        <v>488750.1856</v>
      </c>
    </row>
    <row r="134" ht="15.75" customHeight="1">
      <c r="A134" s="7">
        <v>42498.0</v>
      </c>
      <c r="B134" s="19">
        <v>1257536.96476358</v>
      </c>
      <c r="C134" s="16">
        <f t="shared" si="1"/>
        <v>0.21</v>
      </c>
      <c r="D134" s="25">
        <f t="shared" si="2"/>
        <v>264.0827626</v>
      </c>
      <c r="E134" s="19">
        <f t="shared" si="3"/>
        <v>6337.986302</v>
      </c>
      <c r="F134" s="19">
        <f t="shared" si="8"/>
        <v>658916.0882</v>
      </c>
      <c r="G134" s="26">
        <v>458.55</v>
      </c>
      <c r="H134" s="34">
        <v>8.59712301587301</v>
      </c>
      <c r="I134" s="1">
        <v>25.0</v>
      </c>
      <c r="J134" s="25">
        <f t="shared" si="4"/>
        <v>1513.567998</v>
      </c>
      <c r="K134" s="19">
        <f t="shared" si="5"/>
        <v>80006.41595</v>
      </c>
      <c r="L134" s="25">
        <f t="shared" si="6"/>
        <v>11.88277133</v>
      </c>
      <c r="M134" s="25">
        <f t="shared" si="7"/>
        <v>4187.447351</v>
      </c>
      <c r="N134" s="25">
        <f t="shared" si="9"/>
        <v>492937.633</v>
      </c>
    </row>
    <row r="135" ht="15.75" customHeight="1">
      <c r="A135" s="7">
        <v>42499.0</v>
      </c>
      <c r="B135" s="19">
        <v>1285449.30722999</v>
      </c>
      <c r="C135" s="16">
        <f t="shared" si="1"/>
        <v>0.21</v>
      </c>
      <c r="D135" s="25">
        <f t="shared" si="2"/>
        <v>269.9443545</v>
      </c>
      <c r="E135" s="19">
        <f t="shared" si="3"/>
        <v>6478.664508</v>
      </c>
      <c r="F135" s="19">
        <f t="shared" si="8"/>
        <v>665394.7527</v>
      </c>
      <c r="G135" s="26">
        <v>460.48</v>
      </c>
      <c r="H135" s="34">
        <v>8.43352826510721</v>
      </c>
      <c r="I135" s="1">
        <v>25.0</v>
      </c>
      <c r="J135" s="25">
        <f t="shared" si="4"/>
        <v>1517.722229</v>
      </c>
      <c r="K135" s="19">
        <f t="shared" si="5"/>
        <v>81901.6642</v>
      </c>
      <c r="L135" s="25">
        <f t="shared" si="6"/>
        <v>11.86544481</v>
      </c>
      <c r="M135" s="25">
        <f t="shared" si="7"/>
        <v>4268.676036</v>
      </c>
      <c r="N135" s="25">
        <f t="shared" si="9"/>
        <v>497206.309</v>
      </c>
    </row>
    <row r="136" ht="15.75" customHeight="1">
      <c r="A136" s="7">
        <v>42500.0</v>
      </c>
      <c r="B136" s="19">
        <v>1272761.87883617</v>
      </c>
      <c r="C136" s="16">
        <f t="shared" si="1"/>
        <v>0.21</v>
      </c>
      <c r="D136" s="25">
        <f t="shared" si="2"/>
        <v>267.2799946</v>
      </c>
      <c r="E136" s="19">
        <f t="shared" si="3"/>
        <v>6414.719869</v>
      </c>
      <c r="F136" s="19">
        <f t="shared" si="8"/>
        <v>671809.4726</v>
      </c>
      <c r="G136" s="26">
        <v>450.9</v>
      </c>
      <c r="H136" s="34">
        <v>9.1048523206751</v>
      </c>
      <c r="I136" s="1">
        <v>25.0</v>
      </c>
      <c r="J136" s="25">
        <f t="shared" si="4"/>
        <v>1622.363252</v>
      </c>
      <c r="K136" s="19">
        <f t="shared" si="5"/>
        <v>74284.56566</v>
      </c>
      <c r="L136" s="25">
        <f t="shared" si="6"/>
        <v>12.95300002</v>
      </c>
      <c r="M136" s="25">
        <f t="shared" si="7"/>
        <v>3953.93563</v>
      </c>
      <c r="N136" s="25">
        <f t="shared" si="9"/>
        <v>501160.2447</v>
      </c>
    </row>
    <row r="137" ht="15.75" customHeight="1">
      <c r="A137" s="7">
        <v>42501.0</v>
      </c>
      <c r="B137" s="19">
        <v>1258310.72626188</v>
      </c>
      <c r="C137" s="16">
        <f t="shared" si="1"/>
        <v>0.21</v>
      </c>
      <c r="D137" s="25">
        <f t="shared" si="2"/>
        <v>264.2452525</v>
      </c>
      <c r="E137" s="19">
        <f t="shared" si="3"/>
        <v>6341.88606</v>
      </c>
      <c r="F137" s="19">
        <f t="shared" si="8"/>
        <v>678151.3586</v>
      </c>
      <c r="G137" s="26">
        <v>452.73</v>
      </c>
      <c r="H137" s="34">
        <v>10.8335839598997</v>
      </c>
      <c r="I137" s="1">
        <v>25.0</v>
      </c>
      <c r="J137" s="25">
        <f t="shared" si="4"/>
        <v>1908.482086</v>
      </c>
      <c r="K137" s="19">
        <f t="shared" si="5"/>
        <v>62684.24212</v>
      </c>
      <c r="L137" s="25">
        <f t="shared" si="6"/>
        <v>15.17579023</v>
      </c>
      <c r="M137" s="25">
        <f t="shared" si="7"/>
        <v>3323.000046</v>
      </c>
      <c r="N137" s="25">
        <f t="shared" si="9"/>
        <v>504483.2447</v>
      </c>
    </row>
    <row r="138" ht="15.75" customHeight="1">
      <c r="A138" s="7">
        <v>42502.0</v>
      </c>
      <c r="B138" s="19">
        <v>1244524.08193112</v>
      </c>
      <c r="C138" s="16">
        <f t="shared" si="1"/>
        <v>0.21</v>
      </c>
      <c r="D138" s="25">
        <f t="shared" si="2"/>
        <v>261.3500572</v>
      </c>
      <c r="E138" s="19">
        <f t="shared" si="3"/>
        <v>6272.401373</v>
      </c>
      <c r="F138" s="19">
        <f t="shared" si="8"/>
        <v>684423.76</v>
      </c>
      <c r="G138" s="26">
        <v>454.77</v>
      </c>
      <c r="H138" s="34">
        <v>10.1815347721822</v>
      </c>
      <c r="I138" s="1">
        <v>25.0</v>
      </c>
      <c r="J138" s="25">
        <f t="shared" si="4"/>
        <v>1773.96313</v>
      </c>
      <c r="K138" s="19">
        <f t="shared" si="5"/>
        <v>66999.23099</v>
      </c>
      <c r="L138" s="25">
        <f t="shared" si="6"/>
        <v>14.04285082</v>
      </c>
      <c r="M138" s="25">
        <f t="shared" si="7"/>
        <v>3535.812705</v>
      </c>
      <c r="N138" s="25">
        <f t="shared" si="9"/>
        <v>508019.0574</v>
      </c>
    </row>
    <row r="139" ht="15.75" customHeight="1">
      <c r="A139" s="7">
        <v>42503.0</v>
      </c>
      <c r="B139" s="19">
        <v>1263895.77644589</v>
      </c>
      <c r="C139" s="16">
        <f t="shared" si="1"/>
        <v>0.21</v>
      </c>
      <c r="D139" s="25">
        <f t="shared" si="2"/>
        <v>265.4181131</v>
      </c>
      <c r="E139" s="19">
        <f t="shared" si="3"/>
        <v>6370.034713</v>
      </c>
      <c r="F139" s="19">
        <f t="shared" si="8"/>
        <v>690793.7947</v>
      </c>
      <c r="G139" s="26">
        <v>455.67</v>
      </c>
      <c r="H139" s="34">
        <v>9.64002192982456</v>
      </c>
      <c r="I139" s="1">
        <v>25.0</v>
      </c>
      <c r="J139" s="25">
        <f t="shared" si="4"/>
        <v>1705.75762</v>
      </c>
      <c r="K139" s="19">
        <f t="shared" si="5"/>
        <v>70902.847</v>
      </c>
      <c r="L139" s="25">
        <f t="shared" si="6"/>
        <v>13.47626009</v>
      </c>
      <c r="M139" s="25">
        <f t="shared" si="7"/>
        <v>3734.431339</v>
      </c>
      <c r="N139" s="25">
        <f t="shared" si="9"/>
        <v>511753.4888</v>
      </c>
    </row>
    <row r="140" ht="15.75" customHeight="1">
      <c r="A140" s="7">
        <v>42504.0</v>
      </c>
      <c r="B140" s="19">
        <v>1255737.86034226</v>
      </c>
      <c r="C140" s="16">
        <f t="shared" si="1"/>
        <v>0.21</v>
      </c>
      <c r="D140" s="25">
        <f t="shared" si="2"/>
        <v>263.7049507</v>
      </c>
      <c r="E140" s="19">
        <f t="shared" si="3"/>
        <v>6328.918816</v>
      </c>
      <c r="F140" s="19">
        <f t="shared" si="8"/>
        <v>697122.7135</v>
      </c>
      <c r="G140" s="26">
        <v>455.67</v>
      </c>
      <c r="H140" s="34">
        <v>9.96435185185185</v>
      </c>
      <c r="I140" s="1">
        <v>25.0</v>
      </c>
      <c r="J140" s="25">
        <f t="shared" si="4"/>
        <v>1751.765942</v>
      </c>
      <c r="K140" s="19">
        <f t="shared" si="5"/>
        <v>68595.02857</v>
      </c>
      <c r="L140" s="25">
        <f t="shared" si="6"/>
        <v>13.83974673</v>
      </c>
      <c r="M140" s="25">
        <f t="shared" si="7"/>
        <v>3612.879245</v>
      </c>
      <c r="N140" s="25">
        <f t="shared" si="9"/>
        <v>515366.368</v>
      </c>
    </row>
    <row r="141" ht="15.75" customHeight="1">
      <c r="A141" s="7">
        <v>42505.0</v>
      </c>
      <c r="B141" s="19">
        <v>1227995.0447783</v>
      </c>
      <c r="C141" s="16">
        <f t="shared" si="1"/>
        <v>0.21</v>
      </c>
      <c r="D141" s="25">
        <f t="shared" si="2"/>
        <v>257.8789594</v>
      </c>
      <c r="E141" s="19">
        <f t="shared" si="3"/>
        <v>6189.095026</v>
      </c>
      <c r="F141" s="19">
        <f t="shared" si="8"/>
        <v>703311.8086</v>
      </c>
      <c r="G141" s="26">
        <v>457.57</v>
      </c>
      <c r="H141" s="34">
        <v>10.383932853717</v>
      </c>
      <c r="I141" s="1">
        <v>25.0</v>
      </c>
      <c r="J141" s="25">
        <f t="shared" si="4"/>
        <v>1785.198533</v>
      </c>
      <c r="K141" s="19">
        <f t="shared" si="5"/>
        <v>66097.78873</v>
      </c>
      <c r="L141" s="25">
        <f t="shared" si="6"/>
        <v>14.04531485</v>
      </c>
      <c r="M141" s="25">
        <f t="shared" si="7"/>
        <v>3466.894529</v>
      </c>
      <c r="N141" s="25">
        <f t="shared" si="9"/>
        <v>518833.2625</v>
      </c>
    </row>
    <row r="142" ht="15.75" customHeight="1">
      <c r="A142" s="7">
        <v>42506.0</v>
      </c>
      <c r="B142" s="19">
        <v>1222042.36023167</v>
      </c>
      <c r="C142" s="16">
        <f t="shared" si="1"/>
        <v>0.21</v>
      </c>
      <c r="D142" s="25">
        <f t="shared" si="2"/>
        <v>256.6288956</v>
      </c>
      <c r="E142" s="19">
        <f t="shared" si="3"/>
        <v>6159.093496</v>
      </c>
      <c r="F142" s="19">
        <f t="shared" si="8"/>
        <v>709470.9021</v>
      </c>
      <c r="G142" s="26">
        <v>454.16</v>
      </c>
      <c r="H142" s="34">
        <v>10.2212765957446</v>
      </c>
      <c r="I142" s="1">
        <v>25.0</v>
      </c>
      <c r="J142" s="25">
        <f t="shared" si="4"/>
        <v>1748.716617</v>
      </c>
      <c r="K142" s="19">
        <f t="shared" si="5"/>
        <v>66649.20899</v>
      </c>
      <c r="L142" s="25">
        <f t="shared" si="6"/>
        <v>13.86159023</v>
      </c>
      <c r="M142" s="25">
        <f t="shared" si="7"/>
        <v>3522.064946</v>
      </c>
      <c r="N142" s="25">
        <f t="shared" si="9"/>
        <v>522355.3275</v>
      </c>
    </row>
    <row r="143" ht="15.75" customHeight="1">
      <c r="A143" s="7">
        <v>42507.0</v>
      </c>
      <c r="B143" s="19">
        <v>1233078.3139381</v>
      </c>
      <c r="C143" s="16">
        <f t="shared" si="1"/>
        <v>0.21</v>
      </c>
      <c r="D143" s="25">
        <f t="shared" si="2"/>
        <v>258.9464459</v>
      </c>
      <c r="E143" s="19">
        <f t="shared" si="3"/>
        <v>6214.714702</v>
      </c>
      <c r="F143" s="19">
        <f t="shared" si="8"/>
        <v>715685.6168</v>
      </c>
      <c r="G143" s="26">
        <v>453.78</v>
      </c>
      <c r="H143" s="34">
        <v>10.1277777777777</v>
      </c>
      <c r="I143" s="1">
        <v>25.0</v>
      </c>
      <c r="J143" s="25">
        <f t="shared" si="4"/>
        <v>1748.36804</v>
      </c>
      <c r="K143" s="19">
        <f t="shared" si="5"/>
        <v>67208.2282</v>
      </c>
      <c r="L143" s="25">
        <f t="shared" si="6"/>
        <v>13.87043269</v>
      </c>
      <c r="M143" s="25">
        <f t="shared" si="7"/>
        <v>3554.580362</v>
      </c>
      <c r="N143" s="25">
        <f t="shared" si="9"/>
        <v>525909.9078</v>
      </c>
    </row>
    <row r="144" ht="15.75" customHeight="1">
      <c r="A144" s="7">
        <v>42508.0</v>
      </c>
      <c r="B144" s="19">
        <v>1253770.72713765</v>
      </c>
      <c r="C144" s="16">
        <f t="shared" si="1"/>
        <v>0.21</v>
      </c>
      <c r="D144" s="25">
        <f t="shared" si="2"/>
        <v>263.2918527</v>
      </c>
      <c r="E144" s="19">
        <f t="shared" si="3"/>
        <v>6319.004465</v>
      </c>
      <c r="F144" s="19">
        <f t="shared" si="8"/>
        <v>722004.6212</v>
      </c>
      <c r="G144" s="26">
        <v>454.62</v>
      </c>
      <c r="H144" s="34">
        <v>9.37527233115468</v>
      </c>
      <c r="I144" s="1">
        <v>25.0</v>
      </c>
      <c r="J144" s="25">
        <f t="shared" si="4"/>
        <v>1645.621881</v>
      </c>
      <c r="K144" s="19">
        <f t="shared" si="5"/>
        <v>72737.08709</v>
      </c>
      <c r="L144" s="25">
        <f t="shared" si="6"/>
        <v>13.03118818</v>
      </c>
      <c r="M144" s="25">
        <f t="shared" si="7"/>
        <v>3839.888456</v>
      </c>
      <c r="N144" s="25">
        <f t="shared" si="9"/>
        <v>529749.7963</v>
      </c>
    </row>
    <row r="145" ht="15.75" customHeight="1">
      <c r="A145" s="7">
        <v>42509.0</v>
      </c>
      <c r="B145" s="19">
        <v>1211006.40652525</v>
      </c>
      <c r="C145" s="16">
        <f t="shared" si="1"/>
        <v>0.21</v>
      </c>
      <c r="D145" s="25">
        <f t="shared" si="2"/>
        <v>254.3113454</v>
      </c>
      <c r="E145" s="19">
        <f t="shared" si="3"/>
        <v>6103.472289</v>
      </c>
      <c r="F145" s="19">
        <f t="shared" si="8"/>
        <v>728108.0935</v>
      </c>
      <c r="G145" s="26">
        <v>438.72</v>
      </c>
      <c r="H145" s="34">
        <v>12.0459722222222</v>
      </c>
      <c r="I145" s="1">
        <v>25.0</v>
      </c>
      <c r="J145" s="25">
        <f t="shared" si="4"/>
        <v>2042.284935</v>
      </c>
      <c r="K145" s="19">
        <f t="shared" si="5"/>
        <v>54630.70874</v>
      </c>
      <c r="L145" s="25">
        <f t="shared" si="6"/>
        <v>16.75835559</v>
      </c>
      <c r="M145" s="25">
        <f t="shared" si="7"/>
        <v>2988.550807</v>
      </c>
      <c r="N145" s="25">
        <f t="shared" si="9"/>
        <v>532738.3471</v>
      </c>
    </row>
    <row r="146" ht="15.75" customHeight="1">
      <c r="A146" s="7">
        <v>42510.0</v>
      </c>
      <c r="B146" s="19">
        <v>1217903.87759176</v>
      </c>
      <c r="C146" s="16">
        <f t="shared" si="1"/>
        <v>0.21</v>
      </c>
      <c r="D146" s="25">
        <f t="shared" si="2"/>
        <v>255.7598143</v>
      </c>
      <c r="E146" s="19">
        <f t="shared" si="3"/>
        <v>6138.235543</v>
      </c>
      <c r="F146" s="19">
        <f t="shared" si="8"/>
        <v>734246.3291</v>
      </c>
      <c r="G146" s="26">
        <v>442.68</v>
      </c>
      <c r="H146" s="34">
        <v>9.61420581655481</v>
      </c>
      <c r="I146" s="1">
        <v>25.0</v>
      </c>
      <c r="J146" s="25">
        <f t="shared" si="4"/>
        <v>1639.284996</v>
      </c>
      <c r="K146" s="19">
        <f t="shared" si="5"/>
        <v>69066.54722</v>
      </c>
      <c r="L146" s="25">
        <f t="shared" si="6"/>
        <v>13.33113307</v>
      </c>
      <c r="M146" s="25">
        <f t="shared" si="7"/>
        <v>3744.459052</v>
      </c>
      <c r="N146" s="25">
        <f t="shared" si="9"/>
        <v>536482.8062</v>
      </c>
    </row>
    <row r="147" ht="15.75" customHeight="1">
      <c r="A147" s="7">
        <v>42511.0</v>
      </c>
      <c r="B147" s="19">
        <v>1220662.86601837</v>
      </c>
      <c r="C147" s="16">
        <f t="shared" si="1"/>
        <v>0.21</v>
      </c>
      <c r="D147" s="25">
        <f t="shared" si="2"/>
        <v>256.3392019</v>
      </c>
      <c r="E147" s="19">
        <f t="shared" si="3"/>
        <v>6152.140845</v>
      </c>
      <c r="F147" s="19">
        <f t="shared" si="8"/>
        <v>740398.4699</v>
      </c>
      <c r="G147" s="26">
        <v>443.19</v>
      </c>
      <c r="H147" s="34">
        <v>10.3451536643026</v>
      </c>
      <c r="I147" s="1">
        <v>25.0</v>
      </c>
      <c r="J147" s="25">
        <f t="shared" si="4"/>
        <v>1767.912289</v>
      </c>
      <c r="K147" s="19">
        <f t="shared" si="5"/>
        <v>64260.52445</v>
      </c>
      <c r="L147" s="25">
        <f t="shared" si="6"/>
        <v>14.3606224</v>
      </c>
      <c r="M147" s="25">
        <f t="shared" si="7"/>
        <v>3479.890311</v>
      </c>
      <c r="N147" s="25">
        <f t="shared" si="9"/>
        <v>539962.6965</v>
      </c>
    </row>
    <row r="148" ht="15.75" customHeight="1">
      <c r="A148" s="7">
        <v>42512.0</v>
      </c>
      <c r="B148" s="19">
        <v>1279981.11719041</v>
      </c>
      <c r="C148" s="16">
        <f t="shared" si="1"/>
        <v>0.21</v>
      </c>
      <c r="D148" s="25">
        <f t="shared" si="2"/>
        <v>268.7960346</v>
      </c>
      <c r="E148" s="19">
        <f t="shared" si="3"/>
        <v>6451.104831</v>
      </c>
      <c r="F148" s="19">
        <f t="shared" si="8"/>
        <v>746849.5747</v>
      </c>
      <c r="G148" s="26">
        <v>439.32</v>
      </c>
      <c r="H148" s="34">
        <v>7.8213768115942</v>
      </c>
      <c r="I148" s="1">
        <v>25.0</v>
      </c>
      <c r="J148" s="25">
        <f t="shared" si="4"/>
        <v>1401.570048</v>
      </c>
      <c r="K148" s="19">
        <f t="shared" si="5"/>
        <v>84253.70825</v>
      </c>
      <c r="L148" s="25">
        <f t="shared" si="6"/>
        <v>11.48514107</v>
      </c>
      <c r="M148" s="25">
        <f t="shared" si="7"/>
        <v>4602.770186</v>
      </c>
      <c r="N148" s="25">
        <f t="shared" si="9"/>
        <v>544565.4667</v>
      </c>
    </row>
    <row r="149" ht="15.75" customHeight="1">
      <c r="A149" s="7">
        <v>42513.0</v>
      </c>
      <c r="B149" s="19">
        <v>1335160.88572254</v>
      </c>
      <c r="C149" s="16">
        <f t="shared" si="1"/>
        <v>0.21</v>
      </c>
      <c r="D149" s="25">
        <f t="shared" si="2"/>
        <v>280.383786</v>
      </c>
      <c r="E149" s="19">
        <f t="shared" si="3"/>
        <v>6729.210864</v>
      </c>
      <c r="F149" s="19">
        <f t="shared" si="8"/>
        <v>753578.7856</v>
      </c>
      <c r="G149" s="26">
        <v>444.16</v>
      </c>
      <c r="H149" s="34">
        <v>7.97712962962963</v>
      </c>
      <c r="I149" s="1">
        <v>25.0</v>
      </c>
      <c r="J149" s="25">
        <f t="shared" si="4"/>
        <v>1491.105205</v>
      </c>
      <c r="K149" s="19">
        <f t="shared" si="5"/>
        <v>83518.76313</v>
      </c>
      <c r="L149" s="25">
        <f t="shared" si="6"/>
        <v>12.085687</v>
      </c>
      <c r="M149" s="25">
        <f t="shared" si="7"/>
        <v>4512.901466</v>
      </c>
      <c r="N149" s="25">
        <f t="shared" si="9"/>
        <v>549078.3681</v>
      </c>
    </row>
    <row r="150" ht="15.75" customHeight="1">
      <c r="A150" s="7">
        <v>42514.0</v>
      </c>
      <c r="B150" s="19">
        <v>1330783.76583934</v>
      </c>
      <c r="C150" s="16">
        <f t="shared" si="1"/>
        <v>0.21</v>
      </c>
      <c r="D150" s="25">
        <f t="shared" si="2"/>
        <v>279.4645908</v>
      </c>
      <c r="E150" s="19">
        <f t="shared" si="3"/>
        <v>6707.15018</v>
      </c>
      <c r="F150" s="19">
        <f t="shared" si="8"/>
        <v>760285.9358</v>
      </c>
      <c r="G150" s="26">
        <v>445.98</v>
      </c>
      <c r="H150" s="34">
        <v>9.74058956916099</v>
      </c>
      <c r="I150" s="1">
        <v>25.0</v>
      </c>
      <c r="J150" s="25">
        <f t="shared" si="4"/>
        <v>1814.766586</v>
      </c>
      <c r="K150" s="19">
        <f t="shared" si="5"/>
        <v>68678.59438</v>
      </c>
      <c r="L150" s="25">
        <f t="shared" si="6"/>
        <v>14.64899706</v>
      </c>
      <c r="M150" s="25">
        <f t="shared" si="7"/>
        <v>3695.874849</v>
      </c>
      <c r="N150" s="25">
        <f t="shared" si="9"/>
        <v>552774.243</v>
      </c>
    </row>
    <row r="151" ht="15.75" customHeight="1">
      <c r="A151" s="7">
        <v>42515.0</v>
      </c>
      <c r="B151" s="19">
        <v>1360606.69028954</v>
      </c>
      <c r="C151" s="16">
        <f t="shared" si="1"/>
        <v>0.21</v>
      </c>
      <c r="D151" s="25">
        <f t="shared" si="2"/>
        <v>285.727405</v>
      </c>
      <c r="E151" s="19">
        <f t="shared" si="3"/>
        <v>6857.457719</v>
      </c>
      <c r="F151" s="19">
        <f t="shared" si="8"/>
        <v>767143.3935</v>
      </c>
      <c r="G151" s="26">
        <v>449.6</v>
      </c>
      <c r="H151" s="34">
        <v>10.4559178743961</v>
      </c>
      <c r="I151" s="1">
        <v>25.0</v>
      </c>
      <c r="J151" s="25">
        <f t="shared" si="4"/>
        <v>1991.694854</v>
      </c>
      <c r="K151" s="19">
        <f t="shared" si="5"/>
        <v>64499.35894</v>
      </c>
      <c r="L151" s="25">
        <f t="shared" si="6"/>
        <v>15.94773459</v>
      </c>
      <c r="M151" s="25">
        <f t="shared" si="7"/>
        <v>3443.026278</v>
      </c>
      <c r="N151" s="25">
        <f t="shared" si="9"/>
        <v>556217.2692</v>
      </c>
    </row>
    <row r="152" ht="15.75" customHeight="1">
      <c r="A152" s="7">
        <v>42516.0</v>
      </c>
      <c r="B152" s="19">
        <v>1348972.96059084</v>
      </c>
      <c r="C152" s="16">
        <f t="shared" si="1"/>
        <v>0.21</v>
      </c>
      <c r="D152" s="25">
        <f t="shared" si="2"/>
        <v>283.2843217</v>
      </c>
      <c r="E152" s="19">
        <f t="shared" si="3"/>
        <v>6798.823721</v>
      </c>
      <c r="F152" s="19">
        <f t="shared" si="8"/>
        <v>773942.2172</v>
      </c>
      <c r="G152" s="26">
        <v>453.38</v>
      </c>
      <c r="H152" s="34">
        <v>10.7455555555555</v>
      </c>
      <c r="I152" s="1">
        <v>25.0</v>
      </c>
      <c r="J152" s="25">
        <f t="shared" si="4"/>
        <v>2029.364945</v>
      </c>
      <c r="K152" s="19">
        <f t="shared" si="5"/>
        <v>63288.49137</v>
      </c>
      <c r="L152" s="25">
        <f t="shared" si="6"/>
        <v>16.11388637</v>
      </c>
      <c r="M152" s="25">
        <f t="shared" si="7"/>
        <v>3350.222314</v>
      </c>
      <c r="N152" s="25">
        <f t="shared" si="9"/>
        <v>559567.4916</v>
      </c>
    </row>
    <row r="153" ht="15.75" customHeight="1">
      <c r="A153" s="7">
        <v>42517.0</v>
      </c>
      <c r="B153" s="19">
        <v>1351206.00077497</v>
      </c>
      <c r="C153" s="16">
        <f t="shared" si="1"/>
        <v>0.21</v>
      </c>
      <c r="D153" s="25">
        <f t="shared" si="2"/>
        <v>283.7532602</v>
      </c>
      <c r="E153" s="19">
        <f t="shared" si="3"/>
        <v>6810.078244</v>
      </c>
      <c r="F153" s="19">
        <f t="shared" si="8"/>
        <v>780752.2955</v>
      </c>
      <c r="G153" s="26">
        <v>473.46</v>
      </c>
      <c r="H153" s="34">
        <v>10.3141486810551</v>
      </c>
      <c r="I153" s="1">
        <v>25.0</v>
      </c>
      <c r="J153" s="25">
        <f t="shared" si="4"/>
        <v>1951.115543</v>
      </c>
      <c r="K153" s="19">
        <f t="shared" si="5"/>
        <v>68855.90095</v>
      </c>
      <c r="L153" s="25">
        <f t="shared" si="6"/>
        <v>14.83550026</v>
      </c>
      <c r="M153" s="25">
        <f t="shared" si="7"/>
        <v>3490.351081</v>
      </c>
      <c r="N153" s="25">
        <f t="shared" si="9"/>
        <v>563057.8426</v>
      </c>
    </row>
    <row r="154" ht="15.75" customHeight="1">
      <c r="A154" s="7">
        <v>42518.0</v>
      </c>
      <c r="B154" s="19">
        <v>1285628.34125786</v>
      </c>
      <c r="C154" s="16">
        <f t="shared" si="1"/>
        <v>0.21</v>
      </c>
      <c r="D154" s="25">
        <f t="shared" si="2"/>
        <v>269.9819517</v>
      </c>
      <c r="E154" s="19">
        <f t="shared" si="3"/>
        <v>6479.56684</v>
      </c>
      <c r="F154" s="19">
        <f t="shared" si="8"/>
        <v>787231.8623</v>
      </c>
      <c r="G154" s="26">
        <v>530.04</v>
      </c>
      <c r="H154" s="34">
        <v>10.882581453634</v>
      </c>
      <c r="I154" s="1">
        <v>25.0</v>
      </c>
      <c r="J154" s="25">
        <f t="shared" si="4"/>
        <v>1958.73372</v>
      </c>
      <c r="K154" s="19">
        <f t="shared" si="5"/>
        <v>73058.03346</v>
      </c>
      <c r="L154" s="25">
        <f t="shared" si="6"/>
        <v>13.30360235</v>
      </c>
      <c r="M154" s="25">
        <f t="shared" si="7"/>
        <v>3308.038644</v>
      </c>
      <c r="N154" s="25">
        <f t="shared" si="9"/>
        <v>566365.8813</v>
      </c>
    </row>
    <row r="155" ht="15.75" customHeight="1">
      <c r="A155" s="7">
        <v>42519.0</v>
      </c>
      <c r="B155" s="19">
        <v>1244004.87761546</v>
      </c>
      <c r="C155" s="16">
        <f t="shared" si="1"/>
        <v>0.21</v>
      </c>
      <c r="D155" s="25">
        <f t="shared" si="2"/>
        <v>261.2410243</v>
      </c>
      <c r="E155" s="19">
        <f t="shared" si="3"/>
        <v>6269.784583</v>
      </c>
      <c r="F155" s="19">
        <f t="shared" si="8"/>
        <v>793501.6469</v>
      </c>
      <c r="G155" s="26">
        <v>526.23</v>
      </c>
      <c r="H155" s="34">
        <v>9.73514739229025</v>
      </c>
      <c r="I155" s="1">
        <v>25.0</v>
      </c>
      <c r="J155" s="25">
        <f t="shared" si="4"/>
        <v>1695.479918</v>
      </c>
      <c r="K155" s="19">
        <f t="shared" si="5"/>
        <v>81081.97731</v>
      </c>
      <c r="L155" s="25">
        <f t="shared" si="6"/>
        <v>11.59897327</v>
      </c>
      <c r="M155" s="25">
        <f t="shared" si="7"/>
        <v>3697.94093</v>
      </c>
      <c r="N155" s="25">
        <f t="shared" si="9"/>
        <v>570063.8222</v>
      </c>
    </row>
    <row r="156" ht="15.75" customHeight="1">
      <c r="A156" s="7">
        <v>42520.0</v>
      </c>
      <c r="B156" s="19">
        <v>1241174.06143906</v>
      </c>
      <c r="C156" s="16">
        <f t="shared" si="1"/>
        <v>0.21</v>
      </c>
      <c r="D156" s="25">
        <f t="shared" si="2"/>
        <v>260.6465529</v>
      </c>
      <c r="E156" s="19">
        <f t="shared" si="3"/>
        <v>6255.51727</v>
      </c>
      <c r="F156" s="19">
        <f t="shared" si="8"/>
        <v>799757.1642</v>
      </c>
      <c r="G156" s="26">
        <v>533.86</v>
      </c>
      <c r="H156" s="34">
        <v>10.0525462962962</v>
      </c>
      <c r="I156" s="1">
        <v>25.0</v>
      </c>
      <c r="J156" s="25">
        <f t="shared" si="4"/>
        <v>1746.77436</v>
      </c>
      <c r="K156" s="19">
        <f t="shared" si="5"/>
        <v>79660.41403</v>
      </c>
      <c r="L156" s="25">
        <f t="shared" si="6"/>
        <v>11.77909507</v>
      </c>
      <c r="M156" s="25">
        <f t="shared" si="7"/>
        <v>3581.182214</v>
      </c>
      <c r="N156" s="25">
        <f t="shared" si="9"/>
        <v>573645.0044</v>
      </c>
    </row>
    <row r="157" ht="15.75" customHeight="1">
      <c r="A157" s="7">
        <v>42521.0</v>
      </c>
      <c r="B157" s="19">
        <v>1224189.16438065</v>
      </c>
      <c r="C157" s="16">
        <f t="shared" si="1"/>
        <v>0.21</v>
      </c>
      <c r="D157" s="25">
        <f t="shared" si="2"/>
        <v>257.0797245</v>
      </c>
      <c r="E157" s="19">
        <f t="shared" si="3"/>
        <v>6169.913388</v>
      </c>
      <c r="F157" s="19">
        <f t="shared" si="8"/>
        <v>805927.0776</v>
      </c>
      <c r="G157" s="26">
        <v>531.39</v>
      </c>
      <c r="H157" s="34">
        <v>11.3005249343832</v>
      </c>
      <c r="I157" s="1">
        <v>25.0</v>
      </c>
      <c r="J157" s="25">
        <f t="shared" si="4"/>
        <v>1936.757225</v>
      </c>
      <c r="K157" s="19">
        <f t="shared" si="5"/>
        <v>70535.21891</v>
      </c>
      <c r="L157" s="25">
        <f t="shared" si="6"/>
        <v>13.12092062</v>
      </c>
      <c r="M157" s="25">
        <f t="shared" si="7"/>
        <v>3185.692719</v>
      </c>
      <c r="N157" s="25">
        <f t="shared" si="9"/>
        <v>576830.6971</v>
      </c>
    </row>
    <row r="158" ht="15.75" customHeight="1">
      <c r="A158" s="7">
        <v>42522.0</v>
      </c>
      <c r="B158" s="19">
        <v>1234097.02099806</v>
      </c>
      <c r="C158" s="16">
        <f t="shared" si="1"/>
        <v>0.21</v>
      </c>
      <c r="D158" s="25">
        <f t="shared" si="2"/>
        <v>259.1603744</v>
      </c>
      <c r="E158" s="19">
        <f t="shared" si="3"/>
        <v>6219.848986</v>
      </c>
      <c r="F158" s="19">
        <f t="shared" si="8"/>
        <v>812146.9265</v>
      </c>
      <c r="G158" s="26">
        <v>536.92</v>
      </c>
      <c r="H158" s="34">
        <v>10.0594405594405</v>
      </c>
      <c r="I158" s="1">
        <v>25.0</v>
      </c>
      <c r="J158" s="25">
        <f t="shared" si="4"/>
        <v>1738.005588</v>
      </c>
      <c r="K158" s="19">
        <f t="shared" si="5"/>
        <v>80062.10636</v>
      </c>
      <c r="L158" s="25">
        <f t="shared" si="6"/>
        <v>11.65317015</v>
      </c>
      <c r="M158" s="25">
        <f t="shared" si="7"/>
        <v>3578.727842</v>
      </c>
      <c r="N158" s="25">
        <f t="shared" si="9"/>
        <v>580409.425</v>
      </c>
    </row>
    <row r="159" ht="15.75" customHeight="1">
      <c r="A159" s="7">
        <v>42523.0</v>
      </c>
      <c r="B159" s="19">
        <v>1232681.61290986</v>
      </c>
      <c r="C159" s="16">
        <f t="shared" si="1"/>
        <v>0.21</v>
      </c>
      <c r="D159" s="25">
        <f t="shared" si="2"/>
        <v>258.8631387</v>
      </c>
      <c r="E159" s="19">
        <f t="shared" si="3"/>
        <v>6212.715329</v>
      </c>
      <c r="F159" s="19">
        <f t="shared" si="8"/>
        <v>818359.6419</v>
      </c>
      <c r="G159" s="26">
        <v>537.97</v>
      </c>
      <c r="H159" s="34">
        <v>10.3719806763285</v>
      </c>
      <c r="I159" s="1">
        <v>25.0</v>
      </c>
      <c r="J159" s="25">
        <f t="shared" si="4"/>
        <v>1789.948982</v>
      </c>
      <c r="K159" s="19">
        <f t="shared" si="5"/>
        <v>77801.43689</v>
      </c>
      <c r="L159" s="25">
        <f t="shared" si="6"/>
        <v>11.9780217</v>
      </c>
      <c r="M159" s="25">
        <f t="shared" si="7"/>
        <v>3470.889613</v>
      </c>
      <c r="N159" s="25">
        <f t="shared" si="9"/>
        <v>583880.3146</v>
      </c>
    </row>
    <row r="160" ht="15.75" customHeight="1">
      <c r="A160" s="7">
        <v>42524.0</v>
      </c>
      <c r="B160" s="19">
        <v>1245420.28570366</v>
      </c>
      <c r="C160" s="16">
        <f t="shared" si="1"/>
        <v>0.21</v>
      </c>
      <c r="D160" s="25">
        <f t="shared" si="2"/>
        <v>261.53826</v>
      </c>
      <c r="E160" s="19">
        <f t="shared" si="3"/>
        <v>6276.91824</v>
      </c>
      <c r="F160" s="19">
        <f t="shared" si="8"/>
        <v>824636.5601</v>
      </c>
      <c r="G160" s="26">
        <v>569.19</v>
      </c>
      <c r="H160" s="34">
        <v>10.212676056338</v>
      </c>
      <c r="I160" s="1">
        <v>25.0</v>
      </c>
      <c r="J160" s="25">
        <f t="shared" si="4"/>
        <v>1780.67035</v>
      </c>
      <c r="K160" s="19">
        <f t="shared" si="5"/>
        <v>83600.51717</v>
      </c>
      <c r="L160" s="25">
        <f t="shared" si="6"/>
        <v>11.26234344</v>
      </c>
      <c r="M160" s="25">
        <f t="shared" si="7"/>
        <v>3525.03103</v>
      </c>
      <c r="N160" s="25">
        <f t="shared" si="9"/>
        <v>587405.3456</v>
      </c>
    </row>
    <row r="161" ht="15.75" customHeight="1">
      <c r="A161" s="7">
        <v>42525.0</v>
      </c>
      <c r="B161" s="19">
        <v>1205788.85923404</v>
      </c>
      <c r="C161" s="16">
        <f t="shared" si="1"/>
        <v>0.21</v>
      </c>
      <c r="D161" s="25">
        <f t="shared" si="2"/>
        <v>253.2156604</v>
      </c>
      <c r="E161" s="19">
        <f t="shared" si="3"/>
        <v>6077.175851</v>
      </c>
      <c r="F161" s="19">
        <f t="shared" si="8"/>
        <v>830713.736</v>
      </c>
      <c r="G161" s="26">
        <v>572.73</v>
      </c>
      <c r="H161" s="34">
        <v>12.0861344537815</v>
      </c>
      <c r="I161" s="1">
        <v>25.0</v>
      </c>
      <c r="J161" s="25">
        <f t="shared" si="4"/>
        <v>2040.265679</v>
      </c>
      <c r="K161" s="19">
        <f t="shared" si="5"/>
        <v>71081.03946</v>
      </c>
      <c r="L161" s="25">
        <f t="shared" si="6"/>
        <v>12.82446605</v>
      </c>
      <c r="M161" s="25">
        <f t="shared" si="7"/>
        <v>2978.619851</v>
      </c>
      <c r="N161" s="25">
        <f t="shared" si="9"/>
        <v>590383.9655</v>
      </c>
    </row>
    <row r="162" ht="15.75" customHeight="1">
      <c r="A162" s="7">
        <v>42526.0</v>
      </c>
      <c r="B162" s="19">
        <v>1242589.46952726</v>
      </c>
      <c r="C162" s="16">
        <f t="shared" si="1"/>
        <v>0.21</v>
      </c>
      <c r="D162" s="25">
        <f t="shared" si="2"/>
        <v>260.9437886</v>
      </c>
      <c r="E162" s="19">
        <f t="shared" si="3"/>
        <v>6262.650926</v>
      </c>
      <c r="F162" s="19">
        <f t="shared" si="8"/>
        <v>836976.3869</v>
      </c>
      <c r="G162" s="26">
        <v>574.98</v>
      </c>
      <c r="H162" s="34">
        <v>8.51735294117647</v>
      </c>
      <c r="I162" s="1">
        <v>25.0</v>
      </c>
      <c r="J162" s="25">
        <f t="shared" si="4"/>
        <v>1481.70023</v>
      </c>
      <c r="K162" s="19">
        <f t="shared" si="5"/>
        <v>101260.3336</v>
      </c>
      <c r="L162" s="25">
        <f t="shared" si="6"/>
        <v>9.277054556</v>
      </c>
      <c r="M162" s="25">
        <f t="shared" si="7"/>
        <v>4226.665285</v>
      </c>
      <c r="N162" s="25">
        <f t="shared" si="9"/>
        <v>594610.6308</v>
      </c>
    </row>
    <row r="163" ht="15.75" customHeight="1">
      <c r="A163" s="7">
        <v>42527.0</v>
      </c>
      <c r="B163" s="19">
        <v>1303452.01731989</v>
      </c>
      <c r="C163" s="16">
        <f t="shared" si="1"/>
        <v>0.21</v>
      </c>
      <c r="D163" s="25">
        <f t="shared" si="2"/>
        <v>273.7249236</v>
      </c>
      <c r="E163" s="19">
        <f t="shared" si="3"/>
        <v>6569.398167</v>
      </c>
      <c r="F163" s="19">
        <f t="shared" si="8"/>
        <v>843545.7851</v>
      </c>
      <c r="G163" s="26">
        <v>585.54</v>
      </c>
      <c r="H163" s="34">
        <v>8.45019607843137</v>
      </c>
      <c r="I163" s="1">
        <v>25.0</v>
      </c>
      <c r="J163" s="25">
        <f t="shared" si="4"/>
        <v>1542.019518</v>
      </c>
      <c r="K163" s="19">
        <f t="shared" si="5"/>
        <v>103939.6</v>
      </c>
      <c r="L163" s="25">
        <f t="shared" si="6"/>
        <v>9.480599554</v>
      </c>
      <c r="M163" s="25">
        <f t="shared" si="7"/>
        <v>4260.256172</v>
      </c>
      <c r="N163" s="25">
        <f t="shared" si="9"/>
        <v>598870.8869</v>
      </c>
    </row>
    <row r="164" ht="15.75" customHeight="1">
      <c r="A164" s="7">
        <v>42528.0</v>
      </c>
      <c r="B164" s="19">
        <v>1300621.20114349</v>
      </c>
      <c r="C164" s="16">
        <f t="shared" si="1"/>
        <v>0.21</v>
      </c>
      <c r="D164" s="25">
        <f t="shared" si="2"/>
        <v>273.1304522</v>
      </c>
      <c r="E164" s="19">
        <f t="shared" si="3"/>
        <v>6555.130854</v>
      </c>
      <c r="F164" s="19">
        <f t="shared" si="8"/>
        <v>850100.9159</v>
      </c>
      <c r="G164" s="26">
        <v>576.6</v>
      </c>
      <c r="H164" s="34">
        <v>10.2811904761904</v>
      </c>
      <c r="I164" s="1">
        <v>25.0</v>
      </c>
      <c r="J164" s="25">
        <f t="shared" si="4"/>
        <v>1872.070803</v>
      </c>
      <c r="K164" s="19">
        <f t="shared" si="5"/>
        <v>84124.4992</v>
      </c>
      <c r="L164" s="25">
        <f t="shared" si="6"/>
        <v>11.68826724</v>
      </c>
      <c r="M164" s="25">
        <f t="shared" si="7"/>
        <v>3501.540029</v>
      </c>
      <c r="N164" s="25">
        <f t="shared" si="9"/>
        <v>602372.427</v>
      </c>
    </row>
    <row r="165" ht="15.75" customHeight="1">
      <c r="A165" s="7">
        <v>42529.0</v>
      </c>
      <c r="B165" s="19">
        <v>1305789.50493017</v>
      </c>
      <c r="C165" s="16">
        <f t="shared" si="1"/>
        <v>0.21</v>
      </c>
      <c r="D165" s="25">
        <f t="shared" si="2"/>
        <v>274.215796</v>
      </c>
      <c r="E165" s="19">
        <f t="shared" si="3"/>
        <v>6581.179105</v>
      </c>
      <c r="F165" s="19">
        <f t="shared" si="8"/>
        <v>856682.095</v>
      </c>
      <c r="G165" s="26">
        <v>581.65</v>
      </c>
      <c r="H165" s="34">
        <v>9.61388888888888</v>
      </c>
      <c r="I165" s="1">
        <v>25.0</v>
      </c>
      <c r="J165" s="25">
        <f t="shared" si="4"/>
        <v>1757.52013</v>
      </c>
      <c r="K165" s="19">
        <f t="shared" si="5"/>
        <v>90751.5169</v>
      </c>
      <c r="L165" s="25">
        <f t="shared" si="6"/>
        <v>10.87780017</v>
      </c>
      <c r="M165" s="25">
        <f t="shared" si="7"/>
        <v>3744.582491</v>
      </c>
      <c r="N165" s="25">
        <f t="shared" si="9"/>
        <v>606117.0095</v>
      </c>
    </row>
    <row r="166" ht="15.75" customHeight="1">
      <c r="A166" s="7">
        <v>42530.0</v>
      </c>
      <c r="B166" s="19">
        <v>1334534.97510798</v>
      </c>
      <c r="C166" s="16">
        <f t="shared" si="1"/>
        <v>0.21</v>
      </c>
      <c r="D166" s="25">
        <f t="shared" si="2"/>
        <v>280.2523448</v>
      </c>
      <c r="E166" s="19">
        <f t="shared" si="3"/>
        <v>6726.056275</v>
      </c>
      <c r="F166" s="19">
        <f t="shared" si="8"/>
        <v>863408.1513</v>
      </c>
      <c r="G166" s="26">
        <v>574.63</v>
      </c>
      <c r="H166" s="34">
        <v>8.98929292929293</v>
      </c>
      <c r="I166" s="1">
        <v>25.0</v>
      </c>
      <c r="J166" s="25">
        <f t="shared" si="4"/>
        <v>1679.513614</v>
      </c>
      <c r="K166" s="19">
        <f t="shared" si="5"/>
        <v>95885.73949</v>
      </c>
      <c r="L166" s="25">
        <f t="shared" si="6"/>
        <v>10.52198634</v>
      </c>
      <c r="M166" s="25">
        <f t="shared" si="7"/>
        <v>4004.764366</v>
      </c>
      <c r="N166" s="25">
        <f t="shared" si="9"/>
        <v>610121.7738</v>
      </c>
    </row>
    <row r="167" ht="15.75" customHeight="1">
      <c r="A167" s="7">
        <v>42531.0</v>
      </c>
      <c r="B167" s="19">
        <v>1366596.03257048</v>
      </c>
      <c r="C167" s="16">
        <f t="shared" si="1"/>
        <v>0.21</v>
      </c>
      <c r="D167" s="25">
        <f t="shared" si="2"/>
        <v>286.9851668</v>
      </c>
      <c r="E167" s="19">
        <f t="shared" si="3"/>
        <v>6887.644004</v>
      </c>
      <c r="F167" s="19">
        <f t="shared" si="8"/>
        <v>870295.7953</v>
      </c>
      <c r="G167" s="26">
        <v>577.47</v>
      </c>
      <c r="H167" s="34">
        <v>10.0953703703703</v>
      </c>
      <c r="I167" s="1">
        <v>25.0</v>
      </c>
      <c r="J167" s="25">
        <f t="shared" si="4"/>
        <v>1931.481033</v>
      </c>
      <c r="K167" s="19">
        <f t="shared" si="5"/>
        <v>85802.20123</v>
      </c>
      <c r="L167" s="25">
        <f t="shared" si="6"/>
        <v>12.04102675</v>
      </c>
      <c r="M167" s="25">
        <f t="shared" si="7"/>
        <v>3565.991012</v>
      </c>
      <c r="N167" s="25">
        <f t="shared" si="9"/>
        <v>613687.7648</v>
      </c>
    </row>
    <row r="168" ht="15.75" customHeight="1">
      <c r="A168" s="7">
        <v>42532.0</v>
      </c>
      <c r="B168" s="19">
        <v>1341763.75444307</v>
      </c>
      <c r="C168" s="16">
        <f t="shared" si="1"/>
        <v>0.21</v>
      </c>
      <c r="D168" s="25">
        <f t="shared" si="2"/>
        <v>281.7703884</v>
      </c>
      <c r="E168" s="19">
        <f t="shared" si="3"/>
        <v>6762.489322</v>
      </c>
      <c r="F168" s="19">
        <f t="shared" si="8"/>
        <v>877058.2846</v>
      </c>
      <c r="G168" s="26">
        <v>606.73</v>
      </c>
      <c r="H168" s="34">
        <v>9.17692307692307</v>
      </c>
      <c r="I168" s="1">
        <v>25.0</v>
      </c>
      <c r="J168" s="25">
        <f t="shared" si="4"/>
        <v>1723.856787</v>
      </c>
      <c r="K168" s="19">
        <f t="shared" si="5"/>
        <v>99172.12909</v>
      </c>
      <c r="L168" s="25">
        <f t="shared" si="6"/>
        <v>10.22841203</v>
      </c>
      <c r="M168" s="25">
        <f t="shared" si="7"/>
        <v>3922.883487</v>
      </c>
      <c r="N168" s="25">
        <f t="shared" si="9"/>
        <v>617610.6483</v>
      </c>
    </row>
    <row r="169" ht="15.75" customHeight="1">
      <c r="A169" s="7">
        <v>42533.0</v>
      </c>
      <c r="B169" s="19">
        <v>1304423.64690675</v>
      </c>
      <c r="C169" s="16">
        <f t="shared" si="1"/>
        <v>0.21</v>
      </c>
      <c r="D169" s="25">
        <f t="shared" si="2"/>
        <v>273.9289659</v>
      </c>
      <c r="E169" s="19">
        <f t="shared" si="3"/>
        <v>6574.29518</v>
      </c>
      <c r="F169" s="19">
        <f t="shared" si="8"/>
        <v>883632.5798</v>
      </c>
      <c r="G169" s="26">
        <v>672.78</v>
      </c>
      <c r="H169" s="34">
        <v>9.91598173515981</v>
      </c>
      <c r="I169" s="1">
        <v>25.0</v>
      </c>
      <c r="J169" s="25">
        <f t="shared" si="4"/>
        <v>1810.849748</v>
      </c>
      <c r="K169" s="19">
        <f t="shared" si="5"/>
        <v>101772.0713</v>
      </c>
      <c r="L169" s="25">
        <f t="shared" si="6"/>
        <v>9.689733781</v>
      </c>
      <c r="M169" s="25">
        <f t="shared" si="7"/>
        <v>3630.502855</v>
      </c>
      <c r="N169" s="25">
        <f t="shared" si="9"/>
        <v>621241.1512</v>
      </c>
    </row>
    <row r="170" ht="15.75" customHeight="1">
      <c r="A170" s="7">
        <v>42534.0</v>
      </c>
      <c r="B170" s="19">
        <v>1327599.82208572</v>
      </c>
      <c r="C170" s="16">
        <f t="shared" si="1"/>
        <v>0.21</v>
      </c>
      <c r="D170" s="25">
        <f t="shared" si="2"/>
        <v>278.7959626</v>
      </c>
      <c r="E170" s="19">
        <f t="shared" si="3"/>
        <v>6691.103103</v>
      </c>
      <c r="F170" s="19">
        <f t="shared" si="8"/>
        <v>890323.6829</v>
      </c>
      <c r="G170" s="26">
        <v>704.38</v>
      </c>
      <c r="H170" s="34">
        <v>8.92111801242236</v>
      </c>
      <c r="I170" s="1">
        <v>25.0</v>
      </c>
      <c r="J170" s="25">
        <f t="shared" si="4"/>
        <v>1658.114456</v>
      </c>
      <c r="K170" s="19">
        <f t="shared" si="5"/>
        <v>118434.7072</v>
      </c>
      <c r="L170" s="25">
        <f t="shared" si="6"/>
        <v>8.474420117</v>
      </c>
      <c r="M170" s="25">
        <f t="shared" si="7"/>
        <v>4035.368656</v>
      </c>
      <c r="N170" s="25">
        <f t="shared" si="9"/>
        <v>625276.5198</v>
      </c>
    </row>
    <row r="171" ht="15.75" customHeight="1">
      <c r="A171" s="7">
        <v>42535.0</v>
      </c>
      <c r="B171" s="19">
        <v>1312284.2608389</v>
      </c>
      <c r="C171" s="16">
        <f t="shared" si="1"/>
        <v>0.21</v>
      </c>
      <c r="D171" s="25">
        <f t="shared" si="2"/>
        <v>275.5796948</v>
      </c>
      <c r="E171" s="19">
        <f t="shared" si="3"/>
        <v>6613.912675</v>
      </c>
      <c r="F171" s="19">
        <f t="shared" si="8"/>
        <v>896937.5956</v>
      </c>
      <c r="G171" s="26">
        <v>685.56</v>
      </c>
      <c r="H171" s="34">
        <v>10.9412878787878</v>
      </c>
      <c r="I171" s="1">
        <v>25.0</v>
      </c>
      <c r="J171" s="25">
        <f t="shared" si="4"/>
        <v>2010.131183</v>
      </c>
      <c r="K171" s="19">
        <f t="shared" si="5"/>
        <v>93987.1075</v>
      </c>
      <c r="L171" s="25">
        <f t="shared" si="6"/>
        <v>10.55556371</v>
      </c>
      <c r="M171" s="25">
        <f t="shared" si="7"/>
        <v>3290.289077</v>
      </c>
      <c r="N171" s="25">
        <f t="shared" si="9"/>
        <v>628566.8089</v>
      </c>
    </row>
    <row r="172" ht="15.75" customHeight="1">
      <c r="A172" s="7">
        <v>42536.0</v>
      </c>
      <c r="B172" s="19">
        <v>1296968.69959207</v>
      </c>
      <c r="C172" s="16">
        <f t="shared" si="1"/>
        <v>0.21</v>
      </c>
      <c r="D172" s="25">
        <f t="shared" si="2"/>
        <v>272.3634269</v>
      </c>
      <c r="E172" s="19">
        <f t="shared" si="3"/>
        <v>6536.722246</v>
      </c>
      <c r="F172" s="19">
        <f t="shared" si="8"/>
        <v>903474.3178</v>
      </c>
      <c r="G172" s="26">
        <v>694.47</v>
      </c>
      <c r="H172" s="34">
        <v>9.40657894736842</v>
      </c>
      <c r="I172" s="1">
        <v>25.0</v>
      </c>
      <c r="J172" s="25">
        <f t="shared" si="4"/>
        <v>1708.005385</v>
      </c>
      <c r="K172" s="19">
        <f t="shared" si="5"/>
        <v>110742.1737</v>
      </c>
      <c r="L172" s="25">
        <f t="shared" si="6"/>
        <v>8.85397409</v>
      </c>
      <c r="M172" s="25">
        <f t="shared" si="7"/>
        <v>3827.108687</v>
      </c>
      <c r="N172" s="25">
        <f t="shared" si="9"/>
        <v>632393.9176</v>
      </c>
    </row>
    <row r="173" ht="15.75" customHeight="1">
      <c r="A173" s="7">
        <v>42537.0</v>
      </c>
      <c r="B173" s="19">
        <v>1303930.31834063</v>
      </c>
      <c r="C173" s="16">
        <f t="shared" si="1"/>
        <v>0.21</v>
      </c>
      <c r="D173" s="25">
        <f t="shared" si="2"/>
        <v>273.8253669</v>
      </c>
      <c r="E173" s="19">
        <f t="shared" si="3"/>
        <v>6571.808804</v>
      </c>
      <c r="F173" s="19">
        <f t="shared" si="8"/>
        <v>910046.1266</v>
      </c>
      <c r="G173" s="26">
        <v>766.31</v>
      </c>
      <c r="H173" s="34">
        <v>9.58691275167785</v>
      </c>
      <c r="I173" s="1">
        <v>25.0</v>
      </c>
      <c r="J173" s="25">
        <f t="shared" si="4"/>
        <v>1750.093267</v>
      </c>
      <c r="K173" s="19">
        <f t="shared" si="5"/>
        <v>119899.3909</v>
      </c>
      <c r="L173" s="25">
        <f t="shared" si="6"/>
        <v>8.221654112</v>
      </c>
      <c r="M173" s="25">
        <f t="shared" si="7"/>
        <v>3755.119185</v>
      </c>
      <c r="N173" s="25">
        <f t="shared" si="9"/>
        <v>636149.0368</v>
      </c>
    </row>
    <row r="174" ht="15.75" customHeight="1">
      <c r="A174" s="7">
        <v>42538.0</v>
      </c>
      <c r="B174" s="19">
        <v>1294184.05209265</v>
      </c>
      <c r="C174" s="16">
        <f t="shared" si="1"/>
        <v>0.21</v>
      </c>
      <c r="D174" s="25">
        <f t="shared" si="2"/>
        <v>271.7786509</v>
      </c>
      <c r="E174" s="19">
        <f t="shared" si="3"/>
        <v>6522.687623</v>
      </c>
      <c r="F174" s="19">
        <f t="shared" si="8"/>
        <v>916568.8142</v>
      </c>
      <c r="G174" s="26">
        <v>748.91</v>
      </c>
      <c r="H174" s="34">
        <v>9.77706935123042</v>
      </c>
      <c r="I174" s="1">
        <v>25.0</v>
      </c>
      <c r="J174" s="25">
        <f t="shared" si="4"/>
        <v>1771.465812</v>
      </c>
      <c r="K174" s="19">
        <f t="shared" si="5"/>
        <v>114897.9269</v>
      </c>
      <c r="L174" s="25">
        <f t="shared" si="6"/>
        <v>8.515411631</v>
      </c>
      <c r="M174" s="25">
        <f t="shared" si="7"/>
        <v>3682.084959</v>
      </c>
      <c r="N174" s="25">
        <f t="shared" si="9"/>
        <v>639831.1217</v>
      </c>
    </row>
    <row r="175" ht="15.75" customHeight="1">
      <c r="A175" s="7">
        <v>42539.0</v>
      </c>
      <c r="B175" s="19">
        <v>1312284.2608389</v>
      </c>
      <c r="C175" s="16">
        <f t="shared" si="1"/>
        <v>0.21</v>
      </c>
      <c r="D175" s="25">
        <f t="shared" si="2"/>
        <v>275.5796948</v>
      </c>
      <c r="E175" s="19">
        <f t="shared" si="3"/>
        <v>6613.912675</v>
      </c>
      <c r="F175" s="19">
        <f t="shared" si="8"/>
        <v>923182.7269</v>
      </c>
      <c r="G175" s="26">
        <v>756.23</v>
      </c>
      <c r="H175" s="34">
        <v>9.14145569620253</v>
      </c>
      <c r="I175" s="1">
        <v>25.0</v>
      </c>
      <c r="J175" s="25">
        <f t="shared" si="4"/>
        <v>1679.46638</v>
      </c>
      <c r="K175" s="19">
        <f t="shared" si="5"/>
        <v>124088.005</v>
      </c>
      <c r="L175" s="25">
        <f t="shared" si="6"/>
        <v>7.995026605</v>
      </c>
      <c r="M175" s="25">
        <f t="shared" si="7"/>
        <v>3938.103645</v>
      </c>
      <c r="N175" s="25">
        <f t="shared" si="9"/>
        <v>643769.2254</v>
      </c>
    </row>
    <row r="176" ht="15.75" customHeight="1">
      <c r="A176" s="7">
        <v>42540.0</v>
      </c>
      <c r="B176" s="19">
        <v>1334561.44083427</v>
      </c>
      <c r="C176" s="16">
        <f t="shared" si="1"/>
        <v>0.21</v>
      </c>
      <c r="D176" s="25">
        <f t="shared" si="2"/>
        <v>280.2579026</v>
      </c>
      <c r="E176" s="19">
        <f t="shared" si="3"/>
        <v>6726.189662</v>
      </c>
      <c r="F176" s="19">
        <f t="shared" si="8"/>
        <v>929908.9166</v>
      </c>
      <c r="G176" s="26">
        <v>763.78</v>
      </c>
      <c r="H176" s="34">
        <v>8.13728813559322</v>
      </c>
      <c r="I176" s="1">
        <v>25.0</v>
      </c>
      <c r="J176" s="25">
        <f t="shared" si="4"/>
        <v>1520.359537</v>
      </c>
      <c r="K176" s="19">
        <f t="shared" si="5"/>
        <v>140792.6057</v>
      </c>
      <c r="L176" s="25">
        <f t="shared" si="6"/>
        <v>7.166061344</v>
      </c>
      <c r="M176" s="25">
        <f t="shared" si="7"/>
        <v>4424.078317</v>
      </c>
      <c r="N176" s="25">
        <f t="shared" si="9"/>
        <v>648193.3037</v>
      </c>
    </row>
    <row r="177" ht="15.75" customHeight="1">
      <c r="A177" s="7">
        <v>42541.0</v>
      </c>
      <c r="B177" s="19">
        <v>1377723.47707531</v>
      </c>
      <c r="C177" s="16">
        <f t="shared" si="1"/>
        <v>0.21</v>
      </c>
      <c r="D177" s="25">
        <f t="shared" si="2"/>
        <v>289.3219302</v>
      </c>
      <c r="E177" s="19">
        <f t="shared" si="3"/>
        <v>6943.726324</v>
      </c>
      <c r="F177" s="19">
        <f t="shared" si="8"/>
        <v>936852.6429</v>
      </c>
      <c r="G177" s="26">
        <v>737.23</v>
      </c>
      <c r="H177" s="34">
        <v>8.78760162601626</v>
      </c>
      <c r="I177" s="1">
        <v>25.0</v>
      </c>
      <c r="J177" s="25">
        <f t="shared" si="4"/>
        <v>1694.963909</v>
      </c>
      <c r="K177" s="19">
        <f t="shared" si="5"/>
        <v>125841.5034</v>
      </c>
      <c r="L177" s="25">
        <f t="shared" si="6"/>
        <v>8.276752267</v>
      </c>
      <c r="M177" s="25">
        <f t="shared" si="7"/>
        <v>4096.68093</v>
      </c>
      <c r="N177" s="25">
        <f t="shared" si="9"/>
        <v>652289.9846</v>
      </c>
    </row>
    <row r="178" ht="15.75" customHeight="1">
      <c r="A178" s="7">
        <v>42542.0</v>
      </c>
      <c r="B178" s="19">
        <v>1384931.90180435</v>
      </c>
      <c r="C178" s="16">
        <f t="shared" si="1"/>
        <v>0.21</v>
      </c>
      <c r="D178" s="25">
        <f t="shared" si="2"/>
        <v>290.8356994</v>
      </c>
      <c r="E178" s="19">
        <f t="shared" si="3"/>
        <v>6980.056785</v>
      </c>
      <c r="F178" s="19">
        <f t="shared" si="8"/>
        <v>943832.6997</v>
      </c>
      <c r="G178" s="26">
        <v>666.65</v>
      </c>
      <c r="H178" s="34">
        <v>9.58881431767337</v>
      </c>
      <c r="I178" s="1">
        <v>25.0</v>
      </c>
      <c r="J178" s="25">
        <f t="shared" si="4"/>
        <v>1859.179679</v>
      </c>
      <c r="K178" s="19">
        <f t="shared" si="5"/>
        <v>104285.5735</v>
      </c>
      <c r="L178" s="25">
        <f t="shared" si="6"/>
        <v>10.03982126</v>
      </c>
      <c r="M178" s="25">
        <f t="shared" si="7"/>
        <v>3754.374504</v>
      </c>
      <c r="N178" s="25">
        <f t="shared" si="9"/>
        <v>656044.3591</v>
      </c>
    </row>
    <row r="179" ht="15.75" customHeight="1">
      <c r="A179" s="7">
        <v>42543.0</v>
      </c>
      <c r="B179" s="19">
        <v>1369353.45102899</v>
      </c>
      <c r="C179" s="16">
        <f t="shared" si="1"/>
        <v>0.21</v>
      </c>
      <c r="D179" s="25">
        <f t="shared" si="2"/>
        <v>287.5642247</v>
      </c>
      <c r="E179" s="19">
        <f t="shared" si="3"/>
        <v>6901.541393</v>
      </c>
      <c r="F179" s="19">
        <f t="shared" si="8"/>
        <v>950734.2411</v>
      </c>
      <c r="G179" s="26">
        <v>596.12</v>
      </c>
      <c r="H179" s="34">
        <v>11.2170542635658</v>
      </c>
      <c r="I179" s="1">
        <v>25.0</v>
      </c>
      <c r="J179" s="25">
        <f t="shared" si="4"/>
        <v>2150.415675</v>
      </c>
      <c r="K179" s="19">
        <f t="shared" si="5"/>
        <v>79716.1161</v>
      </c>
      <c r="L179" s="25">
        <f t="shared" si="6"/>
        <v>12.98647325</v>
      </c>
      <c r="M179" s="25">
        <f t="shared" si="7"/>
        <v>3209.398756</v>
      </c>
      <c r="N179" s="25">
        <f t="shared" si="9"/>
        <v>659253.7579</v>
      </c>
    </row>
    <row r="180" ht="15.75" customHeight="1">
      <c r="A180" s="7">
        <v>42544.0</v>
      </c>
      <c r="B180" s="19">
        <v>1370136.67209276</v>
      </c>
      <c r="C180" s="16">
        <f t="shared" si="1"/>
        <v>0.21</v>
      </c>
      <c r="D180" s="25">
        <f t="shared" si="2"/>
        <v>287.7287011</v>
      </c>
      <c r="E180" s="19">
        <f t="shared" si="3"/>
        <v>6905.488827</v>
      </c>
      <c r="F180" s="19">
        <f t="shared" si="8"/>
        <v>957639.7299</v>
      </c>
      <c r="G180" s="26">
        <v>623.98</v>
      </c>
      <c r="H180" s="34">
        <v>10.330119047619</v>
      </c>
      <c r="I180" s="1">
        <v>25.0</v>
      </c>
      <c r="J180" s="25">
        <f t="shared" si="4"/>
        <v>1981.514491</v>
      </c>
      <c r="K180" s="19">
        <f t="shared" si="5"/>
        <v>90605.92581</v>
      </c>
      <c r="L180" s="25">
        <f t="shared" si="6"/>
        <v>11.43218079</v>
      </c>
      <c r="M180" s="25">
        <f t="shared" si="7"/>
        <v>3484.954998</v>
      </c>
      <c r="N180" s="25">
        <f t="shared" si="9"/>
        <v>662738.7129</v>
      </c>
    </row>
    <row r="181" ht="15.75" customHeight="1">
      <c r="A181" s="7">
        <v>42545.0</v>
      </c>
      <c r="B181" s="19">
        <v>1342122.40853293</v>
      </c>
      <c r="C181" s="16">
        <f t="shared" si="1"/>
        <v>0.21</v>
      </c>
      <c r="D181" s="25">
        <f t="shared" si="2"/>
        <v>281.8457058</v>
      </c>
      <c r="E181" s="19">
        <f t="shared" si="3"/>
        <v>6764.296939</v>
      </c>
      <c r="F181" s="19">
        <f t="shared" si="8"/>
        <v>964404.0268</v>
      </c>
      <c r="G181" s="26">
        <v>665.3</v>
      </c>
      <c r="H181" s="34">
        <v>11.1533591731266</v>
      </c>
      <c r="I181" s="1">
        <v>25.0</v>
      </c>
      <c r="J181" s="25">
        <f t="shared" si="4"/>
        <v>2095.684259</v>
      </c>
      <c r="K181" s="19">
        <f t="shared" si="5"/>
        <v>89475.28583</v>
      </c>
      <c r="L181" s="25">
        <f t="shared" si="6"/>
        <v>11.33994188</v>
      </c>
      <c r="M181" s="25">
        <f t="shared" si="7"/>
        <v>3227.727131</v>
      </c>
      <c r="N181" s="25">
        <f t="shared" si="9"/>
        <v>665966.44</v>
      </c>
    </row>
    <row r="182" ht="15.75" customHeight="1">
      <c r="A182" s="7">
        <v>42546.0</v>
      </c>
      <c r="B182" s="19">
        <v>1342593.60713364</v>
      </c>
      <c r="C182" s="16">
        <f t="shared" si="1"/>
        <v>0.21</v>
      </c>
      <c r="D182" s="25">
        <f t="shared" si="2"/>
        <v>281.9446575</v>
      </c>
      <c r="E182" s="19">
        <f t="shared" si="3"/>
        <v>6766.67178</v>
      </c>
      <c r="F182" s="19">
        <f t="shared" si="8"/>
        <v>971170.6986</v>
      </c>
      <c r="G182" s="26">
        <v>665.12</v>
      </c>
      <c r="H182" s="34">
        <v>8.8869341563786</v>
      </c>
      <c r="I182" s="1">
        <v>25.0</v>
      </c>
      <c r="J182" s="25">
        <f t="shared" si="4"/>
        <v>1670.415738</v>
      </c>
      <c r="K182" s="19">
        <f t="shared" si="5"/>
        <v>112263.6876</v>
      </c>
      <c r="L182" s="25">
        <f t="shared" si="6"/>
        <v>9.041220617</v>
      </c>
      <c r="M182" s="25">
        <f t="shared" si="7"/>
        <v>4050.890821</v>
      </c>
      <c r="N182" s="25">
        <f t="shared" si="9"/>
        <v>670017.3308</v>
      </c>
    </row>
    <row r="183" ht="15.75" customHeight="1">
      <c r="A183" s="7">
        <v>42547.0</v>
      </c>
      <c r="B183" s="19">
        <v>1332903.94494027</v>
      </c>
      <c r="C183" s="16">
        <f t="shared" si="1"/>
        <v>0.21</v>
      </c>
      <c r="D183" s="25">
        <f t="shared" si="2"/>
        <v>279.9098284</v>
      </c>
      <c r="E183" s="19">
        <f t="shared" si="3"/>
        <v>6717.835882</v>
      </c>
      <c r="F183" s="19">
        <f t="shared" si="8"/>
        <v>977888.5345</v>
      </c>
      <c r="G183" s="26">
        <v>629.37</v>
      </c>
      <c r="H183" s="34">
        <v>9.76997716894977</v>
      </c>
      <c r="I183" s="1">
        <v>25.0</v>
      </c>
      <c r="J183" s="25">
        <f t="shared" si="4"/>
        <v>1823.141755</v>
      </c>
      <c r="K183" s="19">
        <f t="shared" si="5"/>
        <v>96628.16849</v>
      </c>
      <c r="L183" s="25">
        <f t="shared" si="6"/>
        <v>10.42838127</v>
      </c>
      <c r="M183" s="25">
        <f t="shared" si="7"/>
        <v>3684.757843</v>
      </c>
      <c r="N183" s="25">
        <f t="shared" si="9"/>
        <v>673702.0887</v>
      </c>
    </row>
    <row r="184" ht="15.75" customHeight="1">
      <c r="A184" s="7">
        <v>42548.0</v>
      </c>
      <c r="B184" s="19">
        <v>1329929.09551498</v>
      </c>
      <c r="C184" s="16">
        <f t="shared" si="1"/>
        <v>0.21</v>
      </c>
      <c r="D184" s="25">
        <f t="shared" si="2"/>
        <v>279.2851101</v>
      </c>
      <c r="E184" s="19">
        <f t="shared" si="3"/>
        <v>6702.842641</v>
      </c>
      <c r="F184" s="19">
        <f t="shared" si="8"/>
        <v>984591.3772</v>
      </c>
      <c r="G184" s="26">
        <v>655.28</v>
      </c>
      <c r="H184" s="34">
        <v>9.86156462585034</v>
      </c>
      <c r="I184" s="1">
        <v>25.0</v>
      </c>
      <c r="J184" s="25">
        <f t="shared" si="4"/>
        <v>1836.125441</v>
      </c>
      <c r="K184" s="19">
        <f t="shared" si="5"/>
        <v>99671.81044</v>
      </c>
      <c r="L184" s="25">
        <f t="shared" si="6"/>
        <v>10.08736966</v>
      </c>
      <c r="M184" s="25">
        <f t="shared" si="7"/>
        <v>3650.536336</v>
      </c>
      <c r="N184" s="25">
        <f t="shared" si="9"/>
        <v>677352.625</v>
      </c>
    </row>
    <row r="185" ht="15.75" customHeight="1">
      <c r="A185" s="7">
        <v>42549.0</v>
      </c>
      <c r="B185" s="19">
        <v>1359677.58976793</v>
      </c>
      <c r="C185" s="16">
        <f t="shared" si="1"/>
        <v>0.21</v>
      </c>
      <c r="D185" s="25">
        <f t="shared" si="2"/>
        <v>285.5322939</v>
      </c>
      <c r="E185" s="19">
        <f t="shared" si="3"/>
        <v>6852.775052</v>
      </c>
      <c r="F185" s="19">
        <f t="shared" si="8"/>
        <v>991444.1522</v>
      </c>
      <c r="G185" s="26">
        <v>647.0</v>
      </c>
      <c r="H185" s="34">
        <v>9.71587837837837</v>
      </c>
      <c r="I185" s="1">
        <v>25.0</v>
      </c>
      <c r="J185" s="25">
        <f t="shared" si="4"/>
        <v>1849.464693</v>
      </c>
      <c r="K185" s="19">
        <f t="shared" si="5"/>
        <v>99888.03505</v>
      </c>
      <c r="L185" s="25">
        <f t="shared" si="6"/>
        <v>10.29068454</v>
      </c>
      <c r="M185" s="25">
        <f t="shared" si="7"/>
        <v>3705.27487</v>
      </c>
      <c r="N185" s="25">
        <f t="shared" si="9"/>
        <v>681057.8999</v>
      </c>
    </row>
    <row r="186" ht="15.75" customHeight="1">
      <c r="A186" s="7">
        <v>42550.0</v>
      </c>
      <c r="B186" s="19">
        <v>1368602.13804382</v>
      </c>
      <c r="C186" s="16">
        <f t="shared" si="1"/>
        <v>0.21</v>
      </c>
      <c r="D186" s="25">
        <f t="shared" si="2"/>
        <v>287.406449</v>
      </c>
      <c r="E186" s="19">
        <f t="shared" si="3"/>
        <v>6897.754776</v>
      </c>
      <c r="F186" s="19">
        <f t="shared" si="8"/>
        <v>998341.907</v>
      </c>
      <c r="G186" s="26">
        <v>639.89</v>
      </c>
      <c r="H186" s="34">
        <v>9.83070776255707</v>
      </c>
      <c r="I186" s="1">
        <v>25.0</v>
      </c>
      <c r="J186" s="25">
        <f t="shared" si="4"/>
        <v>1883.605873</v>
      </c>
      <c r="K186" s="19">
        <f t="shared" si="5"/>
        <v>97636.40861</v>
      </c>
      <c r="L186" s="25">
        <f t="shared" si="6"/>
        <v>10.59710441</v>
      </c>
      <c r="M186" s="25">
        <f t="shared" si="7"/>
        <v>3661.994728</v>
      </c>
      <c r="N186" s="25">
        <f t="shared" si="9"/>
        <v>684719.8946</v>
      </c>
    </row>
    <row r="187" ht="15.75" customHeight="1">
      <c r="A187" s="7">
        <v>42551.0</v>
      </c>
      <c r="B187" s="19">
        <v>1398350.63229678</v>
      </c>
      <c r="C187" s="16">
        <f t="shared" si="1"/>
        <v>0.21</v>
      </c>
      <c r="D187" s="25">
        <f t="shared" si="2"/>
        <v>293.6536328</v>
      </c>
      <c r="E187" s="19">
        <f t="shared" si="3"/>
        <v>7047.687187</v>
      </c>
      <c r="F187" s="19">
        <f t="shared" si="8"/>
        <v>1005389.594</v>
      </c>
      <c r="G187" s="26">
        <v>673.34</v>
      </c>
      <c r="H187" s="34">
        <v>9.66266666666666</v>
      </c>
      <c r="I187" s="1">
        <v>25.0</v>
      </c>
      <c r="J187" s="25">
        <f t="shared" si="4"/>
        <v>1891.651446</v>
      </c>
      <c r="K187" s="19">
        <f t="shared" si="5"/>
        <v>104527.0457</v>
      </c>
      <c r="L187" s="25">
        <f t="shared" si="6"/>
        <v>10.11367987</v>
      </c>
      <c r="M187" s="25">
        <f t="shared" si="7"/>
        <v>3725.679592</v>
      </c>
      <c r="N187" s="25">
        <f t="shared" si="9"/>
        <v>688445.5742</v>
      </c>
    </row>
    <row r="188" ht="15.75" customHeight="1">
      <c r="A188" s="7">
        <v>42552.0</v>
      </c>
      <c r="B188" s="19">
        <v>1384963.80988295</v>
      </c>
      <c r="C188" s="16">
        <f t="shared" si="1"/>
        <v>0.21</v>
      </c>
      <c r="D188" s="25">
        <f t="shared" si="2"/>
        <v>290.8424001</v>
      </c>
      <c r="E188" s="19">
        <f t="shared" si="3"/>
        <v>6980.217602</v>
      </c>
      <c r="F188" s="19">
        <f t="shared" si="8"/>
        <v>1012369.812</v>
      </c>
      <c r="G188" s="26">
        <v>676.3</v>
      </c>
      <c r="H188" s="34">
        <v>9.20698924731182</v>
      </c>
      <c r="I188" s="1">
        <v>25.0</v>
      </c>
      <c r="J188" s="25">
        <f t="shared" si="4"/>
        <v>1785.188567</v>
      </c>
      <c r="K188" s="19">
        <f t="shared" si="5"/>
        <v>110182.5985</v>
      </c>
      <c r="L188" s="25">
        <f t="shared" si="6"/>
        <v>9.502704185</v>
      </c>
      <c r="M188" s="25">
        <f t="shared" si="7"/>
        <v>3910.072993</v>
      </c>
      <c r="N188" s="25">
        <f t="shared" si="9"/>
        <v>692355.6472</v>
      </c>
    </row>
    <row r="189" ht="15.75" customHeight="1">
      <c r="A189" s="7">
        <v>42553.0</v>
      </c>
      <c r="B189" s="19">
        <v>1387938.65930824</v>
      </c>
      <c r="C189" s="16">
        <f t="shared" si="1"/>
        <v>0.21</v>
      </c>
      <c r="D189" s="25">
        <f t="shared" si="2"/>
        <v>291.4671185</v>
      </c>
      <c r="E189" s="19">
        <f t="shared" si="3"/>
        <v>6995.210843</v>
      </c>
      <c r="F189" s="19">
        <f t="shared" si="8"/>
        <v>1019365.023</v>
      </c>
      <c r="G189" s="26">
        <v>703.7</v>
      </c>
      <c r="H189" s="34">
        <v>9.73366890380313</v>
      </c>
      <c r="I189" s="1">
        <v>25.0</v>
      </c>
      <c r="J189" s="25">
        <f t="shared" si="4"/>
        <v>1891.362952</v>
      </c>
      <c r="K189" s="19">
        <f t="shared" si="5"/>
        <v>108443.1791</v>
      </c>
      <c r="L189" s="25">
        <f t="shared" si="6"/>
        <v>9.675865604</v>
      </c>
      <c r="M189" s="25">
        <f t="shared" si="7"/>
        <v>3698.502626</v>
      </c>
      <c r="N189" s="25">
        <f t="shared" si="9"/>
        <v>696054.1498</v>
      </c>
    </row>
    <row r="190" ht="15.75" customHeight="1">
      <c r="A190" s="7">
        <v>42554.0</v>
      </c>
      <c r="B190" s="19">
        <v>1398350.63229678</v>
      </c>
      <c r="C190" s="16">
        <f t="shared" si="1"/>
        <v>0.21</v>
      </c>
      <c r="D190" s="25">
        <f t="shared" si="2"/>
        <v>293.6536328</v>
      </c>
      <c r="E190" s="19">
        <f t="shared" si="3"/>
        <v>7047.687187</v>
      </c>
      <c r="F190" s="19">
        <f t="shared" si="8"/>
        <v>1026412.71</v>
      </c>
      <c r="G190" s="26">
        <v>658.66</v>
      </c>
      <c r="H190" s="34">
        <v>9.20941558441558</v>
      </c>
      <c r="I190" s="1">
        <v>25.0</v>
      </c>
      <c r="J190" s="25">
        <f t="shared" si="4"/>
        <v>1802.918895</v>
      </c>
      <c r="K190" s="19">
        <f t="shared" si="5"/>
        <v>107280.4231</v>
      </c>
      <c r="L190" s="25">
        <f t="shared" si="6"/>
        <v>9.854109892</v>
      </c>
      <c r="M190" s="25">
        <f t="shared" si="7"/>
        <v>3909.042834</v>
      </c>
      <c r="N190" s="25">
        <f t="shared" si="9"/>
        <v>699963.1927</v>
      </c>
    </row>
    <row r="191" ht="15.75" customHeight="1">
      <c r="A191" s="7">
        <v>42555.0</v>
      </c>
      <c r="B191" s="19">
        <v>1405556.61234774</v>
      </c>
      <c r="C191" s="16">
        <f t="shared" si="1"/>
        <v>0.21</v>
      </c>
      <c r="D191" s="25">
        <f t="shared" si="2"/>
        <v>295.1668886</v>
      </c>
      <c r="E191" s="19">
        <f t="shared" si="3"/>
        <v>7084.005326</v>
      </c>
      <c r="F191" s="19">
        <f t="shared" si="8"/>
        <v>1033496.715</v>
      </c>
      <c r="G191" s="26">
        <v>683.66</v>
      </c>
      <c r="H191" s="34">
        <v>9.70816777041942</v>
      </c>
      <c r="I191" s="1">
        <v>25.0</v>
      </c>
      <c r="J191" s="25">
        <f t="shared" si="4"/>
        <v>1910.353116</v>
      </c>
      <c r="K191" s="19">
        <f t="shared" si="5"/>
        <v>105631.6727</v>
      </c>
      <c r="L191" s="25">
        <f t="shared" si="6"/>
        <v>10.05949042</v>
      </c>
      <c r="M191" s="25">
        <f t="shared" si="7"/>
        <v>3708.217745</v>
      </c>
      <c r="N191" s="25">
        <f t="shared" si="9"/>
        <v>703671.4104</v>
      </c>
    </row>
    <row r="192" ht="15.75" customHeight="1">
      <c r="A192" s="7">
        <v>42556.0</v>
      </c>
      <c r="B192" s="19">
        <v>1408132.19386504</v>
      </c>
      <c r="C192" s="16">
        <f t="shared" si="1"/>
        <v>0.21</v>
      </c>
      <c r="D192" s="25">
        <f t="shared" si="2"/>
        <v>295.7077607</v>
      </c>
      <c r="E192" s="19">
        <f t="shared" si="3"/>
        <v>7096.986257</v>
      </c>
      <c r="F192" s="19">
        <f t="shared" si="8"/>
        <v>1040593.701</v>
      </c>
      <c r="G192" s="26">
        <v>670.63</v>
      </c>
      <c r="H192" s="34">
        <v>9.89908045977011</v>
      </c>
      <c r="I192" s="1">
        <v>25.0</v>
      </c>
      <c r="J192" s="25">
        <f t="shared" si="4"/>
        <v>1951.489944</v>
      </c>
      <c r="K192" s="19">
        <f t="shared" si="5"/>
        <v>101620.0448</v>
      </c>
      <c r="L192" s="25">
        <f t="shared" si="6"/>
        <v>10.47576726</v>
      </c>
      <c r="M192" s="25">
        <f t="shared" si="7"/>
        <v>3636.701424</v>
      </c>
      <c r="N192" s="25">
        <f t="shared" si="9"/>
        <v>707308.1118</v>
      </c>
    </row>
    <row r="193" ht="15.75" customHeight="1">
      <c r="A193" s="7">
        <v>42557.0</v>
      </c>
      <c r="B193" s="19">
        <v>1397180.8493054</v>
      </c>
      <c r="C193" s="16">
        <f t="shared" si="1"/>
        <v>0.21</v>
      </c>
      <c r="D193" s="25">
        <f t="shared" si="2"/>
        <v>293.4079784</v>
      </c>
      <c r="E193" s="19">
        <f t="shared" si="3"/>
        <v>7041.79148</v>
      </c>
      <c r="F193" s="19">
        <f t="shared" si="8"/>
        <v>1047635.493</v>
      </c>
      <c r="G193" s="26">
        <v>677.33</v>
      </c>
      <c r="H193" s="34">
        <v>10.2565476190476</v>
      </c>
      <c r="I193" s="1">
        <v>25.0</v>
      </c>
      <c r="J193" s="25">
        <f t="shared" si="4"/>
        <v>2006.235268</v>
      </c>
      <c r="K193" s="19">
        <f t="shared" si="5"/>
        <v>99058.18583</v>
      </c>
      <c r="L193" s="25">
        <f t="shared" si="6"/>
        <v>10.66311394</v>
      </c>
      <c r="M193" s="25">
        <f t="shared" si="7"/>
        <v>3509.952992</v>
      </c>
      <c r="N193" s="25">
        <f t="shared" si="9"/>
        <v>710818.0648</v>
      </c>
    </row>
    <row r="194" ht="15.75" customHeight="1">
      <c r="A194" s="7">
        <v>42558.0</v>
      </c>
      <c r="B194" s="19">
        <v>1372786.6408667</v>
      </c>
      <c r="C194" s="16">
        <f t="shared" si="1"/>
        <v>0.21</v>
      </c>
      <c r="D194" s="25">
        <f t="shared" si="2"/>
        <v>288.2851946</v>
      </c>
      <c r="E194" s="19">
        <f t="shared" si="3"/>
        <v>6918.84467</v>
      </c>
      <c r="F194" s="19">
        <f t="shared" si="8"/>
        <v>1054554.338</v>
      </c>
      <c r="G194" s="26">
        <v>640.56</v>
      </c>
      <c r="H194" s="34">
        <v>10.5622871046228</v>
      </c>
      <c r="I194" s="1">
        <v>25.0</v>
      </c>
      <c r="J194" s="25">
        <f t="shared" si="4"/>
        <v>2029.967329</v>
      </c>
      <c r="K194" s="19">
        <f t="shared" si="5"/>
        <v>90968.93414</v>
      </c>
      <c r="L194" s="25">
        <f t="shared" si="6"/>
        <v>11.40858371</v>
      </c>
      <c r="M194" s="25">
        <f t="shared" si="7"/>
        <v>3408.352722</v>
      </c>
      <c r="N194" s="25">
        <f t="shared" si="9"/>
        <v>714226.4175</v>
      </c>
    </row>
    <row r="195" ht="15.75" customHeight="1">
      <c r="A195" s="7">
        <v>42559.0</v>
      </c>
      <c r="B195" s="19">
        <v>1370899.94824605</v>
      </c>
      <c r="C195" s="16">
        <f t="shared" si="1"/>
        <v>0.21</v>
      </c>
      <c r="D195" s="25">
        <f t="shared" si="2"/>
        <v>287.8889891</v>
      </c>
      <c r="E195" s="19">
        <f t="shared" si="3"/>
        <v>6909.335739</v>
      </c>
      <c r="F195" s="19">
        <f t="shared" si="8"/>
        <v>1061463.673</v>
      </c>
      <c r="G195" s="26">
        <v>666.52</v>
      </c>
      <c r="H195" s="34">
        <v>9.90609195402298</v>
      </c>
      <c r="I195" s="1">
        <v>25.0</v>
      </c>
      <c r="J195" s="25">
        <f t="shared" si="4"/>
        <v>1901.236533</v>
      </c>
      <c r="K195" s="19">
        <f t="shared" si="5"/>
        <v>100925.7742</v>
      </c>
      <c r="L195" s="25">
        <f t="shared" si="6"/>
        <v>10.26893644</v>
      </c>
      <c r="M195" s="25">
        <f t="shared" si="7"/>
        <v>3634.12738</v>
      </c>
      <c r="N195" s="25">
        <f t="shared" si="9"/>
        <v>717860.5449</v>
      </c>
    </row>
    <row r="196" ht="15.75" customHeight="1">
      <c r="A196" s="7">
        <v>42560.0</v>
      </c>
      <c r="B196" s="19">
        <v>1367637.91384324</v>
      </c>
      <c r="C196" s="16">
        <f t="shared" si="1"/>
        <v>0.21</v>
      </c>
      <c r="D196" s="25">
        <f t="shared" si="2"/>
        <v>287.2039619</v>
      </c>
      <c r="E196" s="19">
        <f t="shared" si="3"/>
        <v>6892.895086</v>
      </c>
      <c r="F196" s="19">
        <f t="shared" si="8"/>
        <v>1068356.568</v>
      </c>
      <c r="G196" s="26">
        <v>650.96</v>
      </c>
      <c r="H196" s="34">
        <v>9.69463087248322</v>
      </c>
      <c r="I196" s="16">
        <f>(25+12.5)/2</f>
        <v>18.75</v>
      </c>
      <c r="J196" s="25">
        <f t="shared" si="4"/>
        <v>2474.965685</v>
      </c>
      <c r="K196" s="19">
        <f t="shared" si="5"/>
        <v>75539.75078</v>
      </c>
      <c r="L196" s="25">
        <f t="shared" si="6"/>
        <v>13.68728719</v>
      </c>
      <c r="M196" s="25">
        <f t="shared" si="7"/>
        <v>2785.046729</v>
      </c>
      <c r="N196" s="25">
        <f t="shared" si="9"/>
        <v>720645.5917</v>
      </c>
    </row>
    <row r="197" ht="15.75" customHeight="1">
      <c r="A197" s="7">
        <v>42561.0</v>
      </c>
      <c r="B197" s="19">
        <v>1375215.14106958</v>
      </c>
      <c r="C197" s="16">
        <f t="shared" si="1"/>
        <v>0.21</v>
      </c>
      <c r="D197" s="25">
        <f t="shared" si="2"/>
        <v>288.7951796</v>
      </c>
      <c r="E197" s="19">
        <f t="shared" si="3"/>
        <v>6931.084311</v>
      </c>
      <c r="F197" s="19">
        <f t="shared" si="8"/>
        <v>1075287.653</v>
      </c>
      <c r="G197" s="26">
        <v>649.36</v>
      </c>
      <c r="H197" s="34">
        <v>9.20758547008547</v>
      </c>
      <c r="I197" s="1">
        <v>12.5</v>
      </c>
      <c r="J197" s="25">
        <f t="shared" si="4"/>
        <v>3545.475066</v>
      </c>
      <c r="K197" s="19">
        <f t="shared" si="5"/>
        <v>52893.34556</v>
      </c>
      <c r="L197" s="25">
        <f t="shared" si="6"/>
        <v>19.65583072</v>
      </c>
      <c r="M197" s="25">
        <f t="shared" si="7"/>
        <v>1954.909901</v>
      </c>
      <c r="N197" s="25">
        <f t="shared" si="9"/>
        <v>722600.5016</v>
      </c>
    </row>
    <row r="198" ht="15.75" customHeight="1">
      <c r="A198" s="7">
        <v>42562.0</v>
      </c>
      <c r="B198" s="19">
        <v>1372184.25017904</v>
      </c>
      <c r="C198" s="16">
        <f t="shared" si="1"/>
        <v>0.21</v>
      </c>
      <c r="D198" s="25">
        <f t="shared" si="2"/>
        <v>288.1586925</v>
      </c>
      <c r="E198" s="19">
        <f t="shared" si="3"/>
        <v>6915.808621</v>
      </c>
      <c r="F198" s="19">
        <f t="shared" si="8"/>
        <v>1082203.461</v>
      </c>
      <c r="G198" s="26">
        <v>647.66</v>
      </c>
      <c r="H198" s="34">
        <v>10.0883449883449</v>
      </c>
      <c r="I198" s="1">
        <v>12.5</v>
      </c>
      <c r="J198" s="25">
        <f t="shared" si="4"/>
        <v>3876.059069</v>
      </c>
      <c r="K198" s="19">
        <f t="shared" si="5"/>
        <v>48149.1266</v>
      </c>
      <c r="L198" s="25">
        <f t="shared" si="6"/>
        <v>21.54496595</v>
      </c>
      <c r="M198" s="25">
        <f t="shared" si="7"/>
        <v>1784.237159</v>
      </c>
      <c r="N198" s="25">
        <f t="shared" si="9"/>
        <v>724384.7387</v>
      </c>
    </row>
    <row r="199" ht="15.75" customHeight="1">
      <c r="A199" s="7">
        <v>42563.0</v>
      </c>
      <c r="B199" s="19">
        <v>1376730.58651485</v>
      </c>
      <c r="C199" s="16">
        <f t="shared" si="1"/>
        <v>0.21</v>
      </c>
      <c r="D199" s="25">
        <f t="shared" si="2"/>
        <v>289.1134232</v>
      </c>
      <c r="E199" s="19">
        <f t="shared" si="3"/>
        <v>6938.722156</v>
      </c>
      <c r="F199" s="19">
        <f t="shared" si="8"/>
        <v>1089142.183</v>
      </c>
      <c r="G199" s="26">
        <v>664.55</v>
      </c>
      <c r="H199" s="34">
        <v>10.0423076923076</v>
      </c>
      <c r="I199" s="1">
        <v>12.5</v>
      </c>
      <c r="J199" s="25">
        <f t="shared" si="4"/>
        <v>3871.154605</v>
      </c>
      <c r="K199" s="19">
        <f t="shared" si="5"/>
        <v>49631.27154</v>
      </c>
      <c r="L199" s="25">
        <f t="shared" si="6"/>
        <v>20.97081721</v>
      </c>
      <c r="M199" s="25">
        <f t="shared" si="7"/>
        <v>1792.416699</v>
      </c>
      <c r="N199" s="25">
        <f t="shared" si="9"/>
        <v>726177.1554</v>
      </c>
    </row>
    <row r="200" ht="15.75" customHeight="1">
      <c r="A200" s="7">
        <v>42564.0</v>
      </c>
      <c r="B200" s="19">
        <v>1364607.0229527</v>
      </c>
      <c r="C200" s="16">
        <f t="shared" si="1"/>
        <v>0.21</v>
      </c>
      <c r="D200" s="25">
        <f t="shared" si="2"/>
        <v>286.5674748</v>
      </c>
      <c r="E200" s="19">
        <f t="shared" si="3"/>
        <v>6877.619396</v>
      </c>
      <c r="F200" s="19">
        <f t="shared" si="8"/>
        <v>1096019.803</v>
      </c>
      <c r="G200" s="26">
        <v>654.47</v>
      </c>
      <c r="H200" s="34">
        <v>11.2045219638242</v>
      </c>
      <c r="I200" s="1">
        <v>12.5</v>
      </c>
      <c r="J200" s="25">
        <f t="shared" si="4"/>
        <v>4281.135421</v>
      </c>
      <c r="K200" s="19">
        <f t="shared" si="5"/>
        <v>43808.42856</v>
      </c>
      <c r="L200" s="25">
        <f t="shared" si="6"/>
        <v>23.54895949</v>
      </c>
      <c r="M200" s="25">
        <f t="shared" si="7"/>
        <v>1606.49424</v>
      </c>
      <c r="N200" s="25">
        <f t="shared" si="9"/>
        <v>727783.6497</v>
      </c>
    </row>
    <row r="201" ht="15.75" customHeight="1">
      <c r="A201" s="7">
        <v>42565.0</v>
      </c>
      <c r="B201" s="19">
        <v>1360060.6866169</v>
      </c>
      <c r="C201" s="16">
        <f t="shared" si="1"/>
        <v>0.21</v>
      </c>
      <c r="D201" s="25">
        <f t="shared" si="2"/>
        <v>285.6127442</v>
      </c>
      <c r="E201" s="19">
        <f t="shared" si="3"/>
        <v>6854.705861</v>
      </c>
      <c r="F201" s="19">
        <f t="shared" si="8"/>
        <v>1102874.509</v>
      </c>
      <c r="G201" s="26">
        <v>658.08</v>
      </c>
      <c r="H201" s="34">
        <v>10.2001182033096</v>
      </c>
      <c r="I201" s="1">
        <v>12.5</v>
      </c>
      <c r="J201" s="25">
        <f t="shared" si="4"/>
        <v>3884.378335</v>
      </c>
      <c r="K201" s="19">
        <f t="shared" si="5"/>
        <v>48387.67455</v>
      </c>
      <c r="L201" s="25">
        <f t="shared" si="6"/>
        <v>21.24933444</v>
      </c>
      <c r="M201" s="25">
        <f t="shared" si="7"/>
        <v>1764.685432</v>
      </c>
      <c r="N201" s="25">
        <f t="shared" si="9"/>
        <v>729548.3351</v>
      </c>
    </row>
    <row r="202" ht="15.75" customHeight="1">
      <c r="A202" s="7">
        <v>42566.0</v>
      </c>
      <c r="B202" s="19">
        <v>1338844.45038314</v>
      </c>
      <c r="C202" s="16">
        <f t="shared" si="1"/>
        <v>0.21</v>
      </c>
      <c r="D202" s="25">
        <f t="shared" si="2"/>
        <v>281.1573346</v>
      </c>
      <c r="E202" s="19">
        <f t="shared" si="3"/>
        <v>6747.77603</v>
      </c>
      <c r="F202" s="19">
        <f t="shared" si="8"/>
        <v>1109622.285</v>
      </c>
      <c r="G202" s="26">
        <v>663.26</v>
      </c>
      <c r="H202" s="34">
        <v>10.6309876543209</v>
      </c>
      <c r="I202" s="1">
        <v>12.5</v>
      </c>
      <c r="J202" s="25">
        <f t="shared" si="4"/>
        <v>3985.30687</v>
      </c>
      <c r="K202" s="19">
        <f t="shared" si="5"/>
        <v>46791.9836</v>
      </c>
      <c r="L202" s="25">
        <f t="shared" si="6"/>
        <v>21.63119249</v>
      </c>
      <c r="M202" s="25">
        <f t="shared" si="7"/>
        <v>1693.163475</v>
      </c>
      <c r="N202" s="25">
        <f t="shared" si="9"/>
        <v>731241.4986</v>
      </c>
    </row>
    <row r="203" ht="15.75" customHeight="1">
      <c r="A203" s="7">
        <v>42567.0</v>
      </c>
      <c r="B203" s="19">
        <v>1340359.89582841</v>
      </c>
      <c r="C203" s="16">
        <f t="shared" si="1"/>
        <v>0.21</v>
      </c>
      <c r="D203" s="25">
        <f t="shared" si="2"/>
        <v>281.4755781</v>
      </c>
      <c r="E203" s="19">
        <f t="shared" si="3"/>
        <v>6755.413875</v>
      </c>
      <c r="F203" s="19">
        <f t="shared" si="8"/>
        <v>1116377.699</v>
      </c>
      <c r="G203" s="26">
        <v>660.77</v>
      </c>
      <c r="H203" s="34">
        <v>9.1932059447983</v>
      </c>
      <c r="I203" s="1">
        <v>12.5</v>
      </c>
      <c r="J203" s="25">
        <f t="shared" si="4"/>
        <v>3450.217277</v>
      </c>
      <c r="K203" s="19">
        <f t="shared" si="5"/>
        <v>53906.92898</v>
      </c>
      <c r="L203" s="25">
        <f t="shared" si="6"/>
        <v>18.79743663</v>
      </c>
      <c r="M203" s="25">
        <f t="shared" si="7"/>
        <v>1957.967667</v>
      </c>
      <c r="N203" s="25">
        <f t="shared" si="9"/>
        <v>733199.4662</v>
      </c>
    </row>
    <row r="204" ht="15.75" customHeight="1">
      <c r="A204" s="7">
        <v>42568.0</v>
      </c>
      <c r="B204" s="19">
        <v>1349452.56850002</v>
      </c>
      <c r="C204" s="16">
        <f t="shared" si="1"/>
        <v>0.21</v>
      </c>
      <c r="D204" s="25">
        <f t="shared" si="2"/>
        <v>283.3850394</v>
      </c>
      <c r="E204" s="19">
        <f t="shared" si="3"/>
        <v>6801.240945</v>
      </c>
      <c r="F204" s="19">
        <f t="shared" si="8"/>
        <v>1123178.94</v>
      </c>
      <c r="G204" s="26">
        <v>679.46</v>
      </c>
      <c r="H204" s="34">
        <v>9.52170022371364</v>
      </c>
      <c r="I204" s="1">
        <v>12.5</v>
      </c>
      <c r="J204" s="25">
        <f t="shared" si="4"/>
        <v>3597.743191</v>
      </c>
      <c r="K204" s="19">
        <f t="shared" si="5"/>
        <v>53519.32827</v>
      </c>
      <c r="L204" s="25">
        <f t="shared" si="6"/>
        <v>19.0620132</v>
      </c>
      <c r="M204" s="25">
        <f t="shared" si="7"/>
        <v>1890.418683</v>
      </c>
      <c r="N204" s="25">
        <f t="shared" si="9"/>
        <v>735089.8849</v>
      </c>
    </row>
    <row r="205" ht="15.75" customHeight="1">
      <c r="A205" s="7">
        <v>42569.0</v>
      </c>
      <c r="B205" s="19">
        <v>1358644.25544039</v>
      </c>
      <c r="C205" s="16">
        <f t="shared" si="1"/>
        <v>0.21</v>
      </c>
      <c r="D205" s="25">
        <f t="shared" si="2"/>
        <v>285.3152936</v>
      </c>
      <c r="E205" s="19">
        <f t="shared" si="3"/>
        <v>6847.567047</v>
      </c>
      <c r="F205" s="19">
        <f t="shared" si="8"/>
        <v>1130026.507</v>
      </c>
      <c r="G205" s="26">
        <v>673.11</v>
      </c>
      <c r="H205" s="34">
        <v>9.89943693693693</v>
      </c>
      <c r="I205" s="1">
        <v>12.5</v>
      </c>
      <c r="J205" s="25">
        <f t="shared" si="4"/>
        <v>3765.947675</v>
      </c>
      <c r="K205" s="19">
        <f t="shared" si="5"/>
        <v>50996.08222</v>
      </c>
      <c r="L205" s="25">
        <f t="shared" si="6"/>
        <v>20.14145033</v>
      </c>
      <c r="M205" s="25">
        <f t="shared" si="7"/>
        <v>1818.285233</v>
      </c>
      <c r="N205" s="25">
        <f t="shared" si="9"/>
        <v>736908.1701</v>
      </c>
    </row>
    <row r="206" ht="15.75" customHeight="1">
      <c r="A206" s="7">
        <v>42570.0</v>
      </c>
      <c r="B206" s="19">
        <v>1355698.42378744</v>
      </c>
      <c r="C206" s="16">
        <f t="shared" si="1"/>
        <v>0.21</v>
      </c>
      <c r="D206" s="25">
        <f t="shared" si="2"/>
        <v>284.696669</v>
      </c>
      <c r="E206" s="19">
        <f t="shared" si="3"/>
        <v>6832.720056</v>
      </c>
      <c r="F206" s="19">
        <f t="shared" si="8"/>
        <v>1136859.227</v>
      </c>
      <c r="G206" s="26">
        <v>672.86</v>
      </c>
      <c r="H206" s="34">
        <v>11.1877604166666</v>
      </c>
      <c r="I206" s="1">
        <v>12.5</v>
      </c>
      <c r="J206" s="25">
        <f t="shared" si="4"/>
        <v>4246.824166</v>
      </c>
      <c r="K206" s="19">
        <f t="shared" si="5"/>
        <v>45106.88299</v>
      </c>
      <c r="L206" s="25">
        <f t="shared" si="6"/>
        <v>22.72176529</v>
      </c>
      <c r="M206" s="25">
        <f t="shared" si="7"/>
        <v>1608.901096</v>
      </c>
      <c r="N206" s="25">
        <f t="shared" si="9"/>
        <v>738517.0712</v>
      </c>
    </row>
    <row r="207" ht="15.75" customHeight="1">
      <c r="A207" s="7">
        <v>42571.0</v>
      </c>
      <c r="B207" s="19">
        <v>1367921.66614364</v>
      </c>
      <c r="C207" s="16">
        <f t="shared" si="1"/>
        <v>0.21</v>
      </c>
      <c r="D207" s="25">
        <f t="shared" si="2"/>
        <v>287.2635499</v>
      </c>
      <c r="E207" s="19">
        <f t="shared" si="3"/>
        <v>6894.325197</v>
      </c>
      <c r="F207" s="19">
        <f t="shared" si="8"/>
        <v>1143753.552</v>
      </c>
      <c r="G207" s="26">
        <v>665.69</v>
      </c>
      <c r="H207" s="34">
        <v>9.56255555555555</v>
      </c>
      <c r="I207" s="1">
        <v>12.5</v>
      </c>
      <c r="J207" s="25">
        <f t="shared" si="4"/>
        <v>3662.63154</v>
      </c>
      <c r="K207" s="19">
        <f t="shared" si="5"/>
        <v>52210.67706</v>
      </c>
      <c r="L207" s="25">
        <f t="shared" si="6"/>
        <v>19.8072279</v>
      </c>
      <c r="M207" s="25">
        <f t="shared" si="7"/>
        <v>1882.342005</v>
      </c>
      <c r="N207" s="25">
        <f t="shared" si="9"/>
        <v>740399.4132</v>
      </c>
    </row>
    <row r="208" ht="15.75" customHeight="1">
      <c r="A208" s="7">
        <v>42572.0</v>
      </c>
      <c r="B208" s="19">
        <v>1364979.15711716</v>
      </c>
      <c r="C208" s="16">
        <f t="shared" si="1"/>
        <v>0.21</v>
      </c>
      <c r="D208" s="25">
        <f t="shared" si="2"/>
        <v>286.645623</v>
      </c>
      <c r="E208" s="19">
        <f t="shared" si="3"/>
        <v>6879.494952</v>
      </c>
      <c r="F208" s="19">
        <f t="shared" si="8"/>
        <v>1150633.047</v>
      </c>
      <c r="G208" s="26">
        <v>665.01</v>
      </c>
      <c r="H208" s="34">
        <v>10.7706766917293</v>
      </c>
      <c r="I208" s="1">
        <v>12.5</v>
      </c>
      <c r="J208" s="25">
        <f t="shared" si="4"/>
        <v>4116.489774</v>
      </c>
      <c r="K208" s="19">
        <f t="shared" si="5"/>
        <v>46306.97906</v>
      </c>
      <c r="L208" s="25">
        <f t="shared" si="6"/>
        <v>22.28442157</v>
      </c>
      <c r="M208" s="25">
        <f t="shared" si="7"/>
        <v>1671.204188</v>
      </c>
      <c r="N208" s="25">
        <f t="shared" si="9"/>
        <v>742070.6174</v>
      </c>
    </row>
    <row r="209" ht="15.75" customHeight="1">
      <c r="A209" s="7">
        <v>42573.0</v>
      </c>
      <c r="B209" s="19">
        <v>1322632.40841254</v>
      </c>
      <c r="C209" s="16">
        <f t="shared" si="1"/>
        <v>0.21</v>
      </c>
      <c r="D209" s="25">
        <f t="shared" si="2"/>
        <v>277.7528058</v>
      </c>
      <c r="E209" s="19">
        <f t="shared" si="3"/>
        <v>6666.067338</v>
      </c>
      <c r="F209" s="19">
        <f t="shared" si="8"/>
        <v>1157299.114</v>
      </c>
      <c r="G209" s="26">
        <v>650.62</v>
      </c>
      <c r="H209" s="34">
        <v>11.1779069767441</v>
      </c>
      <c r="I209" s="1">
        <v>12.5</v>
      </c>
      <c r="J209" s="25">
        <f t="shared" si="4"/>
        <v>4139.593367</v>
      </c>
      <c r="K209" s="19">
        <f t="shared" si="5"/>
        <v>43654.4159</v>
      </c>
      <c r="L209" s="25">
        <f t="shared" si="6"/>
        <v>22.90513068</v>
      </c>
      <c r="M209" s="25">
        <f t="shared" si="7"/>
        <v>1610.319359</v>
      </c>
      <c r="N209" s="25">
        <f t="shared" si="9"/>
        <v>743680.9368</v>
      </c>
    </row>
    <row r="210" ht="15.75" customHeight="1">
      <c r="A210" s="7">
        <v>42574.0</v>
      </c>
      <c r="B210" s="19">
        <v>1295441.44321118</v>
      </c>
      <c r="C210" s="16">
        <f t="shared" si="1"/>
        <v>0.21</v>
      </c>
      <c r="D210" s="25">
        <f t="shared" si="2"/>
        <v>272.0427031</v>
      </c>
      <c r="E210" s="19">
        <f t="shared" si="3"/>
        <v>6529.024874</v>
      </c>
      <c r="F210" s="19">
        <f t="shared" si="8"/>
        <v>1163828.139</v>
      </c>
      <c r="G210" s="26">
        <v>655.56</v>
      </c>
      <c r="H210" s="34">
        <v>11.1202290076335</v>
      </c>
      <c r="I210" s="1">
        <v>12.5</v>
      </c>
      <c r="J210" s="25">
        <f t="shared" si="4"/>
        <v>4033.569544</v>
      </c>
      <c r="K210" s="19">
        <f t="shared" si="5"/>
        <v>44214.0175</v>
      </c>
      <c r="L210" s="25">
        <f t="shared" si="6"/>
        <v>22.15029953</v>
      </c>
      <c r="M210" s="25">
        <f t="shared" si="7"/>
        <v>1618.671701</v>
      </c>
      <c r="N210" s="25">
        <f t="shared" si="9"/>
        <v>745299.6085</v>
      </c>
    </row>
    <row r="211" ht="15.75" customHeight="1">
      <c r="A211" s="7">
        <v>42575.0</v>
      </c>
      <c r="B211" s="19">
        <v>1260570.91388826</v>
      </c>
      <c r="C211" s="16">
        <f t="shared" si="1"/>
        <v>0.21</v>
      </c>
      <c r="D211" s="25">
        <f t="shared" si="2"/>
        <v>264.7198919</v>
      </c>
      <c r="E211" s="19">
        <f t="shared" si="3"/>
        <v>6353.277406</v>
      </c>
      <c r="F211" s="19">
        <f t="shared" si="8"/>
        <v>1170181.416</v>
      </c>
      <c r="G211" s="26">
        <v>661.29</v>
      </c>
      <c r="H211" s="34">
        <v>11.3669354838709</v>
      </c>
      <c r="I211" s="1">
        <v>12.5</v>
      </c>
      <c r="J211" s="25">
        <f t="shared" si="4"/>
        <v>4012.07191</v>
      </c>
      <c r="K211" s="19">
        <f t="shared" si="5"/>
        <v>43632.47251</v>
      </c>
      <c r="L211" s="25">
        <f t="shared" si="6"/>
        <v>21.84133871</v>
      </c>
      <c r="M211" s="25">
        <f t="shared" si="7"/>
        <v>1583.540263</v>
      </c>
      <c r="N211" s="25">
        <f t="shared" si="9"/>
        <v>746883.1488</v>
      </c>
    </row>
    <row r="212" ht="15.75" customHeight="1">
      <c r="A212" s="7">
        <v>42576.0</v>
      </c>
      <c r="B212" s="19">
        <v>1266635.35377051</v>
      </c>
      <c r="C212" s="16">
        <f t="shared" si="1"/>
        <v>0.21</v>
      </c>
      <c r="D212" s="25">
        <f t="shared" si="2"/>
        <v>265.9934243</v>
      </c>
      <c r="E212" s="19">
        <f t="shared" si="3"/>
        <v>6383.842183</v>
      </c>
      <c r="F212" s="19">
        <f t="shared" si="8"/>
        <v>1176565.259</v>
      </c>
      <c r="G212" s="26">
        <v>654.1</v>
      </c>
      <c r="H212" s="34">
        <v>11.2013994910941</v>
      </c>
      <c r="I212" s="1">
        <v>12.5</v>
      </c>
      <c r="J212" s="25">
        <f t="shared" si="4"/>
        <v>3972.66481</v>
      </c>
      <c r="K212" s="19">
        <f t="shared" si="5"/>
        <v>43795.86679</v>
      </c>
      <c r="L212" s="25">
        <f t="shared" si="6"/>
        <v>21.86453649</v>
      </c>
      <c r="M212" s="25">
        <f t="shared" si="7"/>
        <v>1606.942062</v>
      </c>
      <c r="N212" s="25">
        <f t="shared" si="9"/>
        <v>748490.0908</v>
      </c>
    </row>
    <row r="213" ht="15.75" customHeight="1">
      <c r="A213" s="7">
        <v>42577.0</v>
      </c>
      <c r="B213" s="19">
        <v>1234797.04438871</v>
      </c>
      <c r="C213" s="16">
        <f t="shared" si="1"/>
        <v>0.21</v>
      </c>
      <c r="D213" s="25">
        <f t="shared" si="2"/>
        <v>259.3073793</v>
      </c>
      <c r="E213" s="19">
        <f t="shared" si="3"/>
        <v>6223.377104</v>
      </c>
      <c r="F213" s="19">
        <f t="shared" si="8"/>
        <v>1182788.636</v>
      </c>
      <c r="G213" s="26">
        <v>651.78</v>
      </c>
      <c r="H213" s="34">
        <v>11.1510335917312</v>
      </c>
      <c r="I213" s="1">
        <v>12.5</v>
      </c>
      <c r="J213" s="25">
        <f t="shared" si="4"/>
        <v>3855.39373</v>
      </c>
      <c r="K213" s="19">
        <f t="shared" si="5"/>
        <v>43837.64034</v>
      </c>
      <c r="L213" s="25">
        <f t="shared" si="6"/>
        <v>21.29463535</v>
      </c>
      <c r="M213" s="25">
        <f t="shared" si="7"/>
        <v>1614.200141</v>
      </c>
      <c r="N213" s="25">
        <f t="shared" si="9"/>
        <v>750104.291</v>
      </c>
    </row>
    <row r="214" ht="15.75" customHeight="1">
      <c r="A214" s="7">
        <v>42578.0</v>
      </c>
      <c r="B214" s="19">
        <v>1227216.4945359</v>
      </c>
      <c r="C214" s="16">
        <f t="shared" si="1"/>
        <v>0.21</v>
      </c>
      <c r="D214" s="25">
        <f t="shared" si="2"/>
        <v>257.7154639</v>
      </c>
      <c r="E214" s="19">
        <f t="shared" si="3"/>
        <v>6185.171132</v>
      </c>
      <c r="F214" s="19">
        <f t="shared" si="8"/>
        <v>1188973.807</v>
      </c>
      <c r="G214" s="26">
        <v>654.35</v>
      </c>
      <c r="H214" s="34">
        <v>11.25</v>
      </c>
      <c r="I214" s="1">
        <v>12.5</v>
      </c>
      <c r="J214" s="25">
        <f t="shared" si="4"/>
        <v>3865.731958</v>
      </c>
      <c r="K214" s="19">
        <f t="shared" si="5"/>
        <v>43623.33333</v>
      </c>
      <c r="L214" s="25">
        <f t="shared" si="6"/>
        <v>21.26787659</v>
      </c>
      <c r="M214" s="25">
        <f t="shared" si="7"/>
        <v>1600</v>
      </c>
      <c r="N214" s="25">
        <f t="shared" si="9"/>
        <v>751704.291</v>
      </c>
    </row>
    <row r="215" ht="15.75" customHeight="1">
      <c r="A215" s="7">
        <v>42579.0</v>
      </c>
      <c r="B215" s="19">
        <v>1239345.3743004</v>
      </c>
      <c r="C215" s="16">
        <f t="shared" si="1"/>
        <v>0.21</v>
      </c>
      <c r="D215" s="25">
        <f t="shared" si="2"/>
        <v>260.2625286</v>
      </c>
      <c r="E215" s="19">
        <f t="shared" si="3"/>
        <v>6246.300686</v>
      </c>
      <c r="F215" s="19">
        <f t="shared" si="8"/>
        <v>1195220.108</v>
      </c>
      <c r="G215" s="26">
        <v>655.04</v>
      </c>
      <c r="H215" s="34">
        <v>10.6197303921568</v>
      </c>
      <c r="I215" s="1">
        <v>12.5</v>
      </c>
      <c r="J215" s="25">
        <f t="shared" si="4"/>
        <v>3685.223847</v>
      </c>
      <c r="K215" s="19">
        <f t="shared" si="5"/>
        <v>46261.06143</v>
      </c>
      <c r="L215" s="25">
        <f t="shared" si="6"/>
        <v>20.25342857</v>
      </c>
      <c r="M215" s="25">
        <f t="shared" si="7"/>
        <v>1694.958284</v>
      </c>
      <c r="N215" s="25">
        <f t="shared" si="9"/>
        <v>753399.2492</v>
      </c>
    </row>
    <row r="216" ht="15.75" customHeight="1">
      <c r="A216" s="7">
        <v>42580.0</v>
      </c>
      <c r="B216" s="19">
        <v>1263603.13382939</v>
      </c>
      <c r="C216" s="16">
        <f t="shared" si="1"/>
        <v>0.21</v>
      </c>
      <c r="D216" s="25">
        <f t="shared" si="2"/>
        <v>265.3566581</v>
      </c>
      <c r="E216" s="19">
        <f t="shared" si="3"/>
        <v>6368.559795</v>
      </c>
      <c r="F216" s="19">
        <f t="shared" si="8"/>
        <v>1201588.667</v>
      </c>
      <c r="G216" s="26">
        <v>656.99</v>
      </c>
      <c r="H216" s="34">
        <v>9.77607709750566</v>
      </c>
      <c r="I216" s="1">
        <v>12.5</v>
      </c>
      <c r="J216" s="25">
        <f t="shared" si="4"/>
        <v>3458.862864</v>
      </c>
      <c r="K216" s="19">
        <f t="shared" si="5"/>
        <v>50402.88605</v>
      </c>
      <c r="L216" s="25">
        <f t="shared" si="6"/>
        <v>18.9529617</v>
      </c>
      <c r="M216" s="25">
        <f t="shared" si="7"/>
        <v>1841.229342</v>
      </c>
      <c r="N216" s="25">
        <f t="shared" si="9"/>
        <v>755240.4786</v>
      </c>
    </row>
    <row r="217" ht="15.75" customHeight="1">
      <c r="A217" s="7">
        <v>42581.0</v>
      </c>
      <c r="B217" s="19">
        <v>1252990.36403545</v>
      </c>
      <c r="C217" s="16">
        <f t="shared" si="1"/>
        <v>0.21</v>
      </c>
      <c r="D217" s="25">
        <f t="shared" si="2"/>
        <v>263.1279764</v>
      </c>
      <c r="E217" s="19">
        <f t="shared" si="3"/>
        <v>6315.071435</v>
      </c>
      <c r="F217" s="19">
        <f t="shared" si="8"/>
        <v>1207903.739</v>
      </c>
      <c r="G217" s="26">
        <v>655.05</v>
      </c>
      <c r="H217" s="34">
        <v>12.1098039215686</v>
      </c>
      <c r="I217" s="1">
        <v>12.5</v>
      </c>
      <c r="J217" s="25">
        <f t="shared" si="4"/>
        <v>4248.570935</v>
      </c>
      <c r="K217" s="19">
        <f t="shared" si="5"/>
        <v>40569.40172</v>
      </c>
      <c r="L217" s="25">
        <f t="shared" si="6"/>
        <v>23.34914184</v>
      </c>
      <c r="M217" s="25">
        <f t="shared" si="7"/>
        <v>1486.398964</v>
      </c>
      <c r="N217" s="25">
        <f t="shared" si="9"/>
        <v>756726.8776</v>
      </c>
    </row>
    <row r="218" ht="15.75" customHeight="1">
      <c r="A218" s="7">
        <v>42582.0</v>
      </c>
      <c r="B218" s="19">
        <v>1286344.78338781</v>
      </c>
      <c r="C218" s="16">
        <f t="shared" si="1"/>
        <v>0.21</v>
      </c>
      <c r="D218" s="25">
        <f t="shared" si="2"/>
        <v>270.1324045</v>
      </c>
      <c r="E218" s="19">
        <f t="shared" si="3"/>
        <v>6483.177708</v>
      </c>
      <c r="F218" s="19">
        <f t="shared" si="8"/>
        <v>1214386.916</v>
      </c>
      <c r="G218" s="26">
        <v>624.68</v>
      </c>
      <c r="H218" s="34">
        <v>9.29285714285714</v>
      </c>
      <c r="I218" s="1">
        <v>12.5</v>
      </c>
      <c r="J218" s="25">
        <f t="shared" si="4"/>
        <v>3347.069126</v>
      </c>
      <c r="K218" s="19">
        <f t="shared" si="5"/>
        <v>50416.14143</v>
      </c>
      <c r="L218" s="25">
        <f t="shared" si="6"/>
        <v>19.28899413</v>
      </c>
      <c r="M218" s="25">
        <f t="shared" si="7"/>
        <v>1936.97156</v>
      </c>
      <c r="N218" s="25">
        <f t="shared" si="9"/>
        <v>758663.8491</v>
      </c>
    </row>
    <row r="219" ht="15.75" customHeight="1">
      <c r="A219" s="7">
        <v>42583.0</v>
      </c>
      <c r="B219" s="19">
        <v>1322731.4226813</v>
      </c>
      <c r="C219" s="16">
        <f t="shared" si="1"/>
        <v>0.21</v>
      </c>
      <c r="D219" s="25">
        <f t="shared" si="2"/>
        <v>277.7735988</v>
      </c>
      <c r="E219" s="19">
        <f t="shared" si="3"/>
        <v>6666.56637</v>
      </c>
      <c r="F219" s="19">
        <f t="shared" si="8"/>
        <v>1221053.483</v>
      </c>
      <c r="G219" s="26">
        <v>606.27</v>
      </c>
      <c r="H219" s="34">
        <v>9.49553376906318</v>
      </c>
      <c r="I219" s="1">
        <v>12.5</v>
      </c>
      <c r="J219" s="25">
        <f t="shared" si="4"/>
        <v>3516.81145</v>
      </c>
      <c r="K219" s="19">
        <f t="shared" si="5"/>
        <v>47885.93365</v>
      </c>
      <c r="L219" s="25">
        <f t="shared" si="6"/>
        <v>20.88264506</v>
      </c>
      <c r="M219" s="25">
        <f t="shared" si="7"/>
        <v>1895.628033</v>
      </c>
      <c r="N219" s="25">
        <f t="shared" si="9"/>
        <v>760559.4771</v>
      </c>
    </row>
    <row r="220" ht="15.75" customHeight="1">
      <c r="A220" s="7">
        <v>42584.0</v>
      </c>
      <c r="B220" s="19">
        <v>1350898.73529561</v>
      </c>
      <c r="C220" s="16">
        <f t="shared" si="1"/>
        <v>0.21</v>
      </c>
      <c r="D220" s="25">
        <f t="shared" si="2"/>
        <v>283.6887344</v>
      </c>
      <c r="E220" s="19">
        <f t="shared" si="3"/>
        <v>6808.529626</v>
      </c>
      <c r="F220" s="19">
        <f t="shared" si="8"/>
        <v>1227862.012</v>
      </c>
      <c r="G220" s="26">
        <v>547.47</v>
      </c>
      <c r="H220" s="34">
        <v>9.34621212121212</v>
      </c>
      <c r="I220" s="1">
        <v>12.5</v>
      </c>
      <c r="J220" s="25">
        <f t="shared" si="4"/>
        <v>3535.220118</v>
      </c>
      <c r="K220" s="19">
        <f t="shared" si="5"/>
        <v>43932.50385</v>
      </c>
      <c r="L220" s="25">
        <f t="shared" si="6"/>
        <v>23.24655675</v>
      </c>
      <c r="M220" s="25">
        <f t="shared" si="7"/>
        <v>1925.913917</v>
      </c>
      <c r="N220" s="25">
        <f t="shared" si="9"/>
        <v>762485.3911</v>
      </c>
    </row>
    <row r="221" ht="15.75" customHeight="1">
      <c r="A221" s="7">
        <v>42585.0</v>
      </c>
      <c r="B221" s="19">
        <v>1384059.6520781</v>
      </c>
      <c r="C221" s="16">
        <f t="shared" si="1"/>
        <v>0.21</v>
      </c>
      <c r="D221" s="25">
        <f t="shared" si="2"/>
        <v>290.6525269</v>
      </c>
      <c r="E221" s="19">
        <f t="shared" si="3"/>
        <v>6975.660646</v>
      </c>
      <c r="F221" s="19">
        <f t="shared" si="8"/>
        <v>1234837.673</v>
      </c>
      <c r="G221" s="26">
        <v>566.36</v>
      </c>
      <c r="H221" s="34">
        <v>8.67088353413654</v>
      </c>
      <c r="I221" s="1">
        <v>12.5</v>
      </c>
      <c r="J221" s="25">
        <f t="shared" si="4"/>
        <v>3360.285613</v>
      </c>
      <c r="K221" s="19">
        <f t="shared" si="5"/>
        <v>48988.08735</v>
      </c>
      <c r="L221" s="25">
        <f t="shared" si="6"/>
        <v>21.35925596</v>
      </c>
      <c r="M221" s="25">
        <f t="shared" si="7"/>
        <v>2075.913017</v>
      </c>
      <c r="N221" s="25">
        <f t="shared" si="9"/>
        <v>764561.3041</v>
      </c>
    </row>
    <row r="222" ht="15.75" customHeight="1">
      <c r="A222" s="7">
        <v>42586.0</v>
      </c>
      <c r="B222" s="19">
        <v>1380553.39926663</v>
      </c>
      <c r="C222" s="16">
        <f t="shared" si="1"/>
        <v>0.21</v>
      </c>
      <c r="D222" s="25">
        <f t="shared" si="2"/>
        <v>289.9162138</v>
      </c>
      <c r="E222" s="19">
        <f t="shared" si="3"/>
        <v>6957.989132</v>
      </c>
      <c r="F222" s="19">
        <f t="shared" si="8"/>
        <v>1241795.662</v>
      </c>
      <c r="G222" s="26">
        <v>578.29</v>
      </c>
      <c r="H222" s="34">
        <v>9.34891067538126</v>
      </c>
      <c r="I222" s="1">
        <v>12.5</v>
      </c>
      <c r="J222" s="25">
        <f t="shared" si="4"/>
        <v>3613.867715</v>
      </c>
      <c r="K222" s="19">
        <f t="shared" si="5"/>
        <v>46392.30335</v>
      </c>
      <c r="L222" s="25">
        <f t="shared" si="6"/>
        <v>22.4972311</v>
      </c>
      <c r="M222" s="25">
        <f t="shared" si="7"/>
        <v>1925.358004</v>
      </c>
      <c r="N222" s="25">
        <f t="shared" si="9"/>
        <v>766486.6621</v>
      </c>
    </row>
    <row r="223" ht="15.75" customHeight="1">
      <c r="A223" s="7">
        <v>42587.0</v>
      </c>
      <c r="B223" s="19">
        <v>1442438.03351178</v>
      </c>
      <c r="C223" s="16">
        <f t="shared" si="1"/>
        <v>0.21</v>
      </c>
      <c r="D223" s="25">
        <f t="shared" si="2"/>
        <v>302.911987</v>
      </c>
      <c r="E223" s="19">
        <f t="shared" si="3"/>
        <v>7269.887689</v>
      </c>
      <c r="F223" s="19">
        <f t="shared" si="8"/>
        <v>1249065.55</v>
      </c>
      <c r="G223" s="26">
        <v>575.04</v>
      </c>
      <c r="H223" s="34">
        <v>8.48974358974359</v>
      </c>
      <c r="I223" s="1">
        <v>12.5</v>
      </c>
      <c r="J223" s="25">
        <f t="shared" si="4"/>
        <v>3428.860134</v>
      </c>
      <c r="K223" s="19">
        <f t="shared" si="5"/>
        <v>50800.12081</v>
      </c>
      <c r="L223" s="25">
        <f t="shared" si="6"/>
        <v>21.46615276</v>
      </c>
      <c r="M223" s="25">
        <f t="shared" si="7"/>
        <v>2120.205376</v>
      </c>
      <c r="N223" s="25">
        <f t="shared" si="9"/>
        <v>768606.8675</v>
      </c>
    </row>
    <row r="224" ht="15.75" customHeight="1">
      <c r="A224" s="7">
        <v>42588.0</v>
      </c>
      <c r="B224" s="19">
        <v>1448391.34280217</v>
      </c>
      <c r="C224" s="16">
        <f t="shared" si="1"/>
        <v>0.21</v>
      </c>
      <c r="D224" s="25">
        <f t="shared" si="2"/>
        <v>304.162182</v>
      </c>
      <c r="E224" s="19">
        <f t="shared" si="3"/>
        <v>7299.892368</v>
      </c>
      <c r="F224" s="19">
        <f t="shared" si="8"/>
        <v>1256365.442</v>
      </c>
      <c r="G224" s="26">
        <v>587.78</v>
      </c>
      <c r="H224" s="34">
        <v>8.7324297188755</v>
      </c>
      <c r="I224" s="1">
        <v>12.5</v>
      </c>
      <c r="J224" s="25">
        <f t="shared" si="4"/>
        <v>3541.43317</v>
      </c>
      <c r="K224" s="19">
        <f t="shared" si="5"/>
        <v>50482.51337</v>
      </c>
      <c r="L224" s="25">
        <f t="shared" si="6"/>
        <v>21.69035934</v>
      </c>
      <c r="M224" s="25">
        <f t="shared" si="7"/>
        <v>2061.281978</v>
      </c>
      <c r="N224" s="25">
        <f t="shared" si="9"/>
        <v>770668.1494</v>
      </c>
    </row>
    <row r="225" ht="15.75" customHeight="1">
      <c r="A225" s="7">
        <v>42589.0</v>
      </c>
      <c r="B225" s="19">
        <v>1428619.74020454</v>
      </c>
      <c r="C225" s="16">
        <f t="shared" si="1"/>
        <v>0.21</v>
      </c>
      <c r="D225" s="25">
        <f t="shared" si="2"/>
        <v>300.0101454</v>
      </c>
      <c r="E225" s="19">
        <f t="shared" si="3"/>
        <v>7200.243491</v>
      </c>
      <c r="F225" s="19">
        <f t="shared" si="8"/>
        <v>1263565.686</v>
      </c>
      <c r="G225" s="26">
        <v>592.69</v>
      </c>
      <c r="H225" s="34">
        <v>9.71959459459459</v>
      </c>
      <c r="I225" s="1">
        <v>12.5</v>
      </c>
      <c r="J225" s="25">
        <f t="shared" si="4"/>
        <v>3887.969317</v>
      </c>
      <c r="K225" s="19">
        <f t="shared" si="5"/>
        <v>45734.16058</v>
      </c>
      <c r="L225" s="25">
        <f t="shared" si="6"/>
        <v>23.6155318</v>
      </c>
      <c r="M225" s="25">
        <f t="shared" si="7"/>
        <v>1851.929093</v>
      </c>
      <c r="N225" s="25">
        <f t="shared" si="9"/>
        <v>772520.0785</v>
      </c>
    </row>
    <row r="226" ht="15.75" customHeight="1">
      <c r="A226" s="7">
        <v>42590.0</v>
      </c>
      <c r="B226" s="19">
        <v>1420017.3122492</v>
      </c>
      <c r="C226" s="16">
        <f t="shared" si="1"/>
        <v>0.21</v>
      </c>
      <c r="D226" s="25">
        <f t="shared" si="2"/>
        <v>298.2036356</v>
      </c>
      <c r="E226" s="19">
        <f t="shared" si="3"/>
        <v>7156.887254</v>
      </c>
      <c r="F226" s="19">
        <f t="shared" si="8"/>
        <v>1270722.573</v>
      </c>
      <c r="G226" s="26">
        <v>591.05</v>
      </c>
      <c r="H226" s="34">
        <v>9.73569819819819</v>
      </c>
      <c r="I226" s="1">
        <v>12.5</v>
      </c>
      <c r="J226" s="25">
        <f t="shared" si="4"/>
        <v>3870.960797</v>
      </c>
      <c r="K226" s="19">
        <f t="shared" si="5"/>
        <v>45532.17355</v>
      </c>
      <c r="L226" s="25">
        <f t="shared" si="6"/>
        <v>23.57746192</v>
      </c>
      <c r="M226" s="25">
        <f t="shared" si="7"/>
        <v>1848.865858</v>
      </c>
      <c r="N226" s="25">
        <f t="shared" si="9"/>
        <v>774368.9444</v>
      </c>
    </row>
    <row r="227" ht="15.75" customHeight="1">
      <c r="A227" s="7">
        <v>42591.0</v>
      </c>
      <c r="B227" s="19">
        <v>1358366.57856928</v>
      </c>
      <c r="C227" s="16">
        <f t="shared" si="1"/>
        <v>0.21</v>
      </c>
      <c r="D227" s="25">
        <f t="shared" si="2"/>
        <v>285.2569815</v>
      </c>
      <c r="E227" s="19">
        <f t="shared" si="3"/>
        <v>6846.167556</v>
      </c>
      <c r="F227" s="19">
        <f t="shared" si="8"/>
        <v>1277568.741</v>
      </c>
      <c r="G227" s="26">
        <v>587.8</v>
      </c>
      <c r="H227" s="34">
        <v>11.667876344086</v>
      </c>
      <c r="I227" s="1">
        <v>12.5</v>
      </c>
      <c r="J227" s="25">
        <f t="shared" si="4"/>
        <v>4437.790915</v>
      </c>
      <c r="K227" s="19">
        <f t="shared" si="5"/>
        <v>37783.22524</v>
      </c>
      <c r="L227" s="25">
        <f t="shared" si="6"/>
        <v>27.17939315</v>
      </c>
      <c r="M227" s="25">
        <f t="shared" si="7"/>
        <v>1542.697186</v>
      </c>
      <c r="N227" s="25">
        <f t="shared" si="9"/>
        <v>775911.6416</v>
      </c>
    </row>
    <row r="228" ht="15.75" customHeight="1">
      <c r="A228" s="7">
        <v>42592.0</v>
      </c>
      <c r="B228" s="19">
        <v>1356932.84057672</v>
      </c>
      <c r="C228" s="16">
        <f t="shared" si="1"/>
        <v>0.21</v>
      </c>
      <c r="D228" s="25">
        <f t="shared" si="2"/>
        <v>284.9558965</v>
      </c>
      <c r="E228" s="19">
        <f t="shared" si="3"/>
        <v>6838.941517</v>
      </c>
      <c r="F228" s="19">
        <f t="shared" si="8"/>
        <v>1284407.682</v>
      </c>
      <c r="G228" s="26">
        <v>592.1</v>
      </c>
      <c r="H228" s="34">
        <v>9.33565121412803</v>
      </c>
      <c r="I228" s="1">
        <v>12.5</v>
      </c>
      <c r="J228" s="25">
        <f t="shared" si="4"/>
        <v>3546.998482</v>
      </c>
      <c r="K228" s="19">
        <f t="shared" si="5"/>
        <v>47567.65113</v>
      </c>
      <c r="L228" s="25">
        <f t="shared" si="6"/>
        <v>21.56594247</v>
      </c>
      <c r="M228" s="25">
        <f t="shared" si="7"/>
        <v>1928.092598</v>
      </c>
      <c r="N228" s="25">
        <f t="shared" si="9"/>
        <v>777839.7342</v>
      </c>
    </row>
    <row r="229" ht="15.75" customHeight="1">
      <c r="A229" s="7">
        <v>42593.0</v>
      </c>
      <c r="B229" s="19">
        <v>1329691.81871815</v>
      </c>
      <c r="C229" s="16">
        <f t="shared" si="1"/>
        <v>0.21</v>
      </c>
      <c r="D229" s="25">
        <f t="shared" si="2"/>
        <v>279.2352819</v>
      </c>
      <c r="E229" s="19">
        <f t="shared" si="3"/>
        <v>6701.646766</v>
      </c>
      <c r="F229" s="19">
        <f t="shared" si="8"/>
        <v>1291109.329</v>
      </c>
      <c r="G229" s="26">
        <v>589.12</v>
      </c>
      <c r="H229" s="34">
        <v>9.79988888888888</v>
      </c>
      <c r="I229" s="1">
        <v>12.5</v>
      </c>
      <c r="J229" s="25">
        <f t="shared" si="4"/>
        <v>3648.632982</v>
      </c>
      <c r="K229" s="19">
        <f t="shared" si="5"/>
        <v>45086.22547</v>
      </c>
      <c r="L229" s="25">
        <f t="shared" si="6"/>
        <v>22.29610052</v>
      </c>
      <c r="M229" s="25">
        <f t="shared" si="7"/>
        <v>1836.755519</v>
      </c>
      <c r="N229" s="25">
        <f t="shared" si="9"/>
        <v>779676.4897</v>
      </c>
    </row>
    <row r="230" ht="15.75" customHeight="1">
      <c r="A230" s="7">
        <v>42594.0</v>
      </c>
      <c r="B230" s="19">
        <v>1303884.53485214</v>
      </c>
      <c r="C230" s="16">
        <f t="shared" si="1"/>
        <v>0.21</v>
      </c>
      <c r="D230" s="25">
        <f t="shared" si="2"/>
        <v>273.8157523</v>
      </c>
      <c r="E230" s="19">
        <f t="shared" si="3"/>
        <v>6571.578056</v>
      </c>
      <c r="F230" s="19">
        <f t="shared" si="8"/>
        <v>1297680.907</v>
      </c>
      <c r="G230" s="26">
        <v>587.56</v>
      </c>
      <c r="H230" s="34">
        <v>9.66152125279642</v>
      </c>
      <c r="I230" s="1">
        <v>12.5</v>
      </c>
      <c r="J230" s="25">
        <f t="shared" si="4"/>
        <v>3527.302281</v>
      </c>
      <c r="K230" s="19">
        <f t="shared" si="5"/>
        <v>45610.82965</v>
      </c>
      <c r="L230" s="25">
        <f t="shared" si="6"/>
        <v>21.61190042</v>
      </c>
      <c r="M230" s="25">
        <f t="shared" si="7"/>
        <v>1863.060643</v>
      </c>
      <c r="N230" s="25">
        <f t="shared" si="9"/>
        <v>781539.5503</v>
      </c>
    </row>
    <row r="231" ht="15.75" customHeight="1">
      <c r="A231" s="7">
        <v>42595.0</v>
      </c>
      <c r="B231" s="19">
        <v>1326824.34273304</v>
      </c>
      <c r="C231" s="16">
        <f t="shared" si="1"/>
        <v>0.21</v>
      </c>
      <c r="D231" s="25">
        <f t="shared" si="2"/>
        <v>278.633112</v>
      </c>
      <c r="E231" s="19">
        <f t="shared" si="3"/>
        <v>6687.194687</v>
      </c>
      <c r="F231" s="19">
        <f t="shared" si="8"/>
        <v>1304368.102</v>
      </c>
      <c r="G231" s="26">
        <v>585.59</v>
      </c>
      <c r="H231" s="34">
        <v>8.78128834355828</v>
      </c>
      <c r="I231" s="1">
        <v>12.5</v>
      </c>
      <c r="J231" s="25">
        <f t="shared" si="4"/>
        <v>3262.343598</v>
      </c>
      <c r="K231" s="19">
        <f t="shared" si="5"/>
        <v>50014.58588</v>
      </c>
      <c r="L231" s="25">
        <f t="shared" si="6"/>
        <v>20.05573345</v>
      </c>
      <c r="M231" s="25">
        <f t="shared" si="7"/>
        <v>2049.813113</v>
      </c>
      <c r="N231" s="25">
        <f t="shared" si="9"/>
        <v>783589.3634</v>
      </c>
    </row>
    <row r="232" ht="15.75" customHeight="1">
      <c r="A232" s="7">
        <v>42596.0</v>
      </c>
      <c r="B232" s="19">
        <v>1348330.41262139</v>
      </c>
      <c r="C232" s="16">
        <f t="shared" si="1"/>
        <v>0.21</v>
      </c>
      <c r="D232" s="25">
        <f t="shared" si="2"/>
        <v>283.1493867</v>
      </c>
      <c r="E232" s="19">
        <f t="shared" si="3"/>
        <v>6795.58528</v>
      </c>
      <c r="F232" s="19">
        <f t="shared" si="8"/>
        <v>1311163.687</v>
      </c>
      <c r="G232" s="26">
        <v>570.47</v>
      </c>
      <c r="H232" s="34">
        <v>8.86533742331288</v>
      </c>
      <c r="I232" s="1">
        <v>12.5</v>
      </c>
      <c r="J232" s="25">
        <f t="shared" si="4"/>
        <v>3346.953138</v>
      </c>
      <c r="K232" s="19">
        <f t="shared" si="5"/>
        <v>48261.27643</v>
      </c>
      <c r="L232" s="25">
        <f t="shared" si="6"/>
        <v>21.12123565</v>
      </c>
      <c r="M232" s="25">
        <f t="shared" si="7"/>
        <v>2030.379572</v>
      </c>
      <c r="N232" s="25">
        <f t="shared" si="9"/>
        <v>785619.743</v>
      </c>
    </row>
    <row r="233" ht="15.75" customHeight="1">
      <c r="A233" s="7">
        <v>42597.0</v>
      </c>
      <c r="B233" s="19">
        <v>1394491.14974803</v>
      </c>
      <c r="C233" s="16">
        <f t="shared" si="1"/>
        <v>0.21</v>
      </c>
      <c r="D233" s="25">
        <f t="shared" si="2"/>
        <v>292.8431414</v>
      </c>
      <c r="E233" s="19">
        <f t="shared" si="3"/>
        <v>7028.235395</v>
      </c>
      <c r="F233" s="19">
        <f t="shared" si="8"/>
        <v>1318191.922</v>
      </c>
      <c r="G233" s="26">
        <v>567.24</v>
      </c>
      <c r="H233" s="34">
        <v>9.77328767123287</v>
      </c>
      <c r="I233" s="1">
        <v>12.5</v>
      </c>
      <c r="J233" s="25">
        <f t="shared" si="4"/>
        <v>3816.053685</v>
      </c>
      <c r="K233" s="19">
        <f t="shared" si="5"/>
        <v>43529.87595</v>
      </c>
      <c r="L233" s="25">
        <f t="shared" si="6"/>
        <v>24.218661</v>
      </c>
      <c r="M233" s="25">
        <f t="shared" si="7"/>
        <v>1841.754853</v>
      </c>
      <c r="N233" s="25">
        <f t="shared" si="9"/>
        <v>787461.4979</v>
      </c>
    </row>
    <row r="234" ht="15.75" customHeight="1">
      <c r="A234" s="7">
        <v>42598.0</v>
      </c>
      <c r="B234" s="19">
        <v>1386504.11270606</v>
      </c>
      <c r="C234" s="16">
        <f t="shared" si="1"/>
        <v>0.21</v>
      </c>
      <c r="D234" s="25">
        <f t="shared" si="2"/>
        <v>291.1658637</v>
      </c>
      <c r="E234" s="19">
        <f t="shared" si="3"/>
        <v>6987.980728</v>
      </c>
      <c r="F234" s="19">
        <f t="shared" si="8"/>
        <v>1325179.903</v>
      </c>
      <c r="G234" s="26">
        <v>577.44</v>
      </c>
      <c r="H234" s="34">
        <v>10.7874074074074</v>
      </c>
      <c r="I234" s="1">
        <v>12.5</v>
      </c>
      <c r="J234" s="25">
        <f t="shared" si="4"/>
        <v>4187.899726</v>
      </c>
      <c r="K234" s="19">
        <f t="shared" si="5"/>
        <v>40146.81041</v>
      </c>
      <c r="L234" s="25">
        <f t="shared" si="6"/>
        <v>26.10910054</v>
      </c>
      <c r="M234" s="25">
        <f t="shared" si="7"/>
        <v>1668.612236</v>
      </c>
      <c r="N234" s="25">
        <f t="shared" si="9"/>
        <v>789130.1101</v>
      </c>
    </row>
    <row r="235" ht="15.75" customHeight="1">
      <c r="A235" s="7">
        <v>42599.0</v>
      </c>
      <c r="B235" s="19">
        <v>1361316.64876871</v>
      </c>
      <c r="C235" s="16">
        <f t="shared" si="1"/>
        <v>0.21</v>
      </c>
      <c r="D235" s="25">
        <f t="shared" si="2"/>
        <v>285.8764962</v>
      </c>
      <c r="E235" s="19">
        <f t="shared" si="3"/>
        <v>6861.03591</v>
      </c>
      <c r="F235" s="19">
        <f t="shared" si="8"/>
        <v>1332040.939</v>
      </c>
      <c r="G235" s="26">
        <v>573.22</v>
      </c>
      <c r="H235" s="34">
        <v>11.7238482384823</v>
      </c>
      <c r="I235" s="1">
        <v>12.5</v>
      </c>
      <c r="J235" s="25">
        <f t="shared" si="4"/>
        <v>4468.763543</v>
      </c>
      <c r="K235" s="19">
        <f t="shared" si="5"/>
        <v>36670.12667</v>
      </c>
      <c r="L235" s="25">
        <f t="shared" si="6"/>
        <v>28.06522583</v>
      </c>
      <c r="M235" s="25">
        <f t="shared" si="7"/>
        <v>1535.332054</v>
      </c>
      <c r="N235" s="25">
        <f t="shared" si="9"/>
        <v>790665.4422</v>
      </c>
    </row>
    <row r="236" ht="15.75" customHeight="1">
      <c r="A236" s="7">
        <v>42600.0</v>
      </c>
      <c r="B236" s="19">
        <v>1385417.15276969</v>
      </c>
      <c r="C236" s="16">
        <f t="shared" si="1"/>
        <v>0.21</v>
      </c>
      <c r="D236" s="25">
        <f t="shared" si="2"/>
        <v>290.9376021</v>
      </c>
      <c r="E236" s="19">
        <f t="shared" si="3"/>
        <v>6982.50245</v>
      </c>
      <c r="F236" s="19">
        <f t="shared" si="8"/>
        <v>1339023.441</v>
      </c>
      <c r="G236" s="26">
        <v>574.32</v>
      </c>
      <c r="H236" s="34">
        <v>9.35064935064935</v>
      </c>
      <c r="I236" s="1">
        <v>12.5</v>
      </c>
      <c r="J236" s="25">
        <f t="shared" si="4"/>
        <v>3627.274</v>
      </c>
      <c r="K236" s="19">
        <f t="shared" si="5"/>
        <v>46065.25</v>
      </c>
      <c r="L236" s="25">
        <f t="shared" si="6"/>
        <v>22.7367781</v>
      </c>
      <c r="M236" s="25">
        <f t="shared" si="7"/>
        <v>1925</v>
      </c>
      <c r="N236" s="25">
        <f t="shared" si="9"/>
        <v>792590.4422</v>
      </c>
    </row>
    <row r="237" ht="15.75" customHeight="1">
      <c r="A237" s="7">
        <v>42601.0</v>
      </c>
      <c r="B237" s="19">
        <v>1388011.58688232</v>
      </c>
      <c r="C237" s="16">
        <f t="shared" si="1"/>
        <v>0.21</v>
      </c>
      <c r="D237" s="25">
        <f t="shared" si="2"/>
        <v>291.4824332</v>
      </c>
      <c r="E237" s="19">
        <f t="shared" si="3"/>
        <v>6995.578398</v>
      </c>
      <c r="F237" s="19">
        <f t="shared" si="8"/>
        <v>1346019.02</v>
      </c>
      <c r="G237" s="26">
        <v>575.63</v>
      </c>
      <c r="H237" s="34">
        <v>9.29264069264069</v>
      </c>
      <c r="I237" s="1">
        <v>12.5</v>
      </c>
      <c r="J237" s="25">
        <f t="shared" si="4"/>
        <v>3611.522027</v>
      </c>
      <c r="K237" s="19">
        <f t="shared" si="5"/>
        <v>46458.53792</v>
      </c>
      <c r="L237" s="25">
        <f t="shared" si="6"/>
        <v>22.58652137</v>
      </c>
      <c r="M237" s="25">
        <f t="shared" si="7"/>
        <v>1937.016678</v>
      </c>
      <c r="N237" s="25">
        <f t="shared" si="9"/>
        <v>794527.4588</v>
      </c>
    </row>
    <row r="238" ht="15.75" customHeight="1">
      <c r="A238" s="7">
        <v>42602.0</v>
      </c>
      <c r="B238" s="19">
        <v>1393693.39066888</v>
      </c>
      <c r="C238" s="16">
        <f t="shared" si="1"/>
        <v>0.21</v>
      </c>
      <c r="D238" s="25">
        <f t="shared" si="2"/>
        <v>292.675612</v>
      </c>
      <c r="E238" s="19">
        <f t="shared" si="3"/>
        <v>7024.214689</v>
      </c>
      <c r="F238" s="19">
        <f t="shared" si="8"/>
        <v>1353043.234</v>
      </c>
      <c r="G238" s="26">
        <v>581.7</v>
      </c>
      <c r="H238" s="34">
        <v>9.31494623655914</v>
      </c>
      <c r="I238" s="1">
        <v>12.5</v>
      </c>
      <c r="J238" s="25">
        <f t="shared" si="4"/>
        <v>3635.010121</v>
      </c>
      <c r="K238" s="19">
        <f t="shared" si="5"/>
        <v>46836.01912</v>
      </c>
      <c r="L238" s="25">
        <f t="shared" si="6"/>
        <v>22.49619466</v>
      </c>
      <c r="M238" s="25">
        <f t="shared" si="7"/>
        <v>1932.378303</v>
      </c>
      <c r="N238" s="25">
        <f t="shared" si="9"/>
        <v>796459.8371</v>
      </c>
    </row>
    <row r="239" ht="15.75" customHeight="1">
      <c r="A239" s="7">
        <v>42603.0</v>
      </c>
      <c r="B239" s="19">
        <v>1419936.0328972</v>
      </c>
      <c r="C239" s="16">
        <f t="shared" si="1"/>
        <v>0.21</v>
      </c>
      <c r="D239" s="25">
        <f t="shared" si="2"/>
        <v>298.1865669</v>
      </c>
      <c r="E239" s="19">
        <f t="shared" si="3"/>
        <v>7156.477606</v>
      </c>
      <c r="F239" s="19">
        <f t="shared" si="8"/>
        <v>1360199.712</v>
      </c>
      <c r="G239" s="26">
        <v>581.31</v>
      </c>
      <c r="H239" s="34">
        <v>8.83271983640081</v>
      </c>
      <c r="I239" s="1">
        <v>12.5</v>
      </c>
      <c r="J239" s="25">
        <f t="shared" si="4"/>
        <v>3511.731206</v>
      </c>
      <c r="K239" s="19">
        <f t="shared" si="5"/>
        <v>49359.9376</v>
      </c>
      <c r="L239" s="25">
        <f t="shared" si="6"/>
        <v>21.74783221</v>
      </c>
      <c r="M239" s="25">
        <f t="shared" si="7"/>
        <v>2037.877385</v>
      </c>
      <c r="N239" s="25">
        <f t="shared" si="9"/>
        <v>798497.7145</v>
      </c>
    </row>
    <row r="240" ht="15.75" customHeight="1">
      <c r="A240" s="7">
        <v>42604.0</v>
      </c>
      <c r="B240" s="19">
        <v>1455440.78414728</v>
      </c>
      <c r="C240" s="16">
        <f t="shared" si="1"/>
        <v>0.21</v>
      </c>
      <c r="D240" s="25">
        <f t="shared" si="2"/>
        <v>305.6425647</v>
      </c>
      <c r="E240" s="19">
        <f t="shared" si="3"/>
        <v>7335.421552</v>
      </c>
      <c r="F240" s="19">
        <f t="shared" si="8"/>
        <v>1367535.134</v>
      </c>
      <c r="G240" s="26">
        <v>586.75</v>
      </c>
      <c r="H240" s="34">
        <v>9.09388185654008</v>
      </c>
      <c r="I240" s="1">
        <v>12.5</v>
      </c>
      <c r="J240" s="25">
        <f t="shared" si="4"/>
        <v>3705.969831</v>
      </c>
      <c r="K240" s="19">
        <f t="shared" si="5"/>
        <v>48391.05092</v>
      </c>
      <c r="L240" s="25">
        <f t="shared" si="6"/>
        <v>22.73794869</v>
      </c>
      <c r="M240" s="25">
        <f t="shared" si="7"/>
        <v>1979.352743</v>
      </c>
      <c r="N240" s="25">
        <f t="shared" si="9"/>
        <v>800477.0673</v>
      </c>
    </row>
    <row r="241" ht="15.75" customHeight="1">
      <c r="A241" s="7">
        <v>42605.0</v>
      </c>
      <c r="B241" s="19">
        <v>1492489.22023433</v>
      </c>
      <c r="C241" s="16">
        <f t="shared" si="1"/>
        <v>0.21</v>
      </c>
      <c r="D241" s="25">
        <f t="shared" si="2"/>
        <v>313.4227362</v>
      </c>
      <c r="E241" s="19">
        <f t="shared" si="3"/>
        <v>7522.14567</v>
      </c>
      <c r="F241" s="19">
        <f t="shared" si="8"/>
        <v>1375057.279</v>
      </c>
      <c r="G241" s="26">
        <v>583.42</v>
      </c>
      <c r="H241" s="34">
        <v>9.77392290249433</v>
      </c>
      <c r="I241" s="1">
        <v>12.5</v>
      </c>
      <c r="J241" s="25">
        <f t="shared" si="4"/>
        <v>4084.49288</v>
      </c>
      <c r="K241" s="19">
        <f t="shared" si="5"/>
        <v>44768.61587</v>
      </c>
      <c r="L241" s="25">
        <f t="shared" si="6"/>
        <v>25.20341155</v>
      </c>
      <c r="M241" s="25">
        <f t="shared" si="7"/>
        <v>1841.635153</v>
      </c>
      <c r="N241" s="25">
        <f t="shared" si="9"/>
        <v>802318.7024</v>
      </c>
    </row>
    <row r="242" ht="15.75" customHeight="1">
      <c r="A242" s="7">
        <v>42606.0</v>
      </c>
      <c r="B242" s="19">
        <v>1490945.53539737</v>
      </c>
      <c r="C242" s="16">
        <f t="shared" si="1"/>
        <v>0.21</v>
      </c>
      <c r="D242" s="25">
        <f t="shared" si="2"/>
        <v>313.0985624</v>
      </c>
      <c r="E242" s="19">
        <f t="shared" si="3"/>
        <v>7514.365498</v>
      </c>
      <c r="F242" s="19">
        <f t="shared" si="8"/>
        <v>1382571.645</v>
      </c>
      <c r="G242" s="26">
        <v>580.18</v>
      </c>
      <c r="H242" s="34">
        <v>9.38881578947368</v>
      </c>
      <c r="I242" s="1">
        <v>12.5</v>
      </c>
      <c r="J242" s="25">
        <f t="shared" si="4"/>
        <v>3919.499636</v>
      </c>
      <c r="K242" s="19">
        <f t="shared" si="5"/>
        <v>46346.10048</v>
      </c>
      <c r="L242" s="25">
        <f t="shared" si="6"/>
        <v>24.32038107</v>
      </c>
      <c r="M242" s="25">
        <f t="shared" si="7"/>
        <v>1917.17469</v>
      </c>
      <c r="N242" s="25">
        <f t="shared" si="9"/>
        <v>804235.8771</v>
      </c>
    </row>
    <row r="243" ht="15.75" customHeight="1">
      <c r="A243" s="7">
        <v>42607.0</v>
      </c>
      <c r="B243" s="19">
        <v>1453897.09931032</v>
      </c>
      <c r="C243" s="16">
        <f t="shared" si="1"/>
        <v>0.21</v>
      </c>
      <c r="D243" s="25">
        <f t="shared" si="2"/>
        <v>305.3183909</v>
      </c>
      <c r="E243" s="19">
        <f t="shared" si="3"/>
        <v>7327.641381</v>
      </c>
      <c r="F243" s="19">
        <f t="shared" si="8"/>
        <v>1389899.286</v>
      </c>
      <c r="G243" s="26">
        <v>577.76</v>
      </c>
      <c r="H243" s="34">
        <v>11.2467948717948</v>
      </c>
      <c r="I243" s="1">
        <v>12.5</v>
      </c>
      <c r="J243" s="25">
        <f t="shared" si="4"/>
        <v>4578.471083</v>
      </c>
      <c r="K243" s="19">
        <f t="shared" si="5"/>
        <v>38528.31006</v>
      </c>
      <c r="L243" s="25">
        <f t="shared" si="6"/>
        <v>28.52827454</v>
      </c>
      <c r="M243" s="25">
        <f t="shared" si="7"/>
        <v>1600.45597</v>
      </c>
      <c r="N243" s="25">
        <f t="shared" si="9"/>
        <v>805836.3331</v>
      </c>
    </row>
    <row r="244" ht="15.75" customHeight="1">
      <c r="A244" s="7">
        <v>42608.0</v>
      </c>
      <c r="B244" s="19">
        <v>1416848.66322328</v>
      </c>
      <c r="C244" s="16">
        <f t="shared" si="1"/>
        <v>0.21</v>
      </c>
      <c r="D244" s="25">
        <f t="shared" si="2"/>
        <v>297.5382193</v>
      </c>
      <c r="E244" s="19">
        <f t="shared" si="3"/>
        <v>7140.917263</v>
      </c>
      <c r="F244" s="19">
        <f t="shared" si="8"/>
        <v>1397040.203</v>
      </c>
      <c r="G244" s="26">
        <v>579.65</v>
      </c>
      <c r="H244" s="34">
        <v>10.8651515151515</v>
      </c>
      <c r="I244" s="1">
        <v>12.5</v>
      </c>
      <c r="J244" s="25">
        <f t="shared" si="4"/>
        <v>4310.397112</v>
      </c>
      <c r="K244" s="19">
        <f t="shared" si="5"/>
        <v>40012.09734</v>
      </c>
      <c r="L244" s="25">
        <f t="shared" si="6"/>
        <v>26.77034349</v>
      </c>
      <c r="M244" s="25">
        <f t="shared" si="7"/>
        <v>1656.67271</v>
      </c>
      <c r="N244" s="25">
        <f t="shared" si="9"/>
        <v>807493.0058</v>
      </c>
    </row>
    <row r="245" ht="15.75" customHeight="1">
      <c r="A245" s="7">
        <v>42609.0</v>
      </c>
      <c r="B245" s="19">
        <v>1387518.65132103</v>
      </c>
      <c r="C245" s="16">
        <f t="shared" si="1"/>
        <v>0.21</v>
      </c>
      <c r="D245" s="25">
        <f t="shared" si="2"/>
        <v>291.3789168</v>
      </c>
      <c r="E245" s="19">
        <f t="shared" si="3"/>
        <v>6993.094003</v>
      </c>
      <c r="F245" s="19">
        <f t="shared" si="8"/>
        <v>1404033.297</v>
      </c>
      <c r="G245" s="26">
        <v>569.95</v>
      </c>
      <c r="H245" s="34">
        <v>10.0641203703703</v>
      </c>
      <c r="I245" s="1">
        <v>12.5</v>
      </c>
      <c r="J245" s="25">
        <f t="shared" si="4"/>
        <v>3909.963322</v>
      </c>
      <c r="K245" s="19">
        <f t="shared" si="5"/>
        <v>42473.90574</v>
      </c>
      <c r="L245" s="25">
        <f t="shared" si="6"/>
        <v>24.69667157</v>
      </c>
      <c r="M245" s="25">
        <f t="shared" si="7"/>
        <v>1788.531867</v>
      </c>
      <c r="N245" s="25">
        <f t="shared" si="9"/>
        <v>809281.5377</v>
      </c>
    </row>
    <row r="246" ht="15.75" customHeight="1">
      <c r="A246" s="7">
        <v>42610.0</v>
      </c>
      <c r="B246" s="19">
        <v>1376712.85746231</v>
      </c>
      <c r="C246" s="16">
        <f t="shared" si="1"/>
        <v>0.21</v>
      </c>
      <c r="D246" s="25">
        <f t="shared" si="2"/>
        <v>289.1097001</v>
      </c>
      <c r="E246" s="19">
        <f t="shared" si="3"/>
        <v>6938.632802</v>
      </c>
      <c r="F246" s="19">
        <f t="shared" si="8"/>
        <v>1410971.93</v>
      </c>
      <c r="G246" s="26">
        <v>573.91</v>
      </c>
      <c r="H246" s="34">
        <v>9.40668859649122</v>
      </c>
      <c r="I246" s="1">
        <v>12.5</v>
      </c>
      <c r="J246" s="25">
        <f t="shared" si="4"/>
        <v>3626.086558</v>
      </c>
      <c r="K246" s="19">
        <f t="shared" si="5"/>
        <v>45758.13216</v>
      </c>
      <c r="L246" s="25">
        <f t="shared" si="6"/>
        <v>22.74557267</v>
      </c>
      <c r="M246" s="25">
        <f t="shared" si="7"/>
        <v>1913.532038</v>
      </c>
      <c r="N246" s="25">
        <f t="shared" si="9"/>
        <v>811195.0697</v>
      </c>
    </row>
    <row r="247" ht="15.75" customHeight="1">
      <c r="A247" s="7">
        <v>42611.0</v>
      </c>
      <c r="B247" s="19">
        <v>1383377.11829878</v>
      </c>
      <c r="C247" s="16">
        <f t="shared" si="1"/>
        <v>0.21</v>
      </c>
      <c r="D247" s="25">
        <f t="shared" si="2"/>
        <v>290.5091948</v>
      </c>
      <c r="E247" s="19">
        <f t="shared" si="3"/>
        <v>6972.220676</v>
      </c>
      <c r="F247" s="19">
        <f t="shared" si="8"/>
        <v>1417944.151</v>
      </c>
      <c r="G247" s="26">
        <v>574.11</v>
      </c>
      <c r="H247" s="34">
        <v>9.71185682326621</v>
      </c>
      <c r="I247" s="1">
        <v>12.5</v>
      </c>
      <c r="J247" s="25">
        <f t="shared" si="4"/>
        <v>3761.844942</v>
      </c>
      <c r="K247" s="19">
        <f t="shared" si="5"/>
        <v>44335.75451</v>
      </c>
      <c r="L247" s="25">
        <f t="shared" si="6"/>
        <v>23.58893207</v>
      </c>
      <c r="M247" s="25">
        <f t="shared" si="7"/>
        <v>1853.404589</v>
      </c>
      <c r="N247" s="25">
        <f t="shared" si="9"/>
        <v>813048.4743</v>
      </c>
    </row>
    <row r="248" ht="15.75" customHeight="1">
      <c r="A248" s="7">
        <v>42612.0</v>
      </c>
      <c r="B248" s="19">
        <v>1405862.32320015</v>
      </c>
      <c r="C248" s="16">
        <f t="shared" si="1"/>
        <v>0.21</v>
      </c>
      <c r="D248" s="25">
        <f t="shared" si="2"/>
        <v>295.2310879</v>
      </c>
      <c r="E248" s="19">
        <f t="shared" si="3"/>
        <v>7085.546109</v>
      </c>
      <c r="F248" s="19">
        <f t="shared" si="8"/>
        <v>1425029.697</v>
      </c>
      <c r="G248" s="26">
        <v>577.5</v>
      </c>
      <c r="H248" s="34">
        <v>8.79644308943089</v>
      </c>
      <c r="I248" s="1">
        <v>12.5</v>
      </c>
      <c r="J248" s="25">
        <f t="shared" si="4"/>
        <v>3462.644617</v>
      </c>
      <c r="K248" s="19">
        <f t="shared" si="5"/>
        <v>49238.65199</v>
      </c>
      <c r="L248" s="25">
        <f t="shared" si="6"/>
        <v>21.58531709</v>
      </c>
      <c r="M248" s="25">
        <f t="shared" si="7"/>
        <v>2046.281641</v>
      </c>
      <c r="N248" s="25">
        <f t="shared" si="9"/>
        <v>815094.7559</v>
      </c>
    </row>
    <row r="249" ht="15.75" customHeight="1">
      <c r="A249" s="7">
        <v>42613.0</v>
      </c>
      <c r="B249" s="19">
        <v>1416821.5548141</v>
      </c>
      <c r="C249" s="16">
        <f t="shared" si="1"/>
        <v>0.21</v>
      </c>
      <c r="D249" s="25">
        <f t="shared" si="2"/>
        <v>297.5325265</v>
      </c>
      <c r="E249" s="19">
        <f t="shared" si="3"/>
        <v>7140.780636</v>
      </c>
      <c r="F249" s="19">
        <f t="shared" si="8"/>
        <v>1432170.478</v>
      </c>
      <c r="G249" s="26">
        <v>575.47</v>
      </c>
      <c r="H249" s="34">
        <v>10.6889303482587</v>
      </c>
      <c r="I249" s="1">
        <v>12.5</v>
      </c>
      <c r="J249" s="25">
        <f t="shared" si="4"/>
        <v>4240.405936</v>
      </c>
      <c r="K249" s="19">
        <f t="shared" si="5"/>
        <v>40378.45565</v>
      </c>
      <c r="L249" s="25">
        <f t="shared" si="6"/>
        <v>26.52694558</v>
      </c>
      <c r="M249" s="25">
        <f t="shared" si="7"/>
        <v>1683.985152</v>
      </c>
      <c r="N249" s="25">
        <f t="shared" si="9"/>
        <v>816778.7411</v>
      </c>
    </row>
    <row r="250" ht="15.75" customHeight="1">
      <c r="A250" s="7">
        <v>42614.0</v>
      </c>
      <c r="B250" s="19">
        <v>1434099.56166164</v>
      </c>
      <c r="C250" s="16">
        <f t="shared" si="1"/>
        <v>0.21</v>
      </c>
      <c r="D250" s="25">
        <f t="shared" si="2"/>
        <v>301.1609079</v>
      </c>
      <c r="E250" s="19">
        <f t="shared" si="3"/>
        <v>7227.861791</v>
      </c>
      <c r="F250" s="19">
        <f t="shared" si="8"/>
        <v>1439398.339</v>
      </c>
      <c r="G250" s="26">
        <v>572.3</v>
      </c>
      <c r="H250" s="34">
        <v>10.342619047619</v>
      </c>
      <c r="I250" s="1">
        <v>12.5</v>
      </c>
      <c r="J250" s="25">
        <f t="shared" si="4"/>
        <v>4153.056724</v>
      </c>
      <c r="K250" s="19">
        <f t="shared" si="5"/>
        <v>41500.61005</v>
      </c>
      <c r="L250" s="25">
        <f t="shared" si="6"/>
        <v>26.12441762</v>
      </c>
      <c r="M250" s="25">
        <f t="shared" si="7"/>
        <v>1740.371556</v>
      </c>
      <c r="N250" s="25">
        <f t="shared" si="9"/>
        <v>818519.1126</v>
      </c>
    </row>
    <row r="251" ht="15.75" customHeight="1">
      <c r="A251" s="7">
        <v>42615.0</v>
      </c>
      <c r="B251" s="19">
        <v>1451665.64028065</v>
      </c>
      <c r="C251" s="16">
        <f t="shared" si="1"/>
        <v>0.21</v>
      </c>
      <c r="D251" s="25">
        <f t="shared" si="2"/>
        <v>304.8497845</v>
      </c>
      <c r="E251" s="19">
        <f t="shared" si="3"/>
        <v>7316.394827</v>
      </c>
      <c r="F251" s="19">
        <f t="shared" si="8"/>
        <v>1446714.734</v>
      </c>
      <c r="G251" s="26">
        <v>575.54</v>
      </c>
      <c r="H251" s="34">
        <v>9.31949891067538</v>
      </c>
      <c r="I251" s="1">
        <v>12.5</v>
      </c>
      <c r="J251" s="25">
        <f t="shared" si="4"/>
        <v>3788.062979</v>
      </c>
      <c r="K251" s="19">
        <f t="shared" si="5"/>
        <v>46317.40442</v>
      </c>
      <c r="L251" s="25">
        <f t="shared" si="6"/>
        <v>23.69431616</v>
      </c>
      <c r="M251" s="25">
        <f t="shared" si="7"/>
        <v>1931.434316</v>
      </c>
      <c r="N251" s="25">
        <f t="shared" si="9"/>
        <v>820450.547</v>
      </c>
    </row>
    <row r="252" ht="15.75" customHeight="1">
      <c r="A252" s="7">
        <v>42616.0</v>
      </c>
      <c r="B252" s="19">
        <v>1414554.58812023</v>
      </c>
      <c r="C252" s="16">
        <f t="shared" si="1"/>
        <v>0.21</v>
      </c>
      <c r="D252" s="25">
        <f t="shared" si="2"/>
        <v>297.0564635</v>
      </c>
      <c r="E252" s="19">
        <f t="shared" si="3"/>
        <v>7129.355124</v>
      </c>
      <c r="F252" s="19">
        <f t="shared" si="8"/>
        <v>1453844.089</v>
      </c>
      <c r="G252" s="26">
        <v>598.21</v>
      </c>
      <c r="H252" s="34">
        <v>11.4533068783068</v>
      </c>
      <c r="I252" s="1">
        <v>12.5</v>
      </c>
      <c r="J252" s="25">
        <f t="shared" si="4"/>
        <v>4536.371782</v>
      </c>
      <c r="K252" s="19">
        <f t="shared" si="5"/>
        <v>39172.74764</v>
      </c>
      <c r="L252" s="25">
        <f t="shared" si="6"/>
        <v>27.29967472</v>
      </c>
      <c r="M252" s="25">
        <f t="shared" si="7"/>
        <v>1571.598508</v>
      </c>
      <c r="N252" s="25">
        <f t="shared" si="9"/>
        <v>822022.1455</v>
      </c>
    </row>
    <row r="253" ht="15.75" customHeight="1">
      <c r="A253" s="7">
        <v>42617.0</v>
      </c>
      <c r="B253" s="19">
        <v>1461585.31265773</v>
      </c>
      <c r="C253" s="16">
        <f t="shared" si="1"/>
        <v>0.21</v>
      </c>
      <c r="D253" s="25">
        <f t="shared" si="2"/>
        <v>306.9329157</v>
      </c>
      <c r="E253" s="19">
        <f t="shared" si="3"/>
        <v>7366.389976</v>
      </c>
      <c r="F253" s="19">
        <f t="shared" si="8"/>
        <v>1461210.479</v>
      </c>
      <c r="G253" s="26">
        <v>608.63</v>
      </c>
      <c r="H253" s="34">
        <v>8.0840782122905</v>
      </c>
      <c r="I253" s="1">
        <v>12.5</v>
      </c>
      <c r="J253" s="25">
        <f t="shared" si="4"/>
        <v>3308.359595</v>
      </c>
      <c r="K253" s="19">
        <f t="shared" si="5"/>
        <v>56465.62144</v>
      </c>
      <c r="L253" s="25">
        <f t="shared" si="6"/>
        <v>19.56869451</v>
      </c>
      <c r="M253" s="25">
        <f t="shared" si="7"/>
        <v>2226.598943</v>
      </c>
      <c r="N253" s="25">
        <f t="shared" si="9"/>
        <v>824248.7444</v>
      </c>
    </row>
    <row r="254" ht="15.75" customHeight="1">
      <c r="A254" s="7">
        <v>42618.0</v>
      </c>
      <c r="B254" s="19">
        <v>1422393.04220981</v>
      </c>
      <c r="C254" s="16">
        <f t="shared" si="1"/>
        <v>0.21</v>
      </c>
      <c r="D254" s="25">
        <f t="shared" si="2"/>
        <v>298.7025389</v>
      </c>
      <c r="E254" s="19">
        <f t="shared" si="3"/>
        <v>7168.860933</v>
      </c>
      <c r="F254" s="19">
        <f t="shared" si="8"/>
        <v>1468379.34</v>
      </c>
      <c r="G254" s="26">
        <v>606.59</v>
      </c>
      <c r="H254" s="34">
        <v>10.2884523809523</v>
      </c>
      <c r="I254" s="1">
        <v>12.5</v>
      </c>
      <c r="J254" s="25">
        <f t="shared" si="4"/>
        <v>4097.582463</v>
      </c>
      <c r="K254" s="19">
        <f t="shared" si="5"/>
        <v>44218.74964</v>
      </c>
      <c r="L254" s="25">
        <f t="shared" si="6"/>
        <v>24.31839771</v>
      </c>
      <c r="M254" s="25">
        <f t="shared" si="7"/>
        <v>1749.534267</v>
      </c>
      <c r="N254" s="25">
        <f t="shared" si="9"/>
        <v>825998.2787</v>
      </c>
    </row>
    <row r="255" ht="15.75" customHeight="1">
      <c r="A255" s="7">
        <v>42619.0</v>
      </c>
      <c r="B255" s="19">
        <v>1423960.73302773</v>
      </c>
      <c r="C255" s="16">
        <f t="shared" si="1"/>
        <v>0.21</v>
      </c>
      <c r="D255" s="25">
        <f t="shared" si="2"/>
        <v>299.0317539</v>
      </c>
      <c r="E255" s="19">
        <f t="shared" si="3"/>
        <v>7176.762094</v>
      </c>
      <c r="F255" s="19">
        <f t="shared" si="8"/>
        <v>1475556.102</v>
      </c>
      <c r="G255" s="26">
        <v>610.44</v>
      </c>
      <c r="H255" s="34">
        <v>10.4628676470588</v>
      </c>
      <c r="I255" s="1">
        <v>12.5</v>
      </c>
      <c r="J255" s="25">
        <f t="shared" si="4"/>
        <v>4171.639552</v>
      </c>
      <c r="K255" s="19">
        <f t="shared" si="5"/>
        <v>43757.60216</v>
      </c>
      <c r="L255" s="25">
        <f t="shared" si="6"/>
        <v>24.60176657</v>
      </c>
      <c r="M255" s="25">
        <f t="shared" si="7"/>
        <v>1720.369655</v>
      </c>
      <c r="N255" s="25">
        <f t="shared" si="9"/>
        <v>827718.6483</v>
      </c>
    </row>
    <row r="256" ht="15.75" customHeight="1">
      <c r="A256" s="7">
        <v>42620.0</v>
      </c>
      <c r="B256" s="19">
        <v>1441205.33202481</v>
      </c>
      <c r="C256" s="16">
        <f t="shared" si="1"/>
        <v>0.21</v>
      </c>
      <c r="D256" s="25">
        <f t="shared" si="2"/>
        <v>302.6531197</v>
      </c>
      <c r="E256" s="19">
        <f t="shared" si="3"/>
        <v>7263.674873</v>
      </c>
      <c r="F256" s="19">
        <f t="shared" si="8"/>
        <v>1482819.777</v>
      </c>
      <c r="G256" s="26">
        <v>614.54</v>
      </c>
      <c r="H256" s="34">
        <v>9.60515350877192</v>
      </c>
      <c r="I256" s="1">
        <v>12.5</v>
      </c>
      <c r="J256" s="25">
        <f t="shared" si="4"/>
        <v>3876.039566</v>
      </c>
      <c r="K256" s="19">
        <f t="shared" si="5"/>
        <v>47985.17791</v>
      </c>
      <c r="L256" s="25">
        <f t="shared" si="6"/>
        <v>22.70599544</v>
      </c>
      <c r="M256" s="25">
        <f t="shared" si="7"/>
        <v>1873.993995</v>
      </c>
      <c r="N256" s="25">
        <f t="shared" si="9"/>
        <v>829592.6423</v>
      </c>
    </row>
    <row r="257" ht="15.75" customHeight="1">
      <c r="A257" s="7">
        <v>42621.0</v>
      </c>
      <c r="B257" s="19">
        <v>1427096.11466356</v>
      </c>
      <c r="C257" s="16">
        <f t="shared" si="1"/>
        <v>0.21</v>
      </c>
      <c r="D257" s="25">
        <f t="shared" si="2"/>
        <v>299.6901841</v>
      </c>
      <c r="E257" s="19">
        <f t="shared" si="3"/>
        <v>7192.564418</v>
      </c>
      <c r="F257" s="19">
        <f t="shared" si="8"/>
        <v>1490012.342</v>
      </c>
      <c r="G257" s="26">
        <v>626.32</v>
      </c>
      <c r="H257" s="34">
        <v>9.94027777777777</v>
      </c>
      <c r="I257" s="1">
        <v>12.5</v>
      </c>
      <c r="J257" s="25">
        <f t="shared" si="4"/>
        <v>3972.004903</v>
      </c>
      <c r="K257" s="19">
        <f t="shared" si="5"/>
        <v>47256.22468</v>
      </c>
      <c r="L257" s="25">
        <f t="shared" si="6"/>
        <v>22.83053016</v>
      </c>
      <c r="M257" s="25">
        <f t="shared" si="7"/>
        <v>1810.814587</v>
      </c>
      <c r="N257" s="25">
        <f t="shared" si="9"/>
        <v>831403.4569</v>
      </c>
    </row>
    <row r="258" ht="15.75" customHeight="1">
      <c r="A258" s="7">
        <v>42622.0</v>
      </c>
      <c r="B258" s="19">
        <v>1453746.85856815</v>
      </c>
      <c r="C258" s="16">
        <f t="shared" si="1"/>
        <v>0.21</v>
      </c>
      <c r="D258" s="25">
        <f t="shared" si="2"/>
        <v>305.2868403</v>
      </c>
      <c r="E258" s="19">
        <f t="shared" si="3"/>
        <v>7326.884167</v>
      </c>
      <c r="F258" s="19">
        <f t="shared" si="8"/>
        <v>1497339.226</v>
      </c>
      <c r="G258" s="26">
        <v>622.86</v>
      </c>
      <c r="H258" s="34">
        <v>10.1796948356807</v>
      </c>
      <c r="I258" s="1">
        <v>12.5</v>
      </c>
      <c r="J258" s="25">
        <f t="shared" si="4"/>
        <v>4143.635829</v>
      </c>
      <c r="K258" s="19">
        <f t="shared" si="5"/>
        <v>45889.88251</v>
      </c>
      <c r="L258" s="25">
        <f t="shared" si="6"/>
        <v>23.94934493</v>
      </c>
      <c r="M258" s="25">
        <f t="shared" si="7"/>
        <v>1768.225894</v>
      </c>
      <c r="N258" s="25">
        <f t="shared" si="9"/>
        <v>833171.6828</v>
      </c>
    </row>
    <row r="259" ht="15.75" customHeight="1">
      <c r="A259" s="7">
        <v>42623.0</v>
      </c>
      <c r="B259" s="19">
        <v>1416122.27893814</v>
      </c>
      <c r="C259" s="16">
        <f t="shared" si="1"/>
        <v>0.21</v>
      </c>
      <c r="D259" s="25">
        <f t="shared" si="2"/>
        <v>297.3856786</v>
      </c>
      <c r="E259" s="19">
        <f t="shared" si="3"/>
        <v>7137.256286</v>
      </c>
      <c r="F259" s="19">
        <f t="shared" si="8"/>
        <v>1504476.482</v>
      </c>
      <c r="G259" s="26">
        <v>623.51</v>
      </c>
      <c r="H259" s="34">
        <v>9.27827956989247</v>
      </c>
      <c r="I259" s="1">
        <v>12.5</v>
      </c>
      <c r="J259" s="25">
        <f t="shared" si="4"/>
        <v>3678.969955</v>
      </c>
      <c r="K259" s="19">
        <f t="shared" si="5"/>
        <v>50400.77705</v>
      </c>
      <c r="L259" s="25">
        <f t="shared" si="6"/>
        <v>21.24150669</v>
      </c>
      <c r="M259" s="25">
        <f t="shared" si="7"/>
        <v>1940.014834</v>
      </c>
      <c r="N259" s="25">
        <f t="shared" si="9"/>
        <v>835111.6976</v>
      </c>
    </row>
    <row r="260" ht="15.75" customHeight="1">
      <c r="A260" s="7">
        <v>42624.0</v>
      </c>
      <c r="B260" s="19">
        <v>1453746.85856815</v>
      </c>
      <c r="C260" s="16">
        <f t="shared" si="1"/>
        <v>0.21</v>
      </c>
      <c r="D260" s="25">
        <f t="shared" si="2"/>
        <v>305.2868403</v>
      </c>
      <c r="E260" s="19">
        <f t="shared" si="3"/>
        <v>7326.884167</v>
      </c>
      <c r="F260" s="19">
        <f t="shared" si="8"/>
        <v>1511803.366</v>
      </c>
      <c r="G260" s="26">
        <v>606.72</v>
      </c>
      <c r="H260" s="34">
        <v>8.75040650406504</v>
      </c>
      <c r="I260" s="1">
        <v>12.5</v>
      </c>
      <c r="J260" s="25">
        <f t="shared" si="4"/>
        <v>3561.845271</v>
      </c>
      <c r="K260" s="19">
        <f t="shared" si="5"/>
        <v>52002.15553</v>
      </c>
      <c r="L260" s="25">
        <f t="shared" si="6"/>
        <v>21.13436672</v>
      </c>
      <c r="M260" s="25">
        <f t="shared" si="7"/>
        <v>2057.047292</v>
      </c>
      <c r="N260" s="25">
        <f t="shared" si="9"/>
        <v>837168.7449</v>
      </c>
    </row>
    <row r="261" ht="15.75" customHeight="1">
      <c r="A261" s="7">
        <v>42625.0</v>
      </c>
      <c r="B261" s="19">
        <v>1501951.29499746</v>
      </c>
      <c r="C261" s="16">
        <f t="shared" si="1"/>
        <v>0.21</v>
      </c>
      <c r="D261" s="25">
        <f t="shared" si="2"/>
        <v>315.4097719</v>
      </c>
      <c r="E261" s="19">
        <f t="shared" si="3"/>
        <v>7569.834527</v>
      </c>
      <c r="F261" s="19">
        <f t="shared" si="8"/>
        <v>1519373.201</v>
      </c>
      <c r="G261" s="26">
        <v>608.24</v>
      </c>
      <c r="H261" s="34">
        <v>8.83200408997955</v>
      </c>
      <c r="I261" s="1">
        <v>12.5</v>
      </c>
      <c r="J261" s="25">
        <f t="shared" si="4"/>
        <v>3714.267195</v>
      </c>
      <c r="K261" s="19">
        <f t="shared" si="5"/>
        <v>51650.7913</v>
      </c>
      <c r="L261" s="25">
        <f t="shared" si="6"/>
        <v>21.98369377</v>
      </c>
      <c r="M261" s="25">
        <f t="shared" si="7"/>
        <v>2038.042534</v>
      </c>
      <c r="N261" s="25">
        <f t="shared" si="9"/>
        <v>839206.7875</v>
      </c>
    </row>
    <row r="262" ht="15.75" customHeight="1">
      <c r="A262" s="7">
        <v>42626.0</v>
      </c>
      <c r="B262" s="19">
        <v>1529883.91246892</v>
      </c>
      <c r="C262" s="16">
        <f t="shared" si="1"/>
        <v>0.21</v>
      </c>
      <c r="D262" s="25">
        <f t="shared" si="2"/>
        <v>321.2756216</v>
      </c>
      <c r="E262" s="19">
        <f t="shared" si="3"/>
        <v>7710.614919</v>
      </c>
      <c r="F262" s="19">
        <f t="shared" si="8"/>
        <v>1527083.816</v>
      </c>
      <c r="G262" s="26">
        <v>609.24</v>
      </c>
      <c r="H262" s="34">
        <v>8.68646464646464</v>
      </c>
      <c r="I262" s="1">
        <v>12.5</v>
      </c>
      <c r="J262" s="25">
        <f t="shared" si="4"/>
        <v>3720.999105</v>
      </c>
      <c r="K262" s="19">
        <f t="shared" si="5"/>
        <v>52602.52802</v>
      </c>
      <c r="L262" s="25">
        <f t="shared" si="6"/>
        <v>21.98738884</v>
      </c>
      <c r="M262" s="25">
        <f t="shared" si="7"/>
        <v>2072.189404</v>
      </c>
      <c r="N262" s="25">
        <f t="shared" si="9"/>
        <v>841278.9769</v>
      </c>
    </row>
    <row r="263" ht="15.75" customHeight="1">
      <c r="A263" s="7">
        <v>42627.0</v>
      </c>
      <c r="B263" s="19">
        <v>1554320.60938765</v>
      </c>
      <c r="C263" s="16">
        <f t="shared" si="1"/>
        <v>0.21</v>
      </c>
      <c r="D263" s="25">
        <f t="shared" si="2"/>
        <v>326.407328</v>
      </c>
      <c r="E263" s="19">
        <f t="shared" si="3"/>
        <v>7833.775871</v>
      </c>
      <c r="F263" s="19">
        <f t="shared" si="8"/>
        <v>1534917.592</v>
      </c>
      <c r="G263" s="26">
        <v>610.68</v>
      </c>
      <c r="H263" s="34">
        <v>9.32211538461538</v>
      </c>
      <c r="I263" s="1">
        <v>12.5</v>
      </c>
      <c r="J263" s="25">
        <f t="shared" si="4"/>
        <v>4057.075698</v>
      </c>
      <c r="K263" s="19">
        <f t="shared" si="5"/>
        <v>49131.55235</v>
      </c>
      <c r="L263" s="25">
        <f t="shared" si="6"/>
        <v>23.91673628</v>
      </c>
      <c r="M263" s="25">
        <f t="shared" si="7"/>
        <v>1930.892212</v>
      </c>
      <c r="N263" s="25">
        <f t="shared" si="9"/>
        <v>843209.8691</v>
      </c>
    </row>
    <row r="264" ht="15.75" customHeight="1">
      <c r="A264" s="7">
        <v>42628.0</v>
      </c>
      <c r="B264" s="19">
        <v>1577117.50770507</v>
      </c>
      <c r="C264" s="16">
        <f t="shared" si="1"/>
        <v>0.21</v>
      </c>
      <c r="D264" s="25">
        <f t="shared" si="2"/>
        <v>331.1946766</v>
      </c>
      <c r="E264" s="19">
        <f t="shared" si="3"/>
        <v>7948.672239</v>
      </c>
      <c r="F264" s="19">
        <f t="shared" si="8"/>
        <v>1542866.264</v>
      </c>
      <c r="G264" s="26">
        <v>607.16</v>
      </c>
      <c r="H264" s="34">
        <v>9.36764069264069</v>
      </c>
      <c r="I264" s="1">
        <v>12.5</v>
      </c>
      <c r="J264" s="25">
        <f t="shared" si="4"/>
        <v>4136.68364</v>
      </c>
      <c r="K264" s="19">
        <f t="shared" si="5"/>
        <v>48610.95925</v>
      </c>
      <c r="L264" s="25">
        <f t="shared" si="6"/>
        <v>24.5274081</v>
      </c>
      <c r="M264" s="25">
        <f t="shared" si="7"/>
        <v>1921.50837</v>
      </c>
      <c r="N264" s="25">
        <f t="shared" si="9"/>
        <v>845131.3774</v>
      </c>
    </row>
    <row r="265" ht="15.75" customHeight="1">
      <c r="A265" s="7">
        <v>42629.0</v>
      </c>
      <c r="B265" s="19">
        <v>1558649.69027299</v>
      </c>
      <c r="C265" s="16">
        <f t="shared" si="1"/>
        <v>0.21</v>
      </c>
      <c r="D265" s="25">
        <f t="shared" si="2"/>
        <v>327.316435</v>
      </c>
      <c r="E265" s="19">
        <f t="shared" si="3"/>
        <v>7855.594439</v>
      </c>
      <c r="F265" s="19">
        <f t="shared" si="8"/>
        <v>1550721.858</v>
      </c>
      <c r="G265" s="26">
        <v>606.97</v>
      </c>
      <c r="H265" s="34">
        <v>10.3080335731414</v>
      </c>
      <c r="I265" s="1">
        <v>12.5</v>
      </c>
      <c r="J265" s="25">
        <f t="shared" si="4"/>
        <v>4498.651734</v>
      </c>
      <c r="K265" s="19">
        <f t="shared" si="5"/>
        <v>44162.39982</v>
      </c>
      <c r="L265" s="25">
        <f t="shared" si="6"/>
        <v>26.68195503</v>
      </c>
      <c r="M265" s="25">
        <f t="shared" si="7"/>
        <v>1746.210843</v>
      </c>
      <c r="N265" s="25">
        <f t="shared" si="9"/>
        <v>846877.5883</v>
      </c>
    </row>
    <row r="266" ht="15.75" customHeight="1">
      <c r="A266" s="7">
        <v>42630.0</v>
      </c>
      <c r="B266" s="19">
        <v>1562958.78380063</v>
      </c>
      <c r="C266" s="16">
        <f t="shared" si="1"/>
        <v>0.21</v>
      </c>
      <c r="D266" s="25">
        <f t="shared" si="2"/>
        <v>328.2213446</v>
      </c>
      <c r="E266" s="19">
        <f t="shared" si="3"/>
        <v>7877.31227</v>
      </c>
      <c r="F266" s="19">
        <f t="shared" si="8"/>
        <v>1558599.171</v>
      </c>
      <c r="G266" s="26">
        <v>605.98</v>
      </c>
      <c r="H266" s="34">
        <v>8.84100204498977</v>
      </c>
      <c r="I266" s="1">
        <v>12.5</v>
      </c>
      <c r="J266" s="25">
        <f t="shared" si="4"/>
        <v>3869.074105</v>
      </c>
      <c r="K266" s="19">
        <f t="shared" si="5"/>
        <v>51406.50321</v>
      </c>
      <c r="L266" s="25">
        <f t="shared" si="6"/>
        <v>22.98535724</v>
      </c>
      <c r="M266" s="25">
        <f t="shared" si="7"/>
        <v>2035.968311</v>
      </c>
      <c r="N266" s="25">
        <f t="shared" si="9"/>
        <v>848913.5566</v>
      </c>
    </row>
    <row r="267" ht="15.75" customHeight="1">
      <c r="A267" s="7">
        <v>42631.0</v>
      </c>
      <c r="B267" s="19">
        <v>1534091.3790277</v>
      </c>
      <c r="C267" s="16">
        <f t="shared" si="1"/>
        <v>0.21</v>
      </c>
      <c r="D267" s="25">
        <f t="shared" si="2"/>
        <v>322.1591896</v>
      </c>
      <c r="E267" s="19">
        <f t="shared" si="3"/>
        <v>7731.82055</v>
      </c>
      <c r="F267" s="19">
        <f t="shared" si="8"/>
        <v>1566330.991</v>
      </c>
      <c r="G267" s="26">
        <v>609.87</v>
      </c>
      <c r="H267" s="34">
        <v>9.86298850574712</v>
      </c>
      <c r="I267" s="1">
        <v>12.5</v>
      </c>
      <c r="J267" s="25">
        <f t="shared" si="4"/>
        <v>4236.603179</v>
      </c>
      <c r="K267" s="19">
        <f t="shared" si="5"/>
        <v>46375.64971</v>
      </c>
      <c r="L267" s="25">
        <f t="shared" si="6"/>
        <v>25.00823363</v>
      </c>
      <c r="M267" s="25">
        <f t="shared" si="7"/>
        <v>1825.004662</v>
      </c>
      <c r="N267" s="25">
        <f t="shared" si="9"/>
        <v>850738.5613</v>
      </c>
    </row>
    <row r="268" ht="15.75" customHeight="1">
      <c r="A268" s="7">
        <v>42632.0</v>
      </c>
      <c r="B268" s="19">
        <v>1481167.80361065</v>
      </c>
      <c r="C268" s="16">
        <f t="shared" si="1"/>
        <v>0.21</v>
      </c>
      <c r="D268" s="25">
        <f t="shared" si="2"/>
        <v>311.0452388</v>
      </c>
      <c r="E268" s="19">
        <f t="shared" si="3"/>
        <v>7465.08573</v>
      </c>
      <c r="F268" s="19">
        <f t="shared" si="8"/>
        <v>1573796.077</v>
      </c>
      <c r="G268" s="26">
        <v>609.23</v>
      </c>
      <c r="H268" s="34">
        <v>10.7516290726817</v>
      </c>
      <c r="I268" s="1">
        <v>12.5</v>
      </c>
      <c r="J268" s="25">
        <f t="shared" si="4"/>
        <v>4458.990709</v>
      </c>
      <c r="K268" s="19">
        <f t="shared" si="5"/>
        <v>42497.97839</v>
      </c>
      <c r="L268" s="25">
        <f t="shared" si="6"/>
        <v>26.34861473</v>
      </c>
      <c r="M268" s="25">
        <f t="shared" si="7"/>
        <v>1674.164899</v>
      </c>
      <c r="N268" s="25">
        <f t="shared" si="9"/>
        <v>852412.7262</v>
      </c>
    </row>
    <row r="269" ht="15.75" customHeight="1">
      <c r="A269" s="7">
        <v>42633.0</v>
      </c>
      <c r="B269" s="19">
        <v>1476356.56948183</v>
      </c>
      <c r="C269" s="16">
        <f t="shared" si="1"/>
        <v>0.21</v>
      </c>
      <c r="D269" s="25">
        <f t="shared" si="2"/>
        <v>310.0348796</v>
      </c>
      <c r="E269" s="19">
        <f t="shared" si="3"/>
        <v>7440.83711</v>
      </c>
      <c r="F269" s="19">
        <f t="shared" si="8"/>
        <v>1581236.914</v>
      </c>
      <c r="G269" s="26">
        <v>608.31</v>
      </c>
      <c r="H269" s="34">
        <v>9.69922737306843</v>
      </c>
      <c r="I269" s="1">
        <v>12.5</v>
      </c>
      <c r="J269" s="25">
        <f t="shared" si="4"/>
        <v>4009.465054</v>
      </c>
      <c r="K269" s="19">
        <f t="shared" si="5"/>
        <v>47038.02504</v>
      </c>
      <c r="L269" s="25">
        <f t="shared" si="6"/>
        <v>23.72815537</v>
      </c>
      <c r="M269" s="25">
        <f t="shared" si="7"/>
        <v>1855.817923</v>
      </c>
      <c r="N269" s="25">
        <f t="shared" si="9"/>
        <v>854268.5441</v>
      </c>
    </row>
    <row r="270" ht="15.75" customHeight="1">
      <c r="A270" s="7">
        <v>42634.0</v>
      </c>
      <c r="B270" s="19">
        <v>1495601.50599712</v>
      </c>
      <c r="C270" s="16">
        <f t="shared" si="1"/>
        <v>0.21</v>
      </c>
      <c r="D270" s="25">
        <f t="shared" si="2"/>
        <v>314.0763163</v>
      </c>
      <c r="E270" s="19">
        <f t="shared" si="3"/>
        <v>7537.83159</v>
      </c>
      <c r="F270" s="19">
        <f t="shared" si="8"/>
        <v>1588774.746</v>
      </c>
      <c r="G270" s="26">
        <v>597.15</v>
      </c>
      <c r="H270" s="34">
        <v>8.69096385542168</v>
      </c>
      <c r="I270" s="1">
        <v>12.5</v>
      </c>
      <c r="J270" s="25">
        <f t="shared" si="4"/>
        <v>3639.501217</v>
      </c>
      <c r="K270" s="19">
        <f t="shared" si="5"/>
        <v>51531.9713</v>
      </c>
      <c r="L270" s="25">
        <f t="shared" si="6"/>
        <v>21.94122813</v>
      </c>
      <c r="M270" s="25">
        <f t="shared" si="7"/>
        <v>2071.116656</v>
      </c>
      <c r="N270" s="25">
        <f t="shared" si="9"/>
        <v>856339.6607</v>
      </c>
    </row>
    <row r="271" ht="15.75" customHeight="1">
      <c r="A271" s="7">
        <v>42635.0</v>
      </c>
      <c r="B271" s="19">
        <v>1497205.25070673</v>
      </c>
      <c r="C271" s="16">
        <f t="shared" si="1"/>
        <v>0.21</v>
      </c>
      <c r="D271" s="25">
        <f t="shared" si="2"/>
        <v>314.4131026</v>
      </c>
      <c r="E271" s="19">
        <f t="shared" si="3"/>
        <v>7545.914464</v>
      </c>
      <c r="F271" s="19">
        <f t="shared" si="8"/>
        <v>1596320.66</v>
      </c>
      <c r="G271" s="26">
        <v>596.3</v>
      </c>
      <c r="H271" s="34">
        <v>10.203073286052</v>
      </c>
      <c r="I271" s="1">
        <v>12.5</v>
      </c>
      <c r="J271" s="25">
        <f t="shared" si="4"/>
        <v>4277.306571</v>
      </c>
      <c r="K271" s="19">
        <f t="shared" si="5"/>
        <v>43832.38143</v>
      </c>
      <c r="L271" s="25">
        <f t="shared" si="6"/>
        <v>25.82308176</v>
      </c>
      <c r="M271" s="25">
        <f t="shared" si="7"/>
        <v>1764.174332</v>
      </c>
      <c r="N271" s="25">
        <f t="shared" si="9"/>
        <v>858103.8351</v>
      </c>
    </row>
    <row r="272" ht="15.75" customHeight="1">
      <c r="A272" s="7">
        <v>42636.0</v>
      </c>
      <c r="B272" s="19">
        <v>1453904.14354733</v>
      </c>
      <c r="C272" s="16">
        <f t="shared" si="1"/>
        <v>0.21</v>
      </c>
      <c r="D272" s="25">
        <f t="shared" si="2"/>
        <v>305.3198701</v>
      </c>
      <c r="E272" s="19">
        <f t="shared" si="3"/>
        <v>7327.676883</v>
      </c>
      <c r="F272" s="19">
        <f t="shared" si="8"/>
        <v>1603648.337</v>
      </c>
      <c r="G272" s="26">
        <v>602.84</v>
      </c>
      <c r="H272" s="34">
        <v>10.5245098039215</v>
      </c>
      <c r="I272" s="1">
        <v>12.5</v>
      </c>
      <c r="J272" s="25">
        <f t="shared" si="4"/>
        <v>4284.455956</v>
      </c>
      <c r="K272" s="19">
        <f t="shared" si="5"/>
        <v>42959.72054</v>
      </c>
      <c r="L272" s="25">
        <f t="shared" si="6"/>
        <v>25.58563042</v>
      </c>
      <c r="M272" s="25">
        <f t="shared" si="7"/>
        <v>1710.293433</v>
      </c>
      <c r="N272" s="25">
        <f t="shared" si="9"/>
        <v>859814.1285</v>
      </c>
    </row>
    <row r="273" ht="15.75" customHeight="1">
      <c r="A273" s="7">
        <v>42637.0</v>
      </c>
      <c r="B273" s="19">
        <v>1489186.52715869</v>
      </c>
      <c r="C273" s="16">
        <f t="shared" si="1"/>
        <v>0.21</v>
      </c>
      <c r="D273" s="25">
        <f t="shared" si="2"/>
        <v>312.7291707</v>
      </c>
      <c r="E273" s="19">
        <f t="shared" si="3"/>
        <v>7505.500097</v>
      </c>
      <c r="F273" s="19">
        <f t="shared" si="8"/>
        <v>1611153.837</v>
      </c>
      <c r="G273" s="26">
        <v>602.63</v>
      </c>
      <c r="H273" s="34">
        <v>8.6574297188755</v>
      </c>
      <c r="I273" s="1">
        <v>12.5</v>
      </c>
      <c r="J273" s="25">
        <f t="shared" si="4"/>
        <v>3609.907755</v>
      </c>
      <c r="K273" s="19">
        <f t="shared" si="5"/>
        <v>52206.31465</v>
      </c>
      <c r="L273" s="25">
        <f t="shared" si="6"/>
        <v>21.5649203</v>
      </c>
      <c r="M273" s="25">
        <f t="shared" si="7"/>
        <v>2079.139027</v>
      </c>
      <c r="N273" s="25">
        <f t="shared" si="9"/>
        <v>861893.2675</v>
      </c>
    </row>
    <row r="274" ht="15.75" customHeight="1">
      <c r="A274" s="7">
        <v>42638.0</v>
      </c>
      <c r="B274" s="19">
        <v>1594518.9471754</v>
      </c>
      <c r="C274" s="16">
        <f t="shared" si="1"/>
        <v>0.21</v>
      </c>
      <c r="D274" s="25">
        <f t="shared" si="2"/>
        <v>334.8489789</v>
      </c>
      <c r="E274" s="19">
        <f t="shared" si="3"/>
        <v>8036.375494</v>
      </c>
      <c r="F274" s="19">
        <f t="shared" si="8"/>
        <v>1619190.213</v>
      </c>
      <c r="G274" s="26">
        <v>600.83</v>
      </c>
      <c r="H274" s="34">
        <v>7.85153153153153</v>
      </c>
      <c r="I274" s="1">
        <v>12.5</v>
      </c>
      <c r="J274" s="25">
        <f t="shared" si="4"/>
        <v>3505.436422</v>
      </c>
      <c r="K274" s="19">
        <f t="shared" si="5"/>
        <v>57392.94279</v>
      </c>
      <c r="L274" s="25">
        <f t="shared" si="6"/>
        <v>21.0035636</v>
      </c>
      <c r="M274" s="25">
        <f t="shared" si="7"/>
        <v>2292.546356</v>
      </c>
      <c r="N274" s="25">
        <f t="shared" si="9"/>
        <v>864185.8139</v>
      </c>
    </row>
    <row r="275" ht="15.75" customHeight="1">
      <c r="A275" s="7">
        <v>42639.0</v>
      </c>
      <c r="B275" s="19">
        <v>1611245.2612203</v>
      </c>
      <c r="C275" s="16">
        <f t="shared" si="1"/>
        <v>0.21</v>
      </c>
      <c r="D275" s="25">
        <f t="shared" si="2"/>
        <v>338.3615049</v>
      </c>
      <c r="E275" s="19">
        <f t="shared" si="3"/>
        <v>8120.676117</v>
      </c>
      <c r="F275" s="19">
        <f t="shared" si="8"/>
        <v>1627310.889</v>
      </c>
      <c r="G275" s="26">
        <v>608.04</v>
      </c>
      <c r="H275" s="34">
        <v>9.2334422657952</v>
      </c>
      <c r="I275" s="1">
        <v>12.5</v>
      </c>
      <c r="J275" s="25">
        <f t="shared" si="4"/>
        <v>4165.655227</v>
      </c>
      <c r="K275" s="19">
        <f t="shared" si="5"/>
        <v>49388.94801</v>
      </c>
      <c r="L275" s="25">
        <f t="shared" si="6"/>
        <v>24.66344125</v>
      </c>
      <c r="M275" s="25">
        <f t="shared" si="7"/>
        <v>1949.435485</v>
      </c>
      <c r="N275" s="25">
        <f t="shared" si="9"/>
        <v>866135.2494</v>
      </c>
    </row>
    <row r="276" ht="15.75" customHeight="1">
      <c r="A276" s="7">
        <v>42640.0</v>
      </c>
      <c r="B276" s="19">
        <v>1634531.96641832</v>
      </c>
      <c r="C276" s="16">
        <f t="shared" si="1"/>
        <v>0.21</v>
      </c>
      <c r="D276" s="25">
        <f t="shared" si="2"/>
        <v>343.2517129</v>
      </c>
      <c r="E276" s="19">
        <f t="shared" si="3"/>
        <v>8238.041111</v>
      </c>
      <c r="F276" s="19">
        <f t="shared" si="8"/>
        <v>1635548.93</v>
      </c>
      <c r="G276" s="26">
        <v>606.17</v>
      </c>
      <c r="H276" s="34">
        <v>8.73203592814371</v>
      </c>
      <c r="I276" s="1">
        <v>12.5</v>
      </c>
      <c r="J276" s="25">
        <f t="shared" si="4"/>
        <v>3996.38172</v>
      </c>
      <c r="K276" s="19">
        <f t="shared" si="5"/>
        <v>52064.31853</v>
      </c>
      <c r="L276" s="25">
        <f t="shared" si="6"/>
        <v>23.73422339</v>
      </c>
      <c r="M276" s="25">
        <f t="shared" si="7"/>
        <v>2061.374936</v>
      </c>
      <c r="N276" s="25">
        <f t="shared" si="9"/>
        <v>868196.6243</v>
      </c>
    </row>
    <row r="277" ht="15.75" customHeight="1">
      <c r="A277" s="7">
        <v>42641.0</v>
      </c>
      <c r="B277" s="19">
        <v>1661937.88186037</v>
      </c>
      <c r="C277" s="16">
        <f t="shared" si="1"/>
        <v>0.21</v>
      </c>
      <c r="D277" s="25">
        <f t="shared" si="2"/>
        <v>349.0069552</v>
      </c>
      <c r="E277" s="19">
        <f t="shared" si="3"/>
        <v>8376.166925</v>
      </c>
      <c r="F277" s="19">
        <f t="shared" si="8"/>
        <v>1643925.097</v>
      </c>
      <c r="G277" s="26">
        <v>604.73</v>
      </c>
      <c r="H277" s="34">
        <v>9.64876126126126</v>
      </c>
      <c r="I277" s="1">
        <v>12.5</v>
      </c>
      <c r="J277" s="25">
        <f t="shared" si="4"/>
        <v>4489.979719</v>
      </c>
      <c r="K277" s="19">
        <f t="shared" si="5"/>
        <v>47005.77491</v>
      </c>
      <c r="L277" s="25">
        <f t="shared" si="6"/>
        <v>26.72916341</v>
      </c>
      <c r="M277" s="25">
        <f t="shared" si="7"/>
        <v>1865.524445</v>
      </c>
      <c r="N277" s="25">
        <f t="shared" si="9"/>
        <v>870062.1488</v>
      </c>
    </row>
    <row r="278" ht="15.75" customHeight="1">
      <c r="A278" s="7">
        <v>42642.0</v>
      </c>
      <c r="B278" s="19">
        <v>1688797.18573233</v>
      </c>
      <c r="C278" s="16">
        <f t="shared" si="1"/>
        <v>0.21</v>
      </c>
      <c r="D278" s="25">
        <f t="shared" si="2"/>
        <v>354.647409</v>
      </c>
      <c r="E278" s="19">
        <f t="shared" si="3"/>
        <v>8511.537816</v>
      </c>
      <c r="F278" s="19">
        <f t="shared" si="8"/>
        <v>1652436.634</v>
      </c>
      <c r="G278" s="26">
        <v>605.69</v>
      </c>
      <c r="H278" s="34">
        <v>10.191958041958</v>
      </c>
      <c r="I278" s="1">
        <v>12.5</v>
      </c>
      <c r="J278" s="25">
        <f t="shared" si="4"/>
        <v>4819.402016</v>
      </c>
      <c r="K278" s="19">
        <f t="shared" si="5"/>
        <v>44571.17054</v>
      </c>
      <c r="L278" s="25">
        <f t="shared" si="6"/>
        <v>28.64476425</v>
      </c>
      <c r="M278" s="25">
        <f t="shared" si="7"/>
        <v>1766.098322</v>
      </c>
      <c r="N278" s="25">
        <f t="shared" si="9"/>
        <v>871828.2471</v>
      </c>
    </row>
    <row r="279" ht="15.75" customHeight="1">
      <c r="A279" s="7">
        <v>42643.0</v>
      </c>
      <c r="B279" s="19">
        <v>1664227.33658283</v>
      </c>
      <c r="C279" s="16">
        <f t="shared" si="1"/>
        <v>0.21</v>
      </c>
      <c r="D279" s="25">
        <f t="shared" si="2"/>
        <v>349.4877407</v>
      </c>
      <c r="E279" s="19">
        <f t="shared" si="3"/>
        <v>8387.705776</v>
      </c>
      <c r="F279" s="19">
        <f t="shared" si="8"/>
        <v>1660824.34</v>
      </c>
      <c r="G279" s="26">
        <v>609.74</v>
      </c>
      <c r="H279" s="34">
        <v>10.044366197183</v>
      </c>
      <c r="I279" s="1">
        <v>12.5</v>
      </c>
      <c r="J279" s="25">
        <f t="shared" si="4"/>
        <v>4680.510465</v>
      </c>
      <c r="K279" s="19">
        <f t="shared" si="5"/>
        <v>45528.50733</v>
      </c>
      <c r="L279" s="25">
        <f t="shared" si="6"/>
        <v>27.63446334</v>
      </c>
      <c r="M279" s="25">
        <f t="shared" si="7"/>
        <v>1792.049358</v>
      </c>
      <c r="N279" s="25">
        <f t="shared" si="9"/>
        <v>873620.2964</v>
      </c>
    </row>
    <row r="280" ht="15.75" customHeight="1">
      <c r="A280" s="7">
        <v>42644.0</v>
      </c>
      <c r="B280" s="19">
        <v>1614548.39289767</v>
      </c>
      <c r="C280" s="16">
        <f t="shared" si="1"/>
        <v>0.21</v>
      </c>
      <c r="D280" s="25">
        <f t="shared" si="2"/>
        <v>339.0551625</v>
      </c>
      <c r="E280" s="19">
        <f t="shared" si="3"/>
        <v>8137.3239</v>
      </c>
      <c r="F280" s="19">
        <f t="shared" si="8"/>
        <v>1668961.664</v>
      </c>
      <c r="G280" s="26">
        <v>613.98</v>
      </c>
      <c r="H280" s="34">
        <v>9.24702760084925</v>
      </c>
      <c r="I280" s="1">
        <v>12.5</v>
      </c>
      <c r="J280" s="25">
        <f t="shared" si="4"/>
        <v>4180.336595</v>
      </c>
      <c r="K280" s="19">
        <f t="shared" si="5"/>
        <v>49798.16433</v>
      </c>
      <c r="L280" s="25">
        <f t="shared" si="6"/>
        <v>24.51091524</v>
      </c>
      <c r="M280" s="25">
        <f t="shared" si="7"/>
        <v>1946.571458</v>
      </c>
      <c r="N280" s="25">
        <f t="shared" si="9"/>
        <v>875566.8679</v>
      </c>
    </row>
    <row r="281" ht="15.75" customHeight="1">
      <c r="A281" s="7">
        <v>42645.0</v>
      </c>
      <c r="B281" s="19">
        <v>1593991.58861415</v>
      </c>
      <c r="C281" s="16">
        <f t="shared" si="1"/>
        <v>0.21</v>
      </c>
      <c r="D281" s="25">
        <f t="shared" si="2"/>
        <v>334.7382336</v>
      </c>
      <c r="E281" s="19">
        <f t="shared" si="3"/>
        <v>8033.717607</v>
      </c>
      <c r="F281" s="19">
        <f t="shared" si="8"/>
        <v>1676995.382</v>
      </c>
      <c r="G281" s="26">
        <v>610.89</v>
      </c>
      <c r="H281" s="34">
        <v>9.77068557919621</v>
      </c>
      <c r="I281" s="1">
        <v>12.5</v>
      </c>
      <c r="J281" s="25">
        <f t="shared" si="4"/>
        <v>4360.829376</v>
      </c>
      <c r="K281" s="19">
        <f t="shared" si="5"/>
        <v>46892.05238</v>
      </c>
      <c r="L281" s="25">
        <f t="shared" si="6"/>
        <v>25.69854762</v>
      </c>
      <c r="M281" s="25">
        <f t="shared" si="7"/>
        <v>1842.245342</v>
      </c>
      <c r="N281" s="25">
        <f t="shared" si="9"/>
        <v>877409.1132</v>
      </c>
    </row>
    <row r="282" ht="15.75" customHeight="1">
      <c r="A282" s="7">
        <v>42646.0</v>
      </c>
      <c r="B282" s="19">
        <v>1564869.44921251</v>
      </c>
      <c r="C282" s="16">
        <f t="shared" si="1"/>
        <v>0.21</v>
      </c>
      <c r="D282" s="25">
        <f t="shared" si="2"/>
        <v>328.6225843</v>
      </c>
      <c r="E282" s="19">
        <f t="shared" si="3"/>
        <v>7886.942024</v>
      </c>
      <c r="F282" s="19">
        <f t="shared" si="8"/>
        <v>1684882.324</v>
      </c>
      <c r="G282" s="26">
        <v>612.13</v>
      </c>
      <c r="H282" s="34">
        <v>9.84911699779249</v>
      </c>
      <c r="I282" s="1">
        <v>12.5</v>
      </c>
      <c r="J282" s="25">
        <f t="shared" si="4"/>
        <v>4315.523042</v>
      </c>
      <c r="K282" s="19">
        <f t="shared" si="5"/>
        <v>46613.06187</v>
      </c>
      <c r="L282" s="25">
        <f t="shared" si="6"/>
        <v>25.38003847</v>
      </c>
      <c r="M282" s="25">
        <f t="shared" si="7"/>
        <v>1827.575</v>
      </c>
      <c r="N282" s="25">
        <f t="shared" si="9"/>
        <v>879236.6882</v>
      </c>
    </row>
    <row r="283" ht="15.75" customHeight="1">
      <c r="A283" s="7">
        <v>42647.0</v>
      </c>
      <c r="B283" s="19">
        <v>1582000.11944877</v>
      </c>
      <c r="C283" s="16">
        <f t="shared" si="1"/>
        <v>0.21</v>
      </c>
      <c r="D283" s="25">
        <f t="shared" si="2"/>
        <v>332.2200251</v>
      </c>
      <c r="E283" s="19">
        <f t="shared" si="3"/>
        <v>7973.280602</v>
      </c>
      <c r="F283" s="19">
        <f t="shared" si="8"/>
        <v>1692855.604</v>
      </c>
      <c r="G283" s="26">
        <v>610.2</v>
      </c>
      <c r="H283" s="34">
        <v>9.20084388185654</v>
      </c>
      <c r="I283" s="1">
        <v>12.5</v>
      </c>
      <c r="J283" s="25">
        <f t="shared" si="4"/>
        <v>4075.606114</v>
      </c>
      <c r="K283" s="19">
        <f t="shared" si="5"/>
        <v>49740.00275</v>
      </c>
      <c r="L283" s="25">
        <f t="shared" si="6"/>
        <v>24.04487383</v>
      </c>
      <c r="M283" s="25">
        <f t="shared" si="7"/>
        <v>1956.342291</v>
      </c>
      <c r="N283" s="25">
        <f t="shared" si="9"/>
        <v>881193.0305</v>
      </c>
    </row>
    <row r="284" ht="15.75" customHeight="1">
      <c r="A284" s="7">
        <v>42648.0</v>
      </c>
      <c r="B284" s="19">
        <v>1623113.7280158</v>
      </c>
      <c r="C284" s="16">
        <f t="shared" si="1"/>
        <v>0.21</v>
      </c>
      <c r="D284" s="25">
        <f t="shared" si="2"/>
        <v>340.8538829</v>
      </c>
      <c r="E284" s="19">
        <f t="shared" si="3"/>
        <v>8180.493189</v>
      </c>
      <c r="F284" s="19">
        <f t="shared" si="8"/>
        <v>1701036.098</v>
      </c>
      <c r="G284" s="26">
        <v>612.51</v>
      </c>
      <c r="H284" s="34">
        <v>8.61167664670658</v>
      </c>
      <c r="I284" s="1">
        <v>12.5</v>
      </c>
      <c r="J284" s="25">
        <f t="shared" si="4"/>
        <v>3913.764564</v>
      </c>
      <c r="K284" s="19">
        <f t="shared" si="5"/>
        <v>53344.14178</v>
      </c>
      <c r="L284" s="25">
        <f t="shared" si="6"/>
        <v>23.00297535</v>
      </c>
      <c r="M284" s="25">
        <f t="shared" si="7"/>
        <v>2090.185308</v>
      </c>
      <c r="N284" s="25">
        <f t="shared" si="9"/>
        <v>883283.2158</v>
      </c>
    </row>
    <row r="285" ht="15.75" customHeight="1">
      <c r="A285" s="7">
        <v>42649.0</v>
      </c>
      <c r="B285" s="19">
        <v>1655662.0014647</v>
      </c>
      <c r="C285" s="16">
        <f t="shared" si="1"/>
        <v>0.21</v>
      </c>
      <c r="D285" s="25">
        <f t="shared" si="2"/>
        <v>347.6890203</v>
      </c>
      <c r="E285" s="19">
        <f t="shared" si="3"/>
        <v>8344.536487</v>
      </c>
      <c r="F285" s="19">
        <f t="shared" si="8"/>
        <v>1709380.634</v>
      </c>
      <c r="G285" s="26">
        <v>613.02</v>
      </c>
      <c r="H285" s="34">
        <v>8.96345755693581</v>
      </c>
      <c r="I285" s="1">
        <v>12.5</v>
      </c>
      <c r="J285" s="25">
        <f t="shared" si="4"/>
        <v>4155.327702</v>
      </c>
      <c r="K285" s="19">
        <f t="shared" si="5"/>
        <v>51293.26458</v>
      </c>
      <c r="L285" s="25">
        <f t="shared" si="6"/>
        <v>24.40243341</v>
      </c>
      <c r="M285" s="25">
        <f t="shared" si="7"/>
        <v>2008.153649</v>
      </c>
      <c r="N285" s="25">
        <f t="shared" si="9"/>
        <v>885291.3695</v>
      </c>
    </row>
    <row r="286" ht="15.75" customHeight="1">
      <c r="A286" s="7">
        <v>42650.0</v>
      </c>
      <c r="B286" s="19">
        <v>1633392.13015756</v>
      </c>
      <c r="C286" s="16">
        <f t="shared" si="1"/>
        <v>0.21</v>
      </c>
      <c r="D286" s="25">
        <f t="shared" si="2"/>
        <v>343.0123473</v>
      </c>
      <c r="E286" s="19">
        <f t="shared" si="3"/>
        <v>8232.296336</v>
      </c>
      <c r="F286" s="19">
        <f t="shared" si="8"/>
        <v>1717612.93</v>
      </c>
      <c r="G286" s="26">
        <v>617.12</v>
      </c>
      <c r="H286" s="34">
        <v>9.97272727272727</v>
      </c>
      <c r="I286" s="1">
        <v>12.5</v>
      </c>
      <c r="J286" s="25">
        <f t="shared" si="4"/>
        <v>4561.024788</v>
      </c>
      <c r="K286" s="19">
        <f t="shared" si="5"/>
        <v>46410.57429</v>
      </c>
      <c r="L286" s="25">
        <f t="shared" si="6"/>
        <v>26.60696337</v>
      </c>
      <c r="M286" s="25">
        <f t="shared" si="7"/>
        <v>1804.922516</v>
      </c>
      <c r="N286" s="25">
        <f t="shared" si="9"/>
        <v>887096.292</v>
      </c>
    </row>
    <row r="287" ht="15.75" customHeight="1">
      <c r="A287" s="7">
        <v>42651.0</v>
      </c>
      <c r="B287" s="19">
        <v>1702115.22330138</v>
      </c>
      <c r="C287" s="16">
        <f t="shared" si="1"/>
        <v>0.21</v>
      </c>
      <c r="D287" s="25">
        <f t="shared" si="2"/>
        <v>357.4441969</v>
      </c>
      <c r="E287" s="19">
        <f t="shared" si="3"/>
        <v>8578.660725</v>
      </c>
      <c r="F287" s="19">
        <f t="shared" si="8"/>
        <v>1726191.591</v>
      </c>
      <c r="G287" s="26">
        <v>619.11</v>
      </c>
      <c r="H287" s="34">
        <v>8.63264299802761</v>
      </c>
      <c r="I287" s="1">
        <v>12.5</v>
      </c>
      <c r="J287" s="25">
        <f t="shared" si="4"/>
        <v>4114.250858</v>
      </c>
      <c r="K287" s="19">
        <f t="shared" si="5"/>
        <v>53787.98823</v>
      </c>
      <c r="L287" s="25">
        <f t="shared" si="6"/>
        <v>23.92354039</v>
      </c>
      <c r="M287" s="25">
        <f t="shared" si="7"/>
        <v>2085.108814</v>
      </c>
      <c r="N287" s="25">
        <f t="shared" si="9"/>
        <v>889181.4008</v>
      </c>
    </row>
    <row r="288" ht="15.75" customHeight="1">
      <c r="A288" s="7">
        <v>42652.0</v>
      </c>
      <c r="B288" s="19">
        <v>1735471.56207717</v>
      </c>
      <c r="C288" s="16">
        <f t="shared" si="1"/>
        <v>0.21</v>
      </c>
      <c r="D288" s="25">
        <f t="shared" si="2"/>
        <v>364.449028</v>
      </c>
      <c r="E288" s="19">
        <f t="shared" si="3"/>
        <v>8746.776673</v>
      </c>
      <c r="F288" s="19">
        <f t="shared" si="8"/>
        <v>1734938.368</v>
      </c>
      <c r="G288" s="26">
        <v>616.75</v>
      </c>
      <c r="H288" s="34">
        <v>8.98697916666666</v>
      </c>
      <c r="I288" s="1">
        <v>12.5</v>
      </c>
      <c r="J288" s="25">
        <f t="shared" si="4"/>
        <v>4367.061096</v>
      </c>
      <c r="K288" s="19">
        <f t="shared" si="5"/>
        <v>51470.29846</v>
      </c>
      <c r="L288" s="25">
        <f t="shared" si="6"/>
        <v>25.49074981</v>
      </c>
      <c r="M288" s="25">
        <f t="shared" si="7"/>
        <v>2002.897711</v>
      </c>
      <c r="N288" s="25">
        <f t="shared" si="9"/>
        <v>891184.2985</v>
      </c>
    </row>
    <row r="289" ht="15.75" customHeight="1">
      <c r="A289" s="7">
        <v>42653.0</v>
      </c>
      <c r="B289" s="19">
        <v>1694293.32106842</v>
      </c>
      <c r="C289" s="16">
        <f t="shared" si="1"/>
        <v>0.21</v>
      </c>
      <c r="D289" s="25">
        <f t="shared" si="2"/>
        <v>355.8015974</v>
      </c>
      <c r="E289" s="19">
        <f t="shared" si="3"/>
        <v>8539.238338</v>
      </c>
      <c r="F289" s="19">
        <f t="shared" si="8"/>
        <v>1743477.606</v>
      </c>
      <c r="G289" s="26">
        <v>618.99</v>
      </c>
      <c r="H289" s="34">
        <v>11.5447580645161</v>
      </c>
      <c r="I289" s="1">
        <v>12.5</v>
      </c>
      <c r="J289" s="25">
        <f t="shared" si="4"/>
        <v>5476.857815</v>
      </c>
      <c r="K289" s="19">
        <f t="shared" si="5"/>
        <v>40212.40613</v>
      </c>
      <c r="L289" s="25">
        <f t="shared" si="6"/>
        <v>31.85299946</v>
      </c>
      <c r="M289" s="25">
        <f t="shared" si="7"/>
        <v>1559.149174</v>
      </c>
      <c r="N289" s="25">
        <f t="shared" si="9"/>
        <v>892743.4477</v>
      </c>
    </row>
    <row r="290" ht="15.75" customHeight="1">
      <c r="A290" s="7">
        <v>42654.0</v>
      </c>
      <c r="B290" s="19">
        <v>1663399.94790414</v>
      </c>
      <c r="C290" s="16">
        <f t="shared" si="1"/>
        <v>0.21</v>
      </c>
      <c r="D290" s="25">
        <f t="shared" si="2"/>
        <v>349.3139891</v>
      </c>
      <c r="E290" s="19">
        <f t="shared" si="3"/>
        <v>8383.535737</v>
      </c>
      <c r="F290" s="19">
        <f t="shared" si="8"/>
        <v>1751861.142</v>
      </c>
      <c r="G290" s="26">
        <v>641.07</v>
      </c>
      <c r="H290" s="34">
        <v>10.4266187050359</v>
      </c>
      <c r="I290" s="1">
        <v>12.5</v>
      </c>
      <c r="J290" s="25">
        <f t="shared" si="4"/>
        <v>4856.218363</v>
      </c>
      <c r="K290" s="19">
        <f t="shared" si="5"/>
        <v>46112.98385</v>
      </c>
      <c r="L290" s="25">
        <f t="shared" si="6"/>
        <v>27.2706352</v>
      </c>
      <c r="M290" s="25">
        <f t="shared" si="7"/>
        <v>1726.350652</v>
      </c>
      <c r="N290" s="25">
        <f t="shared" si="9"/>
        <v>894469.7984</v>
      </c>
    </row>
    <row r="291" ht="15.75" customHeight="1">
      <c r="A291" s="7">
        <v>42655.0</v>
      </c>
      <c r="B291" s="19">
        <v>1653800.32162039</v>
      </c>
      <c r="C291" s="16">
        <f t="shared" si="1"/>
        <v>0.21</v>
      </c>
      <c r="D291" s="25">
        <f t="shared" si="2"/>
        <v>347.2980675</v>
      </c>
      <c r="E291" s="19">
        <f t="shared" si="3"/>
        <v>8335.153621</v>
      </c>
      <c r="F291" s="19">
        <f t="shared" si="8"/>
        <v>1760196.295</v>
      </c>
      <c r="G291" s="26">
        <v>636.19</v>
      </c>
      <c r="H291" s="34">
        <v>9.97673611111111</v>
      </c>
      <c r="I291" s="1">
        <v>12.5</v>
      </c>
      <c r="J291" s="25">
        <f t="shared" si="4"/>
        <v>4619.868229</v>
      </c>
      <c r="K291" s="19">
        <f t="shared" si="5"/>
        <v>47825.51074</v>
      </c>
      <c r="L291" s="25">
        <f t="shared" si="6"/>
        <v>26.14238769</v>
      </c>
      <c r="M291" s="25">
        <f t="shared" si="7"/>
        <v>1804.197264</v>
      </c>
      <c r="N291" s="25">
        <f t="shared" si="9"/>
        <v>896273.9956</v>
      </c>
    </row>
    <row r="292" ht="15.75" customHeight="1">
      <c r="A292" s="7">
        <v>42656.0</v>
      </c>
      <c r="B292" s="19">
        <v>1642112.69131179</v>
      </c>
      <c r="C292" s="16">
        <f t="shared" si="1"/>
        <v>0.21</v>
      </c>
      <c r="D292" s="25">
        <f t="shared" si="2"/>
        <v>344.8436652</v>
      </c>
      <c r="E292" s="19">
        <f t="shared" si="3"/>
        <v>8276.247964</v>
      </c>
      <c r="F292" s="19">
        <f t="shared" si="8"/>
        <v>1768472.543</v>
      </c>
      <c r="G292" s="26">
        <v>636.79</v>
      </c>
      <c r="H292" s="34">
        <v>11.1651041666666</v>
      </c>
      <c r="I292" s="1">
        <v>12.5</v>
      </c>
      <c r="J292" s="25">
        <f t="shared" si="4"/>
        <v>5133.620591</v>
      </c>
      <c r="K292" s="19">
        <f t="shared" si="5"/>
        <v>42775.46298</v>
      </c>
      <c r="L292" s="25">
        <f t="shared" si="6"/>
        <v>29.02218019</v>
      </c>
      <c r="M292" s="25">
        <f t="shared" si="7"/>
        <v>1612.165881</v>
      </c>
      <c r="N292" s="25">
        <f t="shared" si="9"/>
        <v>897886.1615</v>
      </c>
    </row>
    <row r="293" ht="15.75" customHeight="1">
      <c r="A293" s="7">
        <v>42657.0</v>
      </c>
      <c r="B293" s="19">
        <v>1581528.2952486</v>
      </c>
      <c r="C293" s="16">
        <f t="shared" si="1"/>
        <v>0.21</v>
      </c>
      <c r="D293" s="25">
        <f t="shared" si="2"/>
        <v>332.120942</v>
      </c>
      <c r="E293" s="19">
        <f t="shared" si="3"/>
        <v>7970.902608</v>
      </c>
      <c r="F293" s="19">
        <f t="shared" si="8"/>
        <v>1776443.446</v>
      </c>
      <c r="G293" s="26">
        <v>640.38</v>
      </c>
      <c r="H293" s="34">
        <v>10.7061274509803</v>
      </c>
      <c r="I293" s="1">
        <v>12.5</v>
      </c>
      <c r="J293" s="25">
        <f t="shared" si="4"/>
        <v>4740.972179</v>
      </c>
      <c r="K293" s="19">
        <f t="shared" si="5"/>
        <v>44860.75868</v>
      </c>
      <c r="L293" s="25">
        <f t="shared" si="6"/>
        <v>26.6521438</v>
      </c>
      <c r="M293" s="25">
        <f t="shared" si="7"/>
        <v>1681.28019</v>
      </c>
      <c r="N293" s="25">
        <f t="shared" si="9"/>
        <v>899567.4417</v>
      </c>
    </row>
    <row r="294" ht="15.75" customHeight="1">
      <c r="A294" s="7">
        <v>42658.0</v>
      </c>
      <c r="B294" s="19">
        <v>1548482.26103231</v>
      </c>
      <c r="C294" s="16">
        <f t="shared" si="1"/>
        <v>0.21</v>
      </c>
      <c r="D294" s="25">
        <f t="shared" si="2"/>
        <v>325.1812748</v>
      </c>
      <c r="E294" s="19">
        <f t="shared" si="3"/>
        <v>7804.350596</v>
      </c>
      <c r="F294" s="19">
        <f t="shared" si="8"/>
        <v>1784247.797</v>
      </c>
      <c r="G294" s="26">
        <v>638.65</v>
      </c>
      <c r="H294" s="34">
        <v>10.1349765258215</v>
      </c>
      <c r="I294" s="1">
        <v>12.5</v>
      </c>
      <c r="J294" s="25">
        <f t="shared" si="4"/>
        <v>4394.272783</v>
      </c>
      <c r="K294" s="19">
        <f t="shared" si="5"/>
        <v>47260.83961</v>
      </c>
      <c r="L294" s="25">
        <f t="shared" si="6"/>
        <v>24.77003369</v>
      </c>
      <c r="M294" s="25">
        <f t="shared" si="7"/>
        <v>1776.027794</v>
      </c>
      <c r="N294" s="25">
        <f t="shared" si="9"/>
        <v>901343.4695</v>
      </c>
    </row>
    <row r="295" ht="15.75" customHeight="1">
      <c r="A295" s="7">
        <v>42659.0</v>
      </c>
      <c r="B295" s="19">
        <v>1557661.71498128</v>
      </c>
      <c r="C295" s="16">
        <f t="shared" si="1"/>
        <v>0.21</v>
      </c>
      <c r="D295" s="25">
        <f t="shared" si="2"/>
        <v>327.1089601</v>
      </c>
      <c r="E295" s="19">
        <f t="shared" si="3"/>
        <v>7850.615044</v>
      </c>
      <c r="F295" s="19">
        <f t="shared" si="8"/>
        <v>1792098.412</v>
      </c>
      <c r="G295" s="26">
        <v>641.63</v>
      </c>
      <c r="H295" s="34">
        <v>11.0780769230769</v>
      </c>
      <c r="I295" s="1">
        <v>12.5</v>
      </c>
      <c r="J295" s="25">
        <f t="shared" si="4"/>
        <v>4831.650964</v>
      </c>
      <c r="K295" s="19">
        <f t="shared" si="5"/>
        <v>43439.173</v>
      </c>
      <c r="L295" s="25">
        <f t="shared" si="6"/>
        <v>27.10899345</v>
      </c>
      <c r="M295" s="25">
        <f t="shared" si="7"/>
        <v>1624.830747</v>
      </c>
      <c r="N295" s="25">
        <f t="shared" si="9"/>
        <v>902968.3002</v>
      </c>
    </row>
    <row r="296" ht="15.75" customHeight="1">
      <c r="A296" s="7">
        <v>42660.0</v>
      </c>
      <c r="B296" s="19">
        <v>1531959.24392417</v>
      </c>
      <c r="C296" s="16">
        <f t="shared" si="1"/>
        <v>0.21</v>
      </c>
      <c r="D296" s="25">
        <f t="shared" si="2"/>
        <v>321.7114412</v>
      </c>
      <c r="E296" s="19">
        <f t="shared" si="3"/>
        <v>7721.074589</v>
      </c>
      <c r="F296" s="19">
        <f t="shared" si="8"/>
        <v>1799819.486</v>
      </c>
      <c r="G296" s="26">
        <v>639.19</v>
      </c>
      <c r="H296" s="34">
        <v>11.4866666666666</v>
      </c>
      <c r="I296" s="1">
        <v>12.5</v>
      </c>
      <c r="J296" s="25">
        <f t="shared" si="4"/>
        <v>4927.189451</v>
      </c>
      <c r="K296" s="19">
        <f t="shared" si="5"/>
        <v>41734.6924</v>
      </c>
      <c r="L296" s="25">
        <f t="shared" si="6"/>
        <v>27.75056247</v>
      </c>
      <c r="M296" s="25">
        <f t="shared" si="7"/>
        <v>1567.034243</v>
      </c>
      <c r="N296" s="25">
        <f t="shared" si="9"/>
        <v>904535.3345</v>
      </c>
    </row>
    <row r="297" ht="15.75" customHeight="1">
      <c r="A297" s="7">
        <v>42661.0</v>
      </c>
      <c r="B297" s="19">
        <v>1550318.15182211</v>
      </c>
      <c r="C297" s="16">
        <f t="shared" si="1"/>
        <v>0.21</v>
      </c>
      <c r="D297" s="25">
        <f t="shared" si="2"/>
        <v>325.5668119</v>
      </c>
      <c r="E297" s="19">
        <f t="shared" si="3"/>
        <v>7813.603485</v>
      </c>
      <c r="F297" s="19">
        <f t="shared" si="8"/>
        <v>1807633.09</v>
      </c>
      <c r="G297" s="26">
        <v>637.96</v>
      </c>
      <c r="H297" s="34">
        <v>9.31817204301075</v>
      </c>
      <c r="I297" s="1">
        <v>12.5</v>
      </c>
      <c r="J297" s="25">
        <f t="shared" si="4"/>
        <v>4044.916753</v>
      </c>
      <c r="K297" s="19">
        <f t="shared" si="5"/>
        <v>51348.05387</v>
      </c>
      <c r="L297" s="25">
        <f t="shared" si="6"/>
        <v>22.82541274</v>
      </c>
      <c r="M297" s="25">
        <f t="shared" si="7"/>
        <v>1931.709344</v>
      </c>
      <c r="N297" s="25">
        <f t="shared" si="9"/>
        <v>906467.0438</v>
      </c>
    </row>
    <row r="298" ht="15.75" customHeight="1">
      <c r="A298" s="7">
        <v>42662.0</v>
      </c>
      <c r="B298" s="19">
        <v>1546646.37024252</v>
      </c>
      <c r="C298" s="16">
        <f t="shared" si="1"/>
        <v>0.21</v>
      </c>
      <c r="D298" s="25">
        <f t="shared" si="2"/>
        <v>324.7957378</v>
      </c>
      <c r="E298" s="19">
        <f t="shared" si="3"/>
        <v>7795.097706</v>
      </c>
      <c r="F298" s="19">
        <f t="shared" si="8"/>
        <v>1815428.187</v>
      </c>
      <c r="G298" s="26">
        <v>630.52</v>
      </c>
      <c r="H298" s="34">
        <v>11.2746666666666</v>
      </c>
      <c r="I298" s="1">
        <v>12.5</v>
      </c>
      <c r="J298" s="25">
        <f t="shared" si="4"/>
        <v>4882.618237</v>
      </c>
      <c r="K298" s="19">
        <f t="shared" si="5"/>
        <v>41942.70341</v>
      </c>
      <c r="L298" s="25">
        <f t="shared" si="6"/>
        <v>27.8776655</v>
      </c>
      <c r="M298" s="25">
        <f t="shared" si="7"/>
        <v>1596.499527</v>
      </c>
      <c r="N298" s="25">
        <f t="shared" si="9"/>
        <v>908063.5433</v>
      </c>
    </row>
    <row r="299" ht="15.75" customHeight="1">
      <c r="A299" s="7">
        <v>42663.0</v>
      </c>
      <c r="B299" s="19">
        <v>1542974.58866293</v>
      </c>
      <c r="C299" s="16">
        <f t="shared" si="1"/>
        <v>0.21</v>
      </c>
      <c r="D299" s="25">
        <f t="shared" si="2"/>
        <v>324.0246636</v>
      </c>
      <c r="E299" s="19">
        <f t="shared" si="3"/>
        <v>7776.591927</v>
      </c>
      <c r="F299" s="19">
        <f t="shared" si="8"/>
        <v>1823204.779</v>
      </c>
      <c r="G299" s="26">
        <v>630.86</v>
      </c>
      <c r="H299" s="34">
        <v>10.9269900497512</v>
      </c>
      <c r="I299" s="1">
        <v>12.5</v>
      </c>
      <c r="J299" s="25">
        <f t="shared" si="4"/>
        <v>4720.819034</v>
      </c>
      <c r="K299" s="19">
        <f t="shared" si="5"/>
        <v>43300.57938</v>
      </c>
      <c r="L299" s="25">
        <f t="shared" si="6"/>
        <v>26.93933443</v>
      </c>
      <c r="M299" s="25">
        <f t="shared" si="7"/>
        <v>1647.29719</v>
      </c>
      <c r="N299" s="25">
        <f t="shared" si="9"/>
        <v>909710.8405</v>
      </c>
    </row>
    <row r="300" ht="15.75" customHeight="1">
      <c r="A300" s="7">
        <v>42664.0</v>
      </c>
      <c r="B300" s="19">
        <v>1583364.18603839</v>
      </c>
      <c r="C300" s="16">
        <f t="shared" si="1"/>
        <v>0.21</v>
      </c>
      <c r="D300" s="25">
        <f t="shared" si="2"/>
        <v>332.5064791</v>
      </c>
      <c r="E300" s="19">
        <f t="shared" si="3"/>
        <v>7980.155498</v>
      </c>
      <c r="F300" s="19">
        <f t="shared" si="8"/>
        <v>1831184.935</v>
      </c>
      <c r="G300" s="26">
        <v>632.83</v>
      </c>
      <c r="H300" s="34">
        <v>8.79684959349593</v>
      </c>
      <c r="I300" s="1">
        <v>12.5</v>
      </c>
      <c r="J300" s="25">
        <f t="shared" si="4"/>
        <v>3900.012647</v>
      </c>
      <c r="K300" s="19">
        <f t="shared" si="5"/>
        <v>53953.69046</v>
      </c>
      <c r="L300" s="25">
        <f t="shared" si="6"/>
        <v>22.18612507</v>
      </c>
      <c r="M300" s="25">
        <f t="shared" si="7"/>
        <v>2046.187082</v>
      </c>
      <c r="N300" s="25">
        <f t="shared" si="9"/>
        <v>911757.0276</v>
      </c>
    </row>
    <row r="301" ht="15.75" customHeight="1">
      <c r="A301" s="7">
        <v>42665.0</v>
      </c>
      <c r="B301" s="19">
        <v>1613056.56652295</v>
      </c>
      <c r="C301" s="16">
        <f t="shared" si="1"/>
        <v>0.21</v>
      </c>
      <c r="D301" s="25">
        <f t="shared" si="2"/>
        <v>338.741879</v>
      </c>
      <c r="E301" s="19">
        <f t="shared" si="3"/>
        <v>8129.805095</v>
      </c>
      <c r="F301" s="19">
        <f t="shared" si="8"/>
        <v>1839314.74</v>
      </c>
      <c r="G301" s="26">
        <v>657.29</v>
      </c>
      <c r="H301" s="34">
        <v>9.69049217002237</v>
      </c>
      <c r="I301" s="1">
        <v>12.5</v>
      </c>
      <c r="J301" s="25">
        <f t="shared" si="4"/>
        <v>4376.767368</v>
      </c>
      <c r="K301" s="19">
        <f t="shared" si="5"/>
        <v>50871.25518</v>
      </c>
      <c r="L301" s="25">
        <f t="shared" si="6"/>
        <v>23.97170583</v>
      </c>
      <c r="M301" s="25">
        <f t="shared" si="7"/>
        <v>1857.490795</v>
      </c>
      <c r="N301" s="25">
        <f t="shared" si="9"/>
        <v>913614.5184</v>
      </c>
    </row>
    <row r="302" ht="15.75" customHeight="1">
      <c r="A302" s="7">
        <v>42666.0</v>
      </c>
      <c r="B302" s="19">
        <v>1642923.09279683</v>
      </c>
      <c r="C302" s="16">
        <f t="shared" si="1"/>
        <v>0.21</v>
      </c>
      <c r="D302" s="25">
        <f t="shared" si="2"/>
        <v>345.0138495</v>
      </c>
      <c r="E302" s="19">
        <f t="shared" si="3"/>
        <v>8280.332388</v>
      </c>
      <c r="F302" s="19">
        <f t="shared" si="8"/>
        <v>1847595.072</v>
      </c>
      <c r="G302" s="26">
        <v>657.07</v>
      </c>
      <c r="H302" s="34">
        <v>9.903125</v>
      </c>
      <c r="I302" s="1">
        <v>12.5</v>
      </c>
      <c r="J302" s="25">
        <f t="shared" si="4"/>
        <v>4555.620371</v>
      </c>
      <c r="K302" s="19">
        <f t="shared" si="5"/>
        <v>49762.3225</v>
      </c>
      <c r="L302" s="25">
        <f t="shared" si="6"/>
        <v>24.95964408</v>
      </c>
      <c r="M302" s="25">
        <f t="shared" si="7"/>
        <v>1817.608078</v>
      </c>
      <c r="N302" s="25">
        <f t="shared" si="9"/>
        <v>915432.1265</v>
      </c>
    </row>
    <row r="303" ht="15.75" customHeight="1">
      <c r="A303" s="7">
        <v>42667.0</v>
      </c>
      <c r="B303" s="19">
        <v>1615911.83374496</v>
      </c>
      <c r="C303" s="16">
        <f t="shared" si="1"/>
        <v>0.21</v>
      </c>
      <c r="D303" s="25">
        <f t="shared" si="2"/>
        <v>339.3414851</v>
      </c>
      <c r="E303" s="19">
        <f t="shared" si="3"/>
        <v>8144.195642</v>
      </c>
      <c r="F303" s="19">
        <f t="shared" si="8"/>
        <v>1855739.268</v>
      </c>
      <c r="G303" s="26">
        <v>653.76</v>
      </c>
      <c r="H303" s="34">
        <v>10.1089743589743</v>
      </c>
      <c r="I303" s="1">
        <v>12.5</v>
      </c>
      <c r="J303" s="25">
        <f t="shared" si="4"/>
        <v>4573.859162</v>
      </c>
      <c r="K303" s="19">
        <f t="shared" si="5"/>
        <v>48503.43691</v>
      </c>
      <c r="L303" s="25">
        <f t="shared" si="6"/>
        <v>25.18644913</v>
      </c>
      <c r="M303" s="25">
        <f t="shared" si="7"/>
        <v>1780.596068</v>
      </c>
      <c r="N303" s="25">
        <f t="shared" si="9"/>
        <v>917212.7226</v>
      </c>
    </row>
    <row r="304" ht="15.75" customHeight="1">
      <c r="A304" s="7">
        <v>42668.0</v>
      </c>
      <c r="B304" s="19">
        <v>1634937.16106939</v>
      </c>
      <c r="C304" s="16">
        <f t="shared" si="1"/>
        <v>0.21</v>
      </c>
      <c r="D304" s="25">
        <f t="shared" si="2"/>
        <v>343.3368038</v>
      </c>
      <c r="E304" s="19">
        <f t="shared" si="3"/>
        <v>8240.083292</v>
      </c>
      <c r="F304" s="19">
        <f t="shared" si="8"/>
        <v>1863979.351</v>
      </c>
      <c r="G304" s="26">
        <v>657.59</v>
      </c>
      <c r="H304" s="34">
        <v>10.3179856115107</v>
      </c>
      <c r="I304" s="1">
        <v>12.5</v>
      </c>
      <c r="J304" s="25">
        <f t="shared" si="4"/>
        <v>4723.392269</v>
      </c>
      <c r="K304" s="19">
        <f t="shared" si="5"/>
        <v>47799.301</v>
      </c>
      <c r="L304" s="25">
        <f t="shared" si="6"/>
        <v>25.8583801</v>
      </c>
      <c r="M304" s="25">
        <f t="shared" si="7"/>
        <v>1744.526565</v>
      </c>
      <c r="N304" s="25">
        <f t="shared" si="9"/>
        <v>918957.2491</v>
      </c>
    </row>
    <row r="305" ht="15.75" customHeight="1">
      <c r="A305" s="7">
        <v>42669.0</v>
      </c>
      <c r="B305" s="19">
        <v>1639275.36207547</v>
      </c>
      <c r="C305" s="16">
        <f t="shared" si="1"/>
        <v>0.21</v>
      </c>
      <c r="D305" s="25">
        <f t="shared" si="2"/>
        <v>344.247826</v>
      </c>
      <c r="E305" s="19">
        <f t="shared" si="3"/>
        <v>8261.947825</v>
      </c>
      <c r="F305" s="19">
        <f t="shared" si="8"/>
        <v>1872241.299</v>
      </c>
      <c r="G305" s="26">
        <v>678.3</v>
      </c>
      <c r="H305" s="34">
        <v>10.5195652173913</v>
      </c>
      <c r="I305" s="1">
        <v>12.5</v>
      </c>
      <c r="J305" s="25">
        <f t="shared" si="4"/>
        <v>4828.449943</v>
      </c>
      <c r="K305" s="19">
        <f t="shared" si="5"/>
        <v>48359.88841</v>
      </c>
      <c r="L305" s="25">
        <f t="shared" si="6"/>
        <v>25.62644817</v>
      </c>
      <c r="M305" s="25">
        <f t="shared" si="7"/>
        <v>1711.097334</v>
      </c>
      <c r="N305" s="25">
        <f t="shared" si="9"/>
        <v>920668.3465</v>
      </c>
    </row>
    <row r="306" ht="15.75" customHeight="1">
      <c r="A306" s="7">
        <v>42670.0</v>
      </c>
      <c r="B306" s="19">
        <v>1629961.25692215</v>
      </c>
      <c r="C306" s="16">
        <f t="shared" si="1"/>
        <v>0.21</v>
      </c>
      <c r="D306" s="25">
        <f t="shared" si="2"/>
        <v>342.291864</v>
      </c>
      <c r="E306" s="19">
        <f t="shared" si="3"/>
        <v>8215.004735</v>
      </c>
      <c r="F306" s="19">
        <f t="shared" si="8"/>
        <v>1880456.304</v>
      </c>
      <c r="G306" s="26">
        <v>688.31</v>
      </c>
      <c r="H306" s="34">
        <v>8.55339506172839</v>
      </c>
      <c r="I306" s="1">
        <v>12.5</v>
      </c>
      <c r="J306" s="25">
        <f t="shared" si="4"/>
        <v>3903.676718</v>
      </c>
      <c r="K306" s="19">
        <f t="shared" si="5"/>
        <v>60354.10457</v>
      </c>
      <c r="L306" s="25">
        <f t="shared" si="6"/>
        <v>20.41701586</v>
      </c>
      <c r="M306" s="25">
        <f t="shared" si="7"/>
        <v>2104.427525</v>
      </c>
      <c r="N306" s="25">
        <f t="shared" si="9"/>
        <v>922772.774</v>
      </c>
    </row>
    <row r="307" ht="15.75" customHeight="1">
      <c r="A307" s="7">
        <v>42671.0</v>
      </c>
      <c r="B307" s="19">
        <v>1635364.44181794</v>
      </c>
      <c r="C307" s="16">
        <f t="shared" si="1"/>
        <v>0.21</v>
      </c>
      <c r="D307" s="25">
        <f t="shared" si="2"/>
        <v>343.4265328</v>
      </c>
      <c r="E307" s="19">
        <f t="shared" si="3"/>
        <v>8242.236787</v>
      </c>
      <c r="F307" s="19">
        <f t="shared" si="8"/>
        <v>1888698.541</v>
      </c>
      <c r="G307" s="26">
        <v>689.65</v>
      </c>
      <c r="H307" s="34">
        <v>9.75021929824561</v>
      </c>
      <c r="I307" s="1">
        <v>12.5</v>
      </c>
      <c r="J307" s="25">
        <f t="shared" si="4"/>
        <v>4464.645343</v>
      </c>
      <c r="K307" s="19">
        <f t="shared" si="5"/>
        <v>53048.80682</v>
      </c>
      <c r="L307" s="25">
        <f t="shared" si="6"/>
        <v>23.30562348</v>
      </c>
      <c r="M307" s="25">
        <f t="shared" si="7"/>
        <v>1846.112323</v>
      </c>
      <c r="N307" s="25">
        <f t="shared" si="9"/>
        <v>924618.8863</v>
      </c>
    </row>
    <row r="308" ht="15.75" customHeight="1">
      <c r="A308" s="7">
        <v>42672.0</v>
      </c>
      <c r="B308" s="19">
        <v>1644369.7499776</v>
      </c>
      <c r="C308" s="16">
        <f t="shared" si="1"/>
        <v>0.21</v>
      </c>
      <c r="D308" s="25">
        <f t="shared" si="2"/>
        <v>345.3176475</v>
      </c>
      <c r="E308" s="19">
        <f t="shared" si="3"/>
        <v>8287.62354</v>
      </c>
      <c r="F308" s="19">
        <f t="shared" si="8"/>
        <v>1896986.164</v>
      </c>
      <c r="G308" s="26">
        <v>714.48</v>
      </c>
      <c r="H308" s="34">
        <v>9.765548098434</v>
      </c>
      <c r="I308" s="1">
        <v>12.5</v>
      </c>
      <c r="J308" s="25">
        <f t="shared" si="4"/>
        <v>4496.288128</v>
      </c>
      <c r="K308" s="19">
        <f t="shared" si="5"/>
        <v>54872.49611</v>
      </c>
      <c r="L308" s="25">
        <f t="shared" si="6"/>
        <v>22.65512997</v>
      </c>
      <c r="M308" s="25">
        <f t="shared" si="7"/>
        <v>1843.214515</v>
      </c>
      <c r="N308" s="25">
        <f t="shared" si="9"/>
        <v>926462.1008</v>
      </c>
    </row>
    <row r="309" ht="15.75" customHeight="1">
      <c r="A309" s="7">
        <v>42673.0</v>
      </c>
      <c r="B309" s="19">
        <v>1691197.35240781</v>
      </c>
      <c r="C309" s="16">
        <f t="shared" si="1"/>
        <v>0.21</v>
      </c>
      <c r="D309" s="25">
        <f t="shared" si="2"/>
        <v>355.151444</v>
      </c>
      <c r="E309" s="19">
        <f t="shared" si="3"/>
        <v>8523.634656</v>
      </c>
      <c r="F309" s="19">
        <f t="shared" si="8"/>
        <v>1905509.799</v>
      </c>
      <c r="G309" s="26">
        <v>701.86</v>
      </c>
      <c r="H309" s="34">
        <v>8.55684523809523</v>
      </c>
      <c r="I309" s="1">
        <v>12.5</v>
      </c>
      <c r="J309" s="25">
        <f t="shared" si="4"/>
        <v>4051.967923</v>
      </c>
      <c r="K309" s="19">
        <f t="shared" si="5"/>
        <v>61517.41505</v>
      </c>
      <c r="L309" s="25">
        <f t="shared" si="6"/>
        <v>20.78346753</v>
      </c>
      <c r="M309" s="25">
        <f t="shared" si="7"/>
        <v>2103.579006</v>
      </c>
      <c r="N309" s="25">
        <f t="shared" si="9"/>
        <v>928565.6798</v>
      </c>
    </row>
    <row r="310" ht="15.75" customHeight="1">
      <c r="A310" s="7">
        <v>42674.0</v>
      </c>
      <c r="B310" s="19">
        <v>1705605.84546326</v>
      </c>
      <c r="C310" s="16">
        <f t="shared" si="1"/>
        <v>0.21</v>
      </c>
      <c r="D310" s="25">
        <f t="shared" si="2"/>
        <v>358.1772275</v>
      </c>
      <c r="E310" s="19">
        <f t="shared" si="3"/>
        <v>8596.253461</v>
      </c>
      <c r="F310" s="19">
        <f t="shared" si="8"/>
        <v>1914106.052</v>
      </c>
      <c r="G310" s="26">
        <v>700.97</v>
      </c>
      <c r="H310" s="34">
        <v>9.72868480725623</v>
      </c>
      <c r="I310" s="1">
        <v>12.5</v>
      </c>
      <c r="J310" s="25">
        <f t="shared" si="4"/>
        <v>4646.124469</v>
      </c>
      <c r="K310" s="19">
        <f t="shared" si="5"/>
        <v>54038.90766</v>
      </c>
      <c r="L310" s="25">
        <f t="shared" si="6"/>
        <v>23.86128948</v>
      </c>
      <c r="M310" s="25">
        <f t="shared" si="7"/>
        <v>1850.198702</v>
      </c>
      <c r="N310" s="25">
        <f t="shared" si="9"/>
        <v>930415.8785</v>
      </c>
    </row>
    <row r="311" ht="15.75" customHeight="1">
      <c r="A311" s="7">
        <v>42675.0</v>
      </c>
      <c r="B311" s="19">
        <v>1714611.15362291</v>
      </c>
      <c r="C311" s="16">
        <f t="shared" si="1"/>
        <v>0.21</v>
      </c>
      <c r="D311" s="25">
        <f t="shared" si="2"/>
        <v>360.0683423</v>
      </c>
      <c r="E311" s="19">
        <f t="shared" si="3"/>
        <v>8641.640214</v>
      </c>
      <c r="F311" s="19">
        <f t="shared" si="8"/>
        <v>1922747.693</v>
      </c>
      <c r="G311" s="26">
        <v>729.79</v>
      </c>
      <c r="H311" s="34">
        <v>9.99664351851851</v>
      </c>
      <c r="I311" s="1">
        <v>12.5</v>
      </c>
      <c r="J311" s="25">
        <f t="shared" si="4"/>
        <v>4799.299813</v>
      </c>
      <c r="K311" s="19">
        <f t="shared" si="5"/>
        <v>54752.62762</v>
      </c>
      <c r="L311" s="25">
        <f t="shared" si="6"/>
        <v>23.6745904</v>
      </c>
      <c r="M311" s="25">
        <f t="shared" si="7"/>
        <v>1800.60437</v>
      </c>
      <c r="N311" s="25">
        <f t="shared" si="9"/>
        <v>932216.4829</v>
      </c>
    </row>
    <row r="312" ht="15.75" customHeight="1">
      <c r="A312" s="7">
        <v>42676.0</v>
      </c>
      <c r="B312" s="19">
        <v>1662380.36629691</v>
      </c>
      <c r="C312" s="16">
        <f t="shared" si="1"/>
        <v>0.21</v>
      </c>
      <c r="D312" s="25">
        <f t="shared" si="2"/>
        <v>349.0998769</v>
      </c>
      <c r="E312" s="19">
        <f t="shared" si="3"/>
        <v>8378.397046</v>
      </c>
      <c r="F312" s="19">
        <f t="shared" si="8"/>
        <v>1931126.09</v>
      </c>
      <c r="G312" s="26">
        <v>740.83</v>
      </c>
      <c r="H312" s="34">
        <v>10.8240601503759</v>
      </c>
      <c r="I312" s="1">
        <v>12.5</v>
      </c>
      <c r="J312" s="25">
        <f t="shared" si="4"/>
        <v>5038.237422</v>
      </c>
      <c r="K312" s="19">
        <f t="shared" si="5"/>
        <v>51332.17039</v>
      </c>
      <c r="L312" s="25">
        <f t="shared" si="6"/>
        <v>24.48288368</v>
      </c>
      <c r="M312" s="25">
        <f t="shared" si="7"/>
        <v>1662.961934</v>
      </c>
      <c r="N312" s="25">
        <f t="shared" si="9"/>
        <v>933879.4448</v>
      </c>
    </row>
    <row r="313" ht="15.75" customHeight="1">
      <c r="A313" s="7">
        <v>42677.0</v>
      </c>
      <c r="B313" s="19">
        <v>1669584.61282463</v>
      </c>
      <c r="C313" s="16">
        <f t="shared" si="1"/>
        <v>0.21</v>
      </c>
      <c r="D313" s="25">
        <f t="shared" si="2"/>
        <v>350.6127687</v>
      </c>
      <c r="E313" s="19">
        <f t="shared" si="3"/>
        <v>8414.706449</v>
      </c>
      <c r="F313" s="19">
        <f t="shared" si="8"/>
        <v>1939540.796</v>
      </c>
      <c r="G313" s="26">
        <v>688.7</v>
      </c>
      <c r="H313" s="34">
        <v>9.29741935483871</v>
      </c>
      <c r="I313" s="1">
        <v>12.5</v>
      </c>
      <c r="J313" s="25">
        <f t="shared" si="4"/>
        <v>4346.391922</v>
      </c>
      <c r="K313" s="19">
        <f t="shared" si="5"/>
        <v>55555.73867</v>
      </c>
      <c r="L313" s="25">
        <f t="shared" si="6"/>
        <v>22.71963253</v>
      </c>
      <c r="M313" s="25">
        <f t="shared" si="7"/>
        <v>1936.021095</v>
      </c>
      <c r="N313" s="25">
        <f t="shared" si="9"/>
        <v>935815.4659</v>
      </c>
    </row>
    <row r="314" ht="15.75" customHeight="1">
      <c r="A314" s="7">
        <v>42678.0</v>
      </c>
      <c r="B314" s="19">
        <v>1610149.57897091</v>
      </c>
      <c r="C314" s="16">
        <f t="shared" si="1"/>
        <v>0.21</v>
      </c>
      <c r="D314" s="25">
        <f t="shared" si="2"/>
        <v>338.1314116</v>
      </c>
      <c r="E314" s="19">
        <f t="shared" si="3"/>
        <v>8115.153878</v>
      </c>
      <c r="F314" s="19">
        <f t="shared" si="8"/>
        <v>1947655.95</v>
      </c>
      <c r="G314" s="26">
        <v>703.24</v>
      </c>
      <c r="H314" s="34">
        <v>12.4377873563218</v>
      </c>
      <c r="I314" s="1">
        <v>12.5</v>
      </c>
      <c r="J314" s="25">
        <f t="shared" si="4"/>
        <v>5607.475461</v>
      </c>
      <c r="K314" s="19">
        <f t="shared" si="5"/>
        <v>42405.45242</v>
      </c>
      <c r="L314" s="25">
        <f t="shared" si="6"/>
        <v>28.7055794</v>
      </c>
      <c r="M314" s="25">
        <f t="shared" si="7"/>
        <v>1447.202745</v>
      </c>
      <c r="N314" s="25">
        <f t="shared" si="9"/>
        <v>937262.6687</v>
      </c>
    </row>
    <row r="315" ht="15.75" customHeight="1">
      <c r="A315" s="7">
        <v>42679.0</v>
      </c>
      <c r="B315" s="19">
        <v>1575188.51838029</v>
      </c>
      <c r="C315" s="16">
        <f t="shared" si="1"/>
        <v>0.21</v>
      </c>
      <c r="D315" s="25">
        <f t="shared" si="2"/>
        <v>330.7895889</v>
      </c>
      <c r="E315" s="19">
        <f t="shared" si="3"/>
        <v>7938.950133</v>
      </c>
      <c r="F315" s="19">
        <f t="shared" si="8"/>
        <v>1955594.9</v>
      </c>
      <c r="G315" s="26">
        <v>703.42</v>
      </c>
      <c r="H315" s="34">
        <v>9.80260770975056</v>
      </c>
      <c r="I315" s="1">
        <v>12.5</v>
      </c>
      <c r="J315" s="25">
        <f t="shared" si="4"/>
        <v>4323.467432</v>
      </c>
      <c r="K315" s="19">
        <f t="shared" si="5"/>
        <v>53818.84246</v>
      </c>
      <c r="L315" s="25">
        <f t="shared" si="6"/>
        <v>22.1268698</v>
      </c>
      <c r="M315" s="25">
        <f t="shared" si="7"/>
        <v>1836.246082</v>
      </c>
      <c r="N315" s="25">
        <f t="shared" si="9"/>
        <v>939098.9147</v>
      </c>
    </row>
    <row r="316" ht="15.75" customHeight="1">
      <c r="A316" s="7">
        <v>42680.0</v>
      </c>
      <c r="B316" s="19">
        <v>1588891.69809505</v>
      </c>
      <c r="C316" s="16">
        <f t="shared" si="1"/>
        <v>0.21</v>
      </c>
      <c r="D316" s="25">
        <f t="shared" si="2"/>
        <v>333.6672566</v>
      </c>
      <c r="E316" s="19">
        <f t="shared" si="3"/>
        <v>8008.014158</v>
      </c>
      <c r="F316" s="19">
        <f t="shared" si="8"/>
        <v>1963602.914</v>
      </c>
      <c r="G316" s="26">
        <v>711.52</v>
      </c>
      <c r="H316" s="34">
        <v>9.32483660130719</v>
      </c>
      <c r="I316" s="1">
        <v>12.5</v>
      </c>
      <c r="J316" s="25">
        <f t="shared" si="4"/>
        <v>4148.523529</v>
      </c>
      <c r="K316" s="19">
        <f t="shared" si="5"/>
        <v>57227.81243</v>
      </c>
      <c r="L316" s="25">
        <f t="shared" si="6"/>
        <v>20.98983121</v>
      </c>
      <c r="M316" s="25">
        <f t="shared" si="7"/>
        <v>1930.328731</v>
      </c>
      <c r="N316" s="25">
        <f t="shared" si="9"/>
        <v>941029.2435</v>
      </c>
    </row>
    <row r="317" ht="15.75" customHeight="1">
      <c r="A317" s="7">
        <v>42681.0</v>
      </c>
      <c r="B317" s="19">
        <v>1593532.64766099</v>
      </c>
      <c r="C317" s="16">
        <f t="shared" si="1"/>
        <v>0.21</v>
      </c>
      <c r="D317" s="25">
        <f t="shared" si="2"/>
        <v>334.641856</v>
      </c>
      <c r="E317" s="19">
        <f t="shared" si="3"/>
        <v>8031.404544</v>
      </c>
      <c r="F317" s="19">
        <f t="shared" si="8"/>
        <v>1971634.319</v>
      </c>
      <c r="G317" s="26">
        <v>703.13</v>
      </c>
      <c r="H317" s="34">
        <v>10.0107305936073</v>
      </c>
      <c r="I317" s="1">
        <v>12.5</v>
      </c>
      <c r="J317" s="25">
        <f t="shared" si="4"/>
        <v>4466.679288</v>
      </c>
      <c r="K317" s="19">
        <f t="shared" si="5"/>
        <v>52678.22314</v>
      </c>
      <c r="L317" s="25">
        <f t="shared" si="6"/>
        <v>22.86923533</v>
      </c>
      <c r="M317" s="25">
        <f t="shared" si="7"/>
        <v>1798.070564</v>
      </c>
      <c r="N317" s="25">
        <f t="shared" si="9"/>
        <v>942827.314</v>
      </c>
    </row>
    <row r="318" ht="15.75" customHeight="1">
      <c r="A318" s="7">
        <v>42682.0</v>
      </c>
      <c r="B318" s="19">
        <v>1659573.34343141</v>
      </c>
      <c r="C318" s="16">
        <f t="shared" si="1"/>
        <v>0.21</v>
      </c>
      <c r="D318" s="25">
        <f t="shared" si="2"/>
        <v>348.5104021</v>
      </c>
      <c r="E318" s="19">
        <f t="shared" si="3"/>
        <v>8364.249651</v>
      </c>
      <c r="F318" s="19">
        <f t="shared" si="8"/>
        <v>1979998.568</v>
      </c>
      <c r="G318" s="26">
        <v>709.85</v>
      </c>
      <c r="H318" s="34">
        <v>8.50453648915187</v>
      </c>
      <c r="I318" s="1">
        <v>12.5</v>
      </c>
      <c r="J318" s="25">
        <f t="shared" si="4"/>
        <v>3951.892576</v>
      </c>
      <c r="K318" s="19">
        <f t="shared" si="5"/>
        <v>62600.4134</v>
      </c>
      <c r="L318" s="25">
        <f t="shared" si="6"/>
        <v>20.0419994</v>
      </c>
      <c r="M318" s="25">
        <f t="shared" si="7"/>
        <v>2116.517464</v>
      </c>
      <c r="N318" s="25">
        <f t="shared" si="9"/>
        <v>944943.8315</v>
      </c>
    </row>
    <row r="319" ht="15.75" customHeight="1">
      <c r="A319" s="7">
        <v>42683.0</v>
      </c>
      <c r="B319" s="19">
        <v>1644409.73029475</v>
      </c>
      <c r="C319" s="16">
        <f t="shared" si="1"/>
        <v>0.21</v>
      </c>
      <c r="D319" s="25">
        <f t="shared" si="2"/>
        <v>345.3260434</v>
      </c>
      <c r="E319" s="19">
        <f t="shared" si="3"/>
        <v>8287.825041</v>
      </c>
      <c r="F319" s="19">
        <f t="shared" si="8"/>
        <v>1988286.393</v>
      </c>
      <c r="G319" s="26">
        <v>723.27</v>
      </c>
      <c r="H319" s="34">
        <v>9.64092970521542</v>
      </c>
      <c r="I319" s="1">
        <v>12.5</v>
      </c>
      <c r="J319" s="25">
        <f t="shared" si="4"/>
        <v>4439.018813</v>
      </c>
      <c r="K319" s="19">
        <f t="shared" si="5"/>
        <v>56265.57983</v>
      </c>
      <c r="L319" s="25">
        <f t="shared" si="6"/>
        <v>22.09474709</v>
      </c>
      <c r="M319" s="25">
        <f t="shared" si="7"/>
        <v>1867.039855</v>
      </c>
      <c r="N319" s="25">
        <f t="shared" si="9"/>
        <v>946810.8714</v>
      </c>
    </row>
    <row r="320" ht="15.75" customHeight="1">
      <c r="A320" s="7">
        <v>42684.0</v>
      </c>
      <c r="B320" s="19">
        <v>1739260.29692742</v>
      </c>
      <c r="C320" s="16">
        <f t="shared" si="1"/>
        <v>0.21</v>
      </c>
      <c r="D320" s="25">
        <f t="shared" si="2"/>
        <v>365.2446624</v>
      </c>
      <c r="E320" s="19">
        <f t="shared" si="3"/>
        <v>8765.871897</v>
      </c>
      <c r="F320" s="19">
        <f t="shared" si="8"/>
        <v>1997052.265</v>
      </c>
      <c r="G320" s="26">
        <v>715.53</v>
      </c>
      <c r="H320" s="34">
        <v>8.71855158730158</v>
      </c>
      <c r="I320" s="1">
        <v>12.5</v>
      </c>
      <c r="J320" s="25">
        <f t="shared" si="4"/>
        <v>4245.872574</v>
      </c>
      <c r="K320" s="19">
        <f t="shared" si="5"/>
        <v>61552.36849</v>
      </c>
      <c r="L320" s="25">
        <f t="shared" si="6"/>
        <v>21.3619852</v>
      </c>
      <c r="M320" s="25">
        <f t="shared" si="7"/>
        <v>2064.563112</v>
      </c>
      <c r="N320" s="25">
        <f t="shared" si="9"/>
        <v>948875.4345</v>
      </c>
    </row>
    <row r="321" ht="15.75" customHeight="1">
      <c r="A321" s="7">
        <v>42685.0</v>
      </c>
      <c r="B321" s="19">
        <v>1764574.77325548</v>
      </c>
      <c r="C321" s="16">
        <f t="shared" si="1"/>
        <v>0.21</v>
      </c>
      <c r="D321" s="25">
        <f t="shared" si="2"/>
        <v>370.5607024</v>
      </c>
      <c r="E321" s="19">
        <f t="shared" si="3"/>
        <v>8893.456857</v>
      </c>
      <c r="F321" s="19">
        <f t="shared" si="8"/>
        <v>2005945.722</v>
      </c>
      <c r="G321" s="26">
        <v>716.41</v>
      </c>
      <c r="H321" s="34">
        <v>8.76738241308793</v>
      </c>
      <c r="I321" s="1">
        <v>12.5</v>
      </c>
      <c r="J321" s="25">
        <f t="shared" si="4"/>
        <v>4331.796513</v>
      </c>
      <c r="K321" s="19">
        <f t="shared" si="5"/>
        <v>61284.82535</v>
      </c>
      <c r="L321" s="25">
        <f t="shared" si="6"/>
        <v>21.76751783</v>
      </c>
      <c r="M321" s="25">
        <f t="shared" si="7"/>
        <v>2053.064319</v>
      </c>
      <c r="N321" s="25">
        <f t="shared" si="9"/>
        <v>950928.4988</v>
      </c>
    </row>
    <row r="322" ht="15.75" customHeight="1">
      <c r="A322" s="7">
        <v>42686.0</v>
      </c>
      <c r="B322" s="19">
        <v>1789889.24958354</v>
      </c>
      <c r="C322" s="16">
        <f t="shared" si="1"/>
        <v>0.21</v>
      </c>
      <c r="D322" s="25">
        <f t="shared" si="2"/>
        <v>375.8767424</v>
      </c>
      <c r="E322" s="19">
        <f t="shared" si="3"/>
        <v>9021.041818</v>
      </c>
      <c r="F322" s="19">
        <f t="shared" si="8"/>
        <v>2014966.764</v>
      </c>
      <c r="G322" s="26">
        <v>705.05</v>
      </c>
      <c r="H322" s="34">
        <v>8.48065476190476</v>
      </c>
      <c r="I322" s="1">
        <v>12.5</v>
      </c>
      <c r="J322" s="25">
        <f t="shared" si="4"/>
        <v>4250.241181</v>
      </c>
      <c r="K322" s="19">
        <f t="shared" si="5"/>
        <v>62352.20214</v>
      </c>
      <c r="L322" s="25">
        <f t="shared" si="6"/>
        <v>21.70182008</v>
      </c>
      <c r="M322" s="25">
        <f t="shared" si="7"/>
        <v>2122.477628</v>
      </c>
      <c r="N322" s="25">
        <f t="shared" si="9"/>
        <v>953050.9764</v>
      </c>
    </row>
    <row r="323" ht="15.75" customHeight="1">
      <c r="A323" s="7">
        <v>42687.0</v>
      </c>
      <c r="B323" s="19">
        <v>1784464.71894181</v>
      </c>
      <c r="C323" s="16">
        <f t="shared" si="1"/>
        <v>0.21</v>
      </c>
      <c r="D323" s="25">
        <f t="shared" si="2"/>
        <v>374.737591</v>
      </c>
      <c r="E323" s="19">
        <f t="shared" si="3"/>
        <v>8993.702183</v>
      </c>
      <c r="F323" s="19">
        <f t="shared" si="8"/>
        <v>2023960.466</v>
      </c>
      <c r="G323" s="26">
        <v>702.03</v>
      </c>
      <c r="H323" s="34">
        <v>10.2373239436619</v>
      </c>
      <c r="I323" s="1">
        <v>12.5</v>
      </c>
      <c r="J323" s="25">
        <f t="shared" si="4"/>
        <v>5115.08015</v>
      </c>
      <c r="K323" s="19">
        <f t="shared" si="5"/>
        <v>51431.65371</v>
      </c>
      <c r="L323" s="25">
        <f t="shared" si="6"/>
        <v>26.23005932</v>
      </c>
      <c r="M323" s="25">
        <f t="shared" si="7"/>
        <v>1758.271996</v>
      </c>
      <c r="N323" s="25">
        <f t="shared" si="9"/>
        <v>954809.2484</v>
      </c>
    </row>
    <row r="324" ht="15.75" customHeight="1">
      <c r="A324" s="7">
        <v>42688.0</v>
      </c>
      <c r="B324" s="19">
        <v>1789889.24958354</v>
      </c>
      <c r="C324" s="16">
        <f t="shared" si="1"/>
        <v>0.21</v>
      </c>
      <c r="D324" s="25">
        <f t="shared" si="2"/>
        <v>375.8767424</v>
      </c>
      <c r="E324" s="19">
        <f t="shared" si="3"/>
        <v>9021.041818</v>
      </c>
      <c r="F324" s="19">
        <f t="shared" si="8"/>
        <v>2032981.508</v>
      </c>
      <c r="G324" s="26">
        <v>705.02</v>
      </c>
      <c r="H324" s="34">
        <v>8.4406976744186</v>
      </c>
      <c r="I324" s="1">
        <v>12.5</v>
      </c>
      <c r="J324" s="25">
        <f t="shared" si="4"/>
        <v>4230.215927</v>
      </c>
      <c r="K324" s="19">
        <f t="shared" si="5"/>
        <v>62644.70313</v>
      </c>
      <c r="L324" s="25">
        <f t="shared" si="6"/>
        <v>21.60048983</v>
      </c>
      <c r="M324" s="25">
        <f t="shared" si="7"/>
        <v>2132.525141</v>
      </c>
      <c r="N324" s="25">
        <f t="shared" si="9"/>
        <v>956941.7736</v>
      </c>
    </row>
    <row r="325" ht="15.75" customHeight="1">
      <c r="A325" s="7">
        <v>42689.0</v>
      </c>
      <c r="B325" s="19">
        <v>1806162.84150872</v>
      </c>
      <c r="C325" s="16">
        <f t="shared" si="1"/>
        <v>0.21</v>
      </c>
      <c r="D325" s="25">
        <f t="shared" si="2"/>
        <v>379.2941967</v>
      </c>
      <c r="E325" s="19">
        <f t="shared" si="3"/>
        <v>9103.060721</v>
      </c>
      <c r="F325" s="19">
        <f t="shared" si="8"/>
        <v>2042084.569</v>
      </c>
      <c r="G325" s="26">
        <v>711.62</v>
      </c>
      <c r="H325" s="34">
        <v>9.21175213675213</v>
      </c>
      <c r="I325" s="1">
        <v>12.5</v>
      </c>
      <c r="J325" s="25">
        <f t="shared" si="4"/>
        <v>4658.618836</v>
      </c>
      <c r="K325" s="19">
        <f t="shared" si="5"/>
        <v>57938.48902</v>
      </c>
      <c r="L325" s="25">
        <f t="shared" si="6"/>
        <v>23.56739244</v>
      </c>
      <c r="M325" s="25">
        <f t="shared" si="7"/>
        <v>1954.025655</v>
      </c>
      <c r="N325" s="25">
        <f t="shared" si="9"/>
        <v>958895.7992</v>
      </c>
    </row>
    <row r="326" ht="15.75" customHeight="1">
      <c r="A326" s="7">
        <v>42690.0</v>
      </c>
      <c r="B326" s="19">
        <v>1813395.54903102</v>
      </c>
      <c r="C326" s="16">
        <f t="shared" si="1"/>
        <v>0.21</v>
      </c>
      <c r="D326" s="25">
        <f t="shared" si="2"/>
        <v>380.8130653</v>
      </c>
      <c r="E326" s="19">
        <f t="shared" si="3"/>
        <v>9139.513567</v>
      </c>
      <c r="F326" s="19">
        <f t="shared" si="8"/>
        <v>2051224.082</v>
      </c>
      <c r="G326" s="26">
        <v>744.2</v>
      </c>
      <c r="H326" s="34">
        <v>8.39356725146198</v>
      </c>
      <c r="I326" s="1">
        <v>12.5</v>
      </c>
      <c r="J326" s="25">
        <f t="shared" si="4"/>
        <v>4261.840098</v>
      </c>
      <c r="K326" s="19">
        <f t="shared" si="5"/>
        <v>66497.35247</v>
      </c>
      <c r="L326" s="25">
        <f t="shared" si="6"/>
        <v>20.61626492</v>
      </c>
      <c r="M326" s="25">
        <f t="shared" si="7"/>
        <v>2144.499408</v>
      </c>
      <c r="N326" s="25">
        <f t="shared" si="9"/>
        <v>961040.2986</v>
      </c>
    </row>
    <row r="327" ht="15.75" customHeight="1">
      <c r="A327" s="7">
        <v>42691.0</v>
      </c>
      <c r="B327" s="19">
        <v>1806162.84150872</v>
      </c>
      <c r="C327" s="16">
        <f t="shared" si="1"/>
        <v>0.21</v>
      </c>
      <c r="D327" s="25">
        <f t="shared" si="2"/>
        <v>379.2941967</v>
      </c>
      <c r="E327" s="19">
        <f t="shared" si="3"/>
        <v>9103.060721</v>
      </c>
      <c r="F327" s="19">
        <f t="shared" si="8"/>
        <v>2060327.143</v>
      </c>
      <c r="G327" s="26">
        <v>740.98</v>
      </c>
      <c r="H327" s="34">
        <v>9.11373165618448</v>
      </c>
      <c r="I327" s="1">
        <v>12.5</v>
      </c>
      <c r="J327" s="25">
        <f t="shared" si="4"/>
        <v>4609.04737</v>
      </c>
      <c r="K327" s="19">
        <f t="shared" si="5"/>
        <v>60977.7664</v>
      </c>
      <c r="L327" s="25">
        <f t="shared" si="6"/>
        <v>22.39273736</v>
      </c>
      <c r="M327" s="25">
        <f t="shared" si="7"/>
        <v>1975.041693</v>
      </c>
      <c r="N327" s="25">
        <f t="shared" si="9"/>
        <v>963015.3403</v>
      </c>
    </row>
    <row r="328" ht="15.75" customHeight="1">
      <c r="A328" s="7">
        <v>42692.0</v>
      </c>
      <c r="B328" s="19">
        <v>1798566.71659775</v>
      </c>
      <c r="C328" s="16">
        <f t="shared" si="1"/>
        <v>0.21</v>
      </c>
      <c r="D328" s="25">
        <f t="shared" si="2"/>
        <v>377.6990105</v>
      </c>
      <c r="E328" s="19">
        <f t="shared" si="3"/>
        <v>9064.776252</v>
      </c>
      <c r="F328" s="19">
        <f t="shared" si="8"/>
        <v>2069391.919</v>
      </c>
      <c r="G328" s="26">
        <v>751.59</v>
      </c>
      <c r="H328" s="34">
        <v>9.72984234234234</v>
      </c>
      <c r="I328" s="1">
        <v>12.5</v>
      </c>
      <c r="J328" s="25">
        <f t="shared" si="4"/>
        <v>4899.935767</v>
      </c>
      <c r="K328" s="19">
        <f t="shared" si="5"/>
        <v>57934.39196</v>
      </c>
      <c r="L328" s="25">
        <f t="shared" si="6"/>
        <v>23.46993542</v>
      </c>
      <c r="M328" s="25">
        <f t="shared" si="7"/>
        <v>1849.978588</v>
      </c>
      <c r="N328" s="25">
        <f t="shared" si="9"/>
        <v>964865.3189</v>
      </c>
    </row>
    <row r="329" ht="15.75" customHeight="1">
      <c r="A329" s="7">
        <v>42693.0</v>
      </c>
      <c r="B329" s="19">
        <v>1824167.814065</v>
      </c>
      <c r="C329" s="16">
        <f t="shared" si="1"/>
        <v>0.21</v>
      </c>
      <c r="D329" s="25">
        <f t="shared" si="2"/>
        <v>383.075241</v>
      </c>
      <c r="E329" s="19">
        <f t="shared" si="3"/>
        <v>9193.805783</v>
      </c>
      <c r="F329" s="19">
        <f t="shared" si="8"/>
        <v>2078585.725</v>
      </c>
      <c r="G329" s="26">
        <v>751.62</v>
      </c>
      <c r="H329" s="34">
        <v>10.1388497652582</v>
      </c>
      <c r="I329" s="1">
        <v>12.5</v>
      </c>
      <c r="J329" s="25">
        <f t="shared" si="4"/>
        <v>5178.589756</v>
      </c>
      <c r="K329" s="19">
        <f t="shared" si="5"/>
        <v>55599.50222</v>
      </c>
      <c r="L329" s="25">
        <f t="shared" si="6"/>
        <v>24.80365493</v>
      </c>
      <c r="M329" s="25">
        <f t="shared" si="7"/>
        <v>1775.349316</v>
      </c>
      <c r="N329" s="25">
        <f t="shared" si="9"/>
        <v>966640.6682</v>
      </c>
    </row>
    <row r="330" ht="15.75" customHeight="1">
      <c r="A330" s="7">
        <v>42694.0</v>
      </c>
      <c r="B330" s="19">
        <v>1771316.18278384</v>
      </c>
      <c r="C330" s="16">
        <f t="shared" si="1"/>
        <v>0.21</v>
      </c>
      <c r="D330" s="25">
        <f t="shared" si="2"/>
        <v>371.9763984</v>
      </c>
      <c r="E330" s="19">
        <f t="shared" si="3"/>
        <v>8927.433561</v>
      </c>
      <c r="F330" s="19">
        <f t="shared" si="8"/>
        <v>2087513.159</v>
      </c>
      <c r="G330" s="26">
        <v>731.03</v>
      </c>
      <c r="H330" s="34">
        <v>10.9200520833333</v>
      </c>
      <c r="I330" s="1">
        <v>12.5</v>
      </c>
      <c r="J330" s="25">
        <f t="shared" si="4"/>
        <v>5416.002192</v>
      </c>
      <c r="K330" s="19">
        <f t="shared" si="5"/>
        <v>50207.86493</v>
      </c>
      <c r="L330" s="25">
        <f t="shared" si="6"/>
        <v>26.67141963</v>
      </c>
      <c r="M330" s="25">
        <f t="shared" si="7"/>
        <v>1648.343787</v>
      </c>
      <c r="N330" s="25">
        <f t="shared" si="9"/>
        <v>968289.012</v>
      </c>
    </row>
    <row r="331" ht="15.75" customHeight="1">
      <c r="A331" s="7">
        <v>42695.0</v>
      </c>
      <c r="B331" s="19">
        <v>1769408.58092487</v>
      </c>
      <c r="C331" s="16">
        <f t="shared" si="1"/>
        <v>0.21</v>
      </c>
      <c r="D331" s="25">
        <f t="shared" si="2"/>
        <v>371.575802</v>
      </c>
      <c r="E331" s="19">
        <f t="shared" si="3"/>
        <v>8917.819248</v>
      </c>
      <c r="F331" s="19">
        <f t="shared" si="8"/>
        <v>2096430.978</v>
      </c>
      <c r="G331" s="26">
        <v>739.25</v>
      </c>
      <c r="H331" s="34">
        <v>10.54448441247</v>
      </c>
      <c r="I331" s="1">
        <v>12.5</v>
      </c>
      <c r="J331" s="25">
        <f t="shared" si="4"/>
        <v>5224.100336</v>
      </c>
      <c r="K331" s="19">
        <f t="shared" si="5"/>
        <v>52580.80702</v>
      </c>
      <c r="L331" s="25">
        <f t="shared" si="6"/>
        <v>25.44032629</v>
      </c>
      <c r="M331" s="25">
        <f t="shared" si="7"/>
        <v>1707.053593</v>
      </c>
      <c r="N331" s="25">
        <f t="shared" si="9"/>
        <v>969996.0656</v>
      </c>
    </row>
    <row r="332" ht="15.75" customHeight="1">
      <c r="A332" s="7">
        <v>42696.0</v>
      </c>
      <c r="B332" s="19">
        <v>1726562.94934053</v>
      </c>
      <c r="C332" s="16">
        <f t="shared" si="1"/>
        <v>0.21</v>
      </c>
      <c r="D332" s="25">
        <f t="shared" si="2"/>
        <v>362.5782194</v>
      </c>
      <c r="E332" s="19">
        <f t="shared" si="3"/>
        <v>8701.877265</v>
      </c>
      <c r="F332" s="19">
        <f t="shared" si="8"/>
        <v>2105132.855</v>
      </c>
      <c r="G332" s="26">
        <v>751.35</v>
      </c>
      <c r="H332" s="34">
        <v>10.8461442786069</v>
      </c>
      <c r="I332" s="1">
        <v>12.5</v>
      </c>
      <c r="J332" s="25">
        <f t="shared" si="4"/>
        <v>5243.434239</v>
      </c>
      <c r="K332" s="19">
        <f t="shared" si="5"/>
        <v>51955.09902</v>
      </c>
      <c r="L332" s="25">
        <f t="shared" si="6"/>
        <v>25.12326248</v>
      </c>
      <c r="M332" s="25">
        <f t="shared" si="7"/>
        <v>1659.575932</v>
      </c>
      <c r="N332" s="25">
        <f t="shared" si="9"/>
        <v>971655.6415</v>
      </c>
    </row>
    <row r="333" ht="15.75" customHeight="1">
      <c r="A333" s="7">
        <v>42697.0</v>
      </c>
      <c r="B333" s="19">
        <v>1733239.21641538</v>
      </c>
      <c r="C333" s="16">
        <f t="shared" si="1"/>
        <v>0.21</v>
      </c>
      <c r="D333" s="25">
        <f t="shared" si="2"/>
        <v>363.9802354</v>
      </c>
      <c r="E333" s="19">
        <f t="shared" si="3"/>
        <v>8735.525651</v>
      </c>
      <c r="F333" s="19">
        <f t="shared" si="8"/>
        <v>2113868.381</v>
      </c>
      <c r="G333" s="26">
        <v>744.59</v>
      </c>
      <c r="H333" s="34">
        <v>9.70510204081632</v>
      </c>
      <c r="I333" s="1">
        <v>12.5</v>
      </c>
      <c r="J333" s="25">
        <f t="shared" si="4"/>
        <v>4709.953768</v>
      </c>
      <c r="K333" s="19">
        <f t="shared" si="5"/>
        <v>57541.12606</v>
      </c>
      <c r="L333" s="25">
        <f t="shared" si="6"/>
        <v>22.7720404</v>
      </c>
      <c r="M333" s="25">
        <f t="shared" si="7"/>
        <v>1854.694564</v>
      </c>
      <c r="N333" s="25">
        <f t="shared" si="9"/>
        <v>973510.3361</v>
      </c>
    </row>
    <row r="334" ht="15.75" customHeight="1">
      <c r="A334" s="7">
        <v>42698.0</v>
      </c>
      <c r="B334" s="19">
        <v>1765258.41544519</v>
      </c>
      <c r="C334" s="16">
        <f t="shared" si="1"/>
        <v>0.21</v>
      </c>
      <c r="D334" s="25">
        <f t="shared" si="2"/>
        <v>370.7042672</v>
      </c>
      <c r="E334" s="19">
        <f t="shared" si="3"/>
        <v>8896.902414</v>
      </c>
      <c r="F334" s="19">
        <f t="shared" si="8"/>
        <v>2122765.283</v>
      </c>
      <c r="G334" s="26">
        <v>740.29</v>
      </c>
      <c r="H334" s="34">
        <v>8.96471193415637</v>
      </c>
      <c r="I334" s="1">
        <v>12.5</v>
      </c>
      <c r="J334" s="25">
        <f t="shared" si="4"/>
        <v>4431.009291</v>
      </c>
      <c r="K334" s="19">
        <f t="shared" si="5"/>
        <v>61933.66882</v>
      </c>
      <c r="L334" s="25">
        <f t="shared" si="6"/>
        <v>21.547817</v>
      </c>
      <c r="M334" s="25">
        <f t="shared" si="7"/>
        <v>2007.87266</v>
      </c>
      <c r="N334" s="25">
        <f t="shared" si="9"/>
        <v>975518.2088</v>
      </c>
    </row>
    <row r="335" ht="15.75" customHeight="1">
      <c r="A335" s="7">
        <v>42699.0</v>
      </c>
      <c r="B335" s="19">
        <v>1785270.41483882</v>
      </c>
      <c r="C335" s="16">
        <f t="shared" si="1"/>
        <v>0.21</v>
      </c>
      <c r="D335" s="25">
        <f t="shared" si="2"/>
        <v>374.9067871</v>
      </c>
      <c r="E335" s="19">
        <f t="shared" si="3"/>
        <v>8997.762891</v>
      </c>
      <c r="F335" s="19">
        <f t="shared" si="8"/>
        <v>2131763.046</v>
      </c>
      <c r="G335" s="26">
        <v>741.65</v>
      </c>
      <c r="H335" s="34">
        <v>9.50581140350877</v>
      </c>
      <c r="I335" s="1">
        <v>12.5</v>
      </c>
      <c r="J335" s="25">
        <f t="shared" si="4"/>
        <v>4751.724283</v>
      </c>
      <c r="K335" s="19">
        <f t="shared" si="5"/>
        <v>58515.52028</v>
      </c>
      <c r="L335" s="25">
        <f t="shared" si="6"/>
        <v>23.06506764</v>
      </c>
      <c r="M335" s="25">
        <f t="shared" si="7"/>
        <v>1893.57849</v>
      </c>
      <c r="N335" s="25">
        <f t="shared" si="9"/>
        <v>977411.7872</v>
      </c>
    </row>
    <row r="336" ht="15.75" customHeight="1">
      <c r="A336" s="7">
        <v>42700.0</v>
      </c>
      <c r="B336" s="19">
        <v>1835300.41332289</v>
      </c>
      <c r="C336" s="16">
        <f t="shared" si="1"/>
        <v>0.21</v>
      </c>
      <c r="D336" s="25">
        <f t="shared" si="2"/>
        <v>385.4130868</v>
      </c>
      <c r="E336" s="19">
        <f t="shared" si="3"/>
        <v>9249.914083</v>
      </c>
      <c r="F336" s="19">
        <f t="shared" si="8"/>
        <v>2141012.96</v>
      </c>
      <c r="G336" s="26">
        <v>735.38</v>
      </c>
      <c r="H336" s="34">
        <v>9.41100217864923</v>
      </c>
      <c r="I336" s="1">
        <v>12.5</v>
      </c>
      <c r="J336" s="25">
        <f t="shared" si="4"/>
        <v>4836.164533</v>
      </c>
      <c r="K336" s="19">
        <f t="shared" si="5"/>
        <v>58605.34187</v>
      </c>
      <c r="L336" s="25">
        <f t="shared" si="6"/>
        <v>23.6750963</v>
      </c>
      <c r="M336" s="25">
        <f t="shared" si="7"/>
        <v>1912.65496</v>
      </c>
      <c r="N336" s="25">
        <f t="shared" si="9"/>
        <v>979324.4422</v>
      </c>
    </row>
    <row r="337" ht="15.75" customHeight="1">
      <c r="A337" s="7">
        <v>42701.0</v>
      </c>
      <c r="B337" s="19">
        <v>1843305.21308034</v>
      </c>
      <c r="C337" s="16">
        <f t="shared" si="1"/>
        <v>0.21</v>
      </c>
      <c r="D337" s="25">
        <f t="shared" si="2"/>
        <v>387.0940947</v>
      </c>
      <c r="E337" s="19">
        <f t="shared" si="3"/>
        <v>9290.258274</v>
      </c>
      <c r="F337" s="19">
        <f t="shared" si="8"/>
        <v>2150303.218</v>
      </c>
      <c r="G337" s="26">
        <v>732.04</v>
      </c>
      <c r="H337" s="34">
        <v>9.92708333333333</v>
      </c>
      <c r="I337" s="1">
        <v>12.5</v>
      </c>
      <c r="J337" s="25">
        <f t="shared" si="4"/>
        <v>5123.620449</v>
      </c>
      <c r="K337" s="19">
        <f t="shared" si="5"/>
        <v>55306.27492</v>
      </c>
      <c r="L337" s="25">
        <f t="shared" si="6"/>
        <v>25.19675648</v>
      </c>
      <c r="M337" s="25">
        <f t="shared" si="7"/>
        <v>1813.221406</v>
      </c>
      <c r="N337" s="25">
        <f t="shared" si="9"/>
        <v>981137.6636</v>
      </c>
    </row>
    <row r="338" ht="15.75" customHeight="1">
      <c r="A338" s="7">
        <v>42702.0</v>
      </c>
      <c r="B338" s="19">
        <v>1903341.21126123</v>
      </c>
      <c r="C338" s="16">
        <f t="shared" si="1"/>
        <v>0.21</v>
      </c>
      <c r="D338" s="25">
        <f t="shared" si="2"/>
        <v>399.7016544</v>
      </c>
      <c r="E338" s="19">
        <f t="shared" si="3"/>
        <v>9592.839705</v>
      </c>
      <c r="F338" s="19">
        <f t="shared" si="8"/>
        <v>2159896.058</v>
      </c>
      <c r="G338" s="26">
        <v>735.81</v>
      </c>
      <c r="H338" s="34">
        <v>8.84146341463414</v>
      </c>
      <c r="I338" s="1">
        <v>12.5</v>
      </c>
      <c r="J338" s="25">
        <f t="shared" si="4"/>
        <v>4711.930072</v>
      </c>
      <c r="K338" s="19">
        <f t="shared" si="5"/>
        <v>62416.98621</v>
      </c>
      <c r="L338" s="25">
        <f t="shared" si="6"/>
        <v>23.05343534</v>
      </c>
      <c r="M338" s="25">
        <f t="shared" si="7"/>
        <v>2035.862069</v>
      </c>
      <c r="N338" s="25">
        <f t="shared" si="9"/>
        <v>983173.5257</v>
      </c>
    </row>
    <row r="339" ht="15.75" customHeight="1">
      <c r="A339" s="7">
        <v>42703.0</v>
      </c>
      <c r="B339" s="19">
        <v>1911346.01101869</v>
      </c>
      <c r="C339" s="16">
        <f t="shared" si="1"/>
        <v>0.21</v>
      </c>
      <c r="D339" s="25">
        <f t="shared" si="2"/>
        <v>401.3826623</v>
      </c>
      <c r="E339" s="19">
        <f t="shared" si="3"/>
        <v>9633.183896</v>
      </c>
      <c r="F339" s="19">
        <f t="shared" si="8"/>
        <v>2169529.242</v>
      </c>
      <c r="G339" s="26">
        <v>735.6</v>
      </c>
      <c r="H339" s="34">
        <v>9.66140939597315</v>
      </c>
      <c r="I339" s="1">
        <v>12.5</v>
      </c>
      <c r="J339" s="25">
        <f t="shared" si="4"/>
        <v>5170.562967</v>
      </c>
      <c r="K339" s="19">
        <f t="shared" si="5"/>
        <v>57103.46983</v>
      </c>
      <c r="L339" s="25">
        <f t="shared" si="6"/>
        <v>25.30454959</v>
      </c>
      <c r="M339" s="25">
        <f t="shared" si="7"/>
        <v>1863.082213</v>
      </c>
      <c r="N339" s="25">
        <f t="shared" si="9"/>
        <v>985036.6079</v>
      </c>
    </row>
    <row r="340" ht="15.75" customHeight="1">
      <c r="A340" s="7">
        <v>42704.0</v>
      </c>
      <c r="B340" s="19">
        <v>1867319.6123527</v>
      </c>
      <c r="C340" s="16">
        <f t="shared" si="1"/>
        <v>0.21</v>
      </c>
      <c r="D340" s="25">
        <f t="shared" si="2"/>
        <v>392.1371186</v>
      </c>
      <c r="E340" s="19">
        <f t="shared" si="3"/>
        <v>9411.290846</v>
      </c>
      <c r="F340" s="19">
        <f t="shared" si="8"/>
        <v>2178940.533</v>
      </c>
      <c r="G340" s="26">
        <v>745.69</v>
      </c>
      <c r="H340" s="34">
        <v>10.0832159624413</v>
      </c>
      <c r="I340" s="1">
        <v>12.5</v>
      </c>
      <c r="J340" s="25">
        <f t="shared" si="4"/>
        <v>5272.004338</v>
      </c>
      <c r="K340" s="19">
        <f t="shared" si="5"/>
        <v>55465.19107</v>
      </c>
      <c r="L340" s="25">
        <f t="shared" si="6"/>
        <v>25.45188432</v>
      </c>
      <c r="M340" s="25">
        <f t="shared" si="7"/>
        <v>1785.144746</v>
      </c>
      <c r="N340" s="25">
        <f t="shared" si="9"/>
        <v>986821.7526</v>
      </c>
    </row>
    <row r="341" ht="15.75" customHeight="1">
      <c r="A341" s="7">
        <v>42705.0</v>
      </c>
      <c r="B341" s="19">
        <v>1855312.41271652</v>
      </c>
      <c r="C341" s="16">
        <f t="shared" si="1"/>
        <v>0.21</v>
      </c>
      <c r="D341" s="25">
        <f t="shared" si="2"/>
        <v>389.6156067</v>
      </c>
      <c r="E341" s="19">
        <f t="shared" si="3"/>
        <v>9350.77456</v>
      </c>
      <c r="F341" s="19">
        <f t="shared" si="8"/>
        <v>2188291.307</v>
      </c>
      <c r="G341" s="26">
        <v>756.77</v>
      </c>
      <c r="H341" s="34">
        <v>9.84531963470319</v>
      </c>
      <c r="I341" s="1">
        <v>12.5</v>
      </c>
      <c r="J341" s="25">
        <f t="shared" si="4"/>
        <v>5114.520243</v>
      </c>
      <c r="K341" s="19">
        <f t="shared" si="5"/>
        <v>57649.47417</v>
      </c>
      <c r="L341" s="25">
        <f t="shared" si="6"/>
        <v>24.33007767</v>
      </c>
      <c r="M341" s="25">
        <f t="shared" si="7"/>
        <v>1828.2799</v>
      </c>
      <c r="N341" s="25">
        <f t="shared" si="9"/>
        <v>988650.0325</v>
      </c>
    </row>
    <row r="342" ht="15.75" customHeight="1">
      <c r="A342" s="7">
        <v>42706.0</v>
      </c>
      <c r="B342" s="19">
        <v>1840377.5244604</v>
      </c>
      <c r="C342" s="16">
        <f t="shared" si="1"/>
        <v>0.21</v>
      </c>
      <c r="D342" s="25">
        <f t="shared" si="2"/>
        <v>386.4792801</v>
      </c>
      <c r="E342" s="19">
        <f t="shared" si="3"/>
        <v>9275.502723</v>
      </c>
      <c r="F342" s="19">
        <f t="shared" si="8"/>
        <v>2197566.81</v>
      </c>
      <c r="G342" s="26">
        <v>777.94</v>
      </c>
      <c r="H342" s="34">
        <v>10.1166666666666</v>
      </c>
      <c r="I342" s="1">
        <v>12.5</v>
      </c>
      <c r="J342" s="25">
        <f t="shared" si="4"/>
        <v>5213.176068</v>
      </c>
      <c r="K342" s="19">
        <f t="shared" si="5"/>
        <v>57672.65239</v>
      </c>
      <c r="L342" s="25">
        <f t="shared" si="6"/>
        <v>24.12452611</v>
      </c>
      <c r="M342" s="25">
        <f t="shared" si="7"/>
        <v>1779.242175</v>
      </c>
      <c r="N342" s="25">
        <f t="shared" si="9"/>
        <v>990429.2747</v>
      </c>
    </row>
    <row r="343" ht="15.75" customHeight="1">
      <c r="A343" s="7">
        <v>42707.0</v>
      </c>
      <c r="B343" s="19">
        <v>1902475.44995458</v>
      </c>
      <c r="C343" s="16">
        <f t="shared" si="1"/>
        <v>0.21</v>
      </c>
      <c r="D343" s="25">
        <f t="shared" si="2"/>
        <v>399.5198445</v>
      </c>
      <c r="E343" s="19">
        <f t="shared" si="3"/>
        <v>9588.476268</v>
      </c>
      <c r="F343" s="19">
        <f t="shared" si="8"/>
        <v>2207155.286</v>
      </c>
      <c r="G343" s="26">
        <v>771.16</v>
      </c>
      <c r="H343" s="34">
        <v>8.38149224806201</v>
      </c>
      <c r="I343" s="1">
        <v>12.5</v>
      </c>
      <c r="J343" s="25">
        <f t="shared" si="4"/>
        <v>4464.763306</v>
      </c>
      <c r="K343" s="19">
        <f t="shared" si="5"/>
        <v>69005.61176</v>
      </c>
      <c r="L343" s="25">
        <f t="shared" si="6"/>
        <v>20.84281848</v>
      </c>
      <c r="M343" s="25">
        <f t="shared" si="7"/>
        <v>2147.588934</v>
      </c>
      <c r="N343" s="25">
        <f t="shared" si="9"/>
        <v>992576.8636</v>
      </c>
    </row>
    <row r="344" ht="15.75" customHeight="1">
      <c r="A344" s="7">
        <v>42708.0</v>
      </c>
      <c r="B344" s="19">
        <v>1875674.39292721</v>
      </c>
      <c r="C344" s="16">
        <f t="shared" si="1"/>
        <v>0.21</v>
      </c>
      <c r="D344" s="25">
        <f t="shared" si="2"/>
        <v>393.8916225</v>
      </c>
      <c r="E344" s="19">
        <f t="shared" si="3"/>
        <v>9453.39894</v>
      </c>
      <c r="F344" s="19">
        <f t="shared" si="8"/>
        <v>2216608.685</v>
      </c>
      <c r="G344" s="26">
        <v>773.87</v>
      </c>
      <c r="H344" s="34">
        <v>9.67139639639639</v>
      </c>
      <c r="I344" s="1">
        <v>12.5</v>
      </c>
      <c r="J344" s="25">
        <f t="shared" si="4"/>
        <v>5079.309358</v>
      </c>
      <c r="K344" s="19">
        <f t="shared" si="5"/>
        <v>60012.27498</v>
      </c>
      <c r="L344" s="25">
        <f t="shared" si="6"/>
        <v>23.62866333</v>
      </c>
      <c r="M344" s="25">
        <f t="shared" si="7"/>
        <v>1861.158334</v>
      </c>
      <c r="N344" s="25">
        <f t="shared" si="9"/>
        <v>994438.022</v>
      </c>
    </row>
    <row r="345" ht="15.75" customHeight="1">
      <c r="A345" s="7">
        <v>42709.0</v>
      </c>
      <c r="B345" s="19">
        <v>1883034.76573394</v>
      </c>
      <c r="C345" s="16">
        <f t="shared" si="1"/>
        <v>0.21</v>
      </c>
      <c r="D345" s="25">
        <f t="shared" si="2"/>
        <v>395.4373008</v>
      </c>
      <c r="E345" s="19">
        <f t="shared" si="3"/>
        <v>9490.495219</v>
      </c>
      <c r="F345" s="19">
        <f t="shared" si="8"/>
        <v>2226099.181</v>
      </c>
      <c r="G345" s="26">
        <v>758.7</v>
      </c>
      <c r="H345" s="34">
        <v>9.48267543859649</v>
      </c>
      <c r="I345" s="1">
        <v>12.5</v>
      </c>
      <c r="J345" s="25">
        <f t="shared" si="4"/>
        <v>4999.738106</v>
      </c>
      <c r="K345" s="19">
        <f t="shared" si="5"/>
        <v>60006.7991</v>
      </c>
      <c r="L345" s="25">
        <f t="shared" si="6"/>
        <v>23.72354973</v>
      </c>
      <c r="M345" s="25">
        <f t="shared" si="7"/>
        <v>1898.198469</v>
      </c>
      <c r="N345" s="25">
        <f t="shared" si="9"/>
        <v>996336.2205</v>
      </c>
    </row>
    <row r="346" ht="15.75" customHeight="1">
      <c r="A346" s="7">
        <v>42710.0</v>
      </c>
      <c r="B346" s="19">
        <v>1904333.02268375</v>
      </c>
      <c r="C346" s="16">
        <f t="shared" si="1"/>
        <v>0.21</v>
      </c>
      <c r="D346" s="25">
        <f t="shared" si="2"/>
        <v>399.9099348</v>
      </c>
      <c r="E346" s="19">
        <f t="shared" si="3"/>
        <v>9597.838434</v>
      </c>
      <c r="F346" s="19">
        <f t="shared" si="8"/>
        <v>2235697.019</v>
      </c>
      <c r="G346" s="26">
        <v>764.22</v>
      </c>
      <c r="H346" s="34">
        <v>9.56655555555555</v>
      </c>
      <c r="I346" s="1">
        <v>12.5</v>
      </c>
      <c r="J346" s="25">
        <f t="shared" si="4"/>
        <v>5101.014144</v>
      </c>
      <c r="K346" s="19">
        <f t="shared" si="5"/>
        <v>59913.41363</v>
      </c>
      <c r="L346" s="25">
        <f t="shared" si="6"/>
        <v>24.02927288</v>
      </c>
      <c r="M346" s="25">
        <f t="shared" si="7"/>
        <v>1881.554954</v>
      </c>
      <c r="N346" s="25">
        <f t="shared" si="9"/>
        <v>998217.7754</v>
      </c>
    </row>
    <row r="347" ht="15.75" customHeight="1">
      <c r="A347" s="7">
        <v>42711.0</v>
      </c>
      <c r="B347" s="19">
        <v>1968537.92126599</v>
      </c>
      <c r="C347" s="16">
        <f t="shared" si="1"/>
        <v>0.21</v>
      </c>
      <c r="D347" s="25">
        <f t="shared" si="2"/>
        <v>413.3929635</v>
      </c>
      <c r="E347" s="19">
        <f t="shared" si="3"/>
        <v>9921.431123</v>
      </c>
      <c r="F347" s="19">
        <f t="shared" si="8"/>
        <v>2245618.45</v>
      </c>
      <c r="G347" s="26">
        <v>768.13</v>
      </c>
      <c r="H347" s="34">
        <v>8.35900383141762</v>
      </c>
      <c r="I347" s="1">
        <v>12.5</v>
      </c>
      <c r="J347" s="25">
        <f t="shared" si="4"/>
        <v>4607.404487</v>
      </c>
      <c r="K347" s="19">
        <f t="shared" si="5"/>
        <v>68919.39657</v>
      </c>
      <c r="L347" s="25">
        <f t="shared" si="6"/>
        <v>21.59355338</v>
      </c>
      <c r="M347" s="25">
        <f t="shared" si="7"/>
        <v>2153.366641</v>
      </c>
      <c r="N347" s="25">
        <f t="shared" si="9"/>
        <v>1000371.142</v>
      </c>
    </row>
    <row r="348" ht="15.75" customHeight="1">
      <c r="A348" s="7">
        <v>42712.0</v>
      </c>
      <c r="B348" s="19">
        <v>1995011.87078873</v>
      </c>
      <c r="C348" s="16">
        <f t="shared" si="1"/>
        <v>0.21</v>
      </c>
      <c r="D348" s="25">
        <f t="shared" si="2"/>
        <v>418.9524929</v>
      </c>
      <c r="E348" s="19">
        <f t="shared" si="3"/>
        <v>10054.85983</v>
      </c>
      <c r="F348" s="19">
        <f t="shared" si="8"/>
        <v>2255673.31</v>
      </c>
      <c r="G348" s="26">
        <v>770.81</v>
      </c>
      <c r="H348" s="34">
        <v>8.95392781316348</v>
      </c>
      <c r="I348" s="1">
        <v>12.5</v>
      </c>
      <c r="J348" s="25">
        <f t="shared" si="4"/>
        <v>5001.693838</v>
      </c>
      <c r="K348" s="19">
        <f t="shared" si="5"/>
        <v>64564.68179</v>
      </c>
      <c r="L348" s="25">
        <f t="shared" si="6"/>
        <v>23.35996914</v>
      </c>
      <c r="M348" s="25">
        <f t="shared" si="7"/>
        <v>2010.290944</v>
      </c>
      <c r="N348" s="25">
        <f t="shared" si="9"/>
        <v>1002381.433</v>
      </c>
    </row>
    <row r="349" ht="15.75" customHeight="1">
      <c r="A349" s="7">
        <v>42713.0</v>
      </c>
      <c r="B349" s="19">
        <v>1919662.93753169</v>
      </c>
      <c r="C349" s="16">
        <f t="shared" si="1"/>
        <v>0.21</v>
      </c>
      <c r="D349" s="25">
        <f t="shared" si="2"/>
        <v>403.1292169</v>
      </c>
      <c r="E349" s="19">
        <f t="shared" si="3"/>
        <v>9675.101205</v>
      </c>
      <c r="F349" s="19">
        <f t="shared" si="8"/>
        <v>2265348.411</v>
      </c>
      <c r="G349" s="26">
        <v>772.79</v>
      </c>
      <c r="H349" s="34">
        <v>10.7016049382716</v>
      </c>
      <c r="I349" s="1">
        <v>12.5</v>
      </c>
      <c r="J349" s="25">
        <f t="shared" si="4"/>
        <v>5752.172824</v>
      </c>
      <c r="K349" s="19">
        <f t="shared" si="5"/>
        <v>54159.39977</v>
      </c>
      <c r="L349" s="25">
        <f t="shared" si="6"/>
        <v>26.79618288</v>
      </c>
      <c r="M349" s="25">
        <f t="shared" si="7"/>
        <v>1681.990702</v>
      </c>
      <c r="N349" s="25">
        <f t="shared" si="9"/>
        <v>1004063.424</v>
      </c>
    </row>
    <row r="350" ht="15.75" customHeight="1">
      <c r="A350" s="7">
        <v>42714.0</v>
      </c>
      <c r="B350" s="19">
        <v>1887079.61504216</v>
      </c>
      <c r="C350" s="16">
        <f t="shared" si="1"/>
        <v>0.21</v>
      </c>
      <c r="D350" s="25">
        <f t="shared" si="2"/>
        <v>396.2867192</v>
      </c>
      <c r="E350" s="19">
        <f t="shared" si="3"/>
        <v>9510.88126</v>
      </c>
      <c r="F350" s="19">
        <f t="shared" si="8"/>
        <v>2274859.292</v>
      </c>
      <c r="G350" s="26">
        <v>774.65</v>
      </c>
      <c r="H350" s="34">
        <v>11.1246212121212</v>
      </c>
      <c r="I350" s="1">
        <v>12.5</v>
      </c>
      <c r="J350" s="25">
        <f t="shared" si="4"/>
        <v>5878.052856</v>
      </c>
      <c r="K350" s="19">
        <f t="shared" si="5"/>
        <v>52225.37369</v>
      </c>
      <c r="L350" s="25">
        <f t="shared" si="6"/>
        <v>27.31684023</v>
      </c>
      <c r="M350" s="25">
        <f t="shared" si="7"/>
        <v>1618.032619</v>
      </c>
      <c r="N350" s="25">
        <f t="shared" si="9"/>
        <v>1005681.456</v>
      </c>
    </row>
    <row r="351" ht="15.75" customHeight="1">
      <c r="A351" s="7">
        <v>42715.0</v>
      </c>
      <c r="B351" s="19">
        <v>1960392.09064361</v>
      </c>
      <c r="C351" s="16">
        <f t="shared" si="1"/>
        <v>0.21</v>
      </c>
      <c r="D351" s="25">
        <f t="shared" si="2"/>
        <v>411.682339</v>
      </c>
      <c r="E351" s="19">
        <f t="shared" si="3"/>
        <v>9880.376137</v>
      </c>
      <c r="F351" s="19">
        <f t="shared" si="8"/>
        <v>2284739.669</v>
      </c>
      <c r="G351" s="26">
        <v>769.73</v>
      </c>
      <c r="H351" s="34">
        <v>7.71532976827094</v>
      </c>
      <c r="I351" s="1">
        <v>12.5</v>
      </c>
      <c r="J351" s="25">
        <f t="shared" si="4"/>
        <v>4235.020007</v>
      </c>
      <c r="K351" s="19">
        <f t="shared" si="5"/>
        <v>74824.73431</v>
      </c>
      <c r="L351" s="25">
        <f t="shared" si="6"/>
        <v>19.80703887</v>
      </c>
      <c r="M351" s="25">
        <f t="shared" si="7"/>
        <v>2333.017582</v>
      </c>
      <c r="N351" s="25">
        <f t="shared" si="9"/>
        <v>1008014.474</v>
      </c>
    </row>
    <row r="352" ht="15.75" customHeight="1">
      <c r="A352" s="7">
        <v>42716.0</v>
      </c>
      <c r="B352" s="19">
        <v>1972610.83657718</v>
      </c>
      <c r="C352" s="16">
        <f t="shared" si="1"/>
        <v>0.21</v>
      </c>
      <c r="D352" s="25">
        <f t="shared" si="2"/>
        <v>414.2482757</v>
      </c>
      <c r="E352" s="19">
        <f t="shared" si="3"/>
        <v>9941.958616</v>
      </c>
      <c r="F352" s="19">
        <f t="shared" si="8"/>
        <v>2294681.627</v>
      </c>
      <c r="G352" s="26">
        <v>780.09</v>
      </c>
      <c r="H352" s="34">
        <v>9.20021367521367</v>
      </c>
      <c r="I352" s="1">
        <v>12.5</v>
      </c>
      <c r="J352" s="25">
        <f t="shared" si="4"/>
        <v>5081.563534</v>
      </c>
      <c r="K352" s="19">
        <f t="shared" si="5"/>
        <v>63592.8165</v>
      </c>
      <c r="L352" s="25">
        <f t="shared" si="6"/>
        <v>23.45066431</v>
      </c>
      <c r="M352" s="25">
        <f t="shared" si="7"/>
        <v>1956.476299</v>
      </c>
      <c r="N352" s="25">
        <f t="shared" si="9"/>
        <v>1009970.95</v>
      </c>
    </row>
    <row r="353" ht="15.75" customHeight="1">
      <c r="A353" s="7">
        <v>42717.0</v>
      </c>
      <c r="B353" s="19">
        <v>1978720.20954397</v>
      </c>
      <c r="C353" s="16">
        <f t="shared" si="1"/>
        <v>0.21</v>
      </c>
      <c r="D353" s="25">
        <f t="shared" si="2"/>
        <v>415.531244</v>
      </c>
      <c r="E353" s="19">
        <f t="shared" si="3"/>
        <v>9972.749856</v>
      </c>
      <c r="F353" s="19">
        <f t="shared" si="8"/>
        <v>2304654.377</v>
      </c>
      <c r="G353" s="26">
        <v>780.56</v>
      </c>
      <c r="H353" s="34">
        <v>8.05917602996254</v>
      </c>
      <c r="I353" s="1">
        <v>12.5</v>
      </c>
      <c r="J353" s="25">
        <f t="shared" si="4"/>
        <v>4465.119255</v>
      </c>
      <c r="K353" s="19">
        <f t="shared" si="5"/>
        <v>72640.18031</v>
      </c>
      <c r="L353" s="25">
        <f t="shared" si="6"/>
        <v>20.59345767</v>
      </c>
      <c r="M353" s="25">
        <f t="shared" si="7"/>
        <v>2233.478948</v>
      </c>
      <c r="N353" s="25">
        <f t="shared" si="9"/>
        <v>1012204.429</v>
      </c>
    </row>
    <row r="354" ht="15.75" customHeight="1">
      <c r="A354" s="7">
        <v>42718.0</v>
      </c>
      <c r="B354" s="19">
        <v>1942063.97174325</v>
      </c>
      <c r="C354" s="16">
        <f t="shared" si="1"/>
        <v>0.21</v>
      </c>
      <c r="D354" s="25">
        <f t="shared" si="2"/>
        <v>407.8334341</v>
      </c>
      <c r="E354" s="19">
        <f t="shared" si="3"/>
        <v>9788.002418</v>
      </c>
      <c r="F354" s="19">
        <f t="shared" si="8"/>
        <v>2314442.379</v>
      </c>
      <c r="G354" s="26">
        <v>781.48</v>
      </c>
      <c r="H354" s="34">
        <v>10.0900479616306</v>
      </c>
      <c r="I354" s="1">
        <v>12.5</v>
      </c>
      <c r="J354" s="25">
        <f t="shared" si="4"/>
        <v>5486.745213</v>
      </c>
      <c r="K354" s="19">
        <f t="shared" si="5"/>
        <v>58087.93003</v>
      </c>
      <c r="L354" s="25">
        <f t="shared" si="6"/>
        <v>25.27548084</v>
      </c>
      <c r="M354" s="25">
        <f t="shared" si="7"/>
        <v>1783.93602</v>
      </c>
      <c r="N354" s="25">
        <f t="shared" si="9"/>
        <v>1013988.365</v>
      </c>
    </row>
    <row r="355" ht="15.75" customHeight="1">
      <c r="A355" s="7">
        <v>42719.0</v>
      </c>
      <c r="B355" s="19">
        <v>1946865.7079229</v>
      </c>
      <c r="C355" s="16">
        <f t="shared" si="1"/>
        <v>0.21</v>
      </c>
      <c r="D355" s="25">
        <f t="shared" si="2"/>
        <v>408.8417987</v>
      </c>
      <c r="E355" s="19">
        <f t="shared" si="3"/>
        <v>9812.203168</v>
      </c>
      <c r="F355" s="19">
        <f t="shared" si="8"/>
        <v>2324254.583</v>
      </c>
      <c r="G355" s="26">
        <v>778.09</v>
      </c>
      <c r="H355" s="34">
        <v>11.7148293963254</v>
      </c>
      <c r="I355" s="1">
        <v>12.5</v>
      </c>
      <c r="J355" s="25">
        <f t="shared" si="4"/>
        <v>6386.015895</v>
      </c>
      <c r="K355" s="19">
        <f t="shared" si="5"/>
        <v>49814.42582</v>
      </c>
      <c r="L355" s="25">
        <f t="shared" si="6"/>
        <v>29.54627</v>
      </c>
      <c r="M355" s="25">
        <f t="shared" si="7"/>
        <v>1536.514053</v>
      </c>
      <c r="N355" s="25">
        <f t="shared" si="9"/>
        <v>1015524.879</v>
      </c>
    </row>
    <row r="356" ht="15.75" customHeight="1">
      <c r="A356" s="7">
        <v>42720.0</v>
      </c>
      <c r="B356" s="19">
        <v>1970992.10146392</v>
      </c>
      <c r="C356" s="16">
        <f t="shared" si="1"/>
        <v>0.21</v>
      </c>
      <c r="D356" s="25">
        <f t="shared" si="2"/>
        <v>413.9083413</v>
      </c>
      <c r="E356" s="19">
        <f t="shared" si="3"/>
        <v>9933.800191</v>
      </c>
      <c r="F356" s="19">
        <f t="shared" si="8"/>
        <v>2334188.383</v>
      </c>
      <c r="G356" s="26">
        <v>784.91</v>
      </c>
      <c r="H356" s="34">
        <v>10.475939849624</v>
      </c>
      <c r="I356" s="1">
        <v>12.5</v>
      </c>
      <c r="J356" s="25">
        <f t="shared" si="4"/>
        <v>5781.438516</v>
      </c>
      <c r="K356" s="19">
        <f t="shared" si="5"/>
        <v>56193.7648</v>
      </c>
      <c r="L356" s="25">
        <f t="shared" si="6"/>
        <v>26.51664351</v>
      </c>
      <c r="M356" s="25">
        <f t="shared" si="7"/>
        <v>1718.222924</v>
      </c>
      <c r="N356" s="25">
        <f t="shared" si="9"/>
        <v>1017243.102</v>
      </c>
    </row>
    <row r="357" ht="15.75" customHeight="1">
      <c r="A357" s="7">
        <v>42721.0</v>
      </c>
      <c r="B357" s="19">
        <v>1907507.43508071</v>
      </c>
      <c r="C357" s="16">
        <f t="shared" si="1"/>
        <v>0.21</v>
      </c>
      <c r="D357" s="25">
        <f t="shared" si="2"/>
        <v>400.5765614</v>
      </c>
      <c r="E357" s="19">
        <f t="shared" si="3"/>
        <v>9613.837473</v>
      </c>
      <c r="F357" s="19">
        <f t="shared" si="8"/>
        <v>2343802.22</v>
      </c>
      <c r="G357" s="26">
        <v>790.83</v>
      </c>
      <c r="H357" s="34">
        <v>10.180324074074</v>
      </c>
      <c r="I357" s="1">
        <v>12.5</v>
      </c>
      <c r="J357" s="25">
        <f t="shared" si="4"/>
        <v>5437.332282</v>
      </c>
      <c r="K357" s="19">
        <f t="shared" si="5"/>
        <v>58261.65215</v>
      </c>
      <c r="L357" s="25">
        <f t="shared" si="6"/>
        <v>24.75171176</v>
      </c>
      <c r="M357" s="25">
        <f t="shared" si="7"/>
        <v>1768.116601</v>
      </c>
      <c r="N357" s="25">
        <f t="shared" si="9"/>
        <v>1019011.219</v>
      </c>
    </row>
    <row r="358" ht="15.75" customHeight="1">
      <c r="A358" s="7">
        <v>42722.0</v>
      </c>
      <c r="B358" s="19">
        <v>1900379.22408019</v>
      </c>
      <c r="C358" s="16">
        <f t="shared" si="1"/>
        <v>0.21</v>
      </c>
      <c r="D358" s="25">
        <f t="shared" si="2"/>
        <v>399.0796371</v>
      </c>
      <c r="E358" s="19">
        <f t="shared" si="3"/>
        <v>9577.911289</v>
      </c>
      <c r="F358" s="19">
        <f t="shared" si="8"/>
        <v>2353380.132</v>
      </c>
      <c r="G358" s="26">
        <v>790.53</v>
      </c>
      <c r="H358" s="34">
        <v>10.3581560283687</v>
      </c>
      <c r="I358" s="1">
        <v>12.5</v>
      </c>
      <c r="J358" s="25">
        <f t="shared" si="4"/>
        <v>5511.638865</v>
      </c>
      <c r="K358" s="19">
        <f t="shared" si="5"/>
        <v>57239.67648</v>
      </c>
      <c r="L358" s="25">
        <f t="shared" si="6"/>
        <v>25.0994901</v>
      </c>
      <c r="M358" s="25">
        <f t="shared" si="7"/>
        <v>1737.761041</v>
      </c>
      <c r="N358" s="25">
        <f t="shared" si="9"/>
        <v>1020748.98</v>
      </c>
    </row>
    <row r="359" ht="15.75" customHeight="1">
      <c r="A359" s="7">
        <v>42723.0</v>
      </c>
      <c r="B359" s="19">
        <v>1872676.96604661</v>
      </c>
      <c r="C359" s="16">
        <f t="shared" si="1"/>
        <v>0.21</v>
      </c>
      <c r="D359" s="25">
        <f t="shared" si="2"/>
        <v>393.2621629</v>
      </c>
      <c r="E359" s="19">
        <f t="shared" si="3"/>
        <v>9438.291909</v>
      </c>
      <c r="F359" s="19">
        <f t="shared" si="8"/>
        <v>2362818.424</v>
      </c>
      <c r="G359" s="26">
        <v>792.71</v>
      </c>
      <c r="H359" s="34">
        <v>9.45673289183223</v>
      </c>
      <c r="I359" s="1">
        <v>12.5</v>
      </c>
      <c r="J359" s="25">
        <f t="shared" si="4"/>
        <v>4958.633641</v>
      </c>
      <c r="K359" s="19">
        <f t="shared" si="5"/>
        <v>62868.69967</v>
      </c>
      <c r="L359" s="25">
        <f t="shared" si="6"/>
        <v>22.51905628</v>
      </c>
      <c r="M359" s="25">
        <f t="shared" si="7"/>
        <v>1903.405775</v>
      </c>
      <c r="N359" s="25">
        <f t="shared" si="9"/>
        <v>1022652.386</v>
      </c>
    </row>
    <row r="360" ht="15.75" customHeight="1">
      <c r="A360" s="7">
        <v>42724.0</v>
      </c>
      <c r="B360" s="19">
        <v>1893560.89299393</v>
      </c>
      <c r="C360" s="16">
        <f t="shared" si="1"/>
        <v>0.21</v>
      </c>
      <c r="D360" s="25">
        <f t="shared" si="2"/>
        <v>397.6477875</v>
      </c>
      <c r="E360" s="19">
        <f t="shared" si="3"/>
        <v>9543.546901</v>
      </c>
      <c r="F360" s="19">
        <f t="shared" si="8"/>
        <v>2372361.97</v>
      </c>
      <c r="G360" s="26">
        <v>800.88</v>
      </c>
      <c r="H360" s="34">
        <v>10.4642512077294</v>
      </c>
      <c r="I360" s="1">
        <v>12.5</v>
      </c>
      <c r="J360" s="25">
        <f t="shared" si="4"/>
        <v>5548.115121</v>
      </c>
      <c r="K360" s="19">
        <f t="shared" si="5"/>
        <v>57401.14491</v>
      </c>
      <c r="L360" s="25">
        <f t="shared" si="6"/>
        <v>24.93908505</v>
      </c>
      <c r="M360" s="25">
        <f t="shared" si="7"/>
        <v>1720.142191</v>
      </c>
      <c r="N360" s="25">
        <f t="shared" si="9"/>
        <v>1024372.528</v>
      </c>
    </row>
    <row r="361" ht="15.75" customHeight="1">
      <c r="A361" s="7">
        <v>42725.0</v>
      </c>
      <c r="B361" s="19">
        <v>1964042.40976497</v>
      </c>
      <c r="C361" s="16">
        <f t="shared" si="1"/>
        <v>0.21</v>
      </c>
      <c r="D361" s="25">
        <f t="shared" si="2"/>
        <v>412.4489061</v>
      </c>
      <c r="E361" s="19">
        <f t="shared" si="3"/>
        <v>9898.773745</v>
      </c>
      <c r="F361" s="19">
        <f t="shared" si="8"/>
        <v>2382260.744</v>
      </c>
      <c r="G361" s="26">
        <v>834.28</v>
      </c>
      <c r="H361" s="34">
        <v>9.0146750524109</v>
      </c>
      <c r="I361" s="1">
        <v>12.5</v>
      </c>
      <c r="J361" s="25">
        <f t="shared" si="4"/>
        <v>4957.457152</v>
      </c>
      <c r="K361" s="19">
        <f t="shared" si="5"/>
        <v>69410.15581</v>
      </c>
      <c r="L361" s="25">
        <f t="shared" si="6"/>
        <v>21.39191368</v>
      </c>
      <c r="M361" s="25">
        <f t="shared" si="7"/>
        <v>1996.744186</v>
      </c>
      <c r="N361" s="25">
        <f t="shared" si="9"/>
        <v>1026369.272</v>
      </c>
    </row>
    <row r="362" ht="15.75" customHeight="1">
      <c r="A362" s="7">
        <v>42726.0</v>
      </c>
      <c r="B362" s="19">
        <v>2021308.64214144</v>
      </c>
      <c r="C362" s="16">
        <f t="shared" si="1"/>
        <v>0.21</v>
      </c>
      <c r="D362" s="25">
        <f t="shared" si="2"/>
        <v>424.4748148</v>
      </c>
      <c r="E362" s="19">
        <f t="shared" si="3"/>
        <v>10187.39556</v>
      </c>
      <c r="F362" s="19">
        <f t="shared" si="8"/>
        <v>2392448.14</v>
      </c>
      <c r="G362" s="26">
        <v>864.54</v>
      </c>
      <c r="H362" s="34">
        <v>9.11981132075471</v>
      </c>
      <c r="I362" s="1">
        <v>12.5</v>
      </c>
      <c r="J362" s="25">
        <f t="shared" si="4"/>
        <v>5161.506962</v>
      </c>
      <c r="K362" s="19">
        <f t="shared" si="5"/>
        <v>71098.5104</v>
      </c>
      <c r="L362" s="25">
        <f t="shared" si="6"/>
        <v>21.49284598</v>
      </c>
      <c r="M362" s="25">
        <f t="shared" si="7"/>
        <v>1973.725044</v>
      </c>
      <c r="N362" s="25">
        <f t="shared" si="9"/>
        <v>1028342.997</v>
      </c>
    </row>
    <row r="363" ht="15.75" customHeight="1">
      <c r="A363" s="7">
        <v>42727.0</v>
      </c>
      <c r="B363" s="19">
        <v>2036726.47393511</v>
      </c>
      <c r="C363" s="16">
        <f t="shared" si="1"/>
        <v>0.21</v>
      </c>
      <c r="D363" s="25">
        <f t="shared" si="2"/>
        <v>427.7125595</v>
      </c>
      <c r="E363" s="19">
        <f t="shared" si="3"/>
        <v>10265.10143</v>
      </c>
      <c r="F363" s="19">
        <f t="shared" si="8"/>
        <v>2402713.241</v>
      </c>
      <c r="G363" s="26">
        <v>921.98</v>
      </c>
      <c r="H363" s="34">
        <v>9.50482456140351</v>
      </c>
      <c r="I363" s="1">
        <v>12.5</v>
      </c>
      <c r="J363" s="25">
        <f t="shared" si="4"/>
        <v>5420.443788</v>
      </c>
      <c r="K363" s="19">
        <f t="shared" si="5"/>
        <v>72750.94827</v>
      </c>
      <c r="L363" s="25">
        <f t="shared" si="6"/>
        <v>21.16488171</v>
      </c>
      <c r="M363" s="25">
        <f t="shared" si="7"/>
        <v>1893.775091</v>
      </c>
      <c r="N363" s="25">
        <f t="shared" si="9"/>
        <v>1030236.772</v>
      </c>
    </row>
    <row r="364" ht="15.75" customHeight="1">
      <c r="A364" s="7">
        <v>42728.0</v>
      </c>
      <c r="B364" s="19">
        <v>2027916.28433873</v>
      </c>
      <c r="C364" s="16">
        <f t="shared" si="1"/>
        <v>0.21</v>
      </c>
      <c r="D364" s="25">
        <f t="shared" si="2"/>
        <v>425.8624197</v>
      </c>
      <c r="E364" s="19">
        <f t="shared" si="3"/>
        <v>10220.69807</v>
      </c>
      <c r="F364" s="19">
        <f t="shared" si="8"/>
        <v>2412933.939</v>
      </c>
      <c r="G364" s="26">
        <v>898.82</v>
      </c>
      <c r="H364" s="34">
        <v>10.4698296836982</v>
      </c>
      <c r="I364" s="1">
        <v>12.5</v>
      </c>
      <c r="J364" s="25">
        <f t="shared" si="4"/>
        <v>5944.942671</v>
      </c>
      <c r="K364" s="19">
        <f t="shared" si="5"/>
        <v>64386.4342</v>
      </c>
      <c r="L364" s="25">
        <f t="shared" si="6"/>
        <v>23.81098954</v>
      </c>
      <c r="M364" s="25">
        <f t="shared" si="7"/>
        <v>1719.225675</v>
      </c>
      <c r="N364" s="25">
        <f t="shared" si="9"/>
        <v>1031955.998</v>
      </c>
    </row>
    <row r="365" ht="15.75" customHeight="1">
      <c r="A365" s="7">
        <v>42729.0</v>
      </c>
      <c r="B365" s="19">
        <v>2060954.49532515</v>
      </c>
      <c r="C365" s="16">
        <f t="shared" si="1"/>
        <v>0.21</v>
      </c>
      <c r="D365" s="25">
        <f t="shared" si="2"/>
        <v>432.800444</v>
      </c>
      <c r="E365" s="19">
        <f t="shared" si="3"/>
        <v>10387.21066</v>
      </c>
      <c r="F365" s="19">
        <f t="shared" si="8"/>
        <v>2423321.15</v>
      </c>
      <c r="G365" s="26">
        <v>896.18</v>
      </c>
      <c r="H365" s="34">
        <v>8.7380808080808</v>
      </c>
      <c r="I365" s="5">
        <v>12.5</v>
      </c>
      <c r="J365" s="25">
        <f t="shared" si="4"/>
        <v>5042.460338</v>
      </c>
      <c r="K365" s="19">
        <f t="shared" si="5"/>
        <v>76920.20877</v>
      </c>
      <c r="L365" s="25">
        <f t="shared" si="6"/>
        <v>20.25581604</v>
      </c>
      <c r="M365" s="25">
        <f t="shared" si="7"/>
        <v>2059.948906</v>
      </c>
      <c r="N365" s="25">
        <f t="shared" si="9"/>
        <v>1034015.947</v>
      </c>
    </row>
    <row r="366" ht="15.75" customHeight="1">
      <c r="A366" s="7">
        <v>42730.0</v>
      </c>
      <c r="B366" s="19">
        <v>2069764.68492153</v>
      </c>
      <c r="C366" s="16">
        <f t="shared" si="1"/>
        <v>0.21</v>
      </c>
      <c r="D366" s="25">
        <f t="shared" si="2"/>
        <v>434.6505838</v>
      </c>
      <c r="E366" s="19">
        <f t="shared" si="3"/>
        <v>10431.61401</v>
      </c>
      <c r="F366" s="19">
        <f t="shared" si="8"/>
        <v>2433752.764</v>
      </c>
      <c r="G366" s="26">
        <v>907.61</v>
      </c>
      <c r="H366" s="34">
        <v>10.119248826291</v>
      </c>
      <c r="I366" s="5">
        <v>12.5</v>
      </c>
      <c r="J366" s="25">
        <f t="shared" si="4"/>
        <v>5864.44988</v>
      </c>
      <c r="K366" s="19">
        <f t="shared" si="5"/>
        <v>67268.58008</v>
      </c>
      <c r="L366" s="25">
        <f t="shared" si="6"/>
        <v>23.26111388</v>
      </c>
      <c r="M366" s="25">
        <f t="shared" si="7"/>
        <v>1778.78816</v>
      </c>
      <c r="N366" s="25">
        <f t="shared" si="9"/>
        <v>1035794.735</v>
      </c>
      <c r="O366" s="19"/>
    </row>
    <row r="367" ht="15.75" customHeight="1">
      <c r="A367" s="7">
        <v>42731.0</v>
      </c>
      <c r="B367" s="19">
        <v>2063157.04272425</v>
      </c>
      <c r="C367" s="16">
        <f t="shared" si="1"/>
        <v>0.21</v>
      </c>
      <c r="D367" s="25">
        <f t="shared" si="2"/>
        <v>433.262979</v>
      </c>
      <c r="E367" s="19">
        <f t="shared" si="3"/>
        <v>10398.3115</v>
      </c>
      <c r="F367" s="19">
        <f t="shared" si="8"/>
        <v>2444151.075</v>
      </c>
      <c r="G367" s="26">
        <v>933.2</v>
      </c>
      <c r="H367" s="34">
        <v>9.23322649572649</v>
      </c>
      <c r="I367" s="5">
        <v>12.5</v>
      </c>
      <c r="J367" s="25">
        <f t="shared" si="4"/>
        <v>5333.886956</v>
      </c>
      <c r="K367" s="19">
        <f t="shared" si="5"/>
        <v>75802.32114</v>
      </c>
      <c r="L367" s="25">
        <f t="shared" si="6"/>
        <v>20.57650347</v>
      </c>
      <c r="M367" s="25">
        <f t="shared" si="7"/>
        <v>1949.481041</v>
      </c>
      <c r="N367" s="25">
        <f t="shared" si="9"/>
        <v>1037744.216</v>
      </c>
    </row>
    <row r="368" ht="15.75" customHeight="1">
      <c r="A368" s="7">
        <v>42732.0</v>
      </c>
      <c r="B368" s="19">
        <v>2082944.81634352</v>
      </c>
      <c r="C368" s="16">
        <f t="shared" si="1"/>
        <v>0.21</v>
      </c>
      <c r="D368" s="25">
        <f t="shared" si="2"/>
        <v>437.4184114</v>
      </c>
      <c r="E368" s="19">
        <f t="shared" si="3"/>
        <v>10498.04187</v>
      </c>
      <c r="F368" s="19">
        <f t="shared" si="8"/>
        <v>2454649.117</v>
      </c>
      <c r="G368" s="26">
        <v>975.92</v>
      </c>
      <c r="H368" s="34">
        <v>8.73373983739837</v>
      </c>
      <c r="I368" s="5">
        <v>12.5</v>
      </c>
      <c r="J368" s="25">
        <f t="shared" si="4"/>
        <v>5093.731474</v>
      </c>
      <c r="K368" s="19">
        <f t="shared" si="5"/>
        <v>83806.02281</v>
      </c>
      <c r="L368" s="25">
        <f t="shared" si="6"/>
        <v>18.78989395</v>
      </c>
      <c r="M368" s="25">
        <f t="shared" si="7"/>
        <v>2060.972772</v>
      </c>
      <c r="N368" s="25">
        <f t="shared" si="9"/>
        <v>1039805.189</v>
      </c>
    </row>
    <row r="369" ht="15.75" customHeight="1">
      <c r="A369" s="7">
        <v>42733.0</v>
      </c>
      <c r="B369" s="19">
        <v>2086565.66967685</v>
      </c>
      <c r="C369" s="16">
        <f t="shared" si="1"/>
        <v>0.21</v>
      </c>
      <c r="D369" s="25">
        <f t="shared" si="2"/>
        <v>438.1787906</v>
      </c>
      <c r="E369" s="19">
        <f t="shared" si="3"/>
        <v>10516.29098</v>
      </c>
      <c r="F369" s="19">
        <f t="shared" si="8"/>
        <v>2465165.408</v>
      </c>
      <c r="G369" s="26">
        <v>973.5</v>
      </c>
      <c r="H369" s="34">
        <v>9.68066666666666</v>
      </c>
      <c r="I369" s="5">
        <v>12.5</v>
      </c>
      <c r="J369" s="25">
        <f t="shared" si="4"/>
        <v>5655.817083</v>
      </c>
      <c r="K369" s="19">
        <f t="shared" si="5"/>
        <v>75420.94208</v>
      </c>
      <c r="L369" s="25">
        <f t="shared" si="6"/>
        <v>20.91519414</v>
      </c>
      <c r="M369" s="25">
        <f t="shared" si="7"/>
        <v>1859.376076</v>
      </c>
      <c r="N369" s="25">
        <f t="shared" si="9"/>
        <v>1041664.565</v>
      </c>
    </row>
    <row r="370" ht="15.75" customHeight="1">
      <c r="A370" s="7">
        <v>42734.0</v>
      </c>
      <c r="B370" s="19">
        <v>2139017.11003641</v>
      </c>
      <c r="C370" s="16">
        <f t="shared" si="1"/>
        <v>0.21</v>
      </c>
      <c r="D370" s="25">
        <f t="shared" si="2"/>
        <v>449.1935931</v>
      </c>
      <c r="E370" s="19">
        <f t="shared" si="3"/>
        <v>10780.64623</v>
      </c>
      <c r="F370" s="19">
        <f t="shared" si="8"/>
        <v>2475946.054</v>
      </c>
      <c r="G370" s="26">
        <v>961.24</v>
      </c>
      <c r="H370" s="34">
        <v>9.14256900212314</v>
      </c>
      <c r="I370" s="5">
        <v>12.5</v>
      </c>
      <c r="J370" s="25">
        <f t="shared" si="4"/>
        <v>5475.711227</v>
      </c>
      <c r="K370" s="19">
        <f t="shared" si="5"/>
        <v>78854.20387</v>
      </c>
      <c r="L370" s="25">
        <f t="shared" si="6"/>
        <v>20.50742834</v>
      </c>
      <c r="M370" s="25">
        <f t="shared" si="7"/>
        <v>1968.812048</v>
      </c>
      <c r="N370" s="25">
        <f t="shared" si="9"/>
        <v>1043633.377</v>
      </c>
    </row>
    <row r="371" ht="15.75" customHeight="1">
      <c r="A371" s="58">
        <v>42735.0</v>
      </c>
      <c r="B371" s="59">
        <v>2105087.64494338</v>
      </c>
      <c r="C371" s="61">
        <f t="shared" si="1"/>
        <v>0.21</v>
      </c>
      <c r="D371" s="60">
        <f t="shared" si="2"/>
        <v>442.0684054</v>
      </c>
      <c r="E371" s="59">
        <f t="shared" si="3"/>
        <v>10609.64173</v>
      </c>
      <c r="F371" s="59">
        <f t="shared" si="8"/>
        <v>2486555.696</v>
      </c>
      <c r="G371" s="63">
        <v>963.74</v>
      </c>
      <c r="H371" s="64">
        <v>9.66903153153153</v>
      </c>
      <c r="I371" s="52">
        <v>12.5</v>
      </c>
      <c r="J371" s="25">
        <f t="shared" si="4"/>
        <v>5699.164468</v>
      </c>
      <c r="K371" s="59">
        <f t="shared" si="5"/>
        <v>74754.64297</v>
      </c>
      <c r="L371" s="25">
        <f t="shared" si="6"/>
        <v>21.28892864</v>
      </c>
      <c r="M371" s="25">
        <f t="shared" si="7"/>
        <v>1861.613538</v>
      </c>
      <c r="N371" s="25">
        <f t="shared" si="9"/>
        <v>1045494.99</v>
      </c>
    </row>
    <row r="372" ht="15.75" customHeight="1">
      <c r="A372" s="7">
        <v>42736.0</v>
      </c>
      <c r="B372" s="19">
        <v>2463610.66220927</v>
      </c>
      <c r="C372" s="16">
        <f t="shared" si="1"/>
        <v>0.15</v>
      </c>
      <c r="D372" s="25">
        <f t="shared" si="2"/>
        <v>369.5415993</v>
      </c>
      <c r="E372" s="19">
        <f t="shared" si="3"/>
        <v>8868.998384</v>
      </c>
      <c r="F372" s="19">
        <f>E372</f>
        <v>8868.998384</v>
      </c>
      <c r="G372" s="26">
        <v>998.33</v>
      </c>
      <c r="H372" s="34">
        <v>9.28963675213675</v>
      </c>
      <c r="I372" s="1">
        <v>12.5</v>
      </c>
      <c r="J372" s="25">
        <f t="shared" si="4"/>
        <v>4577.20963</v>
      </c>
      <c r="K372" s="19">
        <f t="shared" si="5"/>
        <v>80600.29902</v>
      </c>
      <c r="L372" s="25">
        <f t="shared" si="6"/>
        <v>16.50551888</v>
      </c>
      <c r="M372" s="25">
        <f t="shared" si="7"/>
        <v>1937.64304</v>
      </c>
      <c r="N372" s="25">
        <f t="shared" si="9"/>
        <v>1047432.633</v>
      </c>
    </row>
    <row r="373" ht="15.75" customHeight="1">
      <c r="A373" s="7">
        <v>42737.0</v>
      </c>
      <c r="B373" s="19">
        <v>2526780.16636849</v>
      </c>
      <c r="C373" s="16">
        <f t="shared" si="1"/>
        <v>0.15</v>
      </c>
      <c r="D373" s="25">
        <f t="shared" si="2"/>
        <v>379.017025</v>
      </c>
      <c r="E373" s="19">
        <f t="shared" si="3"/>
        <v>9096.408599</v>
      </c>
      <c r="F373" s="19">
        <f t="shared" ref="F373:F736" si="14">F372+E373</f>
        <v>17965.40698</v>
      </c>
      <c r="G373" s="26">
        <v>1021.75</v>
      </c>
      <c r="H373" s="34">
        <v>9.07285115303983</v>
      </c>
      <c r="I373" s="1">
        <v>12.5</v>
      </c>
      <c r="J373" s="25">
        <f t="shared" si="4"/>
        <v>4585.020069</v>
      </c>
      <c r="K373" s="19">
        <f t="shared" si="5"/>
        <v>84462.14834</v>
      </c>
      <c r="L373" s="25">
        <f t="shared" si="6"/>
        <v>16.15470736</v>
      </c>
      <c r="M373" s="25">
        <f t="shared" si="7"/>
        <v>1983.940847</v>
      </c>
      <c r="N373" s="25">
        <f t="shared" si="9"/>
        <v>1049416.574</v>
      </c>
    </row>
    <row r="374" ht="15.75" customHeight="1">
      <c r="A374" s="7">
        <v>42738.0</v>
      </c>
      <c r="B374" s="19">
        <v>2589949.6705277</v>
      </c>
      <c r="C374" s="16">
        <f t="shared" si="1"/>
        <v>0.15</v>
      </c>
      <c r="D374" s="25">
        <f t="shared" si="2"/>
        <v>388.4924506</v>
      </c>
      <c r="E374" s="19">
        <f t="shared" si="3"/>
        <v>9323.818814</v>
      </c>
      <c r="F374" s="19">
        <f t="shared" si="14"/>
        <v>27289.2258</v>
      </c>
      <c r="G374" s="26">
        <v>1043.84</v>
      </c>
      <c r="H374" s="34">
        <v>8.77093495934959</v>
      </c>
      <c r="I374" s="1">
        <v>12.5</v>
      </c>
      <c r="J374" s="25">
        <f t="shared" si="4"/>
        <v>4543.256022</v>
      </c>
      <c r="K374" s="19">
        <f t="shared" si="5"/>
        <v>89258.44321</v>
      </c>
      <c r="L374" s="25">
        <f t="shared" si="6"/>
        <v>15.66880142</v>
      </c>
      <c r="M374" s="25">
        <f t="shared" si="7"/>
        <v>2052.232753</v>
      </c>
      <c r="N374" s="25">
        <f t="shared" si="9"/>
        <v>1051468.807</v>
      </c>
    </row>
    <row r="375" ht="15.75" customHeight="1">
      <c r="A375" s="7">
        <v>42739.0</v>
      </c>
      <c r="B375" s="19">
        <v>2432025.91012967</v>
      </c>
      <c r="C375" s="16">
        <f t="shared" si="1"/>
        <v>0.15</v>
      </c>
      <c r="D375" s="25">
        <f t="shared" si="2"/>
        <v>364.8038865</v>
      </c>
      <c r="E375" s="19">
        <f t="shared" si="3"/>
        <v>8755.293276</v>
      </c>
      <c r="F375" s="19">
        <f t="shared" si="14"/>
        <v>36044.51907</v>
      </c>
      <c r="G375" s="26">
        <v>1154.73</v>
      </c>
      <c r="H375" s="34">
        <v>9.38246187363834</v>
      </c>
      <c r="I375" s="1">
        <v>12.5</v>
      </c>
      <c r="J375" s="25">
        <f t="shared" si="4"/>
        <v>4563.678075</v>
      </c>
      <c r="K375" s="19">
        <f t="shared" si="5"/>
        <v>92304.93144</v>
      </c>
      <c r="L375" s="25">
        <f t="shared" si="6"/>
        <v>14.22777712</v>
      </c>
      <c r="M375" s="25">
        <f t="shared" si="7"/>
        <v>1918.473024</v>
      </c>
      <c r="N375" s="25">
        <f t="shared" si="9"/>
        <v>1053387.28</v>
      </c>
    </row>
    <row r="376" ht="15.75" customHeight="1">
      <c r="A376" s="7">
        <v>42740.0</v>
      </c>
      <c r="B376" s="19">
        <v>2210932.64557242</v>
      </c>
      <c r="C376" s="16">
        <f t="shared" si="1"/>
        <v>0.15</v>
      </c>
      <c r="D376" s="25">
        <f t="shared" si="2"/>
        <v>331.6398968</v>
      </c>
      <c r="E376" s="19">
        <f t="shared" si="3"/>
        <v>7959.357524</v>
      </c>
      <c r="F376" s="19">
        <f t="shared" si="14"/>
        <v>44003.8766</v>
      </c>
      <c r="G376" s="26">
        <v>1013.38</v>
      </c>
      <c r="H376" s="34">
        <v>10.3313095238095</v>
      </c>
      <c r="I376" s="1">
        <v>12.5</v>
      </c>
      <c r="J376" s="25">
        <f t="shared" si="4"/>
        <v>4568.3659</v>
      </c>
      <c r="K376" s="19">
        <f t="shared" si="5"/>
        <v>73566.18232</v>
      </c>
      <c r="L376" s="25">
        <f t="shared" si="6"/>
        <v>16.22897357</v>
      </c>
      <c r="M376" s="25">
        <f t="shared" si="7"/>
        <v>1742.276713</v>
      </c>
      <c r="N376" s="25">
        <f t="shared" si="9"/>
        <v>1055129.557</v>
      </c>
    </row>
    <row r="377" ht="15.75" customHeight="1">
      <c r="A377" s="7">
        <v>42741.0</v>
      </c>
      <c r="B377" s="19">
        <v>2542572.54240829</v>
      </c>
      <c r="C377" s="16">
        <f t="shared" si="1"/>
        <v>0.15</v>
      </c>
      <c r="D377" s="25">
        <f t="shared" si="2"/>
        <v>381.3858814</v>
      </c>
      <c r="E377" s="19">
        <f t="shared" si="3"/>
        <v>9153.261153</v>
      </c>
      <c r="F377" s="19">
        <f t="shared" si="14"/>
        <v>53157.13775</v>
      </c>
      <c r="G377" s="26">
        <v>902.2</v>
      </c>
      <c r="H377" s="34">
        <v>8.95610766045548</v>
      </c>
      <c r="I377" s="1">
        <v>12.5</v>
      </c>
      <c r="J377" s="25">
        <f t="shared" si="4"/>
        <v>4554.310685</v>
      </c>
      <c r="K377" s="19">
        <f t="shared" si="5"/>
        <v>75551.79389</v>
      </c>
      <c r="L377" s="25">
        <f t="shared" si="6"/>
        <v>18.17282029</v>
      </c>
      <c r="M377" s="25">
        <f t="shared" si="7"/>
        <v>2009.801655</v>
      </c>
      <c r="N377" s="25">
        <f t="shared" si="9"/>
        <v>1057139.358</v>
      </c>
    </row>
    <row r="378" ht="15.75" customHeight="1">
      <c r="A378" s="7">
        <v>42742.0</v>
      </c>
      <c r="B378" s="19">
        <v>2195140.26953262</v>
      </c>
      <c r="C378" s="16">
        <f t="shared" si="1"/>
        <v>0.15</v>
      </c>
      <c r="D378" s="25">
        <f t="shared" si="2"/>
        <v>329.2710404</v>
      </c>
      <c r="E378" s="19">
        <f t="shared" si="3"/>
        <v>7902.50497</v>
      </c>
      <c r="F378" s="19">
        <f t="shared" si="14"/>
        <v>61059.64272</v>
      </c>
      <c r="G378" s="26">
        <v>908.59</v>
      </c>
      <c r="H378" s="34">
        <v>10.3336956521739</v>
      </c>
      <c r="I378" s="1">
        <v>12.5</v>
      </c>
      <c r="J378" s="25">
        <f t="shared" si="4"/>
        <v>4536.782292</v>
      </c>
      <c r="K378" s="19">
        <f t="shared" si="5"/>
        <v>65943.73619</v>
      </c>
      <c r="L378" s="25">
        <f t="shared" si="6"/>
        <v>17.97556241</v>
      </c>
      <c r="M378" s="25">
        <f t="shared" si="7"/>
        <v>1741.874408</v>
      </c>
      <c r="N378" s="25">
        <f t="shared" si="9"/>
        <v>1058881.233</v>
      </c>
    </row>
    <row r="379" ht="15.75" customHeight="1">
      <c r="A379" s="7">
        <v>42743.0</v>
      </c>
      <c r="B379" s="19">
        <v>2637326.79864711</v>
      </c>
      <c r="C379" s="16">
        <f t="shared" si="1"/>
        <v>0.15</v>
      </c>
      <c r="D379" s="25">
        <f t="shared" si="2"/>
        <v>395.5990198</v>
      </c>
      <c r="E379" s="19">
        <f t="shared" si="3"/>
        <v>9494.376475</v>
      </c>
      <c r="F379" s="19">
        <f t="shared" si="14"/>
        <v>70554.0192</v>
      </c>
      <c r="G379" s="26">
        <v>911.2</v>
      </c>
      <c r="H379" s="34">
        <v>8.70309381237524</v>
      </c>
      <c r="I379" s="1">
        <v>12.5</v>
      </c>
      <c r="J379" s="25">
        <f t="shared" si="4"/>
        <v>4590.580509</v>
      </c>
      <c r="K379" s="19">
        <f t="shared" si="5"/>
        <v>78523.80024</v>
      </c>
      <c r="L379" s="25">
        <f t="shared" si="6"/>
        <v>18.13662185</v>
      </c>
      <c r="M379" s="25">
        <f t="shared" si="7"/>
        <v>2068.230033</v>
      </c>
      <c r="N379" s="25">
        <f t="shared" si="9"/>
        <v>1060949.463</v>
      </c>
    </row>
    <row r="380" ht="15.75" customHeight="1">
      <c r="A380" s="7">
        <v>42744.0</v>
      </c>
      <c r="B380" s="19">
        <v>2147763.14141321</v>
      </c>
      <c r="C380" s="16">
        <f t="shared" si="1"/>
        <v>0.15</v>
      </c>
      <c r="D380" s="25">
        <f t="shared" si="2"/>
        <v>322.1644712</v>
      </c>
      <c r="E380" s="19">
        <f t="shared" si="3"/>
        <v>7731.947309</v>
      </c>
      <c r="F380" s="19">
        <f t="shared" si="14"/>
        <v>78285.9665</v>
      </c>
      <c r="G380" s="26">
        <v>902.83</v>
      </c>
      <c r="H380" s="34">
        <v>10.576225490196</v>
      </c>
      <c r="I380" s="1">
        <v>12.5</v>
      </c>
      <c r="J380" s="25">
        <f t="shared" si="4"/>
        <v>4543.045457</v>
      </c>
      <c r="K380" s="19">
        <f t="shared" si="5"/>
        <v>64023.0771</v>
      </c>
      <c r="L380" s="25">
        <f t="shared" si="6"/>
        <v>18.11521953</v>
      </c>
      <c r="M380" s="25">
        <f t="shared" si="7"/>
        <v>1701.93043</v>
      </c>
      <c r="N380" s="25">
        <f t="shared" si="9"/>
        <v>1062651.393</v>
      </c>
    </row>
    <row r="381" ht="15.75" customHeight="1">
      <c r="A381" s="7">
        <v>42745.0</v>
      </c>
      <c r="B381" s="19">
        <v>2679581.83959096</v>
      </c>
      <c r="C381" s="16">
        <f t="shared" si="1"/>
        <v>0.15</v>
      </c>
      <c r="D381" s="25">
        <f t="shared" si="2"/>
        <v>401.9372759</v>
      </c>
      <c r="E381" s="19">
        <f t="shared" si="3"/>
        <v>9646.494623</v>
      </c>
      <c r="F381" s="19">
        <f t="shared" si="14"/>
        <v>87932.46113</v>
      </c>
      <c r="G381" s="26">
        <v>907.68</v>
      </c>
      <c r="H381" s="34">
        <v>8.96645833333333</v>
      </c>
      <c r="I381" s="1">
        <v>12.5</v>
      </c>
      <c r="J381" s="25">
        <f t="shared" si="4"/>
        <v>4805.271783</v>
      </c>
      <c r="K381" s="19">
        <f t="shared" si="5"/>
        <v>75922.9536</v>
      </c>
      <c r="L381" s="25">
        <f t="shared" si="6"/>
        <v>19.05845498</v>
      </c>
      <c r="M381" s="25">
        <f t="shared" si="7"/>
        <v>2007.481586</v>
      </c>
      <c r="N381" s="25">
        <f t="shared" si="9"/>
        <v>1064658.875</v>
      </c>
    </row>
    <row r="382" ht="15.75" customHeight="1">
      <c r="A382" s="7">
        <v>42746.0</v>
      </c>
      <c r="B382" s="19">
        <v>2562350.13410886</v>
      </c>
      <c r="C382" s="16">
        <f t="shared" si="1"/>
        <v>0.15</v>
      </c>
      <c r="D382" s="25">
        <f t="shared" si="2"/>
        <v>384.3525201</v>
      </c>
      <c r="E382" s="19">
        <f t="shared" si="3"/>
        <v>9224.460483</v>
      </c>
      <c r="F382" s="19">
        <f t="shared" si="14"/>
        <v>97156.92161</v>
      </c>
      <c r="G382" s="26">
        <v>777.76</v>
      </c>
      <c r="H382" s="34">
        <v>9.45751633986928</v>
      </c>
      <c r="I382" s="1">
        <v>12.5</v>
      </c>
      <c r="J382" s="25">
        <f t="shared" si="4"/>
        <v>4846.693652</v>
      </c>
      <c r="K382" s="19">
        <f t="shared" si="5"/>
        <v>61677.92674</v>
      </c>
      <c r="L382" s="25">
        <f t="shared" si="6"/>
        <v>22.43378053</v>
      </c>
      <c r="M382" s="25">
        <f t="shared" si="7"/>
        <v>1903.2481</v>
      </c>
      <c r="N382" s="25">
        <f t="shared" si="9"/>
        <v>1066562.123</v>
      </c>
    </row>
    <row r="383" ht="15.75" customHeight="1">
      <c r="A383" s="7">
        <v>42747.0</v>
      </c>
      <c r="B383" s="19">
        <v>2897297.86405773</v>
      </c>
      <c r="C383" s="16">
        <f t="shared" si="1"/>
        <v>0.15</v>
      </c>
      <c r="D383" s="25">
        <f t="shared" si="2"/>
        <v>434.5946796</v>
      </c>
      <c r="E383" s="19">
        <f t="shared" si="3"/>
        <v>10430.27231</v>
      </c>
      <c r="F383" s="19">
        <f t="shared" si="14"/>
        <v>107587.1939</v>
      </c>
      <c r="G383" s="26">
        <v>804.83</v>
      </c>
      <c r="H383" s="34">
        <v>8.33788759689922</v>
      </c>
      <c r="I383" s="1">
        <v>12.5</v>
      </c>
      <c r="J383" s="25">
        <f t="shared" si="4"/>
        <v>4831.468785</v>
      </c>
      <c r="K383" s="19">
        <f t="shared" si="5"/>
        <v>72395.13522</v>
      </c>
      <c r="L383" s="25">
        <f t="shared" si="6"/>
        <v>21.61113232</v>
      </c>
      <c r="M383" s="25">
        <f t="shared" si="7"/>
        <v>2158.82018</v>
      </c>
      <c r="N383" s="25">
        <f t="shared" si="9"/>
        <v>1068720.943</v>
      </c>
    </row>
    <row r="384" ht="15.75" customHeight="1">
      <c r="A384" s="7">
        <v>42748.0</v>
      </c>
      <c r="B384" s="19">
        <v>2528855.36111397</v>
      </c>
      <c r="C384" s="16">
        <f t="shared" si="1"/>
        <v>0.15</v>
      </c>
      <c r="D384" s="25">
        <f t="shared" si="2"/>
        <v>379.3283042</v>
      </c>
      <c r="E384" s="19">
        <f t="shared" si="3"/>
        <v>9103.8793</v>
      </c>
      <c r="F384" s="19">
        <f t="shared" si="14"/>
        <v>116691.0732</v>
      </c>
      <c r="G384" s="26">
        <v>823.98</v>
      </c>
      <c r="H384" s="34">
        <v>9.64611111111111</v>
      </c>
      <c r="I384" s="1">
        <v>12.5</v>
      </c>
      <c r="J384" s="25">
        <f t="shared" si="4"/>
        <v>4878.723959</v>
      </c>
      <c r="K384" s="19">
        <f t="shared" si="5"/>
        <v>64065.71445</v>
      </c>
      <c r="L384" s="25">
        <f t="shared" si="6"/>
        <v>21.31533078</v>
      </c>
      <c r="M384" s="25">
        <f t="shared" si="7"/>
        <v>1866.036975</v>
      </c>
      <c r="N384" s="25">
        <f t="shared" si="9"/>
        <v>1070586.98</v>
      </c>
    </row>
    <row r="385" ht="15.75" customHeight="1">
      <c r="A385" s="7">
        <v>42749.0</v>
      </c>
      <c r="B385" s="19">
        <v>2880550.47756029</v>
      </c>
      <c r="C385" s="16">
        <f t="shared" si="1"/>
        <v>0.15</v>
      </c>
      <c r="D385" s="25">
        <f t="shared" si="2"/>
        <v>432.0825716</v>
      </c>
      <c r="E385" s="19">
        <f t="shared" si="3"/>
        <v>10369.98172</v>
      </c>
      <c r="F385" s="19">
        <f t="shared" si="14"/>
        <v>127061.0549</v>
      </c>
      <c r="G385" s="26">
        <v>818.41</v>
      </c>
      <c r="H385" s="34">
        <v>8.34835271317829</v>
      </c>
      <c r="I385" s="1">
        <v>12.5</v>
      </c>
      <c r="J385" s="25">
        <f t="shared" si="4"/>
        <v>4809.570279</v>
      </c>
      <c r="K385" s="19">
        <f t="shared" si="5"/>
        <v>73524.38512</v>
      </c>
      <c r="L385" s="25">
        <f t="shared" si="6"/>
        <v>21.156209</v>
      </c>
      <c r="M385" s="25">
        <f t="shared" si="7"/>
        <v>2156.113981</v>
      </c>
      <c r="N385" s="25">
        <f t="shared" si="9"/>
        <v>1072743.094</v>
      </c>
    </row>
    <row r="386" ht="15.75" customHeight="1">
      <c r="A386" s="7">
        <v>42750.0</v>
      </c>
      <c r="B386" s="19">
        <v>2796813.54507307</v>
      </c>
      <c r="C386" s="16">
        <f t="shared" si="1"/>
        <v>0.15</v>
      </c>
      <c r="D386" s="25">
        <f t="shared" si="2"/>
        <v>419.5220318</v>
      </c>
      <c r="E386" s="19">
        <f t="shared" si="3"/>
        <v>10068.52876</v>
      </c>
      <c r="F386" s="19">
        <f t="shared" si="14"/>
        <v>137129.5837</v>
      </c>
      <c r="G386" s="26">
        <v>821.8</v>
      </c>
      <c r="H386" s="34">
        <v>8.63183632734531</v>
      </c>
      <c r="I386" s="1">
        <v>12.5</v>
      </c>
      <c r="J386" s="25">
        <f t="shared" si="4"/>
        <v>4828.327352</v>
      </c>
      <c r="K386" s="19">
        <f t="shared" si="5"/>
        <v>71404.27328</v>
      </c>
      <c r="L386" s="25">
        <f t="shared" si="6"/>
        <v>21.15110546</v>
      </c>
      <c r="M386" s="25">
        <f t="shared" si="7"/>
        <v>2085.303673</v>
      </c>
      <c r="N386" s="25">
        <f t="shared" si="9"/>
        <v>1074828.398</v>
      </c>
    </row>
    <row r="387" ht="15.75" customHeight="1">
      <c r="A387" s="7">
        <v>42751.0</v>
      </c>
      <c r="B387" s="19">
        <v>2830308.31806796</v>
      </c>
      <c r="C387" s="16">
        <f t="shared" si="1"/>
        <v>0.15</v>
      </c>
      <c r="D387" s="25">
        <f t="shared" si="2"/>
        <v>424.5462477</v>
      </c>
      <c r="E387" s="19">
        <f t="shared" si="3"/>
        <v>10189.10995</v>
      </c>
      <c r="F387" s="19">
        <f t="shared" si="14"/>
        <v>147318.6936</v>
      </c>
      <c r="G387" s="26">
        <v>831.53</v>
      </c>
      <c r="H387" s="34">
        <v>8.53560157790927</v>
      </c>
      <c r="I387" s="1">
        <v>12.5</v>
      </c>
      <c r="J387" s="25">
        <f t="shared" si="4"/>
        <v>4831.676829</v>
      </c>
      <c r="K387" s="19">
        <f t="shared" si="5"/>
        <v>73064.2702</v>
      </c>
      <c r="L387" s="25">
        <f t="shared" si="6"/>
        <v>20.91811069</v>
      </c>
      <c r="M387" s="25">
        <f t="shared" si="7"/>
        <v>2108.814456</v>
      </c>
      <c r="N387" s="25">
        <f t="shared" si="9"/>
        <v>1076937.212</v>
      </c>
    </row>
    <row r="388" ht="15.75" customHeight="1">
      <c r="A388" s="7">
        <v>42752.0</v>
      </c>
      <c r="B388" s="19">
        <v>2646087.06659608</v>
      </c>
      <c r="C388" s="16">
        <f t="shared" si="1"/>
        <v>0.15</v>
      </c>
      <c r="D388" s="25">
        <f t="shared" si="2"/>
        <v>396.91306</v>
      </c>
      <c r="E388" s="19">
        <f t="shared" si="3"/>
        <v>9525.91344</v>
      </c>
      <c r="F388" s="19">
        <f t="shared" si="14"/>
        <v>156844.6071</v>
      </c>
      <c r="G388" s="26">
        <v>907.94</v>
      </c>
      <c r="H388" s="34">
        <v>9.1175105485232</v>
      </c>
      <c r="I388" s="1">
        <v>12.5</v>
      </c>
      <c r="J388" s="25">
        <f t="shared" si="4"/>
        <v>4825.145348</v>
      </c>
      <c r="K388" s="19">
        <f t="shared" si="5"/>
        <v>74686.50531</v>
      </c>
      <c r="L388" s="25">
        <f t="shared" si="6"/>
        <v>19.13179643</v>
      </c>
      <c r="M388" s="25">
        <f t="shared" si="7"/>
        <v>1974.223107</v>
      </c>
      <c r="N388" s="25">
        <f t="shared" si="9"/>
        <v>1078911.435</v>
      </c>
    </row>
    <row r="389" ht="15.75" customHeight="1">
      <c r="A389" s="7">
        <v>42753.0</v>
      </c>
      <c r="B389" s="19">
        <v>2528855.36111397</v>
      </c>
      <c r="C389" s="16">
        <f t="shared" si="1"/>
        <v>0.15</v>
      </c>
      <c r="D389" s="25">
        <f t="shared" si="2"/>
        <v>379.3283042</v>
      </c>
      <c r="E389" s="19">
        <f t="shared" si="3"/>
        <v>9103.8793</v>
      </c>
      <c r="F389" s="19">
        <f t="shared" si="14"/>
        <v>165948.4864</v>
      </c>
      <c r="G389" s="26">
        <v>886.62</v>
      </c>
      <c r="H389" s="34">
        <v>9.604</v>
      </c>
      <c r="I389" s="1">
        <v>12.5</v>
      </c>
      <c r="J389" s="25">
        <f t="shared" si="4"/>
        <v>4857.425378</v>
      </c>
      <c r="K389" s="19">
        <f t="shared" si="5"/>
        <v>69238.33819</v>
      </c>
      <c r="L389" s="25">
        <f t="shared" si="6"/>
        <v>19.72291552</v>
      </c>
      <c r="M389" s="25">
        <f t="shared" si="7"/>
        <v>1874.219075</v>
      </c>
      <c r="N389" s="25">
        <f t="shared" si="9"/>
        <v>1080785.654</v>
      </c>
    </row>
    <row r="390" ht="15.75" customHeight="1">
      <c r="A390" s="7">
        <v>42754.0</v>
      </c>
      <c r="B390" s="19">
        <v>2914045.25055517</v>
      </c>
      <c r="C390" s="16">
        <f t="shared" si="1"/>
        <v>0.15</v>
      </c>
      <c r="D390" s="25">
        <f t="shared" si="2"/>
        <v>437.1067876</v>
      </c>
      <c r="E390" s="19">
        <f t="shared" si="3"/>
        <v>10490.5629</v>
      </c>
      <c r="F390" s="19">
        <f t="shared" si="14"/>
        <v>176439.0493</v>
      </c>
      <c r="G390" s="26">
        <v>899.07</v>
      </c>
      <c r="H390" s="34">
        <v>8.27672413793103</v>
      </c>
      <c r="I390" s="1">
        <v>12.5</v>
      </c>
      <c r="J390" s="25">
        <f t="shared" si="4"/>
        <v>4823.749733</v>
      </c>
      <c r="K390" s="19">
        <f t="shared" si="5"/>
        <v>81469.73232</v>
      </c>
      <c r="L390" s="25">
        <f t="shared" si="6"/>
        <v>19.31495772</v>
      </c>
      <c r="M390" s="25">
        <f t="shared" si="7"/>
        <v>2174.773461</v>
      </c>
      <c r="N390" s="25">
        <f t="shared" si="9"/>
        <v>1082960.428</v>
      </c>
    </row>
    <row r="391" ht="15.75" customHeight="1">
      <c r="A391" s="7">
        <v>42755.0</v>
      </c>
      <c r="B391" s="19">
        <v>3165256.04801683</v>
      </c>
      <c r="C391" s="16">
        <f t="shared" si="1"/>
        <v>0.15</v>
      </c>
      <c r="D391" s="25">
        <f t="shared" si="2"/>
        <v>474.7884072</v>
      </c>
      <c r="E391" s="19">
        <f t="shared" si="3"/>
        <v>11394.92177</v>
      </c>
      <c r="F391" s="19">
        <f t="shared" si="14"/>
        <v>187833.9711</v>
      </c>
      <c r="G391" s="26">
        <v>895.03</v>
      </c>
      <c r="H391" s="34">
        <v>7.59991181657848</v>
      </c>
      <c r="I391" s="1">
        <v>12.5</v>
      </c>
      <c r="J391" s="25">
        <f t="shared" si="4"/>
        <v>4811.133368</v>
      </c>
      <c r="K391" s="19">
        <f t="shared" si="5"/>
        <v>88326.35381</v>
      </c>
      <c r="L391" s="25">
        <f t="shared" si="6"/>
        <v>19.35139618</v>
      </c>
      <c r="M391" s="25">
        <f t="shared" si="7"/>
        <v>2368.448534</v>
      </c>
      <c r="N391" s="25">
        <f t="shared" si="9"/>
        <v>1085328.876</v>
      </c>
    </row>
    <row r="392" ht="15.75" customHeight="1">
      <c r="A392" s="7">
        <v>42756.0</v>
      </c>
      <c r="B392" s="19">
        <v>3031276.95603728</v>
      </c>
      <c r="C392" s="16">
        <f t="shared" si="1"/>
        <v>0.15</v>
      </c>
      <c r="D392" s="25">
        <f t="shared" si="2"/>
        <v>454.6915434</v>
      </c>
      <c r="E392" s="19">
        <f t="shared" si="3"/>
        <v>10912.59704</v>
      </c>
      <c r="F392" s="19">
        <f t="shared" si="14"/>
        <v>198746.5681</v>
      </c>
      <c r="G392" s="26">
        <v>921.79</v>
      </c>
      <c r="H392" s="34">
        <v>7.96675874769797</v>
      </c>
      <c r="I392" s="1">
        <v>12.5</v>
      </c>
      <c r="J392" s="25">
        <f t="shared" si="4"/>
        <v>4829.890441</v>
      </c>
      <c r="K392" s="19">
        <f t="shared" si="5"/>
        <v>86778.3903</v>
      </c>
      <c r="L392" s="25">
        <f t="shared" si="6"/>
        <v>18.86287071</v>
      </c>
      <c r="M392" s="25">
        <f t="shared" si="7"/>
        <v>2259.388111</v>
      </c>
      <c r="N392" s="25">
        <f t="shared" si="9"/>
        <v>1087588.264</v>
      </c>
    </row>
    <row r="393" ht="15.75" customHeight="1">
      <c r="A393" s="7">
        <v>42757.0</v>
      </c>
      <c r="B393" s="19">
        <v>3398969.89226468</v>
      </c>
      <c r="C393" s="16">
        <f t="shared" si="1"/>
        <v>0.15</v>
      </c>
      <c r="D393" s="25">
        <f t="shared" si="2"/>
        <v>509.8454838</v>
      </c>
      <c r="E393" s="19">
        <f t="shared" si="3"/>
        <v>12236.29161</v>
      </c>
      <c r="F393" s="19">
        <f t="shared" si="14"/>
        <v>210982.8597</v>
      </c>
      <c r="G393" s="26">
        <v>924.67</v>
      </c>
      <c r="H393" s="34">
        <v>8.16819923371647</v>
      </c>
      <c r="I393" s="1">
        <v>12.5</v>
      </c>
      <c r="J393" s="25">
        <f t="shared" si="4"/>
        <v>5552.692654</v>
      </c>
      <c r="K393" s="19">
        <f t="shared" si="5"/>
        <v>84902.74051</v>
      </c>
      <c r="L393" s="25">
        <f t="shared" si="6"/>
        <v>21.61819195</v>
      </c>
      <c r="M393" s="25">
        <f t="shared" si="7"/>
        <v>2203.668089</v>
      </c>
      <c r="N393" s="25">
        <f t="shared" si="9"/>
        <v>1089791.933</v>
      </c>
    </row>
    <row r="394" ht="15.75" customHeight="1">
      <c r="A394" s="7">
        <v>42758.0</v>
      </c>
      <c r="B394" s="19">
        <v>2715269.05186661</v>
      </c>
      <c r="C394" s="16">
        <f t="shared" si="1"/>
        <v>0.15</v>
      </c>
      <c r="D394" s="25">
        <f t="shared" si="2"/>
        <v>407.2903578</v>
      </c>
      <c r="E394" s="19">
        <f t="shared" si="3"/>
        <v>9774.968587</v>
      </c>
      <c r="F394" s="19">
        <f t="shared" si="14"/>
        <v>220757.8283</v>
      </c>
      <c r="G394" s="26">
        <v>921.01</v>
      </c>
      <c r="H394" s="34">
        <v>10.4772946859903</v>
      </c>
      <c r="I394" s="1">
        <v>12.5</v>
      </c>
      <c r="J394" s="25">
        <f t="shared" si="4"/>
        <v>5689.734802</v>
      </c>
      <c r="K394" s="19">
        <f t="shared" si="5"/>
        <v>65928.99414</v>
      </c>
      <c r="L394" s="25">
        <f t="shared" si="6"/>
        <v>22.23976427</v>
      </c>
      <c r="M394" s="25">
        <f t="shared" si="7"/>
        <v>1718.000738</v>
      </c>
      <c r="N394" s="25">
        <f t="shared" si="9"/>
        <v>1091509.933</v>
      </c>
    </row>
    <row r="395" ht="15.75" customHeight="1">
      <c r="A395" s="7">
        <v>42759.0</v>
      </c>
      <c r="B395" s="19">
        <v>2910612.1491232</v>
      </c>
      <c r="C395" s="16">
        <f t="shared" si="1"/>
        <v>0.15</v>
      </c>
      <c r="D395" s="25">
        <f t="shared" si="2"/>
        <v>436.5918224</v>
      </c>
      <c r="E395" s="19">
        <f t="shared" si="3"/>
        <v>10478.20374</v>
      </c>
      <c r="F395" s="19">
        <f t="shared" si="14"/>
        <v>231236.032</v>
      </c>
      <c r="G395" s="26">
        <v>892.69</v>
      </c>
      <c r="H395" s="34">
        <v>9.72885906040268</v>
      </c>
      <c r="I395" s="1">
        <v>12.5</v>
      </c>
      <c r="J395" s="25">
        <f t="shared" si="4"/>
        <v>5663.387076</v>
      </c>
      <c r="K395" s="19">
        <f t="shared" si="5"/>
        <v>68817.67901</v>
      </c>
      <c r="L395" s="25">
        <f t="shared" si="6"/>
        <v>22.83905216</v>
      </c>
      <c r="M395" s="25">
        <f t="shared" si="7"/>
        <v>1850.165563</v>
      </c>
      <c r="N395" s="25">
        <f t="shared" si="9"/>
        <v>1093360.099</v>
      </c>
    </row>
    <row r="396" ht="15.75" customHeight="1">
      <c r="A396" s="7">
        <v>42760.0</v>
      </c>
      <c r="B396" s="19">
        <v>2930146.45884886</v>
      </c>
      <c r="C396" s="16">
        <f t="shared" si="1"/>
        <v>0.15</v>
      </c>
      <c r="D396" s="25">
        <f t="shared" si="2"/>
        <v>439.5219688</v>
      </c>
      <c r="E396" s="19">
        <f t="shared" si="3"/>
        <v>10548.52725</v>
      </c>
      <c r="F396" s="19">
        <f t="shared" si="14"/>
        <v>241784.5593</v>
      </c>
      <c r="G396" s="26">
        <v>901.54</v>
      </c>
      <c r="H396" s="34">
        <v>9.58489932885906</v>
      </c>
      <c r="I396" s="1">
        <v>12.5</v>
      </c>
      <c r="J396" s="25">
        <f t="shared" si="4"/>
        <v>5617.031765</v>
      </c>
      <c r="K396" s="19">
        <f t="shared" si="5"/>
        <v>70543.77691</v>
      </c>
      <c r="L396" s="25">
        <f t="shared" si="6"/>
        <v>22.42974727</v>
      </c>
      <c r="M396" s="25">
        <f t="shared" si="7"/>
        <v>1877.953996</v>
      </c>
      <c r="N396" s="25">
        <f t="shared" si="9"/>
        <v>1095238.053</v>
      </c>
    </row>
    <row r="397" ht="15.75" customHeight="1">
      <c r="A397" s="7">
        <v>42761.0</v>
      </c>
      <c r="B397" s="19">
        <v>3066886.62692848</v>
      </c>
      <c r="C397" s="16">
        <f t="shared" si="1"/>
        <v>0.15</v>
      </c>
      <c r="D397" s="25">
        <f t="shared" si="2"/>
        <v>460.032994</v>
      </c>
      <c r="E397" s="19">
        <f t="shared" si="3"/>
        <v>11040.79186</v>
      </c>
      <c r="F397" s="19">
        <f t="shared" si="14"/>
        <v>252825.3511</v>
      </c>
      <c r="G397" s="26">
        <v>917.59</v>
      </c>
      <c r="H397" s="34">
        <v>9.35784946236559</v>
      </c>
      <c r="I397" s="1">
        <v>12.5</v>
      </c>
      <c r="J397" s="25">
        <f t="shared" si="4"/>
        <v>5739.892675</v>
      </c>
      <c r="K397" s="19">
        <f t="shared" si="5"/>
        <v>73541.73657</v>
      </c>
      <c r="L397" s="25">
        <f t="shared" si="6"/>
        <v>22.51944074</v>
      </c>
      <c r="M397" s="25">
        <f t="shared" si="7"/>
        <v>1923.518867</v>
      </c>
      <c r="N397" s="25">
        <f t="shared" si="9"/>
        <v>1097161.572</v>
      </c>
    </row>
    <row r="398" ht="15.75" customHeight="1">
      <c r="A398" s="7">
        <v>42762.0</v>
      </c>
      <c r="B398" s="19">
        <v>3320832.65336205</v>
      </c>
      <c r="C398" s="16">
        <f t="shared" si="1"/>
        <v>0.15</v>
      </c>
      <c r="D398" s="25">
        <f t="shared" si="2"/>
        <v>498.124898</v>
      </c>
      <c r="E398" s="19">
        <f t="shared" si="3"/>
        <v>11954.99755</v>
      </c>
      <c r="F398" s="19">
        <f t="shared" si="14"/>
        <v>264780.3487</v>
      </c>
      <c r="G398" s="26">
        <v>919.75</v>
      </c>
      <c r="H398" s="34">
        <v>8.34098039215686</v>
      </c>
      <c r="I398" s="1">
        <v>12.5</v>
      </c>
      <c r="J398" s="25">
        <f t="shared" si="4"/>
        <v>5539.800009</v>
      </c>
      <c r="K398" s="19">
        <f t="shared" si="5"/>
        <v>82701.60911</v>
      </c>
      <c r="L398" s="25">
        <f t="shared" si="6"/>
        <v>21.68337052</v>
      </c>
      <c r="M398" s="25">
        <f t="shared" si="7"/>
        <v>2158.0197</v>
      </c>
      <c r="N398" s="25">
        <f t="shared" si="9"/>
        <v>1099319.591</v>
      </c>
    </row>
    <row r="399" ht="15.75" customHeight="1">
      <c r="A399" s="7">
        <v>42763.0</v>
      </c>
      <c r="B399" s="19">
        <v>2969215.07830018</v>
      </c>
      <c r="C399" s="16">
        <f t="shared" si="1"/>
        <v>0.15</v>
      </c>
      <c r="D399" s="25">
        <f t="shared" si="2"/>
        <v>445.3822617</v>
      </c>
      <c r="E399" s="19">
        <f t="shared" si="3"/>
        <v>10689.17428</v>
      </c>
      <c r="F399" s="19">
        <f t="shared" si="14"/>
        <v>275469.523</v>
      </c>
      <c r="G399" s="26">
        <v>921.59</v>
      </c>
      <c r="H399" s="34">
        <v>9.59451754385964</v>
      </c>
      <c r="I399" s="1">
        <v>12.5</v>
      </c>
      <c r="J399" s="25">
        <f t="shared" si="4"/>
        <v>5697.637232</v>
      </c>
      <c r="K399" s="19">
        <f t="shared" si="5"/>
        <v>72040.36022</v>
      </c>
      <c r="L399" s="25">
        <f t="shared" si="6"/>
        <v>22.25663694</v>
      </c>
      <c r="M399" s="25">
        <f t="shared" si="7"/>
        <v>1876.071404</v>
      </c>
      <c r="N399" s="25">
        <f t="shared" si="9"/>
        <v>1101195.663</v>
      </c>
    </row>
    <row r="400" ht="15.75" customHeight="1">
      <c r="A400" s="7">
        <v>42764.0</v>
      </c>
      <c r="B400" s="19">
        <v>3262229.72418507</v>
      </c>
      <c r="C400" s="16">
        <f t="shared" si="1"/>
        <v>0.15</v>
      </c>
      <c r="D400" s="25">
        <f t="shared" si="2"/>
        <v>489.3344586</v>
      </c>
      <c r="E400" s="19">
        <f t="shared" si="3"/>
        <v>11744.02701</v>
      </c>
      <c r="F400" s="19">
        <f t="shared" si="14"/>
        <v>287213.55</v>
      </c>
      <c r="G400" s="26">
        <v>919.5</v>
      </c>
      <c r="H400" s="34">
        <v>8.68263473053892</v>
      </c>
      <c r="I400" s="1">
        <v>12.5</v>
      </c>
      <c r="J400" s="25">
        <f t="shared" si="4"/>
        <v>5664.94982</v>
      </c>
      <c r="K400" s="19">
        <f t="shared" si="5"/>
        <v>79425.77586</v>
      </c>
      <c r="L400" s="25">
        <f t="shared" si="6"/>
        <v>22.17924889</v>
      </c>
      <c r="M400" s="25">
        <f t="shared" si="7"/>
        <v>2073.103448</v>
      </c>
      <c r="N400" s="25">
        <f t="shared" si="9"/>
        <v>1103268.766</v>
      </c>
    </row>
    <row r="401" ht="15.75" customHeight="1">
      <c r="A401" s="7">
        <v>42765.0</v>
      </c>
      <c r="B401" s="19">
        <v>2852009.21994623</v>
      </c>
      <c r="C401" s="16">
        <f t="shared" si="1"/>
        <v>0.15</v>
      </c>
      <c r="D401" s="25">
        <f t="shared" si="2"/>
        <v>427.801383</v>
      </c>
      <c r="E401" s="19">
        <f t="shared" si="3"/>
        <v>10267.23319</v>
      </c>
      <c r="F401" s="19">
        <f t="shared" si="14"/>
        <v>297480.7832</v>
      </c>
      <c r="G401" s="26">
        <v>920.38</v>
      </c>
      <c r="H401" s="34">
        <v>9.9449074074074</v>
      </c>
      <c r="I401" s="1">
        <v>12.5</v>
      </c>
      <c r="J401" s="25">
        <f t="shared" si="4"/>
        <v>5672.593523</v>
      </c>
      <c r="K401" s="19">
        <f t="shared" si="5"/>
        <v>69410.90266</v>
      </c>
      <c r="L401" s="25">
        <f t="shared" si="6"/>
        <v>22.18794051</v>
      </c>
      <c r="M401" s="25">
        <f t="shared" si="7"/>
        <v>1809.971603</v>
      </c>
      <c r="N401" s="25">
        <f t="shared" si="9"/>
        <v>1105078.738</v>
      </c>
    </row>
    <row r="402" ht="15.75" customHeight="1">
      <c r="A402" s="7">
        <v>42766.0</v>
      </c>
      <c r="B402" s="19">
        <v>2832474.91022057</v>
      </c>
      <c r="C402" s="16">
        <f t="shared" si="1"/>
        <v>0.15</v>
      </c>
      <c r="D402" s="25">
        <f t="shared" si="2"/>
        <v>424.8712365</v>
      </c>
      <c r="E402" s="19">
        <f t="shared" si="3"/>
        <v>10196.90968</v>
      </c>
      <c r="F402" s="19">
        <f t="shared" si="14"/>
        <v>307677.6929</v>
      </c>
      <c r="G402" s="26">
        <v>970.4</v>
      </c>
      <c r="H402" s="34">
        <v>9.95827586206896</v>
      </c>
      <c r="I402" s="1">
        <v>12.5</v>
      </c>
      <c r="J402" s="25">
        <f t="shared" si="4"/>
        <v>5641.313306</v>
      </c>
      <c r="K402" s="19">
        <f t="shared" si="5"/>
        <v>73084.94061</v>
      </c>
      <c r="L402" s="25">
        <f t="shared" si="6"/>
        <v>20.9282027</v>
      </c>
      <c r="M402" s="25">
        <f t="shared" si="7"/>
        <v>1807.541812</v>
      </c>
      <c r="N402" s="25">
        <f t="shared" si="9"/>
        <v>1106886.28</v>
      </c>
    </row>
    <row r="403" ht="15.75" customHeight="1">
      <c r="A403" s="7">
        <v>42767.0</v>
      </c>
      <c r="B403" s="19">
        <v>3750587.46732655</v>
      </c>
      <c r="C403" s="16">
        <f t="shared" si="1"/>
        <v>0.15</v>
      </c>
      <c r="D403" s="25">
        <f t="shared" si="2"/>
        <v>562.5881201</v>
      </c>
      <c r="E403" s="19">
        <f t="shared" si="3"/>
        <v>13502.11488</v>
      </c>
      <c r="F403" s="19">
        <f t="shared" si="14"/>
        <v>321179.8077</v>
      </c>
      <c r="G403" s="26">
        <v>989.02</v>
      </c>
      <c r="H403" s="34">
        <v>7.48524305555555</v>
      </c>
      <c r="I403" s="1">
        <v>12.5</v>
      </c>
      <c r="J403" s="25">
        <f t="shared" si="4"/>
        <v>5614.811759</v>
      </c>
      <c r="K403" s="19">
        <f t="shared" si="5"/>
        <v>99096.98249</v>
      </c>
      <c r="L403" s="25">
        <f t="shared" si="6"/>
        <v>20.43772859</v>
      </c>
      <c r="M403" s="25">
        <f t="shared" si="7"/>
        <v>2404.731532</v>
      </c>
      <c r="N403" s="25">
        <f t="shared" si="9"/>
        <v>1109291.011</v>
      </c>
    </row>
    <row r="404" ht="15.75" customHeight="1">
      <c r="A404" s="7">
        <v>42768.0</v>
      </c>
      <c r="B404" s="19">
        <v>3066886.62692848</v>
      </c>
      <c r="C404" s="16">
        <f t="shared" si="1"/>
        <v>0.15</v>
      </c>
      <c r="D404" s="25">
        <f t="shared" si="2"/>
        <v>460.032994</v>
      </c>
      <c r="E404" s="19">
        <f t="shared" si="3"/>
        <v>11040.79186</v>
      </c>
      <c r="F404" s="19">
        <f t="shared" si="14"/>
        <v>332220.5996</v>
      </c>
      <c r="G404" s="26">
        <v>1011.8</v>
      </c>
      <c r="H404" s="34">
        <v>9.16390658174097</v>
      </c>
      <c r="I404" s="1">
        <v>12.5</v>
      </c>
      <c r="J404" s="25">
        <f t="shared" si="4"/>
        <v>5620.932509</v>
      </c>
      <c r="K404" s="19">
        <f t="shared" si="5"/>
        <v>82808.57004</v>
      </c>
      <c r="L404" s="25">
        <f t="shared" si="6"/>
        <v>19.99936453</v>
      </c>
      <c r="M404" s="25">
        <f t="shared" si="7"/>
        <v>1964.227793</v>
      </c>
      <c r="N404" s="25">
        <f t="shared" si="9"/>
        <v>1111255.239</v>
      </c>
    </row>
    <row r="405" ht="15.75" customHeight="1">
      <c r="A405" s="7">
        <v>42769.0</v>
      </c>
      <c r="B405" s="19">
        <v>2910612.1491232</v>
      </c>
      <c r="C405" s="16">
        <f t="shared" si="1"/>
        <v>0.15</v>
      </c>
      <c r="D405" s="25">
        <f t="shared" si="2"/>
        <v>436.5918224</v>
      </c>
      <c r="E405" s="19">
        <f t="shared" si="3"/>
        <v>10478.20374</v>
      </c>
      <c r="F405" s="19">
        <f t="shared" si="14"/>
        <v>342698.8033</v>
      </c>
      <c r="G405" s="26">
        <v>1029.91</v>
      </c>
      <c r="H405" s="34">
        <v>9.682774049217</v>
      </c>
      <c r="I405" s="1">
        <v>12.5</v>
      </c>
      <c r="J405" s="25">
        <f t="shared" si="4"/>
        <v>5636.559957</v>
      </c>
      <c r="K405" s="19">
        <f t="shared" si="5"/>
        <v>79773.88464</v>
      </c>
      <c r="L405" s="25">
        <f t="shared" si="6"/>
        <v>19.70231947</v>
      </c>
      <c r="M405" s="25">
        <f t="shared" si="7"/>
        <v>1858.971397</v>
      </c>
      <c r="N405" s="25">
        <f t="shared" si="9"/>
        <v>1113114.21</v>
      </c>
    </row>
    <row r="406" ht="15.75" customHeight="1">
      <c r="A406" s="7">
        <v>42770.0</v>
      </c>
      <c r="B406" s="19">
        <v>3043000.84286989</v>
      </c>
      <c r="C406" s="16">
        <f t="shared" si="1"/>
        <v>0.15</v>
      </c>
      <c r="D406" s="25">
        <f t="shared" si="2"/>
        <v>456.4501264</v>
      </c>
      <c r="E406" s="19">
        <f t="shared" si="3"/>
        <v>10954.80303</v>
      </c>
      <c r="F406" s="19">
        <f t="shared" si="14"/>
        <v>353653.6064</v>
      </c>
      <c r="G406" s="26">
        <v>1042.9</v>
      </c>
      <c r="H406" s="34">
        <v>10.0344907407407</v>
      </c>
      <c r="I406" s="1">
        <v>12.5</v>
      </c>
      <c r="J406" s="25">
        <f t="shared" si="4"/>
        <v>6106.992756</v>
      </c>
      <c r="K406" s="19">
        <f t="shared" si="5"/>
        <v>77948.64933</v>
      </c>
      <c r="L406" s="25">
        <f t="shared" si="6"/>
        <v>21.08080729</v>
      </c>
      <c r="M406" s="25">
        <f t="shared" si="7"/>
        <v>1793.813006</v>
      </c>
      <c r="N406" s="25">
        <f t="shared" si="9"/>
        <v>1114908.023</v>
      </c>
    </row>
    <row r="407" ht="15.75" customHeight="1">
      <c r="A407" s="7">
        <v>42771.0</v>
      </c>
      <c r="B407" s="19">
        <v>3336807.82080215</v>
      </c>
      <c r="C407" s="16">
        <f t="shared" si="1"/>
        <v>0.15</v>
      </c>
      <c r="D407" s="25">
        <f t="shared" si="2"/>
        <v>500.5211731</v>
      </c>
      <c r="E407" s="19">
        <f t="shared" si="3"/>
        <v>12012.50815</v>
      </c>
      <c r="F407" s="19">
        <f t="shared" si="14"/>
        <v>365666.1145</v>
      </c>
      <c r="G407" s="26">
        <v>1027.34</v>
      </c>
      <c r="H407" s="34">
        <v>9.04276729559748</v>
      </c>
      <c r="I407" s="1">
        <v>12.5</v>
      </c>
      <c r="J407" s="25">
        <f t="shared" si="4"/>
        <v>6034.795327</v>
      </c>
      <c r="K407" s="19">
        <f t="shared" si="5"/>
        <v>85206.77076</v>
      </c>
      <c r="L407" s="25">
        <f t="shared" si="6"/>
        <v>21.14710142</v>
      </c>
      <c r="M407" s="25">
        <f t="shared" si="7"/>
        <v>1990.541104</v>
      </c>
      <c r="N407" s="25">
        <f t="shared" si="9"/>
        <v>1116898.564</v>
      </c>
    </row>
    <row r="408" ht="15.75" customHeight="1">
      <c r="A408" s="7">
        <v>42772.0</v>
      </c>
      <c r="B408" s="19">
        <v>2623276.58868094</v>
      </c>
      <c r="C408" s="16">
        <f t="shared" si="1"/>
        <v>0.15</v>
      </c>
      <c r="D408" s="25">
        <f t="shared" si="2"/>
        <v>393.4914883</v>
      </c>
      <c r="E408" s="19">
        <f t="shared" si="3"/>
        <v>9443.795719</v>
      </c>
      <c r="F408" s="19">
        <f t="shared" si="14"/>
        <v>375109.9102</v>
      </c>
      <c r="G408" s="26">
        <v>1038.15</v>
      </c>
      <c r="H408" s="34">
        <v>11.4824</v>
      </c>
      <c r="I408" s="1">
        <v>12.5</v>
      </c>
      <c r="J408" s="25">
        <f t="shared" si="4"/>
        <v>6024.30222</v>
      </c>
      <c r="K408" s="19">
        <f t="shared" si="5"/>
        <v>67809.21236</v>
      </c>
      <c r="L408" s="25">
        <f t="shared" si="6"/>
        <v>20.89051485</v>
      </c>
      <c r="M408" s="25">
        <f t="shared" si="7"/>
        <v>1567.616526</v>
      </c>
      <c r="N408" s="25">
        <f t="shared" si="9"/>
        <v>1118466.181</v>
      </c>
    </row>
    <row r="409" ht="15.75" customHeight="1">
      <c r="A409" s="7">
        <v>42773.0</v>
      </c>
      <c r="B409" s="19">
        <v>3168918.11912657</v>
      </c>
      <c r="C409" s="16">
        <f t="shared" si="1"/>
        <v>0.15</v>
      </c>
      <c r="D409" s="25">
        <f t="shared" si="2"/>
        <v>475.3377179</v>
      </c>
      <c r="E409" s="19">
        <f t="shared" si="3"/>
        <v>11408.10523</v>
      </c>
      <c r="F409" s="19">
        <f t="shared" si="14"/>
        <v>386518.0155</v>
      </c>
      <c r="G409" s="26">
        <v>1061.35</v>
      </c>
      <c r="H409" s="34">
        <v>9.39823399558499</v>
      </c>
      <c r="I409" s="1">
        <v>12.5</v>
      </c>
      <c r="J409" s="25">
        <f t="shared" si="4"/>
        <v>5956.446799</v>
      </c>
      <c r="K409" s="19">
        <f t="shared" si="5"/>
        <v>84698.09332</v>
      </c>
      <c r="L409" s="25">
        <f t="shared" si="6"/>
        <v>20.20371082</v>
      </c>
      <c r="M409" s="25">
        <f t="shared" si="7"/>
        <v>1915.253441</v>
      </c>
      <c r="N409" s="25">
        <f t="shared" si="9"/>
        <v>1120381.434</v>
      </c>
    </row>
    <row r="410" ht="15.75" customHeight="1">
      <c r="A410" s="7">
        <v>42774.0</v>
      </c>
      <c r="B410" s="19">
        <v>3063987.05557933</v>
      </c>
      <c r="C410" s="16">
        <f t="shared" si="1"/>
        <v>0.15</v>
      </c>
      <c r="D410" s="25">
        <f t="shared" si="2"/>
        <v>459.5980583</v>
      </c>
      <c r="E410" s="19">
        <f t="shared" si="3"/>
        <v>11030.3534</v>
      </c>
      <c r="F410" s="19">
        <f t="shared" si="14"/>
        <v>397548.3689</v>
      </c>
      <c r="G410" s="26">
        <v>1063.07</v>
      </c>
      <c r="H410" s="34">
        <v>9.97568493150685</v>
      </c>
      <c r="I410" s="1">
        <v>12.5</v>
      </c>
      <c r="J410" s="25">
        <f t="shared" si="4"/>
        <v>6113.0739</v>
      </c>
      <c r="K410" s="19">
        <f t="shared" si="5"/>
        <v>79924.58718</v>
      </c>
      <c r="L410" s="25">
        <f t="shared" si="6"/>
        <v>20.70142704</v>
      </c>
      <c r="M410" s="25">
        <f t="shared" si="7"/>
        <v>1804.38738</v>
      </c>
      <c r="N410" s="25">
        <f t="shared" si="9"/>
        <v>1122185.822</v>
      </c>
    </row>
    <row r="411" ht="15.75" customHeight="1">
      <c r="A411" s="7">
        <v>42775.0</v>
      </c>
      <c r="B411" s="19">
        <v>3546669.94789663</v>
      </c>
      <c r="C411" s="16">
        <f t="shared" si="1"/>
        <v>0.15</v>
      </c>
      <c r="D411" s="25">
        <f t="shared" si="2"/>
        <v>532.0004922</v>
      </c>
      <c r="E411" s="19">
        <f t="shared" si="3"/>
        <v>12768.01181</v>
      </c>
      <c r="F411" s="19">
        <f t="shared" si="14"/>
        <v>410316.3807</v>
      </c>
      <c r="G411" s="26">
        <v>994.38</v>
      </c>
      <c r="H411" s="34">
        <v>8.58570019723865</v>
      </c>
      <c r="I411" s="1">
        <v>12.5</v>
      </c>
      <c r="J411" s="25">
        <f t="shared" si="4"/>
        <v>6090.128974</v>
      </c>
      <c r="K411" s="19">
        <f t="shared" si="5"/>
        <v>86863.62007</v>
      </c>
      <c r="L411" s="25">
        <f t="shared" si="6"/>
        <v>22.04837618</v>
      </c>
      <c r="M411" s="25">
        <f t="shared" si="7"/>
        <v>2096.509264</v>
      </c>
      <c r="N411" s="25">
        <f t="shared" si="9"/>
        <v>1124282.331</v>
      </c>
    </row>
    <row r="412" ht="15.75" customHeight="1">
      <c r="A412" s="7">
        <v>42776.0</v>
      </c>
      <c r="B412" s="19">
        <v>3105959.48099823</v>
      </c>
      <c r="C412" s="16">
        <f t="shared" si="1"/>
        <v>0.15</v>
      </c>
      <c r="D412" s="25">
        <f t="shared" si="2"/>
        <v>465.8939221</v>
      </c>
      <c r="E412" s="19">
        <f t="shared" si="3"/>
        <v>11181.45413</v>
      </c>
      <c r="F412" s="19">
        <f t="shared" si="14"/>
        <v>421497.8348</v>
      </c>
      <c r="G412" s="26">
        <v>988.67</v>
      </c>
      <c r="H412" s="34">
        <v>9.72845804988662</v>
      </c>
      <c r="I412" s="1">
        <v>12.5</v>
      </c>
      <c r="J412" s="25">
        <f t="shared" si="4"/>
        <v>6043.239303</v>
      </c>
      <c r="K412" s="19">
        <f t="shared" si="5"/>
        <v>76219.94115</v>
      </c>
      <c r="L412" s="25">
        <f t="shared" si="6"/>
        <v>22.00497789</v>
      </c>
      <c r="M412" s="25">
        <f t="shared" si="7"/>
        <v>1850.241827</v>
      </c>
      <c r="N412" s="25">
        <f t="shared" si="9"/>
        <v>1126132.573</v>
      </c>
    </row>
    <row r="413" ht="15.75" customHeight="1">
      <c r="A413" s="7">
        <v>42777.0</v>
      </c>
      <c r="B413" s="19">
        <v>2917083.5666132</v>
      </c>
      <c r="C413" s="16">
        <f t="shared" si="1"/>
        <v>0.15</v>
      </c>
      <c r="D413" s="25">
        <f t="shared" si="2"/>
        <v>437.562535</v>
      </c>
      <c r="E413" s="19">
        <f t="shared" si="3"/>
        <v>10501.50084</v>
      </c>
      <c r="F413" s="19">
        <f t="shared" si="14"/>
        <v>431999.3357</v>
      </c>
      <c r="G413" s="26">
        <v>1004.45</v>
      </c>
      <c r="H413" s="34">
        <v>10.3531175059952</v>
      </c>
      <c r="I413" s="1">
        <v>12.5</v>
      </c>
      <c r="J413" s="25">
        <f t="shared" si="4"/>
        <v>6040.181788</v>
      </c>
      <c r="K413" s="19">
        <f t="shared" si="5"/>
        <v>72764.31467</v>
      </c>
      <c r="L413" s="25">
        <f t="shared" si="6"/>
        <v>21.64831942</v>
      </c>
      <c r="M413" s="25">
        <f t="shared" si="7"/>
        <v>1738.606752</v>
      </c>
      <c r="N413" s="25">
        <f t="shared" si="9"/>
        <v>1127871.18</v>
      </c>
    </row>
    <row r="414" ht="15.75" customHeight="1">
      <c r="A414" s="7">
        <v>42778.0</v>
      </c>
      <c r="B414" s="19">
        <v>2959055.9920321</v>
      </c>
      <c r="C414" s="16">
        <f t="shared" si="1"/>
        <v>0.15</v>
      </c>
      <c r="D414" s="25">
        <f t="shared" si="2"/>
        <v>443.8583988</v>
      </c>
      <c r="E414" s="19">
        <f t="shared" si="3"/>
        <v>10652.60157</v>
      </c>
      <c r="F414" s="19">
        <f t="shared" si="14"/>
        <v>442651.9372</v>
      </c>
      <c r="G414" s="26">
        <v>999.18</v>
      </c>
      <c r="H414" s="34">
        <v>10.3111904761904</v>
      </c>
      <c r="I414" s="1">
        <v>12.5</v>
      </c>
      <c r="J414" s="25">
        <f t="shared" si="4"/>
        <v>6102.277993</v>
      </c>
      <c r="K414" s="19">
        <f t="shared" si="5"/>
        <v>72676.86517</v>
      </c>
      <c r="L414" s="25">
        <f t="shared" si="6"/>
        <v>21.98622948</v>
      </c>
      <c r="M414" s="25">
        <f t="shared" si="7"/>
        <v>1745.676219</v>
      </c>
      <c r="N414" s="25">
        <f t="shared" si="9"/>
        <v>1129616.856</v>
      </c>
    </row>
    <row r="415" ht="15.75" customHeight="1">
      <c r="A415" s="7">
        <v>42779.0</v>
      </c>
      <c r="B415" s="19">
        <v>3420752.67163994</v>
      </c>
      <c r="C415" s="16">
        <f t="shared" si="1"/>
        <v>0.15</v>
      </c>
      <c r="D415" s="25">
        <f t="shared" si="2"/>
        <v>513.1129007</v>
      </c>
      <c r="E415" s="19">
        <f t="shared" si="3"/>
        <v>12314.70962</v>
      </c>
      <c r="F415" s="19">
        <f t="shared" si="14"/>
        <v>454966.6468</v>
      </c>
      <c r="G415" s="26">
        <v>990.64</v>
      </c>
      <c r="H415" s="34">
        <v>8.76472392638036</v>
      </c>
      <c r="I415" s="1">
        <v>12.5</v>
      </c>
      <c r="J415" s="25">
        <f t="shared" si="4"/>
        <v>5996.390557</v>
      </c>
      <c r="K415" s="19">
        <f t="shared" si="5"/>
        <v>84769.35569</v>
      </c>
      <c r="L415" s="25">
        <f t="shared" si="6"/>
        <v>21.79096948</v>
      </c>
      <c r="M415" s="25">
        <f t="shared" si="7"/>
        <v>2053.687047</v>
      </c>
      <c r="N415" s="25">
        <f t="shared" si="9"/>
        <v>1131670.543</v>
      </c>
    </row>
    <row r="416" ht="15.75" customHeight="1">
      <c r="A416" s="7">
        <v>42780.0</v>
      </c>
      <c r="B416" s="19">
        <v>3546669.94789663</v>
      </c>
      <c r="C416" s="16">
        <f t="shared" si="1"/>
        <v>0.15</v>
      </c>
      <c r="D416" s="25">
        <f t="shared" si="2"/>
        <v>532.0004922</v>
      </c>
      <c r="E416" s="19">
        <f t="shared" si="3"/>
        <v>12768.01181</v>
      </c>
      <c r="F416" s="19">
        <f t="shared" si="14"/>
        <v>467734.6587</v>
      </c>
      <c r="G416" s="26">
        <v>1004.55</v>
      </c>
      <c r="H416" s="34">
        <v>8.54072978303747</v>
      </c>
      <c r="I416" s="1">
        <v>12.5</v>
      </c>
      <c r="J416" s="25">
        <f t="shared" si="4"/>
        <v>6058.229931</v>
      </c>
      <c r="K416" s="19">
        <f t="shared" si="5"/>
        <v>88214.06591</v>
      </c>
      <c r="L416" s="25">
        <f t="shared" si="6"/>
        <v>21.71084341</v>
      </c>
      <c r="M416" s="25">
        <f t="shared" si="7"/>
        <v>2107.548237</v>
      </c>
      <c r="N416" s="25">
        <f t="shared" si="9"/>
        <v>1133778.091</v>
      </c>
    </row>
    <row r="417" ht="15.75" customHeight="1">
      <c r="A417" s="7">
        <v>42781.0</v>
      </c>
      <c r="B417" s="19">
        <v>2917083.5666132</v>
      </c>
      <c r="C417" s="16">
        <f t="shared" si="1"/>
        <v>0.15</v>
      </c>
      <c r="D417" s="25">
        <f t="shared" si="2"/>
        <v>437.562535</v>
      </c>
      <c r="E417" s="19">
        <f t="shared" si="3"/>
        <v>10501.50084</v>
      </c>
      <c r="F417" s="19">
        <f t="shared" si="14"/>
        <v>478236.1595</v>
      </c>
      <c r="G417" s="26">
        <v>1007.48</v>
      </c>
      <c r="H417" s="34">
        <v>10.1574340527577</v>
      </c>
      <c r="I417" s="1">
        <v>12.5</v>
      </c>
      <c r="J417" s="25">
        <f t="shared" si="4"/>
        <v>5926.016791</v>
      </c>
      <c r="K417" s="19">
        <f t="shared" si="5"/>
        <v>74389.85044</v>
      </c>
      <c r="L417" s="25">
        <f t="shared" si="6"/>
        <v>21.17526943</v>
      </c>
      <c r="M417" s="25">
        <f t="shared" si="7"/>
        <v>1772.101094</v>
      </c>
      <c r="N417" s="25">
        <f t="shared" si="9"/>
        <v>1135550.192</v>
      </c>
    </row>
    <row r="418" ht="15.75" customHeight="1">
      <c r="A418" s="7">
        <v>42782.0</v>
      </c>
      <c r="B418" s="19">
        <v>3189904.33183602</v>
      </c>
      <c r="C418" s="16">
        <f t="shared" si="1"/>
        <v>0.15</v>
      </c>
      <c r="D418" s="25">
        <f t="shared" si="2"/>
        <v>478.4856498</v>
      </c>
      <c r="E418" s="19">
        <f t="shared" si="3"/>
        <v>11483.65559</v>
      </c>
      <c r="F418" s="19">
        <f t="shared" si="14"/>
        <v>489719.8151</v>
      </c>
      <c r="G418" s="26">
        <v>1027.44</v>
      </c>
      <c r="H418" s="34">
        <v>9.82395143487858</v>
      </c>
      <c r="I418" s="1">
        <v>12.5</v>
      </c>
      <c r="J418" s="25">
        <f t="shared" si="4"/>
        <v>6267.493048</v>
      </c>
      <c r="K418" s="19">
        <f t="shared" si="5"/>
        <v>78438.90568</v>
      </c>
      <c r="L418" s="25">
        <f t="shared" si="6"/>
        <v>21.96038209</v>
      </c>
      <c r="M418" s="25">
        <f t="shared" si="7"/>
        <v>1832.256615</v>
      </c>
      <c r="N418" s="25">
        <f t="shared" si="9"/>
        <v>1137382.449</v>
      </c>
    </row>
    <row r="419" ht="15.75" customHeight="1">
      <c r="A419" s="7">
        <v>42783.0</v>
      </c>
      <c r="B419" s="19">
        <v>3168918.11912657</v>
      </c>
      <c r="C419" s="16">
        <f t="shared" si="1"/>
        <v>0.15</v>
      </c>
      <c r="D419" s="25">
        <f t="shared" si="2"/>
        <v>475.3377179</v>
      </c>
      <c r="E419" s="19">
        <f t="shared" si="3"/>
        <v>11408.10523</v>
      </c>
      <c r="F419" s="19">
        <f t="shared" si="14"/>
        <v>501127.9203</v>
      </c>
      <c r="G419" s="26">
        <v>1046.21</v>
      </c>
      <c r="H419" s="34">
        <v>9.53112582781457</v>
      </c>
      <c r="I419" s="1">
        <v>12.5</v>
      </c>
      <c r="J419" s="25">
        <f t="shared" si="4"/>
        <v>6040.671466</v>
      </c>
      <c r="K419" s="19">
        <f t="shared" si="5"/>
        <v>82325.79384</v>
      </c>
      <c r="L419" s="25">
        <f t="shared" si="6"/>
        <v>20.7859008</v>
      </c>
      <c r="M419" s="25">
        <f t="shared" si="7"/>
        <v>1888.549194</v>
      </c>
      <c r="N419" s="25">
        <f t="shared" si="9"/>
        <v>1139270.998</v>
      </c>
    </row>
    <row r="420" ht="15.75" customHeight="1">
      <c r="A420" s="7">
        <v>42784.0</v>
      </c>
      <c r="B420" s="19">
        <v>3330515.74407374</v>
      </c>
      <c r="C420" s="16">
        <f t="shared" si="1"/>
        <v>0.15</v>
      </c>
      <c r="D420" s="25">
        <f t="shared" si="2"/>
        <v>499.5773616</v>
      </c>
      <c r="E420" s="19">
        <f t="shared" si="3"/>
        <v>11989.85668</v>
      </c>
      <c r="F420" s="19">
        <f t="shared" si="14"/>
        <v>513117.777</v>
      </c>
      <c r="G420" s="26">
        <v>1054.42</v>
      </c>
      <c r="H420" s="34">
        <v>9.5448123620309</v>
      </c>
      <c r="I420" s="1">
        <v>12.5</v>
      </c>
      <c r="J420" s="25">
        <f t="shared" si="4"/>
        <v>6357.829569</v>
      </c>
      <c r="K420" s="19">
        <f t="shared" si="5"/>
        <v>82852.85975</v>
      </c>
      <c r="L420" s="25">
        <f t="shared" si="6"/>
        <v>21.70689711</v>
      </c>
      <c r="M420" s="25">
        <f t="shared" si="7"/>
        <v>1885.841158</v>
      </c>
      <c r="N420" s="25">
        <f t="shared" si="9"/>
        <v>1141156.839</v>
      </c>
    </row>
    <row r="421" ht="15.75" customHeight="1">
      <c r="A421" s="7">
        <v>42785.0</v>
      </c>
      <c r="B421" s="19">
        <v>2936112.56385448</v>
      </c>
      <c r="C421" s="16">
        <f t="shared" si="1"/>
        <v>0.15</v>
      </c>
      <c r="D421" s="25">
        <f t="shared" si="2"/>
        <v>440.4168846</v>
      </c>
      <c r="E421" s="19">
        <f t="shared" si="3"/>
        <v>10570.00523</v>
      </c>
      <c r="F421" s="19">
        <f t="shared" si="14"/>
        <v>523687.7822</v>
      </c>
      <c r="G421" s="26">
        <v>1047.87</v>
      </c>
      <c r="H421" s="34">
        <v>10.6869402985074</v>
      </c>
      <c r="I421" s="1">
        <v>12.5</v>
      </c>
      <c r="J421" s="25">
        <f t="shared" si="4"/>
        <v>6275.611936</v>
      </c>
      <c r="K421" s="19">
        <f t="shared" si="5"/>
        <v>73538.58804</v>
      </c>
      <c r="L421" s="25">
        <f t="shared" si="6"/>
        <v>21.56012002</v>
      </c>
      <c r="M421" s="25">
        <f t="shared" si="7"/>
        <v>1684.298733</v>
      </c>
      <c r="N421" s="25">
        <f t="shared" si="9"/>
        <v>1142841.138</v>
      </c>
    </row>
    <row r="422" ht="15.75" customHeight="1">
      <c r="A422" s="7">
        <v>42786.0</v>
      </c>
      <c r="B422" s="19">
        <v>3242870.59291391</v>
      </c>
      <c r="C422" s="16">
        <f t="shared" si="1"/>
        <v>0.15</v>
      </c>
      <c r="D422" s="25">
        <f t="shared" si="2"/>
        <v>486.4305889</v>
      </c>
      <c r="E422" s="19">
        <f t="shared" si="3"/>
        <v>11674.33413</v>
      </c>
      <c r="F422" s="19">
        <f t="shared" si="14"/>
        <v>535362.1164</v>
      </c>
      <c r="G422" s="26">
        <v>1079.98</v>
      </c>
      <c r="H422" s="34">
        <v>9.6902027027027</v>
      </c>
      <c r="I422" s="1">
        <v>12.5</v>
      </c>
      <c r="J422" s="25">
        <f t="shared" si="4"/>
        <v>6284.814677</v>
      </c>
      <c r="K422" s="19">
        <f t="shared" si="5"/>
        <v>83588.03472</v>
      </c>
      <c r="L422" s="25">
        <f t="shared" si="6"/>
        <v>20.94977021</v>
      </c>
      <c r="M422" s="25">
        <f t="shared" si="7"/>
        <v>1857.546282</v>
      </c>
      <c r="N422" s="25">
        <f t="shared" si="9"/>
        <v>1144698.684</v>
      </c>
    </row>
    <row r="423" ht="15.75" customHeight="1">
      <c r="A423" s="7">
        <v>42787.0</v>
      </c>
      <c r="B423" s="19">
        <v>3023757.71501432</v>
      </c>
      <c r="C423" s="16">
        <f t="shared" si="1"/>
        <v>0.15</v>
      </c>
      <c r="D423" s="25">
        <f t="shared" si="2"/>
        <v>453.5636573</v>
      </c>
      <c r="E423" s="19">
        <f t="shared" si="3"/>
        <v>10885.52777</v>
      </c>
      <c r="F423" s="19">
        <f t="shared" si="14"/>
        <v>546247.6441</v>
      </c>
      <c r="G423" s="26">
        <v>1115.3</v>
      </c>
      <c r="H423" s="34">
        <v>10.4677536231884</v>
      </c>
      <c r="I423" s="1">
        <v>12.5</v>
      </c>
      <c r="J423" s="25">
        <f t="shared" si="4"/>
        <v>6330.390155</v>
      </c>
      <c r="K423" s="19">
        <f t="shared" si="5"/>
        <v>79909.69506</v>
      </c>
      <c r="L423" s="25">
        <f t="shared" si="6"/>
        <v>20.43343007</v>
      </c>
      <c r="M423" s="25">
        <f t="shared" si="7"/>
        <v>1719.566647</v>
      </c>
      <c r="N423" s="25">
        <f t="shared" si="9"/>
        <v>1146418.251</v>
      </c>
    </row>
    <row r="424" ht="15.75" customHeight="1">
      <c r="A424" s="7">
        <v>42788.0</v>
      </c>
      <c r="B424" s="19">
        <v>3045669.00280428</v>
      </c>
      <c r="C424" s="16">
        <f t="shared" si="1"/>
        <v>0.15</v>
      </c>
      <c r="D424" s="25">
        <f t="shared" si="2"/>
        <v>456.8503504</v>
      </c>
      <c r="E424" s="19">
        <f t="shared" si="3"/>
        <v>10964.40841</v>
      </c>
      <c r="F424" s="19">
        <f t="shared" si="14"/>
        <v>557212.0525</v>
      </c>
      <c r="G424" s="26">
        <v>1117.44</v>
      </c>
      <c r="H424" s="34">
        <v>10.2863526570048</v>
      </c>
      <c r="I424" s="1">
        <v>12.5</v>
      </c>
      <c r="J424" s="25">
        <f t="shared" si="4"/>
        <v>6265.765088</v>
      </c>
      <c r="K424" s="19">
        <f t="shared" si="5"/>
        <v>81474.94335</v>
      </c>
      <c r="L424" s="25">
        <f t="shared" si="6"/>
        <v>20.18609887</v>
      </c>
      <c r="M424" s="25">
        <f t="shared" si="7"/>
        <v>1749.891395</v>
      </c>
      <c r="N424" s="25">
        <f t="shared" si="9"/>
        <v>1148168.142</v>
      </c>
    </row>
    <row r="425" ht="15.75" customHeight="1">
      <c r="A425" s="7">
        <v>42789.0</v>
      </c>
      <c r="B425" s="19">
        <v>3286693.16849382</v>
      </c>
      <c r="C425" s="16">
        <f t="shared" si="1"/>
        <v>0.15</v>
      </c>
      <c r="D425" s="25">
        <f t="shared" si="2"/>
        <v>493.0039753</v>
      </c>
      <c r="E425" s="19">
        <f t="shared" si="3"/>
        <v>11832.09541</v>
      </c>
      <c r="F425" s="19">
        <f t="shared" si="14"/>
        <v>569044.148</v>
      </c>
      <c r="G425" s="26">
        <v>1166.72</v>
      </c>
      <c r="H425" s="34">
        <v>9.64444444444444</v>
      </c>
      <c r="I425" s="1">
        <v>12.5</v>
      </c>
      <c r="J425" s="25">
        <f t="shared" si="4"/>
        <v>6339.665934</v>
      </c>
      <c r="K425" s="19">
        <f t="shared" si="5"/>
        <v>90729.95392</v>
      </c>
      <c r="L425" s="25">
        <f t="shared" si="6"/>
        <v>19.5615035</v>
      </c>
      <c r="M425" s="25">
        <f t="shared" si="7"/>
        <v>1866.359447</v>
      </c>
      <c r="N425" s="25">
        <f t="shared" si="9"/>
        <v>1150034.502</v>
      </c>
    </row>
    <row r="426" ht="15.75" customHeight="1">
      <c r="A426" s="7">
        <v>42790.0</v>
      </c>
      <c r="B426" s="19">
        <v>3637273.77313317</v>
      </c>
      <c r="C426" s="16">
        <f t="shared" si="1"/>
        <v>0.15</v>
      </c>
      <c r="D426" s="25">
        <f t="shared" si="2"/>
        <v>545.591066</v>
      </c>
      <c r="E426" s="19">
        <f t="shared" si="3"/>
        <v>13094.18558</v>
      </c>
      <c r="F426" s="19">
        <f t="shared" si="14"/>
        <v>582138.3335</v>
      </c>
      <c r="G426" s="26">
        <v>1173.68</v>
      </c>
      <c r="H426" s="34">
        <v>8.9359918200409</v>
      </c>
      <c r="I426" s="1">
        <v>12.5</v>
      </c>
      <c r="J426" s="25">
        <f t="shared" si="4"/>
        <v>6500.529737</v>
      </c>
      <c r="K426" s="19">
        <f t="shared" si="5"/>
        <v>98507.25221</v>
      </c>
      <c r="L426" s="25">
        <f t="shared" si="6"/>
        <v>19.9389161</v>
      </c>
      <c r="M426" s="25">
        <f t="shared" si="7"/>
        <v>2014.325926</v>
      </c>
      <c r="N426" s="25">
        <f t="shared" si="9"/>
        <v>1152048.828</v>
      </c>
    </row>
    <row r="427" ht="15.75" customHeight="1">
      <c r="A427" s="7">
        <v>42791.0</v>
      </c>
      <c r="B427" s="19">
        <v>3659185.06092313</v>
      </c>
      <c r="C427" s="16">
        <f t="shared" si="1"/>
        <v>0.15</v>
      </c>
      <c r="D427" s="25">
        <f t="shared" si="2"/>
        <v>548.8777591</v>
      </c>
      <c r="E427" s="19">
        <f t="shared" si="3"/>
        <v>13173.06622</v>
      </c>
      <c r="F427" s="19">
        <f t="shared" si="14"/>
        <v>595311.3998</v>
      </c>
      <c r="G427" s="26">
        <v>1143.84</v>
      </c>
      <c r="H427" s="34">
        <v>8.66087824351297</v>
      </c>
      <c r="I427" s="1">
        <v>12.5</v>
      </c>
      <c r="J427" s="25">
        <f t="shared" si="4"/>
        <v>6338.351257</v>
      </c>
      <c r="K427" s="19">
        <f t="shared" si="5"/>
        <v>99052.31039</v>
      </c>
      <c r="L427" s="25">
        <f t="shared" si="6"/>
        <v>19.94865062</v>
      </c>
      <c r="M427" s="25">
        <f t="shared" si="7"/>
        <v>2078.311171</v>
      </c>
      <c r="N427" s="25">
        <f t="shared" si="9"/>
        <v>1154127.139</v>
      </c>
    </row>
    <row r="428" ht="15.75" customHeight="1">
      <c r="A428" s="7">
        <v>42792.0</v>
      </c>
      <c r="B428" s="19">
        <v>3900209.22661267</v>
      </c>
      <c r="C428" s="16">
        <f t="shared" si="1"/>
        <v>0.15</v>
      </c>
      <c r="D428" s="25">
        <f t="shared" si="2"/>
        <v>585.031384</v>
      </c>
      <c r="E428" s="19">
        <f t="shared" si="3"/>
        <v>14040.75322</v>
      </c>
      <c r="F428" s="19">
        <f t="shared" si="14"/>
        <v>609352.153</v>
      </c>
      <c r="G428" s="26">
        <v>1165.2</v>
      </c>
      <c r="H428" s="34">
        <v>7.96760299625468</v>
      </c>
      <c r="I428" s="1">
        <v>12.5</v>
      </c>
      <c r="J428" s="25">
        <f t="shared" si="4"/>
        <v>6215.063744</v>
      </c>
      <c r="K428" s="19">
        <f t="shared" si="5"/>
        <v>109681.6697</v>
      </c>
      <c r="L428" s="25">
        <f t="shared" si="6"/>
        <v>19.2020507</v>
      </c>
      <c r="M428" s="25">
        <f t="shared" si="7"/>
        <v>2259.148706</v>
      </c>
      <c r="N428" s="25">
        <f t="shared" si="9"/>
        <v>1156386.288</v>
      </c>
    </row>
    <row r="429" ht="15.75" customHeight="1">
      <c r="A429" s="7">
        <v>42793.0</v>
      </c>
      <c r="B429" s="19">
        <v>3155225.44175407</v>
      </c>
      <c r="C429" s="16">
        <f t="shared" si="1"/>
        <v>0.15</v>
      </c>
      <c r="D429" s="25">
        <f t="shared" si="2"/>
        <v>473.2838163</v>
      </c>
      <c r="E429" s="19">
        <f t="shared" si="3"/>
        <v>11358.81159</v>
      </c>
      <c r="F429" s="19">
        <f t="shared" si="14"/>
        <v>620710.9646</v>
      </c>
      <c r="G429" s="26">
        <v>1179.97</v>
      </c>
      <c r="H429" s="34">
        <v>10.0940972222222</v>
      </c>
      <c r="I429" s="1">
        <v>12.5</v>
      </c>
      <c r="J429" s="25">
        <f t="shared" si="4"/>
        <v>6369.830473</v>
      </c>
      <c r="K429" s="19">
        <f t="shared" si="5"/>
        <v>87672.77355</v>
      </c>
      <c r="L429" s="25">
        <f t="shared" si="6"/>
        <v>19.43387519</v>
      </c>
      <c r="M429" s="25">
        <f t="shared" si="7"/>
        <v>1783.220391</v>
      </c>
      <c r="N429" s="25">
        <f t="shared" si="9"/>
        <v>1158169.508</v>
      </c>
    </row>
    <row r="430" ht="15.75" customHeight="1">
      <c r="A430" s="7">
        <v>42794.0</v>
      </c>
      <c r="B430" s="19">
        <v>3352427.0318637</v>
      </c>
      <c r="C430" s="16">
        <f t="shared" si="1"/>
        <v>0.15</v>
      </c>
      <c r="D430" s="25">
        <f t="shared" si="2"/>
        <v>502.8640548</v>
      </c>
      <c r="E430" s="19">
        <f t="shared" si="3"/>
        <v>12068.73731</v>
      </c>
      <c r="F430" s="19">
        <f t="shared" si="14"/>
        <v>632779.7019</v>
      </c>
      <c r="G430" s="26">
        <v>1179.97</v>
      </c>
      <c r="H430" s="34">
        <v>9.419825708061</v>
      </c>
      <c r="I430" s="1">
        <v>12.5</v>
      </c>
      <c r="J430" s="25">
        <f t="shared" si="4"/>
        <v>6315.855668</v>
      </c>
      <c r="K430" s="19">
        <f t="shared" si="5"/>
        <v>93948.39432</v>
      </c>
      <c r="L430" s="25">
        <f t="shared" si="6"/>
        <v>19.2692021</v>
      </c>
      <c r="M430" s="25">
        <f t="shared" si="7"/>
        <v>1910.863381</v>
      </c>
      <c r="N430" s="25">
        <f t="shared" si="9"/>
        <v>1160080.371</v>
      </c>
    </row>
    <row r="431" ht="15.75" customHeight="1">
      <c r="A431" s="7">
        <v>42795.0</v>
      </c>
      <c r="B431" s="19">
        <v>3155225.44175407</v>
      </c>
      <c r="C431" s="16">
        <f t="shared" si="1"/>
        <v>0.15</v>
      </c>
      <c r="D431" s="25">
        <f t="shared" si="2"/>
        <v>473.2838163</v>
      </c>
      <c r="E431" s="19">
        <f t="shared" si="3"/>
        <v>11358.81159</v>
      </c>
      <c r="F431" s="19">
        <f t="shared" si="14"/>
        <v>644138.5135</v>
      </c>
      <c r="G431" s="26">
        <v>1222.5</v>
      </c>
      <c r="H431" s="34">
        <v>9.88773148148148</v>
      </c>
      <c r="I431" s="1">
        <v>12.5</v>
      </c>
      <c r="J431" s="25">
        <f t="shared" si="4"/>
        <v>6239.604386</v>
      </c>
      <c r="K431" s="19">
        <f t="shared" si="5"/>
        <v>92728.54969</v>
      </c>
      <c r="L431" s="25">
        <f t="shared" si="6"/>
        <v>18.37429513</v>
      </c>
      <c r="M431" s="25">
        <f t="shared" si="7"/>
        <v>1820.437785</v>
      </c>
      <c r="N431" s="25">
        <f t="shared" si="9"/>
        <v>1161900.809</v>
      </c>
    </row>
    <row r="432" ht="15.75" customHeight="1">
      <c r="A432" s="7">
        <v>42796.0</v>
      </c>
      <c r="B432" s="19">
        <v>3440072.18302354</v>
      </c>
      <c r="C432" s="16">
        <f t="shared" si="1"/>
        <v>0.15</v>
      </c>
      <c r="D432" s="25">
        <f t="shared" si="2"/>
        <v>516.0108275</v>
      </c>
      <c r="E432" s="19">
        <f t="shared" si="3"/>
        <v>12384.25986</v>
      </c>
      <c r="F432" s="19">
        <f t="shared" si="14"/>
        <v>656522.7733</v>
      </c>
      <c r="G432" s="26">
        <v>1251.01</v>
      </c>
      <c r="H432" s="34">
        <v>9.19171974522293</v>
      </c>
      <c r="I432" s="1">
        <v>12.5</v>
      </c>
      <c r="J432" s="25">
        <f t="shared" si="4"/>
        <v>6324.035882</v>
      </c>
      <c r="K432" s="19">
        <f t="shared" si="5"/>
        <v>102076.3824</v>
      </c>
      <c r="L432" s="25">
        <f t="shared" si="6"/>
        <v>18.19851894</v>
      </c>
      <c r="M432" s="25">
        <f t="shared" si="7"/>
        <v>1958.284249</v>
      </c>
      <c r="N432" s="25">
        <f t="shared" si="9"/>
        <v>1163859.093</v>
      </c>
    </row>
    <row r="433" ht="15.75" customHeight="1">
      <c r="A433" s="7">
        <v>42797.0</v>
      </c>
      <c r="B433" s="19">
        <v>3458650.32318651</v>
      </c>
      <c r="C433" s="16">
        <f t="shared" si="1"/>
        <v>0.15</v>
      </c>
      <c r="D433" s="25">
        <f t="shared" si="2"/>
        <v>518.7975485</v>
      </c>
      <c r="E433" s="19">
        <f t="shared" si="3"/>
        <v>12451.14116</v>
      </c>
      <c r="F433" s="19">
        <f t="shared" si="14"/>
        <v>668973.9145</v>
      </c>
      <c r="G433" s="26">
        <v>1274.99</v>
      </c>
      <c r="H433" s="34">
        <v>9.66721854304635</v>
      </c>
      <c r="I433" s="1">
        <v>12.5</v>
      </c>
      <c r="J433" s="25">
        <f t="shared" si="4"/>
        <v>6687.105708</v>
      </c>
      <c r="K433" s="19">
        <f t="shared" si="5"/>
        <v>98915.99075</v>
      </c>
      <c r="L433" s="25">
        <f t="shared" si="6"/>
        <v>18.88138773</v>
      </c>
      <c r="M433" s="25">
        <f t="shared" si="7"/>
        <v>1861.962665</v>
      </c>
      <c r="N433" s="25">
        <f t="shared" si="9"/>
        <v>1165721.056</v>
      </c>
    </row>
    <row r="434" ht="15.75" customHeight="1">
      <c r="A434" s="7">
        <v>42798.0</v>
      </c>
      <c r="B434" s="19">
        <v>3069265.84971518</v>
      </c>
      <c r="C434" s="16">
        <f t="shared" si="1"/>
        <v>0.15</v>
      </c>
      <c r="D434" s="25">
        <f t="shared" si="2"/>
        <v>460.3898775</v>
      </c>
      <c r="E434" s="19">
        <f t="shared" si="3"/>
        <v>11049.35706</v>
      </c>
      <c r="F434" s="19">
        <f t="shared" si="14"/>
        <v>680023.2715</v>
      </c>
      <c r="G434" s="26">
        <v>1255.15</v>
      </c>
      <c r="H434" s="34">
        <v>10.890909090909</v>
      </c>
      <c r="I434" s="1">
        <v>12.5</v>
      </c>
      <c r="J434" s="25">
        <f t="shared" si="4"/>
        <v>6685.419069</v>
      </c>
      <c r="K434" s="19">
        <f t="shared" si="5"/>
        <v>86435.62187</v>
      </c>
      <c r="L434" s="25">
        <f t="shared" si="6"/>
        <v>19.17500589</v>
      </c>
      <c r="M434" s="25">
        <f t="shared" si="7"/>
        <v>1652.754591</v>
      </c>
      <c r="N434" s="25">
        <f t="shared" si="9"/>
        <v>1167373.811</v>
      </c>
    </row>
    <row r="435" ht="15.75" customHeight="1">
      <c r="A435" s="7">
        <v>42799.0</v>
      </c>
      <c r="B435" s="19">
        <v>3367030.44707561</v>
      </c>
      <c r="C435" s="16">
        <f t="shared" si="1"/>
        <v>0.15</v>
      </c>
      <c r="D435" s="25">
        <f t="shared" si="2"/>
        <v>505.0545671</v>
      </c>
      <c r="E435" s="19">
        <f t="shared" si="3"/>
        <v>12121.30961</v>
      </c>
      <c r="F435" s="19">
        <f t="shared" si="14"/>
        <v>692144.5812</v>
      </c>
      <c r="G435" s="26">
        <v>1267.12</v>
      </c>
      <c r="H435" s="34">
        <v>9.50975056689342</v>
      </c>
      <c r="I435" s="1">
        <v>12.5</v>
      </c>
      <c r="J435" s="25">
        <f t="shared" si="4"/>
        <v>6403.923941</v>
      </c>
      <c r="K435" s="19">
        <f t="shared" si="5"/>
        <v>99933.22047</v>
      </c>
      <c r="L435" s="25">
        <f t="shared" si="6"/>
        <v>18.19411436</v>
      </c>
      <c r="M435" s="25">
        <f t="shared" si="7"/>
        <v>1892.794125</v>
      </c>
      <c r="N435" s="25">
        <f t="shared" si="9"/>
        <v>1169266.605</v>
      </c>
    </row>
    <row r="436" ht="15.75" customHeight="1">
      <c r="A436" s="7">
        <v>42800.0</v>
      </c>
      <c r="B436" s="19">
        <v>3252505.60193698</v>
      </c>
      <c r="C436" s="16">
        <f t="shared" si="1"/>
        <v>0.15</v>
      </c>
      <c r="D436" s="25">
        <f t="shared" si="2"/>
        <v>487.8758403</v>
      </c>
      <c r="E436" s="19">
        <f t="shared" si="3"/>
        <v>11709.02017</v>
      </c>
      <c r="F436" s="19">
        <f t="shared" si="14"/>
        <v>703853.6013</v>
      </c>
      <c r="G436" s="26">
        <v>1272.83</v>
      </c>
      <c r="H436" s="34">
        <v>10.3778169014084</v>
      </c>
      <c r="I436" s="1">
        <v>12.5</v>
      </c>
      <c r="J436" s="25">
        <f t="shared" si="4"/>
        <v>6750.781522</v>
      </c>
      <c r="K436" s="19">
        <f t="shared" si="5"/>
        <v>91986.83202</v>
      </c>
      <c r="L436" s="25">
        <f t="shared" si="6"/>
        <v>19.09352661</v>
      </c>
      <c r="M436" s="25">
        <f t="shared" si="7"/>
        <v>1734.468836</v>
      </c>
      <c r="N436" s="25">
        <f t="shared" si="9"/>
        <v>1171001.074</v>
      </c>
    </row>
    <row r="437" ht="15.75" customHeight="1">
      <c r="A437" s="7">
        <v>42801.0</v>
      </c>
      <c r="B437" s="19">
        <v>3504460.26124196</v>
      </c>
      <c r="C437" s="16">
        <f t="shared" si="1"/>
        <v>0.15</v>
      </c>
      <c r="D437" s="25">
        <f t="shared" si="2"/>
        <v>525.6690392</v>
      </c>
      <c r="E437" s="19">
        <f t="shared" si="3"/>
        <v>12616.05694</v>
      </c>
      <c r="F437" s="19">
        <f t="shared" si="14"/>
        <v>716469.6583</v>
      </c>
      <c r="G437" s="26">
        <v>1223.54</v>
      </c>
      <c r="H437" s="34">
        <v>9.48376906318082</v>
      </c>
      <c r="I437" s="1">
        <v>12.5</v>
      </c>
      <c r="J437" s="25">
        <f t="shared" si="4"/>
        <v>6647.098362</v>
      </c>
      <c r="K437" s="19">
        <f t="shared" si="5"/>
        <v>96760.58051</v>
      </c>
      <c r="L437" s="25">
        <f t="shared" si="6"/>
        <v>19.55763939</v>
      </c>
      <c r="M437" s="25">
        <f t="shared" si="7"/>
        <v>1897.979578</v>
      </c>
      <c r="N437" s="25">
        <f t="shared" si="9"/>
        <v>1172899.053</v>
      </c>
    </row>
    <row r="438" ht="15.75" customHeight="1">
      <c r="A438" s="7">
        <v>42802.0</v>
      </c>
      <c r="B438" s="19">
        <v>3252505.60193698</v>
      </c>
      <c r="C438" s="16">
        <f t="shared" si="1"/>
        <v>0.15</v>
      </c>
      <c r="D438" s="25">
        <f t="shared" si="2"/>
        <v>487.8758403</v>
      </c>
      <c r="E438" s="19">
        <f t="shared" si="3"/>
        <v>11709.02017</v>
      </c>
      <c r="F438" s="19">
        <f t="shared" si="14"/>
        <v>728178.6784</v>
      </c>
      <c r="G438" s="26">
        <v>1150.0</v>
      </c>
      <c r="H438" s="34">
        <v>10.0298122065727</v>
      </c>
      <c r="I438" s="1">
        <v>12.5</v>
      </c>
      <c r="J438" s="25">
        <f t="shared" si="4"/>
        <v>6524.404078</v>
      </c>
      <c r="K438" s="19">
        <f t="shared" si="5"/>
        <v>85993.634</v>
      </c>
      <c r="L438" s="25">
        <f t="shared" si="6"/>
        <v>20.42422146</v>
      </c>
      <c r="M438" s="25">
        <f t="shared" si="7"/>
        <v>1794.649753</v>
      </c>
      <c r="N438" s="25">
        <f t="shared" si="9"/>
        <v>1174693.703</v>
      </c>
    </row>
    <row r="439" ht="15.75" customHeight="1">
      <c r="A439" s="7">
        <v>42803.0</v>
      </c>
      <c r="B439" s="19">
        <v>3389935.41610333</v>
      </c>
      <c r="C439" s="16">
        <f t="shared" si="1"/>
        <v>0.15</v>
      </c>
      <c r="D439" s="25">
        <f t="shared" si="2"/>
        <v>508.4903124</v>
      </c>
      <c r="E439" s="19">
        <f t="shared" si="3"/>
        <v>12203.7675</v>
      </c>
      <c r="F439" s="19">
        <f t="shared" si="14"/>
        <v>740382.4459</v>
      </c>
      <c r="G439" s="26">
        <v>1188.49</v>
      </c>
      <c r="H439" s="34">
        <v>9.58772522522522</v>
      </c>
      <c r="I439" s="1">
        <v>12.5</v>
      </c>
      <c r="J439" s="25">
        <f t="shared" si="4"/>
        <v>6500.35386</v>
      </c>
      <c r="K439" s="19">
        <f t="shared" si="5"/>
        <v>92969.65433</v>
      </c>
      <c r="L439" s="25">
        <f t="shared" si="6"/>
        <v>19.68992074</v>
      </c>
      <c r="M439" s="25">
        <f t="shared" si="7"/>
        <v>1877.400486</v>
      </c>
      <c r="N439" s="25">
        <f t="shared" si="9"/>
        <v>1176571.103</v>
      </c>
    </row>
    <row r="440" ht="15.75" customHeight="1">
      <c r="A440" s="7">
        <v>42804.0</v>
      </c>
      <c r="B440" s="19">
        <v>3573175.16832514</v>
      </c>
      <c r="C440" s="16">
        <f t="shared" si="1"/>
        <v>0.15</v>
      </c>
      <c r="D440" s="25">
        <f t="shared" si="2"/>
        <v>535.9762752</v>
      </c>
      <c r="E440" s="19">
        <f t="shared" si="3"/>
        <v>12863.43061</v>
      </c>
      <c r="F440" s="19">
        <f t="shared" si="14"/>
        <v>753245.8765</v>
      </c>
      <c r="G440" s="26">
        <v>1116.72</v>
      </c>
      <c r="H440" s="34">
        <v>9.45384615384615</v>
      </c>
      <c r="I440" s="1">
        <v>12.5</v>
      </c>
      <c r="J440" s="25">
        <f t="shared" si="4"/>
        <v>6756.049664</v>
      </c>
      <c r="K440" s="19">
        <f t="shared" si="5"/>
        <v>88592.51424</v>
      </c>
      <c r="L440" s="25">
        <f t="shared" si="6"/>
        <v>21.7796572</v>
      </c>
      <c r="M440" s="25">
        <f t="shared" si="7"/>
        <v>1903.986981</v>
      </c>
      <c r="N440" s="25">
        <f t="shared" si="9"/>
        <v>1178475.09</v>
      </c>
    </row>
    <row r="441" ht="15.75" customHeight="1">
      <c r="A441" s="7">
        <v>42805.0</v>
      </c>
      <c r="B441" s="19">
        <v>3412840.38513106</v>
      </c>
      <c r="C441" s="16">
        <f t="shared" si="1"/>
        <v>0.15</v>
      </c>
      <c r="D441" s="25">
        <f t="shared" si="2"/>
        <v>511.9260578</v>
      </c>
      <c r="E441" s="19">
        <f t="shared" si="3"/>
        <v>12286.22539</v>
      </c>
      <c r="F441" s="19">
        <f t="shared" si="14"/>
        <v>765532.1019</v>
      </c>
      <c r="G441" s="26">
        <v>1175.83</v>
      </c>
      <c r="H441" s="34">
        <v>9.63501118568232</v>
      </c>
      <c r="I441" s="1">
        <v>12.5</v>
      </c>
      <c r="J441" s="25">
        <f t="shared" si="4"/>
        <v>6576.551057</v>
      </c>
      <c r="K441" s="19">
        <f t="shared" si="5"/>
        <v>91527.91657</v>
      </c>
      <c r="L441" s="25">
        <f t="shared" si="6"/>
        <v>20.13520986</v>
      </c>
      <c r="M441" s="25">
        <f t="shared" si="7"/>
        <v>1868.186726</v>
      </c>
      <c r="N441" s="25">
        <f t="shared" si="9"/>
        <v>1180343.277</v>
      </c>
    </row>
    <row r="442" ht="15.75" customHeight="1">
      <c r="A442" s="7">
        <v>42806.0</v>
      </c>
      <c r="B442" s="19">
        <v>3550270.19929741</v>
      </c>
      <c r="C442" s="16">
        <f t="shared" si="1"/>
        <v>0.15</v>
      </c>
      <c r="D442" s="25">
        <f t="shared" si="2"/>
        <v>532.5405299</v>
      </c>
      <c r="E442" s="19">
        <f t="shared" si="3"/>
        <v>12780.97272</v>
      </c>
      <c r="F442" s="19">
        <f t="shared" si="14"/>
        <v>778313.0746</v>
      </c>
      <c r="G442" s="26">
        <v>1221.38</v>
      </c>
      <c r="H442" s="34">
        <v>9.31784946236559</v>
      </c>
      <c r="I442" s="1">
        <v>12.5</v>
      </c>
      <c r="J442" s="25">
        <f t="shared" si="4"/>
        <v>6616.176654</v>
      </c>
      <c r="K442" s="19">
        <f t="shared" si="5"/>
        <v>98309.70158</v>
      </c>
      <c r="L442" s="25">
        <f t="shared" si="6"/>
        <v>19.50108562</v>
      </c>
      <c r="M442" s="25">
        <f t="shared" si="7"/>
        <v>1931.776219</v>
      </c>
      <c r="N442" s="25">
        <f t="shared" si="9"/>
        <v>1182275.053</v>
      </c>
    </row>
    <row r="443" ht="15.75" customHeight="1">
      <c r="A443" s="7">
        <v>42807.0</v>
      </c>
      <c r="B443" s="19">
        <v>3321220.50902016</v>
      </c>
      <c r="C443" s="16">
        <f t="shared" si="1"/>
        <v>0.15</v>
      </c>
      <c r="D443" s="25">
        <f t="shared" si="2"/>
        <v>498.1830764</v>
      </c>
      <c r="E443" s="19">
        <f t="shared" si="3"/>
        <v>11956.39383</v>
      </c>
      <c r="F443" s="19">
        <f t="shared" si="14"/>
        <v>790269.4685</v>
      </c>
      <c r="G443" s="26">
        <v>1231.92</v>
      </c>
      <c r="H443" s="34">
        <v>9.90275862068965</v>
      </c>
      <c r="I443" s="1">
        <v>12.5</v>
      </c>
      <c r="J443" s="25">
        <f t="shared" si="4"/>
        <v>6577.849005</v>
      </c>
      <c r="K443" s="19">
        <f t="shared" si="5"/>
        <v>93301.27446</v>
      </c>
      <c r="L443" s="25">
        <f t="shared" si="6"/>
        <v>19.22223555</v>
      </c>
      <c r="M443" s="25">
        <f t="shared" si="7"/>
        <v>1817.675326</v>
      </c>
      <c r="N443" s="25">
        <f t="shared" si="9"/>
        <v>1184092.729</v>
      </c>
    </row>
    <row r="444" ht="15.75" customHeight="1">
      <c r="A444" s="7">
        <v>42808.0</v>
      </c>
      <c r="B444" s="19">
        <v>3573175.16832514</v>
      </c>
      <c r="C444" s="16">
        <f t="shared" si="1"/>
        <v>0.15</v>
      </c>
      <c r="D444" s="25">
        <f t="shared" si="2"/>
        <v>535.9762752</v>
      </c>
      <c r="E444" s="19">
        <f t="shared" si="3"/>
        <v>12863.43061</v>
      </c>
      <c r="F444" s="19">
        <f t="shared" si="14"/>
        <v>803132.8991</v>
      </c>
      <c r="G444" s="26">
        <v>1240.0</v>
      </c>
      <c r="H444" s="34">
        <v>9.24561965811965</v>
      </c>
      <c r="I444" s="1">
        <v>12.5</v>
      </c>
      <c r="J444" s="25">
        <f t="shared" si="4"/>
        <v>6607.243716</v>
      </c>
      <c r="K444" s="19">
        <f t="shared" si="5"/>
        <v>100588.1741</v>
      </c>
      <c r="L444" s="25">
        <f t="shared" si="6"/>
        <v>19.18232046</v>
      </c>
      <c r="M444" s="25">
        <f t="shared" si="7"/>
        <v>1946.867886</v>
      </c>
      <c r="N444" s="25">
        <f t="shared" si="9"/>
        <v>1186039.597</v>
      </c>
    </row>
    <row r="445" ht="15.75" customHeight="1">
      <c r="A445" s="7">
        <v>42809.0</v>
      </c>
      <c r="B445" s="19">
        <v>3252505.60193698</v>
      </c>
      <c r="C445" s="16">
        <f t="shared" si="1"/>
        <v>0.15</v>
      </c>
      <c r="D445" s="25">
        <f t="shared" si="2"/>
        <v>487.8758403</v>
      </c>
      <c r="E445" s="19">
        <f t="shared" si="3"/>
        <v>11709.02017</v>
      </c>
      <c r="F445" s="19">
        <f t="shared" si="14"/>
        <v>814841.9192</v>
      </c>
      <c r="G445" s="26">
        <v>1249.61</v>
      </c>
      <c r="H445" s="34">
        <v>10.0955399061032</v>
      </c>
      <c r="I445" s="1">
        <v>12.5</v>
      </c>
      <c r="J445" s="25">
        <f t="shared" si="4"/>
        <v>6567.16002</v>
      </c>
      <c r="K445" s="19">
        <f t="shared" si="5"/>
        <v>92833.81659</v>
      </c>
      <c r="L445" s="25">
        <f t="shared" si="6"/>
        <v>18.91932369</v>
      </c>
      <c r="M445" s="25">
        <f t="shared" si="7"/>
        <v>1782.965564</v>
      </c>
      <c r="N445" s="25">
        <f t="shared" si="9"/>
        <v>1187822.562</v>
      </c>
    </row>
    <row r="446" ht="15.75" customHeight="1">
      <c r="A446" s="7">
        <v>42810.0</v>
      </c>
      <c r="B446" s="19">
        <v>3504460.26124196</v>
      </c>
      <c r="C446" s="16">
        <f t="shared" si="1"/>
        <v>0.15</v>
      </c>
      <c r="D446" s="25">
        <f t="shared" si="2"/>
        <v>525.6690392</v>
      </c>
      <c r="E446" s="19">
        <f t="shared" si="3"/>
        <v>12616.05694</v>
      </c>
      <c r="F446" s="19">
        <f t="shared" si="14"/>
        <v>827457.9762</v>
      </c>
      <c r="G446" s="26">
        <v>1187.81</v>
      </c>
      <c r="H446" s="34">
        <v>9.42745098039215</v>
      </c>
      <c r="I446" s="1">
        <v>12.5</v>
      </c>
      <c r="J446" s="25">
        <f t="shared" si="4"/>
        <v>6607.625465</v>
      </c>
      <c r="K446" s="19">
        <f t="shared" si="5"/>
        <v>94496.11585</v>
      </c>
      <c r="L446" s="25">
        <f t="shared" si="6"/>
        <v>20.02631033</v>
      </c>
      <c r="M446" s="25">
        <f t="shared" si="7"/>
        <v>1909.317804</v>
      </c>
      <c r="N446" s="25">
        <f t="shared" si="9"/>
        <v>1189731.88</v>
      </c>
    </row>
    <row r="447" ht="15.75" customHeight="1">
      <c r="A447" s="7">
        <v>42811.0</v>
      </c>
      <c r="B447" s="19">
        <v>3641704.83720128</v>
      </c>
      <c r="C447" s="16">
        <f t="shared" si="1"/>
        <v>0.15</v>
      </c>
      <c r="D447" s="25">
        <f t="shared" si="2"/>
        <v>546.2557256</v>
      </c>
      <c r="E447" s="19">
        <f t="shared" si="3"/>
        <v>13110.13741</v>
      </c>
      <c r="F447" s="19">
        <f t="shared" si="14"/>
        <v>840568.1136</v>
      </c>
      <c r="G447" s="26">
        <v>1100.23</v>
      </c>
      <c r="H447" s="34">
        <v>9.38787878787878</v>
      </c>
      <c r="I447" s="1">
        <v>12.5</v>
      </c>
      <c r="J447" s="25">
        <f t="shared" si="4"/>
        <v>6837.576719</v>
      </c>
      <c r="K447" s="19">
        <f t="shared" si="5"/>
        <v>87897.65171</v>
      </c>
      <c r="L447" s="25">
        <f t="shared" si="6"/>
        <v>22.37284585</v>
      </c>
      <c r="M447" s="25">
        <f t="shared" si="7"/>
        <v>1917.366043</v>
      </c>
      <c r="N447" s="25">
        <f t="shared" si="9"/>
        <v>1191649.246</v>
      </c>
    </row>
    <row r="448" ht="15.75" customHeight="1">
      <c r="A448" s="7">
        <v>42812.0</v>
      </c>
      <c r="B448" s="19">
        <v>3712647.13922468</v>
      </c>
      <c r="C448" s="16">
        <f t="shared" si="1"/>
        <v>0.15</v>
      </c>
      <c r="D448" s="25">
        <f t="shared" si="2"/>
        <v>556.8970709</v>
      </c>
      <c r="E448" s="19">
        <f t="shared" si="3"/>
        <v>13365.5297</v>
      </c>
      <c r="F448" s="19">
        <f t="shared" si="14"/>
        <v>853933.6433</v>
      </c>
      <c r="G448" s="26">
        <v>973.82</v>
      </c>
      <c r="H448" s="34">
        <v>9.15148619957537</v>
      </c>
      <c r="I448" s="1">
        <v>12.5</v>
      </c>
      <c r="J448" s="25">
        <f t="shared" si="4"/>
        <v>6795.247812</v>
      </c>
      <c r="K448" s="19">
        <f t="shared" si="5"/>
        <v>79808.34851</v>
      </c>
      <c r="L448" s="25">
        <f t="shared" si="6"/>
        <v>25.12054807</v>
      </c>
      <c r="M448" s="25">
        <f t="shared" si="7"/>
        <v>1966.89364</v>
      </c>
      <c r="N448" s="25">
        <f t="shared" si="9"/>
        <v>1193616.14</v>
      </c>
    </row>
    <row r="449" ht="15.75" customHeight="1">
      <c r="A449" s="7">
        <v>42813.0</v>
      </c>
      <c r="B449" s="19">
        <v>3925474.04529489</v>
      </c>
      <c r="C449" s="16">
        <f t="shared" si="1"/>
        <v>0.15</v>
      </c>
      <c r="D449" s="25">
        <f t="shared" si="2"/>
        <v>588.8211068</v>
      </c>
      <c r="E449" s="19">
        <f t="shared" si="3"/>
        <v>14131.70656</v>
      </c>
      <c r="F449" s="19">
        <f t="shared" si="14"/>
        <v>868065.3499</v>
      </c>
      <c r="G449" s="26">
        <v>1036.74</v>
      </c>
      <c r="H449" s="34">
        <v>8.75191919191919</v>
      </c>
      <c r="I449" s="1">
        <v>12.5</v>
      </c>
      <c r="J449" s="25">
        <f t="shared" si="4"/>
        <v>6871.086327</v>
      </c>
      <c r="K449" s="19">
        <f t="shared" si="5"/>
        <v>88843.94188</v>
      </c>
      <c r="L449" s="25">
        <f t="shared" si="6"/>
        <v>23.85931938</v>
      </c>
      <c r="M449" s="25">
        <f t="shared" si="7"/>
        <v>2056.69175</v>
      </c>
      <c r="N449" s="25">
        <f t="shared" si="9"/>
        <v>1195672.831</v>
      </c>
    </row>
    <row r="450" ht="15.75" customHeight="1">
      <c r="A450" s="7">
        <v>42814.0</v>
      </c>
      <c r="B450" s="19">
        <v>3216051.02506087</v>
      </c>
      <c r="C450" s="16">
        <f t="shared" si="1"/>
        <v>0.15</v>
      </c>
      <c r="D450" s="25">
        <f t="shared" si="2"/>
        <v>482.4076538</v>
      </c>
      <c r="E450" s="19">
        <f t="shared" si="3"/>
        <v>11577.78369</v>
      </c>
      <c r="F450" s="19">
        <f t="shared" si="14"/>
        <v>879643.1336</v>
      </c>
      <c r="G450" s="26">
        <v>1054.23</v>
      </c>
      <c r="H450" s="34">
        <v>10.5748774509803</v>
      </c>
      <c r="I450" s="1">
        <v>12.5</v>
      </c>
      <c r="J450" s="25">
        <f t="shared" si="4"/>
        <v>6801.869093</v>
      </c>
      <c r="K450" s="19">
        <f t="shared" si="5"/>
        <v>74768.95157</v>
      </c>
      <c r="L450" s="25">
        <f t="shared" si="6"/>
        <v>23.22712191</v>
      </c>
      <c r="M450" s="25">
        <f t="shared" si="7"/>
        <v>1702.147385</v>
      </c>
      <c r="N450" s="25">
        <f t="shared" si="9"/>
        <v>1197374.979</v>
      </c>
    </row>
    <row r="451" ht="15.75" customHeight="1">
      <c r="A451" s="7">
        <v>42815.0</v>
      </c>
      <c r="B451" s="19">
        <v>3357935.62910767</v>
      </c>
      <c r="C451" s="16">
        <f t="shared" si="1"/>
        <v>0.15</v>
      </c>
      <c r="D451" s="25">
        <f t="shared" si="2"/>
        <v>503.6903444</v>
      </c>
      <c r="E451" s="19">
        <f t="shared" si="3"/>
        <v>12088.56826</v>
      </c>
      <c r="F451" s="19">
        <f t="shared" si="14"/>
        <v>891731.7018</v>
      </c>
      <c r="G451" s="26">
        <v>1120.54</v>
      </c>
      <c r="H451" s="34">
        <v>10.1131455399061</v>
      </c>
      <c r="I451" s="1">
        <v>12.5</v>
      </c>
      <c r="J451" s="25">
        <f t="shared" si="4"/>
        <v>6791.858346</v>
      </c>
      <c r="K451" s="19">
        <f t="shared" si="5"/>
        <v>83100.25765</v>
      </c>
      <c r="L451" s="25">
        <f t="shared" si="6"/>
        <v>21.82045268</v>
      </c>
      <c r="M451" s="25">
        <f t="shared" si="7"/>
        <v>1779.861659</v>
      </c>
      <c r="N451" s="25">
        <f t="shared" si="9"/>
        <v>1199154.84</v>
      </c>
    </row>
    <row r="452" ht="15.75" customHeight="1">
      <c r="A452" s="7">
        <v>42816.0</v>
      </c>
      <c r="B452" s="19">
        <v>3807236.87525589</v>
      </c>
      <c r="C452" s="16">
        <f t="shared" si="1"/>
        <v>0.15</v>
      </c>
      <c r="D452" s="25">
        <f t="shared" si="2"/>
        <v>571.0855313</v>
      </c>
      <c r="E452" s="19">
        <f t="shared" si="3"/>
        <v>13706.05275</v>
      </c>
      <c r="F452" s="19">
        <f t="shared" si="14"/>
        <v>905437.7546</v>
      </c>
      <c r="G452" s="26">
        <v>1049.14</v>
      </c>
      <c r="H452" s="34">
        <v>9.07316561844863</v>
      </c>
      <c r="I452" s="1">
        <v>12.5</v>
      </c>
      <c r="J452" s="25">
        <f t="shared" si="4"/>
        <v>6908.738144</v>
      </c>
      <c r="K452" s="19">
        <f t="shared" si="5"/>
        <v>86723.315</v>
      </c>
      <c r="L452" s="25">
        <f t="shared" si="6"/>
        <v>23.70651897</v>
      </c>
      <c r="M452" s="25">
        <f t="shared" si="7"/>
        <v>1983.872086</v>
      </c>
      <c r="N452" s="25">
        <f t="shared" si="9"/>
        <v>1201138.712</v>
      </c>
    </row>
    <row r="453" ht="15.75" customHeight="1">
      <c r="A453" s="7">
        <v>42817.0</v>
      </c>
      <c r="B453" s="19">
        <v>3499820.23315448</v>
      </c>
      <c r="C453" s="16">
        <f t="shared" si="1"/>
        <v>0.15</v>
      </c>
      <c r="D453" s="25">
        <f t="shared" si="2"/>
        <v>524.973035</v>
      </c>
      <c r="E453" s="19">
        <f t="shared" si="3"/>
        <v>12599.35284</v>
      </c>
      <c r="F453" s="19">
        <f t="shared" si="14"/>
        <v>918037.1074</v>
      </c>
      <c r="G453" s="26">
        <v>1038.59</v>
      </c>
      <c r="H453" s="34">
        <v>9.70033783783783</v>
      </c>
      <c r="I453" s="1">
        <v>12.5</v>
      </c>
      <c r="J453" s="25">
        <f t="shared" si="4"/>
        <v>6789.887727</v>
      </c>
      <c r="K453" s="19">
        <f t="shared" si="5"/>
        <v>80300.55376</v>
      </c>
      <c r="L453" s="25">
        <f t="shared" si="6"/>
        <v>23.53536604</v>
      </c>
      <c r="M453" s="25">
        <f t="shared" si="7"/>
        <v>1855.605475</v>
      </c>
      <c r="N453" s="25">
        <f t="shared" si="9"/>
        <v>1202994.318</v>
      </c>
    </row>
    <row r="454" ht="15.75" customHeight="1">
      <c r="A454" s="7">
        <v>42818.0</v>
      </c>
      <c r="B454" s="19">
        <v>4161948.3853729</v>
      </c>
      <c r="C454" s="16">
        <f t="shared" si="1"/>
        <v>0.15</v>
      </c>
      <c r="D454" s="25">
        <f t="shared" si="2"/>
        <v>624.2922578</v>
      </c>
      <c r="E454" s="19">
        <f t="shared" si="3"/>
        <v>14983.01419</v>
      </c>
      <c r="F454" s="19">
        <f t="shared" si="14"/>
        <v>933020.1216</v>
      </c>
      <c r="G454" s="26">
        <v>937.52</v>
      </c>
      <c r="H454" s="34">
        <v>8.20748106060606</v>
      </c>
      <c r="I454" s="1">
        <v>12.5</v>
      </c>
      <c r="J454" s="25">
        <f t="shared" si="4"/>
        <v>6831.82251</v>
      </c>
      <c r="K454" s="19">
        <f t="shared" si="5"/>
        <v>85670.62108</v>
      </c>
      <c r="L454" s="25">
        <f t="shared" si="6"/>
        <v>26.23363879</v>
      </c>
      <c r="M454" s="25">
        <f t="shared" si="7"/>
        <v>2193.121113</v>
      </c>
      <c r="N454" s="25">
        <f t="shared" si="9"/>
        <v>1205187.439</v>
      </c>
    </row>
    <row r="455" ht="15.75" customHeight="1">
      <c r="A455" s="7">
        <v>42819.0</v>
      </c>
      <c r="B455" s="19">
        <v>3145108.72303747</v>
      </c>
      <c r="C455" s="16">
        <f t="shared" si="1"/>
        <v>0.15</v>
      </c>
      <c r="D455" s="25">
        <f t="shared" si="2"/>
        <v>471.7663085</v>
      </c>
      <c r="E455" s="19">
        <f t="shared" si="3"/>
        <v>11322.3914</v>
      </c>
      <c r="F455" s="19">
        <f t="shared" si="14"/>
        <v>944342.513</v>
      </c>
      <c r="G455" s="26">
        <v>972.78</v>
      </c>
      <c r="H455" s="34">
        <v>10.6568922305764</v>
      </c>
      <c r="I455" s="1">
        <v>12.5</v>
      </c>
      <c r="J455" s="25">
        <f t="shared" si="4"/>
        <v>6703.416943</v>
      </c>
      <c r="K455" s="19">
        <f t="shared" si="5"/>
        <v>68461.32852</v>
      </c>
      <c r="L455" s="25">
        <f t="shared" si="6"/>
        <v>24.80756286</v>
      </c>
      <c r="M455" s="25">
        <f t="shared" si="7"/>
        <v>1689.047765</v>
      </c>
      <c r="N455" s="25">
        <f t="shared" si="9"/>
        <v>1206876.487</v>
      </c>
    </row>
    <row r="456" ht="15.75" customHeight="1">
      <c r="A456" s="7">
        <v>42820.0</v>
      </c>
      <c r="B456" s="19">
        <v>3925474.04529489</v>
      </c>
      <c r="C456" s="16">
        <f t="shared" si="1"/>
        <v>0.15</v>
      </c>
      <c r="D456" s="25">
        <f t="shared" si="2"/>
        <v>588.8211068</v>
      </c>
      <c r="E456" s="19">
        <f t="shared" si="3"/>
        <v>14131.70656</v>
      </c>
      <c r="F456" s="19">
        <f t="shared" si="14"/>
        <v>958474.2196</v>
      </c>
      <c r="G456" s="26">
        <v>966.73</v>
      </c>
      <c r="H456" s="34">
        <v>8.83473895582329</v>
      </c>
      <c r="I456" s="1">
        <v>12.5</v>
      </c>
      <c r="J456" s="25">
        <f t="shared" si="4"/>
        <v>6936.107694</v>
      </c>
      <c r="K456" s="19">
        <f t="shared" si="5"/>
        <v>82067.78985</v>
      </c>
      <c r="L456" s="25">
        <f t="shared" si="6"/>
        <v>25.82932949</v>
      </c>
      <c r="M456" s="25">
        <f t="shared" si="7"/>
        <v>2037.411642</v>
      </c>
      <c r="N456" s="25">
        <f t="shared" si="9"/>
        <v>1208913.898</v>
      </c>
    </row>
    <row r="457" ht="15.75" customHeight="1">
      <c r="A457" s="7">
        <v>42821.0</v>
      </c>
      <c r="B457" s="19">
        <v>3121461.28902967</v>
      </c>
      <c r="C457" s="16">
        <f t="shared" si="1"/>
        <v>0.15</v>
      </c>
      <c r="D457" s="25">
        <f t="shared" si="2"/>
        <v>468.2191934</v>
      </c>
      <c r="E457" s="19">
        <f t="shared" si="3"/>
        <v>11237.26064</v>
      </c>
      <c r="F457" s="19">
        <f t="shared" si="14"/>
        <v>969711.4802</v>
      </c>
      <c r="G457" s="26">
        <v>1045.77</v>
      </c>
      <c r="H457" s="34">
        <v>10.8983585858585</v>
      </c>
      <c r="I457" s="1">
        <v>12.5</v>
      </c>
      <c r="J457" s="25">
        <f t="shared" si="4"/>
        <v>6803.760888</v>
      </c>
      <c r="K457" s="19">
        <f t="shared" si="5"/>
        <v>71967.48885</v>
      </c>
      <c r="L457" s="25">
        <f t="shared" si="6"/>
        <v>23.42153552</v>
      </c>
      <c r="M457" s="25">
        <f t="shared" si="7"/>
        <v>1651.624862</v>
      </c>
      <c r="N457" s="25">
        <f t="shared" si="9"/>
        <v>1210565.523</v>
      </c>
    </row>
    <row r="458" ht="15.75" customHeight="1">
      <c r="A458" s="7">
        <v>42822.0</v>
      </c>
      <c r="B458" s="19">
        <v>3665352.27120908</v>
      </c>
      <c r="C458" s="16">
        <f t="shared" si="1"/>
        <v>0.15</v>
      </c>
      <c r="D458" s="25">
        <f t="shared" si="2"/>
        <v>549.8028407</v>
      </c>
      <c r="E458" s="19">
        <f t="shared" si="3"/>
        <v>13195.26818</v>
      </c>
      <c r="F458" s="19">
        <f t="shared" si="14"/>
        <v>982906.7484</v>
      </c>
      <c r="G458" s="26">
        <v>1047.15</v>
      </c>
      <c r="H458" s="34">
        <v>9.2821505376344</v>
      </c>
      <c r="I458" s="1">
        <v>12.5</v>
      </c>
      <c r="J458" s="25">
        <f t="shared" si="4"/>
        <v>6804.470311</v>
      </c>
      <c r="K458" s="19">
        <f t="shared" si="5"/>
        <v>84609.97231</v>
      </c>
      <c r="L458" s="25">
        <f t="shared" si="6"/>
        <v>23.39310807</v>
      </c>
      <c r="M458" s="25">
        <f t="shared" si="7"/>
        <v>1939.205783</v>
      </c>
      <c r="N458" s="25">
        <f t="shared" si="9"/>
        <v>1212504.729</v>
      </c>
    </row>
    <row r="459" ht="15.75" customHeight="1">
      <c r="A459" s="7">
        <v>42823.0</v>
      </c>
      <c r="B459" s="19">
        <v>3263345.89307647</v>
      </c>
      <c r="C459" s="16">
        <f t="shared" si="1"/>
        <v>0.15</v>
      </c>
      <c r="D459" s="25">
        <f t="shared" si="2"/>
        <v>489.501884</v>
      </c>
      <c r="E459" s="19">
        <f t="shared" si="3"/>
        <v>11748.04522</v>
      </c>
      <c r="F459" s="19">
        <f t="shared" si="14"/>
        <v>994654.7936</v>
      </c>
      <c r="G459" s="26">
        <v>1039.97</v>
      </c>
      <c r="H459" s="34">
        <v>10.4164251207729</v>
      </c>
      <c r="I459" s="1">
        <v>12.5</v>
      </c>
      <c r="J459" s="25">
        <f t="shared" si="4"/>
        <v>6798.479628</v>
      </c>
      <c r="K459" s="19">
        <f t="shared" si="5"/>
        <v>74879.57634</v>
      </c>
      <c r="L459" s="25">
        <f t="shared" si="6"/>
        <v>23.53387757</v>
      </c>
      <c r="M459" s="25">
        <f t="shared" si="7"/>
        <v>1728.04007</v>
      </c>
      <c r="N459" s="25">
        <f t="shared" si="9"/>
        <v>1214232.769</v>
      </c>
    </row>
    <row r="460" ht="15.75" customHeight="1">
      <c r="A460" s="7">
        <v>42824.0</v>
      </c>
      <c r="B460" s="19">
        <v>4073274.03319986</v>
      </c>
      <c r="C460" s="16">
        <f t="shared" si="1"/>
        <v>0.15</v>
      </c>
      <c r="D460" s="25">
        <f t="shared" si="2"/>
        <v>610.991105</v>
      </c>
      <c r="E460" s="19">
        <f t="shared" si="3"/>
        <v>14663.78652</v>
      </c>
      <c r="F460" s="19">
        <f t="shared" si="14"/>
        <v>1009318.58</v>
      </c>
      <c r="G460" s="26">
        <v>1026.43</v>
      </c>
      <c r="H460" s="34">
        <v>8.56483739837398</v>
      </c>
      <c r="I460" s="1">
        <v>12.5</v>
      </c>
      <c r="J460" s="25">
        <f t="shared" si="4"/>
        <v>6977.385955</v>
      </c>
      <c r="K460" s="19">
        <f t="shared" si="5"/>
        <v>89881.74138</v>
      </c>
      <c r="L460" s="25">
        <f t="shared" si="6"/>
        <v>24.47179977</v>
      </c>
      <c r="M460" s="25">
        <f t="shared" si="7"/>
        <v>2101.61608</v>
      </c>
      <c r="N460" s="25">
        <f t="shared" si="9"/>
        <v>1216334.385</v>
      </c>
    </row>
    <row r="461" ht="15.75" customHeight="1">
      <c r="A461" s="7">
        <v>42825.0</v>
      </c>
      <c r="B461" s="19">
        <v>3352999.96635354</v>
      </c>
      <c r="C461" s="16">
        <f t="shared" si="1"/>
        <v>0.15</v>
      </c>
      <c r="D461" s="25">
        <f t="shared" si="2"/>
        <v>502.949995</v>
      </c>
      <c r="E461" s="19">
        <f t="shared" si="3"/>
        <v>12070.79988</v>
      </c>
      <c r="F461" s="19">
        <f t="shared" si="14"/>
        <v>1021389.38</v>
      </c>
      <c r="G461" s="26">
        <v>1071.79</v>
      </c>
      <c r="H461" s="34">
        <v>10.926049382716</v>
      </c>
      <c r="I461" s="1">
        <v>12.5</v>
      </c>
      <c r="J461" s="25">
        <f t="shared" si="4"/>
        <v>7327.008643</v>
      </c>
      <c r="K461" s="19">
        <f t="shared" si="5"/>
        <v>73571.19411</v>
      </c>
      <c r="L461" s="25">
        <f t="shared" si="6"/>
        <v>24.61044711</v>
      </c>
      <c r="M461" s="25">
        <f t="shared" si="7"/>
        <v>1647.439012</v>
      </c>
      <c r="N461" s="25">
        <f t="shared" si="9"/>
        <v>1217981.824</v>
      </c>
    </row>
    <row r="462" ht="15.75" customHeight="1">
      <c r="A462" s="7">
        <v>42826.0</v>
      </c>
      <c r="B462" s="19">
        <v>3278488.85599013</v>
      </c>
      <c r="C462" s="16">
        <f t="shared" si="1"/>
        <v>0.15</v>
      </c>
      <c r="D462" s="25">
        <f t="shared" si="2"/>
        <v>491.7733284</v>
      </c>
      <c r="E462" s="19">
        <f t="shared" si="3"/>
        <v>11802.55988</v>
      </c>
      <c r="F462" s="19">
        <f t="shared" si="14"/>
        <v>1033191.94</v>
      </c>
      <c r="G462" s="26">
        <v>1080.5</v>
      </c>
      <c r="H462" s="34">
        <v>10.9415404040404</v>
      </c>
      <c r="I462" s="1">
        <v>12.5</v>
      </c>
      <c r="J462" s="25">
        <f t="shared" si="4"/>
        <v>7174.343656</v>
      </c>
      <c r="K462" s="19">
        <f t="shared" si="5"/>
        <v>74064.06868</v>
      </c>
      <c r="L462" s="25">
        <f t="shared" si="6"/>
        <v>23.90341246</v>
      </c>
      <c r="M462" s="25">
        <f t="shared" si="7"/>
        <v>1645.10657</v>
      </c>
      <c r="N462" s="25">
        <f t="shared" si="9"/>
        <v>1219626.931</v>
      </c>
    </row>
    <row r="463" ht="15.75" customHeight="1">
      <c r="A463" s="7">
        <v>42827.0</v>
      </c>
      <c r="B463" s="19">
        <v>3924251.81247304</v>
      </c>
      <c r="C463" s="16">
        <f t="shared" si="1"/>
        <v>0.15</v>
      </c>
      <c r="D463" s="25">
        <f t="shared" si="2"/>
        <v>588.6377719</v>
      </c>
      <c r="E463" s="19">
        <f t="shared" si="3"/>
        <v>14127.30652</v>
      </c>
      <c r="F463" s="19">
        <f t="shared" si="14"/>
        <v>1047319.246</v>
      </c>
      <c r="G463" s="26">
        <v>1102.17</v>
      </c>
      <c r="H463" s="34">
        <v>9.06571729957806</v>
      </c>
      <c r="I463" s="1">
        <v>12.5</v>
      </c>
      <c r="J463" s="25">
        <f t="shared" si="4"/>
        <v>7115.231509</v>
      </c>
      <c r="K463" s="19">
        <f t="shared" si="5"/>
        <v>91181.69833</v>
      </c>
      <c r="L463" s="25">
        <f t="shared" si="6"/>
        <v>23.24036531</v>
      </c>
      <c r="M463" s="25">
        <f t="shared" si="7"/>
        <v>1985.502019</v>
      </c>
      <c r="N463" s="25">
        <f t="shared" si="9"/>
        <v>1221612.433</v>
      </c>
    </row>
    <row r="464" ht="15.75" customHeight="1">
      <c r="A464" s="7">
        <v>42828.0</v>
      </c>
      <c r="B464" s="19">
        <v>4371318.47465351</v>
      </c>
      <c r="C464" s="16">
        <f t="shared" si="1"/>
        <v>0.15</v>
      </c>
      <c r="D464" s="25">
        <f t="shared" si="2"/>
        <v>655.6977712</v>
      </c>
      <c r="E464" s="19">
        <f t="shared" si="3"/>
        <v>15736.74651</v>
      </c>
      <c r="F464" s="19">
        <f t="shared" si="14"/>
        <v>1063055.993</v>
      </c>
      <c r="G464" s="26">
        <v>1143.81</v>
      </c>
      <c r="H464" s="34">
        <v>8.16297348484848</v>
      </c>
      <c r="I464" s="1">
        <v>12.5</v>
      </c>
      <c r="J464" s="25">
        <f t="shared" si="4"/>
        <v>7136.59136</v>
      </c>
      <c r="K464" s="19">
        <f t="shared" si="5"/>
        <v>105091.3006</v>
      </c>
      <c r="L464" s="25">
        <f t="shared" si="6"/>
        <v>22.46153548</v>
      </c>
      <c r="M464" s="25">
        <f t="shared" si="7"/>
        <v>2205.078827</v>
      </c>
      <c r="N464" s="25">
        <f t="shared" si="9"/>
        <v>1223817.512</v>
      </c>
    </row>
    <row r="465" ht="15.75" customHeight="1">
      <c r="A465" s="7">
        <v>42829.0</v>
      </c>
      <c r="B465" s="19">
        <v>3104629.5984755</v>
      </c>
      <c r="C465" s="16">
        <f t="shared" si="1"/>
        <v>0.15</v>
      </c>
      <c r="D465" s="25">
        <f t="shared" si="2"/>
        <v>465.6944398</v>
      </c>
      <c r="E465" s="19">
        <f t="shared" si="3"/>
        <v>11176.66655</v>
      </c>
      <c r="F465" s="19">
        <f t="shared" si="14"/>
        <v>1074232.659</v>
      </c>
      <c r="G465" s="26">
        <v>1133.25</v>
      </c>
      <c r="H465" s="34">
        <v>11.6168</v>
      </c>
      <c r="I465" s="1">
        <v>12.5</v>
      </c>
      <c r="J465" s="25">
        <f t="shared" si="4"/>
        <v>7213.172224</v>
      </c>
      <c r="K465" s="19">
        <f t="shared" si="5"/>
        <v>73164.51174</v>
      </c>
      <c r="L465" s="25">
        <f t="shared" si="6"/>
        <v>22.91411428</v>
      </c>
      <c r="M465" s="25">
        <f t="shared" si="7"/>
        <v>1549.480063</v>
      </c>
      <c r="N465" s="25">
        <f t="shared" si="9"/>
        <v>1225366.992</v>
      </c>
    </row>
    <row r="466" ht="15.75" customHeight="1">
      <c r="A466" s="7">
        <v>42830.0</v>
      </c>
      <c r="B466" s="19">
        <v>4023599.95962425</v>
      </c>
      <c r="C466" s="16">
        <f t="shared" si="1"/>
        <v>0.15</v>
      </c>
      <c r="D466" s="25">
        <f t="shared" si="2"/>
        <v>603.5399939</v>
      </c>
      <c r="E466" s="19">
        <f t="shared" si="3"/>
        <v>14484.95985</v>
      </c>
      <c r="F466" s="19">
        <f t="shared" si="14"/>
        <v>1088717.619</v>
      </c>
      <c r="G466" s="26">
        <v>1124.78</v>
      </c>
      <c r="H466" s="34">
        <v>8.86954732510288</v>
      </c>
      <c r="I466" s="1">
        <v>12.5</v>
      </c>
      <c r="J466" s="25">
        <f t="shared" si="4"/>
        <v>7137.502052</v>
      </c>
      <c r="K466" s="19">
        <f t="shared" si="5"/>
        <v>95110.26539</v>
      </c>
      <c r="L466" s="25">
        <f t="shared" si="6"/>
        <v>22.84447393</v>
      </c>
      <c r="M466" s="25">
        <f t="shared" si="7"/>
        <v>2029.415859</v>
      </c>
      <c r="N466" s="25">
        <f t="shared" si="9"/>
        <v>1227396.408</v>
      </c>
    </row>
    <row r="467" ht="15.75" customHeight="1">
      <c r="A467" s="7">
        <v>42831.0</v>
      </c>
      <c r="B467" s="19">
        <v>3651044.40780719</v>
      </c>
      <c r="C467" s="16">
        <f t="shared" si="1"/>
        <v>0.15</v>
      </c>
      <c r="D467" s="25">
        <f t="shared" si="2"/>
        <v>547.6566612</v>
      </c>
      <c r="E467" s="19">
        <f t="shared" si="3"/>
        <v>13143.75987</v>
      </c>
      <c r="F467" s="19">
        <f t="shared" si="14"/>
        <v>1101861.379</v>
      </c>
      <c r="G467" s="26">
        <v>1182.68</v>
      </c>
      <c r="H467" s="34">
        <v>9.75725623582766</v>
      </c>
      <c r="I467" s="1">
        <v>12.5</v>
      </c>
      <c r="J467" s="25">
        <f t="shared" si="4"/>
        <v>7124.835163</v>
      </c>
      <c r="K467" s="19">
        <f t="shared" si="5"/>
        <v>90907.72842</v>
      </c>
      <c r="L467" s="25">
        <f t="shared" si="6"/>
        <v>21.68752882</v>
      </c>
      <c r="M467" s="25">
        <f t="shared" si="7"/>
        <v>1844.780906</v>
      </c>
      <c r="N467" s="25">
        <f t="shared" si="9"/>
        <v>1229241.188</v>
      </c>
    </row>
    <row r="468" ht="15.75" customHeight="1">
      <c r="A468" s="7">
        <v>42832.0</v>
      </c>
      <c r="B468" s="19">
        <v>4023599.95962425</v>
      </c>
      <c r="C468" s="16">
        <f t="shared" si="1"/>
        <v>0.15</v>
      </c>
      <c r="D468" s="25">
        <f t="shared" si="2"/>
        <v>603.5399939</v>
      </c>
      <c r="E468" s="19">
        <f t="shared" si="3"/>
        <v>14484.95985</v>
      </c>
      <c r="F468" s="19">
        <f t="shared" si="14"/>
        <v>1116346.339</v>
      </c>
      <c r="G468" s="26">
        <v>1176.9</v>
      </c>
      <c r="H468" s="34">
        <v>8.94218106995884</v>
      </c>
      <c r="I468" s="1">
        <v>12.5</v>
      </c>
      <c r="J468" s="25">
        <f t="shared" si="4"/>
        <v>7195.951878</v>
      </c>
      <c r="K468" s="19">
        <f t="shared" si="5"/>
        <v>98709.13965</v>
      </c>
      <c r="L468" s="25">
        <f t="shared" si="6"/>
        <v>22.01157852</v>
      </c>
      <c r="M468" s="25">
        <f t="shared" si="7"/>
        <v>2012.931729</v>
      </c>
      <c r="N468" s="25">
        <f t="shared" si="9"/>
        <v>1231254.12</v>
      </c>
    </row>
    <row r="469" ht="15.75" customHeight="1">
      <c r="A469" s="7">
        <v>42833.0</v>
      </c>
      <c r="B469" s="19">
        <v>3402674.03992915</v>
      </c>
      <c r="C469" s="16">
        <f t="shared" si="1"/>
        <v>0.15</v>
      </c>
      <c r="D469" s="25">
        <f t="shared" si="2"/>
        <v>510.401106</v>
      </c>
      <c r="E469" s="19">
        <f t="shared" si="3"/>
        <v>12249.62654</v>
      </c>
      <c r="F469" s="19">
        <f t="shared" si="14"/>
        <v>1128595.966</v>
      </c>
      <c r="G469" s="26">
        <v>1175.95</v>
      </c>
      <c r="H469" s="34">
        <v>10.1667883211678</v>
      </c>
      <c r="I469" s="1">
        <v>12.5</v>
      </c>
      <c r="J469" s="25">
        <f t="shared" si="4"/>
        <v>6918.853338</v>
      </c>
      <c r="K469" s="19">
        <f t="shared" si="5"/>
        <v>86749.37179</v>
      </c>
      <c r="L469" s="25">
        <f t="shared" si="6"/>
        <v>21.18106383</v>
      </c>
      <c r="M469" s="25">
        <f t="shared" si="7"/>
        <v>1770.470618</v>
      </c>
      <c r="N469" s="25">
        <f t="shared" si="9"/>
        <v>1233024.591</v>
      </c>
    </row>
    <row r="470" ht="15.75" customHeight="1">
      <c r="A470" s="7">
        <v>42834.0</v>
      </c>
      <c r="B470" s="19">
        <v>3949088.84926084</v>
      </c>
      <c r="C470" s="16">
        <f t="shared" si="1"/>
        <v>0.15</v>
      </c>
      <c r="D470" s="25">
        <f t="shared" si="2"/>
        <v>592.3633274</v>
      </c>
      <c r="E470" s="19">
        <f t="shared" si="3"/>
        <v>14216.71986</v>
      </c>
      <c r="F470" s="19">
        <f t="shared" si="14"/>
        <v>1142812.685</v>
      </c>
      <c r="G470" s="26">
        <v>1187.87</v>
      </c>
      <c r="H470" s="34">
        <v>9.34308176100628</v>
      </c>
      <c r="I470" s="1">
        <v>12.5</v>
      </c>
      <c r="J470" s="25">
        <f t="shared" si="4"/>
        <v>7379.332</v>
      </c>
      <c r="K470" s="19">
        <f t="shared" si="5"/>
        <v>95354.24422</v>
      </c>
      <c r="L470" s="25">
        <f t="shared" si="6"/>
        <v>22.36405937</v>
      </c>
      <c r="M470" s="25">
        <f t="shared" si="7"/>
        <v>1926.559187</v>
      </c>
      <c r="N470" s="25">
        <f t="shared" si="9"/>
        <v>1234951.15</v>
      </c>
    </row>
    <row r="471" ht="15.75" customHeight="1">
      <c r="A471" s="7">
        <v>42835.0</v>
      </c>
      <c r="B471" s="19">
        <v>3675881.444595</v>
      </c>
      <c r="C471" s="16">
        <f t="shared" si="1"/>
        <v>0.15</v>
      </c>
      <c r="D471" s="25">
        <f t="shared" si="2"/>
        <v>551.3822167</v>
      </c>
      <c r="E471" s="19">
        <f t="shared" si="3"/>
        <v>13233.1732</v>
      </c>
      <c r="F471" s="19">
        <f t="shared" si="14"/>
        <v>1156045.859</v>
      </c>
      <c r="G471" s="26">
        <v>1187.13</v>
      </c>
      <c r="H471" s="34">
        <v>9.81337868480725</v>
      </c>
      <c r="I471" s="1">
        <v>12.5</v>
      </c>
      <c r="J471" s="25">
        <f t="shared" si="4"/>
        <v>7214.563323</v>
      </c>
      <c r="K471" s="19">
        <f t="shared" si="5"/>
        <v>90727.9265</v>
      </c>
      <c r="L471" s="25">
        <f t="shared" si="6"/>
        <v>21.87833511</v>
      </c>
      <c r="M471" s="25">
        <f t="shared" si="7"/>
        <v>1834.230654</v>
      </c>
      <c r="N471" s="25">
        <f t="shared" si="9"/>
        <v>1236785.381</v>
      </c>
    </row>
    <row r="472" ht="15.75" customHeight="1">
      <c r="A472" s="7">
        <v>42836.0</v>
      </c>
      <c r="B472" s="19">
        <v>4147785.14356327</v>
      </c>
      <c r="C472" s="16">
        <f t="shared" si="1"/>
        <v>0.15</v>
      </c>
      <c r="D472" s="25">
        <f t="shared" si="2"/>
        <v>622.1677715</v>
      </c>
      <c r="E472" s="19">
        <f t="shared" si="3"/>
        <v>14932.02652</v>
      </c>
      <c r="F472" s="19">
        <f t="shared" si="14"/>
        <v>1170977.885</v>
      </c>
      <c r="G472" s="26">
        <v>1205.01</v>
      </c>
      <c r="H472" s="34">
        <v>8.59790419161676</v>
      </c>
      <c r="I472" s="1">
        <v>12.5</v>
      </c>
      <c r="J472" s="25">
        <f t="shared" si="4"/>
        <v>7132.451854</v>
      </c>
      <c r="K472" s="19">
        <f t="shared" si="5"/>
        <v>105113.6975</v>
      </c>
      <c r="L472" s="25">
        <f t="shared" si="6"/>
        <v>21.30839302</v>
      </c>
      <c r="M472" s="25">
        <f t="shared" si="7"/>
        <v>2093.533447</v>
      </c>
      <c r="N472" s="25">
        <f t="shared" si="9"/>
        <v>1238878.914</v>
      </c>
    </row>
    <row r="473" ht="15.75" customHeight="1">
      <c r="A473" s="7">
        <v>42837.0</v>
      </c>
      <c r="B473" s="19">
        <v>3526859.22386817</v>
      </c>
      <c r="C473" s="16">
        <f t="shared" si="1"/>
        <v>0.15</v>
      </c>
      <c r="D473" s="25">
        <f t="shared" si="2"/>
        <v>529.0288836</v>
      </c>
      <c r="E473" s="19">
        <f t="shared" si="3"/>
        <v>12696.69321</v>
      </c>
      <c r="F473" s="19">
        <f t="shared" si="14"/>
        <v>1183674.578</v>
      </c>
      <c r="G473" s="26">
        <v>1200.37</v>
      </c>
      <c r="H473" s="34">
        <v>10.0811032863849</v>
      </c>
      <c r="I473" s="1">
        <v>12.5</v>
      </c>
      <c r="J473" s="25">
        <f t="shared" si="4"/>
        <v>7110.926422</v>
      </c>
      <c r="K473" s="19">
        <f t="shared" si="5"/>
        <v>89303.46951</v>
      </c>
      <c r="L473" s="25">
        <f t="shared" si="6"/>
        <v>21.32620369</v>
      </c>
      <c r="M473" s="25">
        <f t="shared" si="7"/>
        <v>1785.518855</v>
      </c>
      <c r="N473" s="25">
        <f t="shared" si="9"/>
        <v>1240664.433</v>
      </c>
    </row>
    <row r="474" ht="15.75" customHeight="1">
      <c r="A474" s="7">
        <v>42838.0</v>
      </c>
      <c r="B474" s="19">
        <v>3287972.0066232</v>
      </c>
      <c r="C474" s="16">
        <f t="shared" si="1"/>
        <v>0.15</v>
      </c>
      <c r="D474" s="25">
        <f t="shared" si="2"/>
        <v>493.195801</v>
      </c>
      <c r="E474" s="19">
        <f t="shared" si="3"/>
        <v>11836.69922</v>
      </c>
      <c r="F474" s="19">
        <f t="shared" si="14"/>
        <v>1195511.278</v>
      </c>
      <c r="G474" s="26">
        <v>1169.28</v>
      </c>
      <c r="H474" s="34">
        <v>11.203280839895</v>
      </c>
      <c r="I474" s="1">
        <v>12.5</v>
      </c>
      <c r="J474" s="25">
        <f t="shared" si="4"/>
        <v>7367.214757</v>
      </c>
      <c r="K474" s="19">
        <f t="shared" si="5"/>
        <v>78277.07013</v>
      </c>
      <c r="L474" s="25">
        <f t="shared" si="6"/>
        <v>22.68231144</v>
      </c>
      <c r="M474" s="25">
        <f t="shared" si="7"/>
        <v>1606.672211</v>
      </c>
      <c r="N474" s="25">
        <f t="shared" si="9"/>
        <v>1242271.105</v>
      </c>
    </row>
    <row r="475" ht="15.75" customHeight="1">
      <c r="A475" s="7">
        <v>42839.0</v>
      </c>
      <c r="B475" s="19">
        <v>3598646.52693405</v>
      </c>
      <c r="C475" s="16">
        <f t="shared" si="1"/>
        <v>0.15</v>
      </c>
      <c r="D475" s="25">
        <f t="shared" si="2"/>
        <v>539.796979</v>
      </c>
      <c r="E475" s="19">
        <f t="shared" si="3"/>
        <v>12955.1275</v>
      </c>
      <c r="F475" s="19">
        <f t="shared" si="14"/>
        <v>1208466.405</v>
      </c>
      <c r="G475" s="26">
        <v>1167.54</v>
      </c>
      <c r="H475" s="34">
        <v>10.5498800959232</v>
      </c>
      <c r="I475" s="1">
        <v>12.5</v>
      </c>
      <c r="J475" s="25">
        <f t="shared" si="4"/>
        <v>7593.057873</v>
      </c>
      <c r="K475" s="19">
        <f t="shared" si="5"/>
        <v>83001.41727</v>
      </c>
      <c r="L475" s="25">
        <f t="shared" si="6"/>
        <v>23.41248124</v>
      </c>
      <c r="M475" s="25">
        <f t="shared" si="7"/>
        <v>1706.180529</v>
      </c>
      <c r="N475" s="25">
        <f t="shared" si="9"/>
        <v>1243977.286</v>
      </c>
    </row>
    <row r="476" ht="15.75" customHeight="1">
      <c r="A476" s="7">
        <v>42840.0</v>
      </c>
      <c r="B476" s="19">
        <v>3909321.04724491</v>
      </c>
      <c r="C476" s="16">
        <f t="shared" si="1"/>
        <v>0.15</v>
      </c>
      <c r="D476" s="25">
        <f t="shared" si="2"/>
        <v>586.3981571</v>
      </c>
      <c r="E476" s="19">
        <f t="shared" si="3"/>
        <v>14073.55577</v>
      </c>
      <c r="F476" s="19">
        <f t="shared" si="14"/>
        <v>1222539.961</v>
      </c>
      <c r="G476" s="26">
        <v>1172.52</v>
      </c>
      <c r="H476" s="34">
        <v>9.54266666666666</v>
      </c>
      <c r="I476" s="1">
        <v>12.5</v>
      </c>
      <c r="J476" s="25">
        <f t="shared" si="4"/>
        <v>7461.069529</v>
      </c>
      <c r="K476" s="19">
        <f t="shared" si="5"/>
        <v>92153.4861</v>
      </c>
      <c r="L476" s="25">
        <f t="shared" si="6"/>
        <v>22.90779714</v>
      </c>
      <c r="M476" s="25">
        <f t="shared" si="7"/>
        <v>1886.265195</v>
      </c>
      <c r="N476" s="25">
        <f t="shared" si="9"/>
        <v>1245863.551</v>
      </c>
    </row>
    <row r="477" ht="15.75" customHeight="1">
      <c r="A477" s="7">
        <v>42841.0</v>
      </c>
      <c r="B477" s="19">
        <v>3779873.33044872</v>
      </c>
      <c r="C477" s="16">
        <f t="shared" si="1"/>
        <v>0.15</v>
      </c>
      <c r="D477" s="25">
        <f t="shared" si="2"/>
        <v>566.9809996</v>
      </c>
      <c r="E477" s="19">
        <f t="shared" si="3"/>
        <v>13607.54399</v>
      </c>
      <c r="F477" s="19">
        <f t="shared" si="14"/>
        <v>1236147.505</v>
      </c>
      <c r="G477" s="26">
        <v>1182.94</v>
      </c>
      <c r="H477" s="34">
        <v>9.87511415525114</v>
      </c>
      <c r="I477" s="1">
        <v>12.5</v>
      </c>
      <c r="J477" s="25">
        <f t="shared" si="4"/>
        <v>7465.336126</v>
      </c>
      <c r="K477" s="19">
        <f t="shared" si="5"/>
        <v>89842.50572</v>
      </c>
      <c r="L477" s="25">
        <f t="shared" si="6"/>
        <v>22.71899678</v>
      </c>
      <c r="M477" s="25">
        <f t="shared" si="7"/>
        <v>1822.763739</v>
      </c>
      <c r="N477" s="25">
        <f t="shared" si="9"/>
        <v>1247686.315</v>
      </c>
    </row>
    <row r="478" ht="15.75" customHeight="1">
      <c r="A478" s="7">
        <v>42842.0</v>
      </c>
      <c r="B478" s="19">
        <v>3572756.98357482</v>
      </c>
      <c r="C478" s="16">
        <f t="shared" si="1"/>
        <v>0.15</v>
      </c>
      <c r="D478" s="25">
        <f t="shared" si="2"/>
        <v>535.9135475</v>
      </c>
      <c r="E478" s="19">
        <f t="shared" si="3"/>
        <v>12861.92514</v>
      </c>
      <c r="F478" s="19">
        <f t="shared" si="14"/>
        <v>1249009.43</v>
      </c>
      <c r="G478" s="26">
        <v>1193.91</v>
      </c>
      <c r="H478" s="34">
        <v>10.4138888888888</v>
      </c>
      <c r="I478" s="1">
        <v>12.5</v>
      </c>
      <c r="J478" s="25">
        <f t="shared" si="4"/>
        <v>7441.258851</v>
      </c>
      <c r="K478" s="19">
        <f t="shared" si="5"/>
        <v>85984.44919</v>
      </c>
      <c r="L478" s="25">
        <f t="shared" si="6"/>
        <v>22.43764761</v>
      </c>
      <c r="M478" s="25">
        <f t="shared" si="7"/>
        <v>1728.460923</v>
      </c>
      <c r="N478" s="25">
        <f t="shared" si="9"/>
        <v>1249414.776</v>
      </c>
    </row>
    <row r="479" ht="15.75" customHeight="1">
      <c r="A479" s="7">
        <v>42843.0</v>
      </c>
      <c r="B479" s="19">
        <v>3779873.33044872</v>
      </c>
      <c r="C479" s="16">
        <f t="shared" si="1"/>
        <v>0.15</v>
      </c>
      <c r="D479" s="25">
        <f t="shared" si="2"/>
        <v>566.9809996</v>
      </c>
      <c r="E479" s="19">
        <f t="shared" si="3"/>
        <v>13607.54399</v>
      </c>
      <c r="F479" s="19">
        <f t="shared" si="14"/>
        <v>1262616.974</v>
      </c>
      <c r="G479" s="26">
        <v>1211.67</v>
      </c>
      <c r="H479" s="34">
        <v>9.94052511415525</v>
      </c>
      <c r="I479" s="1">
        <v>12.5</v>
      </c>
      <c r="J479" s="25">
        <f t="shared" si="4"/>
        <v>7514.785154</v>
      </c>
      <c r="K479" s="19">
        <f t="shared" si="5"/>
        <v>91418.96324</v>
      </c>
      <c r="L479" s="25">
        <f t="shared" si="6"/>
        <v>22.32722322</v>
      </c>
      <c r="M479" s="25">
        <f t="shared" si="7"/>
        <v>1810.769531</v>
      </c>
      <c r="N479" s="25">
        <f t="shared" si="9"/>
        <v>1251225.545</v>
      </c>
    </row>
    <row r="480" ht="15.75" customHeight="1">
      <c r="A480" s="7">
        <v>42844.0</v>
      </c>
      <c r="B480" s="19">
        <v>3702204.70037101</v>
      </c>
      <c r="C480" s="16">
        <f t="shared" si="1"/>
        <v>0.15</v>
      </c>
      <c r="D480" s="25">
        <f t="shared" si="2"/>
        <v>555.3307051</v>
      </c>
      <c r="E480" s="19">
        <f t="shared" si="3"/>
        <v>13327.93692</v>
      </c>
      <c r="F480" s="19">
        <f t="shared" si="14"/>
        <v>1275944.911</v>
      </c>
      <c r="G480" s="26">
        <v>1210.29</v>
      </c>
      <c r="H480" s="34">
        <v>9.98286713286713</v>
      </c>
      <c r="I480" s="1">
        <v>12.5</v>
      </c>
      <c r="J480" s="25">
        <f t="shared" si="4"/>
        <v>7391.723524</v>
      </c>
      <c r="K480" s="19">
        <f t="shared" si="5"/>
        <v>90927.53494</v>
      </c>
      <c r="L480" s="25">
        <f t="shared" si="6"/>
        <v>21.98663518</v>
      </c>
      <c r="M480" s="25">
        <f t="shared" si="7"/>
        <v>1803.089209</v>
      </c>
      <c r="N480" s="25">
        <f t="shared" si="9"/>
        <v>1253028.634</v>
      </c>
    </row>
    <row r="481" ht="15.75" customHeight="1">
      <c r="A481" s="7">
        <v>42845.0</v>
      </c>
      <c r="B481" s="19">
        <v>3598646.52693405</v>
      </c>
      <c r="C481" s="16">
        <f t="shared" si="1"/>
        <v>0.15</v>
      </c>
      <c r="D481" s="25">
        <f t="shared" si="2"/>
        <v>539.796979</v>
      </c>
      <c r="E481" s="19">
        <f t="shared" si="3"/>
        <v>12955.1275</v>
      </c>
      <c r="F481" s="19">
        <f t="shared" si="14"/>
        <v>1288900.038</v>
      </c>
      <c r="G481" s="26">
        <v>1229.08</v>
      </c>
      <c r="H481" s="34">
        <v>10.366304347826</v>
      </c>
      <c r="I481" s="1">
        <v>12.5</v>
      </c>
      <c r="J481" s="25">
        <f t="shared" si="4"/>
        <v>7460.933028</v>
      </c>
      <c r="K481" s="19">
        <f t="shared" si="5"/>
        <v>88923.68669</v>
      </c>
      <c r="L481" s="25">
        <f t="shared" si="6"/>
        <v>21.85322265</v>
      </c>
      <c r="M481" s="25">
        <f t="shared" si="7"/>
        <v>1736.395093</v>
      </c>
      <c r="N481" s="25">
        <f t="shared" si="9"/>
        <v>1254765.029</v>
      </c>
    </row>
    <row r="482" ht="15.75" customHeight="1">
      <c r="A482" s="7">
        <v>42846.0</v>
      </c>
      <c r="B482" s="19">
        <v>4323553.74099271</v>
      </c>
      <c r="C482" s="16">
        <f t="shared" si="1"/>
        <v>0.15</v>
      </c>
      <c r="D482" s="25">
        <f t="shared" si="2"/>
        <v>648.5330611</v>
      </c>
      <c r="E482" s="19">
        <f t="shared" si="3"/>
        <v>15564.79347</v>
      </c>
      <c r="F482" s="19">
        <f t="shared" si="14"/>
        <v>1304464.832</v>
      </c>
      <c r="G482" s="26">
        <v>1222.05</v>
      </c>
      <c r="H482" s="34">
        <v>8.75409181636726</v>
      </c>
      <c r="I482" s="1">
        <v>12.5</v>
      </c>
      <c r="J482" s="25">
        <f t="shared" si="4"/>
        <v>7569.757284</v>
      </c>
      <c r="K482" s="19">
        <f t="shared" si="5"/>
        <v>104698.1822</v>
      </c>
      <c r="L482" s="25">
        <f t="shared" si="6"/>
        <v>22.29951821</v>
      </c>
      <c r="M482" s="25">
        <f t="shared" si="7"/>
        <v>2056.181312</v>
      </c>
      <c r="N482" s="25">
        <f t="shared" si="9"/>
        <v>1256821.211</v>
      </c>
    </row>
    <row r="483" ht="15.75" customHeight="1">
      <c r="A483" s="7">
        <v>42847.0</v>
      </c>
      <c r="B483" s="19">
        <v>3753983.78708948</v>
      </c>
      <c r="C483" s="16">
        <f t="shared" si="1"/>
        <v>0.15</v>
      </c>
      <c r="D483" s="25">
        <f t="shared" si="2"/>
        <v>563.0975681</v>
      </c>
      <c r="E483" s="19">
        <f t="shared" si="3"/>
        <v>13514.34163</v>
      </c>
      <c r="F483" s="19">
        <f t="shared" si="14"/>
        <v>1317979.173</v>
      </c>
      <c r="G483" s="26">
        <v>1231.71</v>
      </c>
      <c r="H483" s="34">
        <v>9.91045977011494</v>
      </c>
      <c r="I483" s="1">
        <v>12.5</v>
      </c>
      <c r="J483" s="25">
        <f t="shared" si="4"/>
        <v>7440.74106</v>
      </c>
      <c r="K483" s="19">
        <f t="shared" si="5"/>
        <v>93212.88027</v>
      </c>
      <c r="L483" s="25">
        <f t="shared" si="6"/>
        <v>21.74754432</v>
      </c>
      <c r="M483" s="25">
        <f t="shared" si="7"/>
        <v>1816.262859</v>
      </c>
      <c r="N483" s="25">
        <f t="shared" si="9"/>
        <v>1258637.474</v>
      </c>
    </row>
    <row r="484" ht="15.75" customHeight="1">
      <c r="A484" s="7">
        <v>42848.0</v>
      </c>
      <c r="B484" s="19">
        <v>3961100.13396338</v>
      </c>
      <c r="C484" s="16">
        <f t="shared" si="1"/>
        <v>0.15</v>
      </c>
      <c r="D484" s="25">
        <f t="shared" si="2"/>
        <v>594.1650201</v>
      </c>
      <c r="E484" s="19">
        <f t="shared" si="3"/>
        <v>14259.96048</v>
      </c>
      <c r="F484" s="19">
        <f t="shared" si="14"/>
        <v>1332239.134</v>
      </c>
      <c r="G484" s="26">
        <v>1207.21</v>
      </c>
      <c r="H484" s="34">
        <v>9.4037037037037</v>
      </c>
      <c r="I484" s="1">
        <v>12.5</v>
      </c>
      <c r="J484" s="25">
        <f t="shared" si="4"/>
        <v>7449.8024</v>
      </c>
      <c r="K484" s="19">
        <f t="shared" si="5"/>
        <v>96282.01063</v>
      </c>
      <c r="L484" s="25">
        <f t="shared" si="6"/>
        <v>22.21592651</v>
      </c>
      <c r="M484" s="25">
        <f t="shared" si="7"/>
        <v>1914.139425</v>
      </c>
      <c r="N484" s="25">
        <f t="shared" si="9"/>
        <v>1260551.613</v>
      </c>
    </row>
    <row r="485" ht="15.75" customHeight="1">
      <c r="A485" s="7">
        <v>42849.0</v>
      </c>
      <c r="B485" s="19">
        <v>3210303.37654549</v>
      </c>
      <c r="C485" s="16">
        <f t="shared" si="1"/>
        <v>0.15</v>
      </c>
      <c r="D485" s="25">
        <f t="shared" si="2"/>
        <v>481.5455065</v>
      </c>
      <c r="E485" s="19">
        <f t="shared" si="3"/>
        <v>11557.09216</v>
      </c>
      <c r="F485" s="19">
        <f t="shared" si="14"/>
        <v>1343796.226</v>
      </c>
      <c r="G485" s="26">
        <v>1250.15</v>
      </c>
      <c r="H485" s="34">
        <v>11.6013440860215</v>
      </c>
      <c r="I485" s="1">
        <v>12.5</v>
      </c>
      <c r="J485" s="25">
        <f t="shared" si="4"/>
        <v>7448.766818</v>
      </c>
      <c r="K485" s="19">
        <f t="shared" si="5"/>
        <v>80819.2993</v>
      </c>
      <c r="L485" s="25">
        <f t="shared" si="6"/>
        <v>21.44987445</v>
      </c>
      <c r="M485" s="25">
        <f t="shared" si="7"/>
        <v>1551.544361</v>
      </c>
      <c r="N485" s="25">
        <f t="shared" si="9"/>
        <v>1262103.157</v>
      </c>
    </row>
    <row r="486" ht="15.75" customHeight="1">
      <c r="A486" s="7">
        <v>42850.0</v>
      </c>
      <c r="B486" s="19">
        <v>3831652.4171672</v>
      </c>
      <c r="C486" s="16">
        <f t="shared" si="1"/>
        <v>0.15</v>
      </c>
      <c r="D486" s="25">
        <f t="shared" si="2"/>
        <v>574.7478626</v>
      </c>
      <c r="E486" s="19">
        <f t="shared" si="3"/>
        <v>13793.9487</v>
      </c>
      <c r="F486" s="19">
        <f t="shared" si="14"/>
        <v>1357590.175</v>
      </c>
      <c r="G486" s="26">
        <v>1265.49</v>
      </c>
      <c r="H486" s="34">
        <v>9.75</v>
      </c>
      <c r="I486" s="1">
        <v>12.5</v>
      </c>
      <c r="J486" s="25">
        <f t="shared" si="4"/>
        <v>7471.722213</v>
      </c>
      <c r="K486" s="19">
        <f t="shared" si="5"/>
        <v>97345.38462</v>
      </c>
      <c r="L486" s="25">
        <f t="shared" si="6"/>
        <v>21.25516596</v>
      </c>
      <c r="M486" s="25">
        <f t="shared" si="7"/>
        <v>1846.153846</v>
      </c>
      <c r="N486" s="25">
        <f t="shared" si="9"/>
        <v>1263949.311</v>
      </c>
    </row>
    <row r="487" ht="15.75" customHeight="1">
      <c r="A487" s="7">
        <v>42851.0</v>
      </c>
      <c r="B487" s="19">
        <v>3961100.13396338</v>
      </c>
      <c r="C487" s="16">
        <f t="shared" si="1"/>
        <v>0.15</v>
      </c>
      <c r="D487" s="25">
        <f t="shared" si="2"/>
        <v>594.1650201</v>
      </c>
      <c r="E487" s="19">
        <f t="shared" si="3"/>
        <v>14259.96048</v>
      </c>
      <c r="F487" s="19">
        <f t="shared" si="14"/>
        <v>1371850.135</v>
      </c>
      <c r="G487" s="26">
        <v>1281.08</v>
      </c>
      <c r="H487" s="34">
        <v>9.43071895424836</v>
      </c>
      <c r="I487" s="1">
        <v>12.5</v>
      </c>
      <c r="J487" s="25">
        <f t="shared" si="4"/>
        <v>7471.204423</v>
      </c>
      <c r="K487" s="19">
        <f t="shared" si="5"/>
        <v>101880.8857</v>
      </c>
      <c r="L487" s="25">
        <f t="shared" si="6"/>
        <v>20.99504787</v>
      </c>
      <c r="M487" s="25">
        <f t="shared" si="7"/>
        <v>1908.656179</v>
      </c>
      <c r="N487" s="25">
        <f t="shared" si="9"/>
        <v>1265857.967</v>
      </c>
    </row>
    <row r="488" ht="15.75" customHeight="1">
      <c r="A488" s="7">
        <v>42852.0</v>
      </c>
      <c r="B488" s="19">
        <v>3814281.63369607</v>
      </c>
      <c r="C488" s="16">
        <f t="shared" si="1"/>
        <v>0.15</v>
      </c>
      <c r="D488" s="25">
        <f t="shared" si="2"/>
        <v>572.1422451</v>
      </c>
      <c r="E488" s="19">
        <f t="shared" si="3"/>
        <v>13731.41388</v>
      </c>
      <c r="F488" s="19">
        <f t="shared" si="14"/>
        <v>1385581.549</v>
      </c>
      <c r="G488" s="26">
        <v>1317.73</v>
      </c>
      <c r="H488" s="34">
        <v>9.77766439909297</v>
      </c>
      <c r="I488" s="1">
        <v>12.5</v>
      </c>
      <c r="J488" s="25">
        <f t="shared" si="4"/>
        <v>7458.953148</v>
      </c>
      <c r="K488" s="19">
        <f t="shared" si="5"/>
        <v>101077.0527</v>
      </c>
      <c r="L488" s="25">
        <f t="shared" si="6"/>
        <v>20.37764286</v>
      </c>
      <c r="M488" s="25">
        <f t="shared" si="7"/>
        <v>1840.930438</v>
      </c>
      <c r="N488" s="25">
        <f t="shared" si="9"/>
        <v>1267698.898</v>
      </c>
    </row>
    <row r="489" ht="15.75" customHeight="1">
      <c r="A489" s="7">
        <v>42853.0</v>
      </c>
      <c r="B489" s="19">
        <v>3528859.19852153</v>
      </c>
      <c r="C489" s="16">
        <f t="shared" si="1"/>
        <v>0.15</v>
      </c>
      <c r="D489" s="25">
        <f t="shared" si="2"/>
        <v>529.3288798</v>
      </c>
      <c r="E489" s="19">
        <f t="shared" si="3"/>
        <v>12703.89311</v>
      </c>
      <c r="F489" s="19">
        <f t="shared" si="14"/>
        <v>1398285.442</v>
      </c>
      <c r="G489" s="26">
        <v>1316.48</v>
      </c>
      <c r="H489" s="34">
        <v>10.5866421568627</v>
      </c>
      <c r="I489" s="1">
        <v>12.5</v>
      </c>
      <c r="J489" s="25">
        <f t="shared" si="4"/>
        <v>7471.753911</v>
      </c>
      <c r="K489" s="19">
        <f t="shared" si="5"/>
        <v>93264.69955</v>
      </c>
      <c r="L489" s="25">
        <f t="shared" si="6"/>
        <v>20.43199599</v>
      </c>
      <c r="M489" s="25">
        <f t="shared" si="7"/>
        <v>1700.255826</v>
      </c>
      <c r="N489" s="25">
        <f t="shared" si="9"/>
        <v>1269399.154</v>
      </c>
    </row>
    <row r="490" ht="15.75" customHeight="1">
      <c r="A490" s="7">
        <v>42854.0</v>
      </c>
      <c r="B490" s="19">
        <v>4488916.48047225</v>
      </c>
      <c r="C490" s="16">
        <f t="shared" si="1"/>
        <v>0.15</v>
      </c>
      <c r="D490" s="25">
        <f t="shared" si="2"/>
        <v>673.3374721</v>
      </c>
      <c r="E490" s="19">
        <f t="shared" si="3"/>
        <v>16160.09933</v>
      </c>
      <c r="F490" s="19">
        <f t="shared" si="14"/>
        <v>1414445.542</v>
      </c>
      <c r="G490" s="26">
        <v>1321.79</v>
      </c>
      <c r="H490" s="34">
        <v>8.28410404624277</v>
      </c>
      <c r="I490" s="1">
        <v>12.5</v>
      </c>
      <c r="J490" s="25">
        <f t="shared" si="4"/>
        <v>7437.330236</v>
      </c>
      <c r="K490" s="19">
        <f t="shared" si="5"/>
        <v>119668.0407</v>
      </c>
      <c r="L490" s="25">
        <f t="shared" si="6"/>
        <v>20.25615934</v>
      </c>
      <c r="M490" s="25">
        <f t="shared" si="7"/>
        <v>2172.83606</v>
      </c>
      <c r="N490" s="25">
        <f t="shared" si="9"/>
        <v>1271571.99</v>
      </c>
    </row>
    <row r="491" ht="15.75" customHeight="1">
      <c r="A491" s="7">
        <v>42855.0</v>
      </c>
      <c r="B491" s="19">
        <v>3918071.61012317</v>
      </c>
      <c r="C491" s="16">
        <f t="shared" si="1"/>
        <v>0.15</v>
      </c>
      <c r="D491" s="25">
        <f t="shared" si="2"/>
        <v>587.7107415</v>
      </c>
      <c r="E491" s="19">
        <f t="shared" si="3"/>
        <v>14105.0578</v>
      </c>
      <c r="F491" s="19">
        <f t="shared" si="14"/>
        <v>1428550.599</v>
      </c>
      <c r="G491" s="26">
        <v>1347.89</v>
      </c>
      <c r="H491" s="34">
        <v>9.57560706401766</v>
      </c>
      <c r="I491" s="1">
        <v>12.5</v>
      </c>
      <c r="J491" s="25">
        <f t="shared" si="4"/>
        <v>7503.582837</v>
      </c>
      <c r="K491" s="19">
        <f t="shared" si="5"/>
        <v>105572.1578</v>
      </c>
      <c r="L491" s="25">
        <f t="shared" si="6"/>
        <v>20.04087738</v>
      </c>
      <c r="M491" s="25">
        <f t="shared" si="7"/>
        <v>1879.776382</v>
      </c>
      <c r="N491" s="25">
        <f t="shared" si="9"/>
        <v>1273451.766</v>
      </c>
    </row>
    <row r="492" ht="15.75" customHeight="1">
      <c r="A492" s="7">
        <v>42856.0</v>
      </c>
      <c r="B492" s="19">
        <v>3892124.1160164</v>
      </c>
      <c r="C492" s="16">
        <f t="shared" si="1"/>
        <v>0.15</v>
      </c>
      <c r="D492" s="25">
        <f t="shared" si="2"/>
        <v>583.8186174</v>
      </c>
      <c r="E492" s="19">
        <f t="shared" si="3"/>
        <v>14011.64682</v>
      </c>
      <c r="F492" s="19">
        <f t="shared" si="14"/>
        <v>1442562.246</v>
      </c>
      <c r="G492" s="26">
        <v>1421.6</v>
      </c>
      <c r="H492" s="34">
        <v>9.54311111111111</v>
      </c>
      <c r="I492" s="1">
        <v>12.5</v>
      </c>
      <c r="J492" s="25">
        <f t="shared" si="4"/>
        <v>7428.594579</v>
      </c>
      <c r="K492" s="19">
        <f t="shared" si="5"/>
        <v>111724.5715</v>
      </c>
      <c r="L492" s="25">
        <f t="shared" si="6"/>
        <v>18.81186022</v>
      </c>
      <c r="M492" s="25">
        <f t="shared" si="7"/>
        <v>1886.177347</v>
      </c>
      <c r="N492" s="25">
        <f t="shared" si="9"/>
        <v>1275337.943</v>
      </c>
    </row>
    <row r="493" ht="15.75" customHeight="1">
      <c r="A493" s="7">
        <v>42857.0</v>
      </c>
      <c r="B493" s="19">
        <v>4099704.0688706</v>
      </c>
      <c r="C493" s="16">
        <f t="shared" si="1"/>
        <v>0.15</v>
      </c>
      <c r="D493" s="25">
        <f t="shared" si="2"/>
        <v>614.9556103</v>
      </c>
      <c r="E493" s="19">
        <f t="shared" si="3"/>
        <v>14758.93465</v>
      </c>
      <c r="F493" s="19">
        <f t="shared" si="14"/>
        <v>1457321.181</v>
      </c>
      <c r="G493" s="26">
        <v>1452.82</v>
      </c>
      <c r="H493" s="34">
        <v>9.12447257383966</v>
      </c>
      <c r="I493" s="1">
        <v>12.5</v>
      </c>
      <c r="J493" s="25">
        <f t="shared" si="4"/>
        <v>7481.527467</v>
      </c>
      <c r="K493" s="19">
        <f t="shared" si="5"/>
        <v>119416.7653</v>
      </c>
      <c r="L493" s="25">
        <f t="shared" si="6"/>
        <v>18.5387721</v>
      </c>
      <c r="M493" s="25">
        <f t="shared" si="7"/>
        <v>1972.716763</v>
      </c>
      <c r="N493" s="25">
        <f t="shared" si="9"/>
        <v>1277310.66</v>
      </c>
    </row>
    <row r="494" ht="15.75" customHeight="1">
      <c r="A494" s="7">
        <v>42858.0</v>
      </c>
      <c r="B494" s="19">
        <v>3425069.22209443</v>
      </c>
      <c r="C494" s="16">
        <f t="shared" si="1"/>
        <v>0.15</v>
      </c>
      <c r="D494" s="25">
        <f t="shared" si="2"/>
        <v>513.7603833</v>
      </c>
      <c r="E494" s="19">
        <f t="shared" si="3"/>
        <v>12330.2492</v>
      </c>
      <c r="F494" s="19">
        <f t="shared" si="14"/>
        <v>1469651.43</v>
      </c>
      <c r="G494" s="26">
        <v>1490.09</v>
      </c>
      <c r="H494" s="34">
        <v>10.9645202020202</v>
      </c>
      <c r="I494" s="1">
        <v>12.5</v>
      </c>
      <c r="J494" s="25">
        <f t="shared" si="4"/>
        <v>7510.848136</v>
      </c>
      <c r="K494" s="19">
        <f t="shared" si="5"/>
        <v>101925.8006</v>
      </c>
      <c r="L494" s="25">
        <f t="shared" si="6"/>
        <v>18.14591957</v>
      </c>
      <c r="M494" s="25">
        <f t="shared" si="7"/>
        <v>1641.658702</v>
      </c>
      <c r="N494" s="25">
        <f t="shared" si="9"/>
        <v>1278952.319</v>
      </c>
    </row>
    <row r="495" ht="15.75" customHeight="1">
      <c r="A495" s="7">
        <v>42859.0</v>
      </c>
      <c r="B495" s="19">
        <v>4359179.00993837</v>
      </c>
      <c r="C495" s="16">
        <f t="shared" si="1"/>
        <v>0.15</v>
      </c>
      <c r="D495" s="25">
        <f t="shared" si="2"/>
        <v>653.8768515</v>
      </c>
      <c r="E495" s="19">
        <f t="shared" si="3"/>
        <v>15693.04444</v>
      </c>
      <c r="F495" s="19">
        <f t="shared" si="14"/>
        <v>1485344.475</v>
      </c>
      <c r="G495" s="26">
        <v>1537.67</v>
      </c>
      <c r="H495" s="34">
        <v>8.57698412698412</v>
      </c>
      <c r="I495" s="1">
        <v>12.5</v>
      </c>
      <c r="J495" s="25">
        <f t="shared" si="4"/>
        <v>7477.721835</v>
      </c>
      <c r="K495" s="19">
        <f t="shared" si="5"/>
        <v>134458.9757</v>
      </c>
      <c r="L495" s="25">
        <f t="shared" si="6"/>
        <v>17.50687638</v>
      </c>
      <c r="M495" s="25">
        <f t="shared" si="7"/>
        <v>2098.639771</v>
      </c>
      <c r="N495" s="25">
        <f t="shared" si="9"/>
        <v>1281050.959</v>
      </c>
    </row>
    <row r="496" ht="15.75" customHeight="1">
      <c r="A496" s="7">
        <v>42860.0</v>
      </c>
      <c r="B496" s="19">
        <v>3347226.7397741</v>
      </c>
      <c r="C496" s="16">
        <f t="shared" si="1"/>
        <v>0.15</v>
      </c>
      <c r="D496" s="25">
        <f t="shared" si="2"/>
        <v>502.084011</v>
      </c>
      <c r="E496" s="19">
        <f t="shared" si="3"/>
        <v>12050.01626</v>
      </c>
      <c r="F496" s="19">
        <f t="shared" si="14"/>
        <v>1497394.491</v>
      </c>
      <c r="G496" s="26">
        <v>1555.45</v>
      </c>
      <c r="H496" s="34">
        <v>11.1940568475452</v>
      </c>
      <c r="I496" s="1">
        <v>12.5</v>
      </c>
      <c r="J496" s="25">
        <f t="shared" si="4"/>
        <v>7493.809281</v>
      </c>
      <c r="K496" s="19">
        <f t="shared" si="5"/>
        <v>104214.8987</v>
      </c>
      <c r="L496" s="25">
        <f t="shared" si="6"/>
        <v>17.34399268</v>
      </c>
      <c r="M496" s="25">
        <f t="shared" si="7"/>
        <v>1607.996122</v>
      </c>
      <c r="N496" s="25">
        <f t="shared" si="9"/>
        <v>1282658.955</v>
      </c>
    </row>
    <row r="497" ht="15.75" customHeight="1">
      <c r="A497" s="7">
        <v>42861.0</v>
      </c>
      <c r="B497" s="19">
        <v>4359179.00993837</v>
      </c>
      <c r="C497" s="16">
        <f t="shared" si="1"/>
        <v>0.15</v>
      </c>
      <c r="D497" s="25">
        <f t="shared" si="2"/>
        <v>653.8768515</v>
      </c>
      <c r="E497" s="19">
        <f t="shared" si="3"/>
        <v>15693.04444</v>
      </c>
      <c r="F497" s="19">
        <f t="shared" si="14"/>
        <v>1513087.535</v>
      </c>
      <c r="G497" s="26">
        <v>1578.8</v>
      </c>
      <c r="H497" s="34">
        <v>8.46865079365079</v>
      </c>
      <c r="I497" s="1">
        <v>12.5</v>
      </c>
      <c r="J497" s="25">
        <f t="shared" si="4"/>
        <v>7383.272956</v>
      </c>
      <c r="K497" s="19">
        <f t="shared" si="5"/>
        <v>139821.5641</v>
      </c>
      <c r="L497" s="25">
        <f t="shared" si="6"/>
        <v>16.83543365</v>
      </c>
      <c r="M497" s="25">
        <f t="shared" si="7"/>
        <v>2125.486153</v>
      </c>
      <c r="N497" s="25">
        <f t="shared" si="9"/>
        <v>1284784.441</v>
      </c>
    </row>
    <row r="498" ht="15.75" customHeight="1">
      <c r="A498" s="7">
        <v>42862.0</v>
      </c>
      <c r="B498" s="19">
        <v>4333231.51583159</v>
      </c>
      <c r="C498" s="16">
        <f t="shared" si="1"/>
        <v>0.15</v>
      </c>
      <c r="D498" s="25">
        <f t="shared" si="2"/>
        <v>649.9847274</v>
      </c>
      <c r="E498" s="19">
        <f t="shared" si="3"/>
        <v>15599.63346</v>
      </c>
      <c r="F498" s="19">
        <f t="shared" si="14"/>
        <v>1528687.169</v>
      </c>
      <c r="G498" s="26">
        <v>1596.71</v>
      </c>
      <c r="H498" s="34">
        <v>8.70399201596806</v>
      </c>
      <c r="I498" s="1">
        <v>12.5</v>
      </c>
      <c r="J498" s="25">
        <f t="shared" si="4"/>
        <v>7543.282503</v>
      </c>
      <c r="K498" s="19">
        <f t="shared" si="5"/>
        <v>137584.2829</v>
      </c>
      <c r="L498" s="25">
        <f t="shared" si="6"/>
        <v>17.00735701</v>
      </c>
      <c r="M498" s="25">
        <f t="shared" si="7"/>
        <v>2068.016603</v>
      </c>
      <c r="N498" s="25">
        <f t="shared" si="9"/>
        <v>1286852.458</v>
      </c>
    </row>
    <row r="499" ht="15.75" customHeight="1">
      <c r="A499" s="7">
        <v>42863.0</v>
      </c>
      <c r="B499" s="19">
        <v>4670548.93921968</v>
      </c>
      <c r="C499" s="16">
        <f t="shared" si="1"/>
        <v>0.15</v>
      </c>
      <c r="D499" s="25">
        <f t="shared" si="2"/>
        <v>700.5823409</v>
      </c>
      <c r="E499" s="19">
        <f t="shared" si="3"/>
        <v>16813.97618</v>
      </c>
      <c r="F499" s="19">
        <f t="shared" si="14"/>
        <v>1545501.145</v>
      </c>
      <c r="G499" s="26">
        <v>1723.35</v>
      </c>
      <c r="H499" s="34">
        <v>7.92694444444444</v>
      </c>
      <c r="I499" s="1">
        <v>12.5</v>
      </c>
      <c r="J499" s="25">
        <f t="shared" si="4"/>
        <v>7404.636393</v>
      </c>
      <c r="K499" s="19">
        <f t="shared" si="5"/>
        <v>163053.0539</v>
      </c>
      <c r="L499" s="25">
        <f t="shared" si="6"/>
        <v>15.46794964</v>
      </c>
      <c r="M499" s="25">
        <f t="shared" si="7"/>
        <v>2270.736237</v>
      </c>
      <c r="N499" s="25">
        <f t="shared" si="9"/>
        <v>1289123.194</v>
      </c>
    </row>
    <row r="500" ht="15.75" customHeight="1">
      <c r="A500" s="7">
        <v>42864.0</v>
      </c>
      <c r="B500" s="19">
        <v>4021861.58655028</v>
      </c>
      <c r="C500" s="16">
        <f t="shared" si="1"/>
        <v>0.15</v>
      </c>
      <c r="D500" s="25">
        <f t="shared" si="2"/>
        <v>603.279238</v>
      </c>
      <c r="E500" s="19">
        <f t="shared" si="3"/>
        <v>14478.70171</v>
      </c>
      <c r="F500" s="19">
        <f t="shared" si="14"/>
        <v>1559979.847</v>
      </c>
      <c r="G500" s="26">
        <v>1755.36</v>
      </c>
      <c r="H500" s="34">
        <v>9.33666666666666</v>
      </c>
      <c r="I500" s="1">
        <v>12.5</v>
      </c>
      <c r="J500" s="25">
        <f t="shared" si="4"/>
        <v>7510.156203</v>
      </c>
      <c r="K500" s="19">
        <f t="shared" si="5"/>
        <v>141005.3552</v>
      </c>
      <c r="L500" s="25">
        <f t="shared" si="6"/>
        <v>15.40228918</v>
      </c>
      <c r="M500" s="25">
        <f t="shared" si="7"/>
        <v>1927.882899</v>
      </c>
      <c r="N500" s="25">
        <f t="shared" si="9"/>
        <v>1291051.077</v>
      </c>
    </row>
    <row r="501" ht="15.75" customHeight="1">
      <c r="A501" s="7">
        <v>42865.0</v>
      </c>
      <c r="B501" s="19">
        <v>4119773.00240534</v>
      </c>
      <c r="C501" s="16">
        <f t="shared" si="1"/>
        <v>0.15</v>
      </c>
      <c r="D501" s="25">
        <f t="shared" si="2"/>
        <v>617.9659504</v>
      </c>
      <c r="E501" s="19">
        <f t="shared" si="3"/>
        <v>14831.18281</v>
      </c>
      <c r="F501" s="19">
        <f t="shared" si="14"/>
        <v>1574811.029</v>
      </c>
      <c r="G501" s="26">
        <v>1787.13</v>
      </c>
      <c r="H501" s="34">
        <v>9.65045045045045</v>
      </c>
      <c r="I501" s="1">
        <v>12.5</v>
      </c>
      <c r="J501" s="25">
        <f t="shared" si="4"/>
        <v>7951.533045</v>
      </c>
      <c r="K501" s="19">
        <f t="shared" si="5"/>
        <v>138889.6308</v>
      </c>
      <c r="L501" s="25">
        <f t="shared" si="6"/>
        <v>16.01759187</v>
      </c>
      <c r="M501" s="25">
        <f t="shared" si="7"/>
        <v>1865.197909</v>
      </c>
      <c r="N501" s="25">
        <f t="shared" si="9"/>
        <v>1292916.275</v>
      </c>
    </row>
    <row r="502" ht="15.75" customHeight="1">
      <c r="A502" s="7">
        <v>42866.0</v>
      </c>
      <c r="B502" s="19">
        <v>3757901.04949135</v>
      </c>
      <c r="C502" s="16">
        <f t="shared" si="1"/>
        <v>0.15</v>
      </c>
      <c r="D502" s="25">
        <f t="shared" si="2"/>
        <v>563.6851574</v>
      </c>
      <c r="E502" s="19">
        <f t="shared" si="3"/>
        <v>13528.44378</v>
      </c>
      <c r="F502" s="19">
        <f t="shared" si="14"/>
        <v>1588339.473</v>
      </c>
      <c r="G502" s="26">
        <v>1848.57</v>
      </c>
      <c r="H502" s="34">
        <v>10.7982716049382</v>
      </c>
      <c r="I502" s="1">
        <v>12.5</v>
      </c>
      <c r="J502" s="25">
        <f t="shared" si="4"/>
        <v>8115.767239</v>
      </c>
      <c r="K502" s="19">
        <f t="shared" si="5"/>
        <v>128393.4643</v>
      </c>
      <c r="L502" s="25">
        <f t="shared" si="6"/>
        <v>15.80506124</v>
      </c>
      <c r="M502" s="25">
        <f t="shared" si="7"/>
        <v>1666.933437</v>
      </c>
      <c r="N502" s="25">
        <f t="shared" si="9"/>
        <v>1294583.208</v>
      </c>
    </row>
    <row r="503" ht="15.75" customHeight="1">
      <c r="A503" s="7">
        <v>42867.0</v>
      </c>
      <c r="B503" s="19">
        <v>4286790.82682717</v>
      </c>
      <c r="C503" s="16">
        <f t="shared" si="1"/>
        <v>0.15</v>
      </c>
      <c r="D503" s="25">
        <f t="shared" si="2"/>
        <v>643.018624</v>
      </c>
      <c r="E503" s="19">
        <f t="shared" si="3"/>
        <v>15432.44698</v>
      </c>
      <c r="F503" s="19">
        <f t="shared" si="14"/>
        <v>1603771.92</v>
      </c>
      <c r="G503" s="26">
        <v>1724.24</v>
      </c>
      <c r="H503" s="34">
        <v>9.31623376623376</v>
      </c>
      <c r="I503" s="1">
        <v>12.5</v>
      </c>
      <c r="J503" s="25">
        <f t="shared" si="4"/>
        <v>7987.34909</v>
      </c>
      <c r="K503" s="19">
        <f t="shared" si="5"/>
        <v>138809.3121</v>
      </c>
      <c r="L503" s="25">
        <f t="shared" si="6"/>
        <v>16.67659765</v>
      </c>
      <c r="M503" s="25">
        <f t="shared" si="7"/>
        <v>1932.111243</v>
      </c>
      <c r="N503" s="25">
        <f t="shared" si="9"/>
        <v>1296515.319</v>
      </c>
    </row>
    <row r="504" ht="15.75" customHeight="1">
      <c r="A504" s="7">
        <v>42868.0</v>
      </c>
      <c r="B504" s="19">
        <v>4398136.0431084</v>
      </c>
      <c r="C504" s="16">
        <f t="shared" si="1"/>
        <v>0.15</v>
      </c>
      <c r="D504" s="25">
        <f t="shared" si="2"/>
        <v>659.7204065</v>
      </c>
      <c r="E504" s="19">
        <f t="shared" si="3"/>
        <v>15833.28976</v>
      </c>
      <c r="F504" s="19">
        <f t="shared" si="14"/>
        <v>1619605.21</v>
      </c>
      <c r="G504" s="26">
        <v>1804.91</v>
      </c>
      <c r="H504" s="34">
        <v>9.16993670886076</v>
      </c>
      <c r="I504" s="1">
        <v>12.5</v>
      </c>
      <c r="J504" s="25">
        <f t="shared" si="4"/>
        <v>8066.12583</v>
      </c>
      <c r="K504" s="19">
        <f t="shared" si="5"/>
        <v>147621.7931</v>
      </c>
      <c r="L504" s="25">
        <f t="shared" si="6"/>
        <v>16.08836617</v>
      </c>
      <c r="M504" s="25">
        <f t="shared" si="7"/>
        <v>1962.936122</v>
      </c>
      <c r="N504" s="25">
        <f t="shared" si="9"/>
        <v>1298478.255</v>
      </c>
    </row>
    <row r="505" ht="15.75" customHeight="1">
      <c r="A505" s="7">
        <v>42869.0</v>
      </c>
      <c r="B505" s="19">
        <v>4565153.86753024</v>
      </c>
      <c r="C505" s="16">
        <f t="shared" si="1"/>
        <v>0.15</v>
      </c>
      <c r="D505" s="25">
        <f t="shared" si="2"/>
        <v>684.7730801</v>
      </c>
      <c r="E505" s="19">
        <f t="shared" si="3"/>
        <v>16434.55392</v>
      </c>
      <c r="F505" s="19">
        <f t="shared" si="14"/>
        <v>1636039.764</v>
      </c>
      <c r="G505" s="26">
        <v>1808.91</v>
      </c>
      <c r="H505" s="34">
        <v>8.64115853658536</v>
      </c>
      <c r="I505" s="1">
        <v>12.5</v>
      </c>
      <c r="J505" s="25">
        <f t="shared" si="4"/>
        <v>7889.643663</v>
      </c>
      <c r="K505" s="19">
        <f t="shared" si="5"/>
        <v>157002.3851</v>
      </c>
      <c r="L505" s="25">
        <f t="shared" si="6"/>
        <v>15.70156458</v>
      </c>
      <c r="M505" s="25">
        <f t="shared" si="7"/>
        <v>2083.054017</v>
      </c>
      <c r="N505" s="25">
        <f t="shared" si="9"/>
        <v>1300561.309</v>
      </c>
    </row>
    <row r="506" ht="15.75" customHeight="1">
      <c r="A506" s="7">
        <v>42870.0</v>
      </c>
      <c r="B506" s="19">
        <v>4732171.69195208</v>
      </c>
      <c r="C506" s="16">
        <f t="shared" si="1"/>
        <v>0.15</v>
      </c>
      <c r="D506" s="25">
        <f t="shared" si="2"/>
        <v>709.8257538</v>
      </c>
      <c r="E506" s="19">
        <f t="shared" si="3"/>
        <v>17035.81809</v>
      </c>
      <c r="F506" s="19">
        <f t="shared" si="14"/>
        <v>1653075.582</v>
      </c>
      <c r="G506" s="26">
        <v>1738.43</v>
      </c>
      <c r="H506" s="34">
        <v>8.58843137254902</v>
      </c>
      <c r="I506" s="1">
        <v>12.5</v>
      </c>
      <c r="J506" s="25">
        <f t="shared" si="4"/>
        <v>8128.386364</v>
      </c>
      <c r="K506" s="19">
        <f t="shared" si="5"/>
        <v>151811.4826</v>
      </c>
      <c r="L506" s="25">
        <f t="shared" si="6"/>
        <v>16.83253908</v>
      </c>
      <c r="M506" s="25">
        <f t="shared" si="7"/>
        <v>2095.842561</v>
      </c>
      <c r="N506" s="25">
        <f t="shared" si="9"/>
        <v>1302657.152</v>
      </c>
    </row>
    <row r="507" ht="15.75" customHeight="1">
      <c r="A507" s="7">
        <v>42871.0</v>
      </c>
      <c r="B507" s="19">
        <v>3674392.13728043</v>
      </c>
      <c r="C507" s="16">
        <f t="shared" si="1"/>
        <v>0.15</v>
      </c>
      <c r="D507" s="25">
        <f t="shared" si="2"/>
        <v>551.1588206</v>
      </c>
      <c r="E507" s="19">
        <f t="shared" si="3"/>
        <v>13227.81169</v>
      </c>
      <c r="F507" s="19">
        <f t="shared" si="14"/>
        <v>1666303.394</v>
      </c>
      <c r="G507" s="26">
        <v>1734.45</v>
      </c>
      <c r="H507" s="34">
        <v>10.735101010101</v>
      </c>
      <c r="I507" s="1">
        <v>12.5</v>
      </c>
      <c r="J507" s="25">
        <f t="shared" si="4"/>
        <v>7888.994149</v>
      </c>
      <c r="K507" s="19">
        <f t="shared" si="5"/>
        <v>121176.0838</v>
      </c>
      <c r="L507" s="25">
        <f t="shared" si="6"/>
        <v>16.37428518</v>
      </c>
      <c r="M507" s="25">
        <f t="shared" si="7"/>
        <v>1676.74249</v>
      </c>
      <c r="N507" s="25">
        <f t="shared" si="9"/>
        <v>1304333.894</v>
      </c>
    </row>
    <row r="508" ht="15.75" customHeight="1">
      <c r="A508" s="7">
        <v>42872.0</v>
      </c>
      <c r="B508" s="19">
        <v>4314627.13089748</v>
      </c>
      <c r="C508" s="16">
        <f t="shared" si="1"/>
        <v>0.15</v>
      </c>
      <c r="D508" s="25">
        <f t="shared" si="2"/>
        <v>647.1940696</v>
      </c>
      <c r="E508" s="19">
        <f t="shared" si="3"/>
        <v>15532.65767</v>
      </c>
      <c r="F508" s="19">
        <f t="shared" si="14"/>
        <v>1681836.051</v>
      </c>
      <c r="G508" s="26">
        <v>1839.09</v>
      </c>
      <c r="H508" s="34">
        <v>9.45731182795698</v>
      </c>
      <c r="I508" s="1">
        <v>12.5</v>
      </c>
      <c r="J508" s="25">
        <f t="shared" si="4"/>
        <v>8160.95484</v>
      </c>
      <c r="K508" s="19">
        <f t="shared" si="5"/>
        <v>145846.6766</v>
      </c>
      <c r="L508" s="25">
        <f t="shared" si="6"/>
        <v>15.97498623</v>
      </c>
      <c r="M508" s="25">
        <f t="shared" si="7"/>
        <v>1903.289257</v>
      </c>
      <c r="N508" s="25">
        <f t="shared" si="9"/>
        <v>1306237.184</v>
      </c>
    </row>
    <row r="509" ht="15.75" customHeight="1">
      <c r="A509" s="7">
        <v>42873.0</v>
      </c>
      <c r="B509" s="19">
        <v>3952755.1779835</v>
      </c>
      <c r="C509" s="16">
        <f t="shared" si="1"/>
        <v>0.15</v>
      </c>
      <c r="D509" s="25">
        <f t="shared" si="2"/>
        <v>592.9132767</v>
      </c>
      <c r="E509" s="19">
        <f t="shared" si="3"/>
        <v>14229.91864</v>
      </c>
      <c r="F509" s="19">
        <f t="shared" si="14"/>
        <v>1696065.97</v>
      </c>
      <c r="G509" s="26">
        <v>1888.65</v>
      </c>
      <c r="H509" s="34">
        <v>10.0615023474178</v>
      </c>
      <c r="I509" s="1">
        <v>12.5</v>
      </c>
      <c r="J509" s="25">
        <f t="shared" si="4"/>
        <v>7954.1311</v>
      </c>
      <c r="K509" s="19">
        <f t="shared" si="5"/>
        <v>140782.9021</v>
      </c>
      <c r="L509" s="25">
        <f t="shared" si="6"/>
        <v>15.16155559</v>
      </c>
      <c r="M509" s="25">
        <f t="shared" si="7"/>
        <v>1788.997247</v>
      </c>
      <c r="N509" s="25">
        <f t="shared" si="9"/>
        <v>1308026.181</v>
      </c>
    </row>
    <row r="510" ht="15.75" customHeight="1">
      <c r="A510" s="7">
        <v>42874.0</v>
      </c>
      <c r="B510" s="19">
        <v>4565153.86753024</v>
      </c>
      <c r="C510" s="16">
        <f t="shared" si="1"/>
        <v>0.15</v>
      </c>
      <c r="D510" s="25">
        <f t="shared" si="2"/>
        <v>684.7730801</v>
      </c>
      <c r="E510" s="19">
        <f t="shared" si="3"/>
        <v>16434.55392</v>
      </c>
      <c r="F510" s="19">
        <f t="shared" si="14"/>
        <v>1712500.524</v>
      </c>
      <c r="G510" s="26">
        <v>1987.71</v>
      </c>
      <c r="H510" s="34">
        <v>8.84776422764227</v>
      </c>
      <c r="I510" s="1">
        <v>12.5</v>
      </c>
      <c r="J510" s="25">
        <f t="shared" si="4"/>
        <v>8078.281017</v>
      </c>
      <c r="K510" s="19">
        <f t="shared" si="5"/>
        <v>168492.5662</v>
      </c>
      <c r="L510" s="25">
        <f t="shared" si="6"/>
        <v>14.63081217</v>
      </c>
      <c r="M510" s="25">
        <f t="shared" si="7"/>
        <v>2034.412258</v>
      </c>
      <c r="N510" s="25">
        <f t="shared" si="9"/>
        <v>1310060.593</v>
      </c>
    </row>
    <row r="511" ht="15.75" customHeight="1">
      <c r="A511" s="7">
        <v>42875.0</v>
      </c>
      <c r="B511" s="19">
        <v>4592990.17160054</v>
      </c>
      <c r="C511" s="16">
        <f t="shared" si="1"/>
        <v>0.15</v>
      </c>
      <c r="D511" s="25">
        <f t="shared" si="2"/>
        <v>688.9485257</v>
      </c>
      <c r="E511" s="19">
        <f t="shared" si="3"/>
        <v>16534.76462</v>
      </c>
      <c r="F511" s="19">
        <f t="shared" si="14"/>
        <v>1729035.288</v>
      </c>
      <c r="G511" s="26">
        <v>2084.73</v>
      </c>
      <c r="H511" s="34">
        <v>8.71676767676767</v>
      </c>
      <c r="I511" s="1">
        <v>12.5</v>
      </c>
      <c r="J511" s="25">
        <f t="shared" si="4"/>
        <v>8007.205654</v>
      </c>
      <c r="K511" s="19">
        <f t="shared" si="5"/>
        <v>179372.3956</v>
      </c>
      <c r="L511" s="25">
        <f t="shared" si="6"/>
        <v>13.82718163</v>
      </c>
      <c r="M511" s="25">
        <f t="shared" si="7"/>
        <v>2064.985631</v>
      </c>
      <c r="N511" s="25">
        <f t="shared" si="9"/>
        <v>1312125.579</v>
      </c>
    </row>
    <row r="512" ht="15.75" customHeight="1">
      <c r="A512" s="7">
        <v>42876.0</v>
      </c>
      <c r="B512" s="19">
        <v>4091936.69833503</v>
      </c>
      <c r="C512" s="16">
        <f t="shared" si="1"/>
        <v>0.15</v>
      </c>
      <c r="D512" s="25">
        <f t="shared" si="2"/>
        <v>613.7905048</v>
      </c>
      <c r="E512" s="19">
        <f t="shared" si="3"/>
        <v>14730.97211</v>
      </c>
      <c r="F512" s="19">
        <f t="shared" si="14"/>
        <v>1743766.261</v>
      </c>
      <c r="G512" s="26">
        <v>2041.2</v>
      </c>
      <c r="H512" s="34">
        <v>9.7328798185941</v>
      </c>
      <c r="I512" s="1">
        <v>12.5</v>
      </c>
      <c r="J512" s="25">
        <f t="shared" si="4"/>
        <v>7965.265622</v>
      </c>
      <c r="K512" s="19">
        <f t="shared" si="5"/>
        <v>157291.5754</v>
      </c>
      <c r="L512" s="25">
        <f t="shared" si="6"/>
        <v>14.04808752</v>
      </c>
      <c r="M512" s="25">
        <f t="shared" si="7"/>
        <v>1849.401239</v>
      </c>
      <c r="N512" s="25">
        <f t="shared" si="9"/>
        <v>1313974.98</v>
      </c>
    </row>
    <row r="513" ht="15.75" customHeight="1">
      <c r="A513" s="7">
        <v>42877.0</v>
      </c>
      <c r="B513" s="19">
        <v>4064100.39426472</v>
      </c>
      <c r="C513" s="16">
        <f t="shared" si="1"/>
        <v>0.15</v>
      </c>
      <c r="D513" s="25">
        <f t="shared" si="2"/>
        <v>609.6150591</v>
      </c>
      <c r="E513" s="19">
        <f t="shared" si="3"/>
        <v>14630.76142</v>
      </c>
      <c r="F513" s="19">
        <f t="shared" si="14"/>
        <v>1758397.022</v>
      </c>
      <c r="G513" s="26">
        <v>2173.4</v>
      </c>
      <c r="H513" s="34">
        <v>9.81643835616438</v>
      </c>
      <c r="I513" s="1">
        <v>12.5</v>
      </c>
      <c r="J513" s="25">
        <f t="shared" si="4"/>
        <v>7978.998199</v>
      </c>
      <c r="K513" s="19">
        <f t="shared" si="5"/>
        <v>166053.098</v>
      </c>
      <c r="L513" s="25">
        <f t="shared" si="6"/>
        <v>13.21634007</v>
      </c>
      <c r="M513" s="25">
        <f t="shared" si="7"/>
        <v>1833.658945</v>
      </c>
      <c r="N513" s="25">
        <f t="shared" si="9"/>
        <v>1315808.639</v>
      </c>
    </row>
    <row r="514" ht="15.75" customHeight="1">
      <c r="A514" s="7">
        <v>42878.0</v>
      </c>
      <c r="B514" s="19">
        <v>4976737.78165219</v>
      </c>
      <c r="C514" s="16">
        <f t="shared" si="1"/>
        <v>0.15</v>
      </c>
      <c r="D514" s="25">
        <f t="shared" si="2"/>
        <v>746.5106672</v>
      </c>
      <c r="E514" s="19">
        <f t="shared" si="3"/>
        <v>17916.25601</v>
      </c>
      <c r="F514" s="19">
        <f t="shared" si="14"/>
        <v>1776313.278</v>
      </c>
      <c r="G514" s="26">
        <v>2320.42</v>
      </c>
      <c r="H514" s="34">
        <v>8.65625</v>
      </c>
      <c r="I514" s="1">
        <v>12.5</v>
      </c>
      <c r="J514" s="25">
        <f t="shared" si="4"/>
        <v>8615.977284</v>
      </c>
      <c r="K514" s="19">
        <f t="shared" si="5"/>
        <v>201047.2202</v>
      </c>
      <c r="L514" s="25">
        <f t="shared" si="6"/>
        <v>13.3672</v>
      </c>
      <c r="M514" s="25">
        <f t="shared" si="7"/>
        <v>2079.422383</v>
      </c>
      <c r="N514" s="25">
        <f t="shared" si="9"/>
        <v>1317888.061</v>
      </c>
    </row>
    <row r="515" ht="15.75" customHeight="1">
      <c r="A515" s="7">
        <v>42879.0</v>
      </c>
      <c r="B515" s="19">
        <v>4562009.63318117</v>
      </c>
      <c r="C515" s="16">
        <f t="shared" si="1"/>
        <v>0.15</v>
      </c>
      <c r="D515" s="25">
        <f t="shared" si="2"/>
        <v>684.301445</v>
      </c>
      <c r="E515" s="19">
        <f t="shared" si="3"/>
        <v>16423.23468</v>
      </c>
      <c r="F515" s="19">
        <f t="shared" si="14"/>
        <v>1792736.513</v>
      </c>
      <c r="G515" s="26">
        <v>2443.64</v>
      </c>
      <c r="H515" s="34">
        <v>9.30627705627705</v>
      </c>
      <c r="I515" s="1">
        <v>12.5</v>
      </c>
      <c r="J515" s="25">
        <f t="shared" si="4"/>
        <v>8491.065116</v>
      </c>
      <c r="K515" s="19">
        <f t="shared" si="5"/>
        <v>196934.8203</v>
      </c>
      <c r="L515" s="25">
        <f t="shared" si="6"/>
        <v>12.50913981</v>
      </c>
      <c r="M515" s="25">
        <f t="shared" si="7"/>
        <v>1934.178393</v>
      </c>
      <c r="N515" s="25">
        <f t="shared" si="9"/>
        <v>1319822.24</v>
      </c>
    </row>
    <row r="516" ht="15.75" customHeight="1">
      <c r="A516" s="7">
        <v>42880.0</v>
      </c>
      <c r="B516" s="19">
        <v>4828620.58576968</v>
      </c>
      <c r="C516" s="16">
        <f t="shared" si="1"/>
        <v>0.15</v>
      </c>
      <c r="D516" s="25">
        <f t="shared" si="2"/>
        <v>724.2930879</v>
      </c>
      <c r="E516" s="19">
        <f t="shared" si="3"/>
        <v>17383.03411</v>
      </c>
      <c r="F516" s="19">
        <f t="shared" si="14"/>
        <v>1810119.547</v>
      </c>
      <c r="G516" s="26">
        <v>2304.98</v>
      </c>
      <c r="H516" s="34">
        <v>8.89130879345603</v>
      </c>
      <c r="I516" s="1">
        <v>12.5</v>
      </c>
      <c r="J516" s="25">
        <f t="shared" si="4"/>
        <v>8586.551335</v>
      </c>
      <c r="K516" s="19">
        <f t="shared" si="5"/>
        <v>194429.7561</v>
      </c>
      <c r="L516" s="25">
        <f t="shared" si="6"/>
        <v>13.41078222</v>
      </c>
      <c r="M516" s="25">
        <f t="shared" si="7"/>
        <v>2024.448866</v>
      </c>
      <c r="N516" s="25">
        <f t="shared" si="9"/>
        <v>1321846.689</v>
      </c>
    </row>
    <row r="517" ht="15.75" customHeight="1">
      <c r="A517" s="7">
        <v>42881.0</v>
      </c>
      <c r="B517" s="19">
        <v>4532386.19400467</v>
      </c>
      <c r="C517" s="16">
        <f t="shared" si="1"/>
        <v>0.15</v>
      </c>
      <c r="D517" s="25">
        <f t="shared" si="2"/>
        <v>679.8579291</v>
      </c>
      <c r="E517" s="19">
        <f t="shared" si="3"/>
        <v>16316.5903</v>
      </c>
      <c r="F517" s="19">
        <f t="shared" si="14"/>
        <v>1826436.137</v>
      </c>
      <c r="G517" s="26">
        <v>2202.42</v>
      </c>
      <c r="H517" s="34">
        <v>9.22037037037037</v>
      </c>
      <c r="I517" s="1">
        <v>12.5</v>
      </c>
      <c r="J517" s="25">
        <f t="shared" si="4"/>
        <v>8358.055874</v>
      </c>
      <c r="K517" s="19">
        <f t="shared" si="5"/>
        <v>179148.4435</v>
      </c>
      <c r="L517" s="25">
        <f t="shared" si="6"/>
        <v>13.66179073</v>
      </c>
      <c r="M517" s="25">
        <f t="shared" si="7"/>
        <v>1952.199237</v>
      </c>
      <c r="N517" s="25">
        <f t="shared" si="9"/>
        <v>1323798.888</v>
      </c>
    </row>
    <row r="518" ht="15.75" customHeight="1">
      <c r="A518" s="7">
        <v>42882.0</v>
      </c>
      <c r="B518" s="19">
        <v>4976737.78165219</v>
      </c>
      <c r="C518" s="16">
        <f t="shared" si="1"/>
        <v>0.15</v>
      </c>
      <c r="D518" s="25">
        <f t="shared" si="2"/>
        <v>746.5106672</v>
      </c>
      <c r="E518" s="19">
        <f t="shared" si="3"/>
        <v>17916.25601</v>
      </c>
      <c r="F518" s="19">
        <f t="shared" si="14"/>
        <v>1844352.393</v>
      </c>
      <c r="G518" s="26">
        <v>2038.87</v>
      </c>
      <c r="H518" s="34">
        <v>8.74801587301587</v>
      </c>
      <c r="I518" s="1">
        <v>12.5</v>
      </c>
      <c r="J518" s="25">
        <f t="shared" si="4"/>
        <v>8707.316222</v>
      </c>
      <c r="K518" s="19">
        <f t="shared" si="5"/>
        <v>174799.9229</v>
      </c>
      <c r="L518" s="25">
        <f t="shared" si="6"/>
        <v>15.37436835</v>
      </c>
      <c r="M518" s="25">
        <f t="shared" si="7"/>
        <v>2057.609435</v>
      </c>
      <c r="N518" s="25">
        <f t="shared" si="9"/>
        <v>1325856.497</v>
      </c>
    </row>
    <row r="519" ht="15.75" customHeight="1">
      <c r="A519" s="7">
        <v>42883.0</v>
      </c>
      <c r="B519" s="19">
        <v>4887867.46412268</v>
      </c>
      <c r="C519" s="16">
        <f t="shared" si="1"/>
        <v>0.15</v>
      </c>
      <c r="D519" s="25">
        <f t="shared" si="2"/>
        <v>733.1801196</v>
      </c>
      <c r="E519" s="19">
        <f t="shared" si="3"/>
        <v>17596.32287</v>
      </c>
      <c r="F519" s="19">
        <f t="shared" si="14"/>
        <v>1861948.716</v>
      </c>
      <c r="G519" s="26">
        <v>2155.8</v>
      </c>
      <c r="H519" s="34">
        <v>8.71111111111111</v>
      </c>
      <c r="I519" s="1">
        <v>12.5</v>
      </c>
      <c r="J519" s="25">
        <f t="shared" si="4"/>
        <v>8515.751315</v>
      </c>
      <c r="K519" s="19">
        <f t="shared" si="5"/>
        <v>185607.7806</v>
      </c>
      <c r="L519" s="25">
        <f t="shared" si="6"/>
        <v>14.22056997</v>
      </c>
      <c r="M519" s="25">
        <f t="shared" si="7"/>
        <v>2066.326531</v>
      </c>
      <c r="N519" s="25">
        <f t="shared" si="9"/>
        <v>1327922.824</v>
      </c>
    </row>
    <row r="520" ht="15.75" customHeight="1">
      <c r="A520" s="7">
        <v>42884.0</v>
      </c>
      <c r="B520" s="19">
        <v>4473139.31565167</v>
      </c>
      <c r="C520" s="16">
        <f t="shared" si="1"/>
        <v>0.15</v>
      </c>
      <c r="D520" s="25">
        <f t="shared" si="2"/>
        <v>670.9708973</v>
      </c>
      <c r="E520" s="19">
        <f t="shared" si="3"/>
        <v>16103.30154</v>
      </c>
      <c r="F520" s="19">
        <f t="shared" si="14"/>
        <v>1878052.018</v>
      </c>
      <c r="G520" s="26">
        <v>2255.61</v>
      </c>
      <c r="H520" s="34">
        <v>9.55375275938189</v>
      </c>
      <c r="I520" s="1">
        <v>12.5</v>
      </c>
      <c r="J520" s="25">
        <f t="shared" si="4"/>
        <v>8547.053416</v>
      </c>
      <c r="K520" s="19">
        <f t="shared" si="5"/>
        <v>177072.5643</v>
      </c>
      <c r="L520" s="25">
        <f t="shared" si="6"/>
        <v>13.64127322</v>
      </c>
      <c r="M520" s="25">
        <f t="shared" si="7"/>
        <v>1884.076389</v>
      </c>
      <c r="N520" s="25">
        <f t="shared" si="9"/>
        <v>1329806.9</v>
      </c>
    </row>
    <row r="521" ht="15.75" customHeight="1">
      <c r="A521" s="7">
        <v>42885.0</v>
      </c>
      <c r="B521" s="19">
        <v>5302595.6125937</v>
      </c>
      <c r="C521" s="16">
        <f t="shared" si="1"/>
        <v>0.15</v>
      </c>
      <c r="D521" s="25">
        <f t="shared" si="2"/>
        <v>795.3893419</v>
      </c>
      <c r="E521" s="19">
        <f t="shared" si="3"/>
        <v>19089.34421</v>
      </c>
      <c r="F521" s="19">
        <f t="shared" si="14"/>
        <v>1897141.362</v>
      </c>
      <c r="G521" s="26">
        <v>2175.47</v>
      </c>
      <c r="H521" s="34">
        <v>8.04180633147113</v>
      </c>
      <c r="I521" s="1">
        <v>12.5</v>
      </c>
      <c r="J521" s="25">
        <f t="shared" si="4"/>
        <v>8528.489394</v>
      </c>
      <c r="K521" s="19">
        <f t="shared" si="5"/>
        <v>202890.0514</v>
      </c>
      <c r="L521" s="25">
        <f t="shared" si="6"/>
        <v>14.11307066</v>
      </c>
      <c r="M521" s="25">
        <f t="shared" si="7"/>
        <v>2238.303095</v>
      </c>
      <c r="N521" s="25">
        <f t="shared" si="9"/>
        <v>1332045.203</v>
      </c>
    </row>
    <row r="522" ht="15.75" customHeight="1">
      <c r="A522" s="7">
        <v>42886.0</v>
      </c>
      <c r="B522" s="19">
        <v>4858244.02494618</v>
      </c>
      <c r="C522" s="16">
        <f t="shared" si="1"/>
        <v>0.15</v>
      </c>
      <c r="D522" s="25">
        <f t="shared" si="2"/>
        <v>728.7366037</v>
      </c>
      <c r="E522" s="19">
        <f t="shared" si="3"/>
        <v>17489.67849</v>
      </c>
      <c r="F522" s="19">
        <f t="shared" si="14"/>
        <v>1914631.04</v>
      </c>
      <c r="G522" s="26">
        <v>2286.41</v>
      </c>
      <c r="H522" s="34">
        <v>8.75934959349593</v>
      </c>
      <c r="I522" s="1">
        <v>12.5</v>
      </c>
      <c r="J522" s="25">
        <f t="shared" si="4"/>
        <v>8511.011565</v>
      </c>
      <c r="K522" s="19">
        <f t="shared" si="5"/>
        <v>195768.8161</v>
      </c>
      <c r="L522" s="25">
        <f t="shared" si="6"/>
        <v>13.40076436</v>
      </c>
      <c r="M522" s="25">
        <f t="shared" si="7"/>
        <v>2054.947095</v>
      </c>
      <c r="N522" s="25">
        <f t="shared" si="9"/>
        <v>1334100.15</v>
      </c>
    </row>
    <row r="523" ht="15.75" customHeight="1">
      <c r="A523" s="7">
        <v>42887.0</v>
      </c>
      <c r="B523" s="19">
        <v>5035984.66000519</v>
      </c>
      <c r="C523" s="16">
        <f t="shared" si="1"/>
        <v>0.15</v>
      </c>
      <c r="D523" s="25">
        <f t="shared" si="2"/>
        <v>755.397699</v>
      </c>
      <c r="E523" s="19">
        <f t="shared" si="3"/>
        <v>18129.54478</v>
      </c>
      <c r="F523" s="19">
        <f t="shared" si="14"/>
        <v>1932760.585</v>
      </c>
      <c r="G523" s="26">
        <v>2407.88</v>
      </c>
      <c r="H523" s="34">
        <v>8.44960784313725</v>
      </c>
      <c r="I523" s="1">
        <v>12.5</v>
      </c>
      <c r="J523" s="25">
        <f t="shared" si="4"/>
        <v>8510.419096</v>
      </c>
      <c r="K523" s="19">
        <f t="shared" si="5"/>
        <v>213727.0786</v>
      </c>
      <c r="L523" s="25">
        <f t="shared" si="6"/>
        <v>12.723852</v>
      </c>
      <c r="M523" s="25">
        <f t="shared" si="7"/>
        <v>2130.276379</v>
      </c>
      <c r="N523" s="25">
        <f t="shared" si="9"/>
        <v>1336230.427</v>
      </c>
    </row>
    <row r="524" ht="15.75" customHeight="1">
      <c r="A524" s="7">
        <v>42888.0</v>
      </c>
      <c r="B524" s="19">
        <v>4325022.11976916</v>
      </c>
      <c r="C524" s="16">
        <f t="shared" si="1"/>
        <v>0.15</v>
      </c>
      <c r="D524" s="25">
        <f t="shared" si="2"/>
        <v>648.753318</v>
      </c>
      <c r="E524" s="19">
        <f t="shared" si="3"/>
        <v>15570.07963</v>
      </c>
      <c r="F524" s="19">
        <f t="shared" si="14"/>
        <v>1948330.665</v>
      </c>
      <c r="G524" s="26">
        <v>2488.55</v>
      </c>
      <c r="H524" s="34">
        <v>9.75536529680365</v>
      </c>
      <c r="I524" s="1">
        <v>12.5</v>
      </c>
      <c r="J524" s="25">
        <f t="shared" si="4"/>
        <v>8438.434139</v>
      </c>
      <c r="K524" s="19">
        <f t="shared" si="5"/>
        <v>191321.6413</v>
      </c>
      <c r="L524" s="25">
        <f t="shared" si="6"/>
        <v>12.20725439</v>
      </c>
      <c r="M524" s="25">
        <f t="shared" si="7"/>
        <v>1845.138491</v>
      </c>
      <c r="N524" s="25">
        <f t="shared" si="9"/>
        <v>1338075.565</v>
      </c>
    </row>
    <row r="525" ht="15.75" customHeight="1">
      <c r="A525" s="7">
        <v>42889.0</v>
      </c>
      <c r="B525" s="19">
        <v>5687700.32188821</v>
      </c>
      <c r="C525" s="16">
        <f t="shared" si="1"/>
        <v>0.15</v>
      </c>
      <c r="D525" s="25">
        <f t="shared" si="2"/>
        <v>853.1550483</v>
      </c>
      <c r="E525" s="19">
        <f t="shared" si="3"/>
        <v>20475.72116</v>
      </c>
      <c r="F525" s="19">
        <f t="shared" si="14"/>
        <v>1968806.386</v>
      </c>
      <c r="G525" s="26">
        <v>2515.35</v>
      </c>
      <c r="H525" s="34">
        <v>7.55512152777777</v>
      </c>
      <c r="I525" s="1">
        <v>12.5</v>
      </c>
      <c r="J525" s="25">
        <f t="shared" si="4"/>
        <v>8594.253429</v>
      </c>
      <c r="K525" s="19">
        <f t="shared" si="5"/>
        <v>249699.8219</v>
      </c>
      <c r="L525" s="25">
        <f t="shared" si="6"/>
        <v>12.3002017</v>
      </c>
      <c r="M525" s="25">
        <f t="shared" si="7"/>
        <v>2382.489803</v>
      </c>
      <c r="N525" s="25">
        <f t="shared" si="9"/>
        <v>1340458.055</v>
      </c>
    </row>
    <row r="526" ht="15.75" customHeight="1">
      <c r="A526" s="7">
        <v>42890.0</v>
      </c>
      <c r="B526" s="19">
        <v>5432357.04184814</v>
      </c>
      <c r="C526" s="16">
        <f t="shared" si="1"/>
        <v>0.15</v>
      </c>
      <c r="D526" s="25">
        <f t="shared" si="2"/>
        <v>814.8535563</v>
      </c>
      <c r="E526" s="19">
        <f t="shared" si="3"/>
        <v>19556.48535</v>
      </c>
      <c r="F526" s="19">
        <f t="shared" si="14"/>
        <v>1988362.871</v>
      </c>
      <c r="G526" s="26">
        <v>2511.81</v>
      </c>
      <c r="H526" s="34">
        <v>8.97577639751552</v>
      </c>
      <c r="I526" s="1">
        <v>12.5</v>
      </c>
      <c r="J526" s="25">
        <f t="shared" si="4"/>
        <v>9751.924424</v>
      </c>
      <c r="K526" s="19">
        <f t="shared" si="5"/>
        <v>209882.4009</v>
      </c>
      <c r="L526" s="25">
        <f t="shared" si="6"/>
        <v>13.97674503</v>
      </c>
      <c r="M526" s="25">
        <f t="shared" si="7"/>
        <v>2005.39755</v>
      </c>
      <c r="N526" s="25">
        <f t="shared" si="9"/>
        <v>1342463.453</v>
      </c>
    </row>
    <row r="527" ht="15.75" customHeight="1">
      <c r="A527" s="7">
        <v>42891.0</v>
      </c>
      <c r="B527" s="19">
        <v>5533581.08610618</v>
      </c>
      <c r="C527" s="16">
        <f t="shared" si="1"/>
        <v>0.15</v>
      </c>
      <c r="D527" s="25">
        <f t="shared" si="2"/>
        <v>830.0371629</v>
      </c>
      <c r="E527" s="19">
        <f t="shared" si="3"/>
        <v>19920.89191</v>
      </c>
      <c r="F527" s="19">
        <f t="shared" si="14"/>
        <v>2008283.763</v>
      </c>
      <c r="G527" s="26">
        <v>2686.81</v>
      </c>
      <c r="H527" s="34">
        <v>8.77164634146341</v>
      </c>
      <c r="I527" s="1">
        <v>12.5</v>
      </c>
      <c r="J527" s="25">
        <f t="shared" si="4"/>
        <v>9707.723258</v>
      </c>
      <c r="K527" s="19">
        <f t="shared" si="5"/>
        <v>229729.6792</v>
      </c>
      <c r="L527" s="25">
        <f t="shared" si="6"/>
        <v>13.00717346</v>
      </c>
      <c r="M527" s="25">
        <f t="shared" si="7"/>
        <v>2052.066317</v>
      </c>
      <c r="N527" s="25">
        <f t="shared" si="9"/>
        <v>1344515.519</v>
      </c>
    </row>
    <row r="528" ht="15.75" customHeight="1">
      <c r="A528" s="7">
        <v>42892.0</v>
      </c>
      <c r="B528" s="19">
        <v>5094943.560988</v>
      </c>
      <c r="C528" s="16">
        <f t="shared" si="1"/>
        <v>0.15</v>
      </c>
      <c r="D528" s="25">
        <f t="shared" si="2"/>
        <v>764.2415341</v>
      </c>
      <c r="E528" s="19">
        <f t="shared" si="3"/>
        <v>18341.79682</v>
      </c>
      <c r="F528" s="19">
        <f t="shared" si="14"/>
        <v>2026625.56</v>
      </c>
      <c r="G528" s="26">
        <v>2863.2</v>
      </c>
      <c r="H528" s="34">
        <v>9.55253863134657</v>
      </c>
      <c r="I528" s="1">
        <v>12.5</v>
      </c>
      <c r="J528" s="25">
        <f t="shared" si="4"/>
        <v>9733.929038</v>
      </c>
      <c r="K528" s="19">
        <f t="shared" si="5"/>
        <v>224798.8815</v>
      </c>
      <c r="L528" s="25">
        <f t="shared" si="6"/>
        <v>12.23880432</v>
      </c>
      <c r="M528" s="25">
        <f t="shared" si="7"/>
        <v>1884.315855</v>
      </c>
      <c r="N528" s="25">
        <f t="shared" si="9"/>
        <v>1346399.835</v>
      </c>
    </row>
    <row r="529" ht="15.75" customHeight="1">
      <c r="A529" s="7">
        <v>42893.0</v>
      </c>
      <c r="B529" s="19">
        <v>5567322.43419219</v>
      </c>
      <c r="C529" s="16">
        <f t="shared" si="1"/>
        <v>0.15</v>
      </c>
      <c r="D529" s="25">
        <f t="shared" si="2"/>
        <v>835.0983651</v>
      </c>
      <c r="E529" s="19">
        <f t="shared" si="3"/>
        <v>20042.36076</v>
      </c>
      <c r="F529" s="19">
        <f t="shared" si="14"/>
        <v>2046667.921</v>
      </c>
      <c r="G529" s="26">
        <v>2732.16</v>
      </c>
      <c r="H529" s="34">
        <v>8.77181818181818</v>
      </c>
      <c r="I529" s="1">
        <v>12.5</v>
      </c>
      <c r="J529" s="25">
        <f t="shared" si="4"/>
        <v>9767.10803</v>
      </c>
      <c r="K529" s="19">
        <f t="shared" si="5"/>
        <v>233602.6531</v>
      </c>
      <c r="L529" s="25">
        <f t="shared" si="6"/>
        <v>12.86952042</v>
      </c>
      <c r="M529" s="25">
        <f t="shared" si="7"/>
        <v>2052.026117</v>
      </c>
      <c r="N529" s="25">
        <f t="shared" si="9"/>
        <v>1348451.861</v>
      </c>
    </row>
    <row r="530" ht="15.75" customHeight="1">
      <c r="A530" s="7">
        <v>42894.0</v>
      </c>
      <c r="B530" s="19">
        <v>5567322.43419219</v>
      </c>
      <c r="C530" s="16">
        <f t="shared" si="1"/>
        <v>0.15</v>
      </c>
      <c r="D530" s="25">
        <f t="shared" si="2"/>
        <v>835.0983651</v>
      </c>
      <c r="E530" s="19">
        <f t="shared" si="3"/>
        <v>20042.36076</v>
      </c>
      <c r="F530" s="19">
        <f t="shared" si="14"/>
        <v>2066710.281</v>
      </c>
      <c r="G530" s="26">
        <v>2805.62</v>
      </c>
      <c r="H530" s="34">
        <v>8.67252525252525</v>
      </c>
      <c r="I530" s="1">
        <v>12.5</v>
      </c>
      <c r="J530" s="25">
        <f t="shared" si="4"/>
        <v>9656.54888</v>
      </c>
      <c r="K530" s="19">
        <f t="shared" si="5"/>
        <v>242630.0228</v>
      </c>
      <c r="L530" s="25">
        <f t="shared" si="6"/>
        <v>12.39069295</v>
      </c>
      <c r="M530" s="25">
        <f t="shared" si="7"/>
        <v>2075.520045</v>
      </c>
      <c r="N530" s="25">
        <f t="shared" si="9"/>
        <v>1350527.381</v>
      </c>
    </row>
    <row r="531" ht="15.75" customHeight="1">
      <c r="A531" s="7">
        <v>42895.0</v>
      </c>
      <c r="B531" s="19">
        <v>5094943.560988</v>
      </c>
      <c r="C531" s="16">
        <f t="shared" si="1"/>
        <v>0.15</v>
      </c>
      <c r="D531" s="25">
        <f t="shared" si="2"/>
        <v>764.2415341</v>
      </c>
      <c r="E531" s="19">
        <f t="shared" si="3"/>
        <v>18341.79682</v>
      </c>
      <c r="F531" s="19">
        <f t="shared" si="14"/>
        <v>2085052.078</v>
      </c>
      <c r="G531" s="26">
        <v>2823.81</v>
      </c>
      <c r="H531" s="34">
        <v>9.59613686534216</v>
      </c>
      <c r="I531" s="1">
        <v>12.5</v>
      </c>
      <c r="J531" s="25">
        <f t="shared" si="4"/>
        <v>9778.355146</v>
      </c>
      <c r="K531" s="19">
        <f t="shared" si="5"/>
        <v>220698.9677</v>
      </c>
      <c r="L531" s="25">
        <f t="shared" si="6"/>
        <v>12.46616399</v>
      </c>
      <c r="M531" s="25">
        <f t="shared" si="7"/>
        <v>1875.754822</v>
      </c>
      <c r="N531" s="25">
        <f t="shared" si="9"/>
        <v>1352403.136</v>
      </c>
    </row>
    <row r="532" ht="15.75" customHeight="1">
      <c r="A532" s="7">
        <v>42896.0</v>
      </c>
      <c r="B532" s="19">
        <v>4757530.08012787</v>
      </c>
      <c r="C532" s="16">
        <f t="shared" si="1"/>
        <v>0.15</v>
      </c>
      <c r="D532" s="25">
        <f t="shared" si="2"/>
        <v>713.629512</v>
      </c>
      <c r="E532" s="19">
        <f t="shared" si="3"/>
        <v>17127.10829</v>
      </c>
      <c r="F532" s="19">
        <f t="shared" si="14"/>
        <v>2102179.186</v>
      </c>
      <c r="G532" s="26">
        <v>2947.71</v>
      </c>
      <c r="H532" s="34">
        <v>10.1639479905437</v>
      </c>
      <c r="I532" s="1">
        <v>12.5</v>
      </c>
      <c r="J532" s="25">
        <f t="shared" si="4"/>
        <v>9671.05766</v>
      </c>
      <c r="K532" s="19">
        <f t="shared" si="5"/>
        <v>217512.1815</v>
      </c>
      <c r="L532" s="25">
        <f t="shared" si="6"/>
        <v>11.81113731</v>
      </c>
      <c r="M532" s="25">
        <f t="shared" si="7"/>
        <v>1770.965378</v>
      </c>
      <c r="N532" s="25">
        <f t="shared" si="9"/>
        <v>1354174.101</v>
      </c>
    </row>
    <row r="533" ht="15.75" customHeight="1">
      <c r="A533" s="7">
        <v>42897.0</v>
      </c>
      <c r="B533" s="19">
        <v>4926236.82055794</v>
      </c>
      <c r="C533" s="16">
        <f t="shared" si="1"/>
        <v>0.15</v>
      </c>
      <c r="D533" s="25">
        <f t="shared" si="2"/>
        <v>738.9355231</v>
      </c>
      <c r="E533" s="19">
        <f t="shared" si="3"/>
        <v>17734.45255</v>
      </c>
      <c r="F533" s="19">
        <f t="shared" si="14"/>
        <v>2119913.639</v>
      </c>
      <c r="G533" s="26">
        <v>2958.11</v>
      </c>
      <c r="H533" s="34">
        <v>9.83744292237442</v>
      </c>
      <c r="I533" s="1">
        <v>12.5</v>
      </c>
      <c r="J533" s="25">
        <f t="shared" si="4"/>
        <v>9692.314709</v>
      </c>
      <c r="K533" s="19">
        <f t="shared" si="5"/>
        <v>225524.3072</v>
      </c>
      <c r="L533" s="25">
        <f t="shared" si="6"/>
        <v>11.7954819</v>
      </c>
      <c r="M533" s="25">
        <f t="shared" si="7"/>
        <v>1829.74378</v>
      </c>
      <c r="N533" s="25">
        <f t="shared" si="9"/>
        <v>1356003.845</v>
      </c>
    </row>
    <row r="534" ht="15.75" customHeight="1">
      <c r="A534" s="7">
        <v>42898.0</v>
      </c>
      <c r="B534" s="19">
        <v>4959978.16864395</v>
      </c>
      <c r="C534" s="16">
        <f t="shared" si="1"/>
        <v>0.15</v>
      </c>
      <c r="D534" s="25">
        <f t="shared" si="2"/>
        <v>743.9967253</v>
      </c>
      <c r="E534" s="19">
        <f t="shared" si="3"/>
        <v>17855.92141</v>
      </c>
      <c r="F534" s="19">
        <f t="shared" si="14"/>
        <v>2137769.56</v>
      </c>
      <c r="G534" s="26">
        <v>2659.63</v>
      </c>
      <c r="H534" s="34">
        <v>9.73027210884353</v>
      </c>
      <c r="I534" s="1">
        <v>12.5</v>
      </c>
      <c r="J534" s="25">
        <f t="shared" si="4"/>
        <v>9652.387447</v>
      </c>
      <c r="K534" s="19">
        <f t="shared" si="5"/>
        <v>205001.7181</v>
      </c>
      <c r="L534" s="25">
        <f t="shared" si="6"/>
        <v>13.06519885</v>
      </c>
      <c r="M534" s="25">
        <f t="shared" si="7"/>
        <v>1849.896878</v>
      </c>
      <c r="N534" s="25">
        <f t="shared" si="9"/>
        <v>1357853.742</v>
      </c>
    </row>
    <row r="535" ht="15.75" customHeight="1">
      <c r="A535" s="7">
        <v>42899.0</v>
      </c>
      <c r="B535" s="19">
        <v>4757530.08012787</v>
      </c>
      <c r="C535" s="16">
        <f t="shared" si="1"/>
        <v>0.15</v>
      </c>
      <c r="D535" s="25">
        <f t="shared" si="2"/>
        <v>713.629512</v>
      </c>
      <c r="E535" s="19">
        <f t="shared" si="3"/>
        <v>17127.10829</v>
      </c>
      <c r="F535" s="19">
        <f t="shared" si="14"/>
        <v>2154896.669</v>
      </c>
      <c r="G535" s="26">
        <v>2717.02</v>
      </c>
      <c r="H535" s="34">
        <v>10.2963356973995</v>
      </c>
      <c r="I535" s="1">
        <v>12.5</v>
      </c>
      <c r="J535" s="25">
        <f t="shared" si="4"/>
        <v>9797.025359</v>
      </c>
      <c r="K535" s="19">
        <f t="shared" si="5"/>
        <v>197911.6707</v>
      </c>
      <c r="L535" s="25">
        <f t="shared" si="6"/>
        <v>12.9808729</v>
      </c>
      <c r="M535" s="25">
        <f t="shared" si="7"/>
        <v>1748.194749</v>
      </c>
      <c r="N535" s="25">
        <f t="shared" si="9"/>
        <v>1359601.937</v>
      </c>
    </row>
    <row r="536" ht="15.75" customHeight="1">
      <c r="A536" s="7">
        <v>42900.0</v>
      </c>
      <c r="B536" s="19">
        <v>4723788.73204186</v>
      </c>
      <c r="C536" s="16">
        <f t="shared" si="1"/>
        <v>0.15</v>
      </c>
      <c r="D536" s="25">
        <f t="shared" si="2"/>
        <v>708.5683098</v>
      </c>
      <c r="E536" s="19">
        <f t="shared" si="3"/>
        <v>17005.63944</v>
      </c>
      <c r="F536" s="19">
        <f t="shared" si="14"/>
        <v>2171902.308</v>
      </c>
      <c r="G536" s="26">
        <v>2506.37</v>
      </c>
      <c r="H536" s="34">
        <v>10.2965476190476</v>
      </c>
      <c r="I536" s="1">
        <v>12.5</v>
      </c>
      <c r="J536" s="25">
        <f t="shared" si="4"/>
        <v>9727.743124</v>
      </c>
      <c r="K536" s="19">
        <f t="shared" si="5"/>
        <v>182563.8621</v>
      </c>
      <c r="L536" s="25">
        <f t="shared" si="6"/>
        <v>13.97234855</v>
      </c>
      <c r="M536" s="25">
        <f t="shared" si="7"/>
        <v>1748.158768</v>
      </c>
      <c r="N536" s="25">
        <f t="shared" si="9"/>
        <v>1361350.095</v>
      </c>
    </row>
    <row r="537" ht="15.75" customHeight="1">
      <c r="A537" s="7">
        <v>42901.0</v>
      </c>
      <c r="B537" s="19">
        <v>5162426.25716003</v>
      </c>
      <c r="C537" s="16">
        <f t="shared" si="1"/>
        <v>0.15</v>
      </c>
      <c r="D537" s="25">
        <f t="shared" si="2"/>
        <v>774.3639386</v>
      </c>
      <c r="E537" s="19">
        <f t="shared" si="3"/>
        <v>18584.73453</v>
      </c>
      <c r="F537" s="19">
        <f t="shared" si="14"/>
        <v>2190487.043</v>
      </c>
      <c r="G537" s="26">
        <v>2464.58</v>
      </c>
      <c r="H537" s="34">
        <v>9.45653594771241</v>
      </c>
      <c r="I537" s="1">
        <v>12.5</v>
      </c>
      <c r="J537" s="25">
        <f t="shared" si="4"/>
        <v>9763.733896</v>
      </c>
      <c r="K537" s="19">
        <f t="shared" si="5"/>
        <v>195466.396</v>
      </c>
      <c r="L537" s="25">
        <f t="shared" si="6"/>
        <v>14.26183854</v>
      </c>
      <c r="M537" s="25">
        <f t="shared" si="7"/>
        <v>1903.445416</v>
      </c>
      <c r="N537" s="25">
        <f t="shared" si="9"/>
        <v>1363253.541</v>
      </c>
    </row>
    <row r="538" ht="15.75" customHeight="1">
      <c r="A538" s="7">
        <v>42902.0</v>
      </c>
      <c r="B538" s="19">
        <v>4993719.51672996</v>
      </c>
      <c r="C538" s="16">
        <f t="shared" si="1"/>
        <v>0.15</v>
      </c>
      <c r="D538" s="25">
        <f t="shared" si="2"/>
        <v>749.0579275</v>
      </c>
      <c r="E538" s="19">
        <f t="shared" si="3"/>
        <v>17977.39026</v>
      </c>
      <c r="F538" s="19">
        <f t="shared" si="14"/>
        <v>2208464.433</v>
      </c>
      <c r="G538" s="26">
        <v>2518.56</v>
      </c>
      <c r="H538" s="34">
        <v>9.67331081081081</v>
      </c>
      <c r="I538" s="1">
        <v>12.5</v>
      </c>
      <c r="J538" s="25">
        <f t="shared" si="4"/>
        <v>9661.160197</v>
      </c>
      <c r="K538" s="19">
        <f t="shared" si="5"/>
        <v>195271.3023</v>
      </c>
      <c r="L538" s="25">
        <f t="shared" si="6"/>
        <v>13.8095486</v>
      </c>
      <c r="M538" s="25">
        <f t="shared" si="7"/>
        <v>1860.789998</v>
      </c>
      <c r="N538" s="25">
        <f t="shared" si="9"/>
        <v>1365114.331</v>
      </c>
    </row>
    <row r="539" ht="15.75" customHeight="1">
      <c r="A539" s="7">
        <v>42903.0</v>
      </c>
      <c r="B539" s="19">
        <v>5129905.6442956</v>
      </c>
      <c r="C539" s="16">
        <f t="shared" si="1"/>
        <v>0.15</v>
      </c>
      <c r="D539" s="25">
        <f t="shared" si="2"/>
        <v>769.4858466</v>
      </c>
      <c r="E539" s="19">
        <f t="shared" si="3"/>
        <v>18467.66032</v>
      </c>
      <c r="F539" s="19">
        <f t="shared" si="14"/>
        <v>2226932.093</v>
      </c>
      <c r="G539" s="26">
        <v>2655.88</v>
      </c>
      <c r="H539" s="34">
        <v>9.83781609195402</v>
      </c>
      <c r="I539" s="1">
        <v>12.5</v>
      </c>
      <c r="J539" s="25">
        <f t="shared" si="4"/>
        <v>10093.41366</v>
      </c>
      <c r="K539" s="19">
        <f t="shared" si="5"/>
        <v>202474.8157</v>
      </c>
      <c r="L539" s="25">
        <f t="shared" si="6"/>
        <v>13.68144991</v>
      </c>
      <c r="M539" s="25">
        <f t="shared" si="7"/>
        <v>1829.674374</v>
      </c>
      <c r="N539" s="25">
        <f t="shared" si="9"/>
        <v>1366944.005</v>
      </c>
    </row>
    <row r="540" ht="15.75" customHeight="1">
      <c r="A540" s="7">
        <v>42904.0</v>
      </c>
      <c r="B540" s="19">
        <v>5129905.6442956</v>
      </c>
      <c r="C540" s="16">
        <f t="shared" si="1"/>
        <v>0.15</v>
      </c>
      <c r="D540" s="25">
        <f t="shared" si="2"/>
        <v>769.4858466</v>
      </c>
      <c r="E540" s="19">
        <f t="shared" si="3"/>
        <v>18467.66032</v>
      </c>
      <c r="F540" s="19">
        <f t="shared" si="14"/>
        <v>2245399.754</v>
      </c>
      <c r="G540" s="26">
        <v>2548.29</v>
      </c>
      <c r="H540" s="34">
        <v>10.0816091954022</v>
      </c>
      <c r="I540" s="1">
        <v>12.5</v>
      </c>
      <c r="J540" s="25">
        <f t="shared" si="4"/>
        <v>10343.54078</v>
      </c>
      <c r="K540" s="19">
        <f t="shared" si="5"/>
        <v>189574.6466</v>
      </c>
      <c r="L540" s="25">
        <f t="shared" si="6"/>
        <v>14.61244474</v>
      </c>
      <c r="M540" s="25">
        <f t="shared" si="7"/>
        <v>1785.429256</v>
      </c>
      <c r="N540" s="25">
        <f t="shared" si="9"/>
        <v>1368729.434</v>
      </c>
    </row>
    <row r="541" ht="15.75" customHeight="1">
      <c r="A541" s="7">
        <v>42905.0</v>
      </c>
      <c r="B541" s="19">
        <v>5342177.60199059</v>
      </c>
      <c r="C541" s="16">
        <f t="shared" si="1"/>
        <v>0.15</v>
      </c>
      <c r="D541" s="25">
        <f t="shared" si="2"/>
        <v>801.3266403</v>
      </c>
      <c r="E541" s="19">
        <f t="shared" si="3"/>
        <v>19231.83937</v>
      </c>
      <c r="F541" s="19">
        <f t="shared" si="14"/>
        <v>2264631.593</v>
      </c>
      <c r="G541" s="26">
        <v>2589.6</v>
      </c>
      <c r="H541" s="34">
        <v>9.51953642384106</v>
      </c>
      <c r="I541" s="1">
        <v>12.5</v>
      </c>
      <c r="J541" s="25">
        <f t="shared" si="4"/>
        <v>10171.01085</v>
      </c>
      <c r="K541" s="19">
        <f t="shared" si="5"/>
        <v>204022.5399</v>
      </c>
      <c r="L541" s="25">
        <f t="shared" si="6"/>
        <v>14.13949609</v>
      </c>
      <c r="M541" s="25">
        <f t="shared" si="7"/>
        <v>1890.848377</v>
      </c>
      <c r="N541" s="25">
        <f t="shared" si="9"/>
        <v>1370620.283</v>
      </c>
    </row>
    <row r="542" ht="15.75" customHeight="1">
      <c r="A542" s="7">
        <v>42906.0</v>
      </c>
      <c r="B542" s="19">
        <v>4882255.02698478</v>
      </c>
      <c r="C542" s="16">
        <f t="shared" si="1"/>
        <v>0.15</v>
      </c>
      <c r="D542" s="25">
        <f t="shared" si="2"/>
        <v>732.338254</v>
      </c>
      <c r="E542" s="19">
        <f t="shared" si="3"/>
        <v>17576.1181</v>
      </c>
      <c r="F542" s="19">
        <f t="shared" si="14"/>
        <v>2282207.711</v>
      </c>
      <c r="G542" s="26">
        <v>2721.79</v>
      </c>
      <c r="H542" s="34">
        <v>10.3880434782608</v>
      </c>
      <c r="I542" s="1">
        <v>12.5</v>
      </c>
      <c r="J542" s="25">
        <f t="shared" si="4"/>
        <v>10143.4155</v>
      </c>
      <c r="K542" s="19">
        <f t="shared" si="5"/>
        <v>196508.8522</v>
      </c>
      <c r="L542" s="25">
        <f t="shared" si="6"/>
        <v>13.41627965</v>
      </c>
      <c r="M542" s="25">
        <f t="shared" si="7"/>
        <v>1732.761327</v>
      </c>
      <c r="N542" s="25">
        <f t="shared" si="9"/>
        <v>1372353.044</v>
      </c>
    </row>
    <row r="543" ht="15.75" customHeight="1">
      <c r="A543" s="7">
        <v>42907.0</v>
      </c>
      <c r="B543" s="19">
        <v>4953012.34621644</v>
      </c>
      <c r="C543" s="16">
        <f t="shared" si="1"/>
        <v>0.15</v>
      </c>
      <c r="D543" s="25">
        <f t="shared" si="2"/>
        <v>742.9518519</v>
      </c>
      <c r="E543" s="19">
        <f t="shared" si="3"/>
        <v>17830.84445</v>
      </c>
      <c r="F543" s="19">
        <f t="shared" si="14"/>
        <v>2300038.556</v>
      </c>
      <c r="G543" s="26">
        <v>2689.1</v>
      </c>
      <c r="H543" s="34">
        <v>10.3358333333333</v>
      </c>
      <c r="I543" s="1">
        <v>12.5</v>
      </c>
      <c r="J543" s="25">
        <f t="shared" si="4"/>
        <v>10238.70202</v>
      </c>
      <c r="K543" s="19">
        <f t="shared" si="5"/>
        <v>195129.4042</v>
      </c>
      <c r="L543" s="25">
        <f t="shared" si="6"/>
        <v>13.70693811</v>
      </c>
      <c r="M543" s="25">
        <f t="shared" si="7"/>
        <v>1741.51415</v>
      </c>
      <c r="N543" s="25">
        <f t="shared" si="9"/>
        <v>1374094.558</v>
      </c>
    </row>
    <row r="544" ht="15.75" customHeight="1">
      <c r="A544" s="7">
        <v>42908.0</v>
      </c>
      <c r="B544" s="19">
        <v>4917633.68660061</v>
      </c>
      <c r="C544" s="16">
        <f t="shared" si="1"/>
        <v>0.15</v>
      </c>
      <c r="D544" s="25">
        <f t="shared" si="2"/>
        <v>737.645053</v>
      </c>
      <c r="E544" s="19">
        <f t="shared" si="3"/>
        <v>17703.48127</v>
      </c>
      <c r="F544" s="19">
        <f t="shared" si="14"/>
        <v>2317742.037</v>
      </c>
      <c r="G544" s="26">
        <v>2705.41</v>
      </c>
      <c r="H544" s="34">
        <v>10.3731414868105</v>
      </c>
      <c r="I544" s="1">
        <v>12.5</v>
      </c>
      <c r="J544" s="25">
        <f t="shared" si="4"/>
        <v>10202.262</v>
      </c>
      <c r="K544" s="19">
        <f t="shared" si="5"/>
        <v>195606.847</v>
      </c>
      <c r="L544" s="25">
        <f t="shared" si="6"/>
        <v>13.57581409</v>
      </c>
      <c r="M544" s="25">
        <f t="shared" si="7"/>
        <v>1735.250601</v>
      </c>
      <c r="N544" s="25">
        <f t="shared" si="9"/>
        <v>1375829.809</v>
      </c>
    </row>
    <row r="545" ht="15.75" customHeight="1">
      <c r="A545" s="7">
        <v>42909.0</v>
      </c>
      <c r="B545" s="19">
        <v>5660585.53853308</v>
      </c>
      <c r="C545" s="16">
        <f t="shared" si="1"/>
        <v>0.15</v>
      </c>
      <c r="D545" s="25">
        <f t="shared" si="2"/>
        <v>849.0878308</v>
      </c>
      <c r="E545" s="19">
        <f t="shared" si="3"/>
        <v>20378.10794</v>
      </c>
      <c r="F545" s="19">
        <f t="shared" si="14"/>
        <v>2338120.145</v>
      </c>
      <c r="G545" s="26">
        <v>2744.91</v>
      </c>
      <c r="H545" s="34">
        <v>8.79020833333333</v>
      </c>
      <c r="I545" s="1">
        <v>12.5</v>
      </c>
      <c r="J545" s="25">
        <f t="shared" si="4"/>
        <v>9951.545234</v>
      </c>
      <c r="K545" s="19">
        <f t="shared" si="5"/>
        <v>234201.787</v>
      </c>
      <c r="L545" s="25">
        <f t="shared" si="6"/>
        <v>13.05163479</v>
      </c>
      <c r="M545" s="25">
        <f t="shared" si="7"/>
        <v>2047.733036</v>
      </c>
      <c r="N545" s="25">
        <f t="shared" si="9"/>
        <v>1377877.542</v>
      </c>
    </row>
    <row r="546" ht="15.75" customHeight="1">
      <c r="A546" s="7">
        <v>42910.0</v>
      </c>
      <c r="B546" s="19">
        <v>5165284.30391144</v>
      </c>
      <c r="C546" s="16">
        <f t="shared" si="1"/>
        <v>0.15</v>
      </c>
      <c r="D546" s="25">
        <f t="shared" si="2"/>
        <v>774.7926456</v>
      </c>
      <c r="E546" s="19">
        <f t="shared" si="3"/>
        <v>18595.02349</v>
      </c>
      <c r="F546" s="19">
        <f t="shared" si="14"/>
        <v>2356715.168</v>
      </c>
      <c r="G546" s="26">
        <v>2608.72</v>
      </c>
      <c r="H546" s="34">
        <v>10.0795662100456</v>
      </c>
      <c r="I546" s="1">
        <v>12.5</v>
      </c>
      <c r="J546" s="25">
        <f t="shared" si="4"/>
        <v>10412.76503</v>
      </c>
      <c r="K546" s="19">
        <f t="shared" si="5"/>
        <v>194109.5439</v>
      </c>
      <c r="L546" s="25">
        <f t="shared" si="6"/>
        <v>14.36948162</v>
      </c>
      <c r="M546" s="25">
        <f t="shared" si="7"/>
        <v>1785.791137</v>
      </c>
      <c r="N546" s="25">
        <f t="shared" si="9"/>
        <v>1379663.333</v>
      </c>
    </row>
    <row r="547" ht="15.75" customHeight="1">
      <c r="A547" s="7">
        <v>42911.0</v>
      </c>
      <c r="B547" s="19">
        <v>4316196.47313147</v>
      </c>
      <c r="C547" s="16">
        <f t="shared" si="1"/>
        <v>0.15</v>
      </c>
      <c r="D547" s="25">
        <f t="shared" si="2"/>
        <v>647.429471</v>
      </c>
      <c r="E547" s="19">
        <f t="shared" si="3"/>
        <v>15538.3073</v>
      </c>
      <c r="F547" s="19">
        <f t="shared" si="14"/>
        <v>2372253.476</v>
      </c>
      <c r="G547" s="26">
        <v>2589.41</v>
      </c>
      <c r="H547" s="34">
        <v>11.8159836065573</v>
      </c>
      <c r="I547" s="1">
        <v>12.5</v>
      </c>
      <c r="J547" s="25">
        <f t="shared" si="4"/>
        <v>10200.02135</v>
      </c>
      <c r="K547" s="19">
        <f t="shared" si="5"/>
        <v>164358.5134</v>
      </c>
      <c r="L547" s="25">
        <f t="shared" si="6"/>
        <v>14.18086625</v>
      </c>
      <c r="M547" s="25">
        <f t="shared" si="7"/>
        <v>1523.360272</v>
      </c>
      <c r="N547" s="25">
        <f t="shared" si="9"/>
        <v>1381186.693</v>
      </c>
    </row>
    <row r="548" ht="15.75" customHeight="1">
      <c r="A548" s="7">
        <v>42912.0</v>
      </c>
      <c r="B548" s="19">
        <v>5023769.66544811</v>
      </c>
      <c r="C548" s="16">
        <f t="shared" si="1"/>
        <v>0.15</v>
      </c>
      <c r="D548" s="25">
        <f t="shared" si="2"/>
        <v>753.5654498</v>
      </c>
      <c r="E548" s="19">
        <f t="shared" si="3"/>
        <v>18085.5708</v>
      </c>
      <c r="F548" s="19">
        <f t="shared" si="14"/>
        <v>2390339.046</v>
      </c>
      <c r="G548" s="26">
        <v>2478.45</v>
      </c>
      <c r="H548" s="34">
        <v>10.0957746478873</v>
      </c>
      <c r="I548" s="1">
        <v>12.5</v>
      </c>
      <c r="J548" s="25">
        <f t="shared" si="4"/>
        <v>10143.76929</v>
      </c>
      <c r="K548" s="19">
        <f t="shared" si="5"/>
        <v>184120.3439</v>
      </c>
      <c r="L548" s="25">
        <f t="shared" si="6"/>
        <v>14.73403515</v>
      </c>
      <c r="M548" s="25">
        <f t="shared" si="7"/>
        <v>1782.924107</v>
      </c>
      <c r="N548" s="25">
        <f t="shared" si="9"/>
        <v>1382969.617</v>
      </c>
    </row>
    <row r="549" ht="15.75" customHeight="1">
      <c r="A549" s="7">
        <v>42913.0</v>
      </c>
      <c r="B549" s="19">
        <v>4634604.40967396</v>
      </c>
      <c r="C549" s="16">
        <f t="shared" si="1"/>
        <v>0.15</v>
      </c>
      <c r="D549" s="25">
        <f t="shared" si="2"/>
        <v>695.1906615</v>
      </c>
      <c r="E549" s="19">
        <f t="shared" si="3"/>
        <v>16684.57587</v>
      </c>
      <c r="F549" s="19">
        <f t="shared" si="14"/>
        <v>2407023.622</v>
      </c>
      <c r="G549" s="26">
        <v>2552.45</v>
      </c>
      <c r="H549" s="34">
        <v>11.0069974554707</v>
      </c>
      <c r="I549" s="1">
        <v>12.5</v>
      </c>
      <c r="J549" s="25">
        <f t="shared" si="4"/>
        <v>10202.61579</v>
      </c>
      <c r="K549" s="19">
        <f t="shared" si="5"/>
        <v>173920.0457</v>
      </c>
      <c r="L549" s="25">
        <f t="shared" si="6"/>
        <v>14.38986732</v>
      </c>
      <c r="M549" s="25">
        <f t="shared" si="7"/>
        <v>1635.323354</v>
      </c>
      <c r="N549" s="25">
        <f t="shared" si="9"/>
        <v>1384604.941</v>
      </c>
    </row>
    <row r="550" ht="15.75" customHeight="1">
      <c r="A550" s="7">
        <v>42914.0</v>
      </c>
      <c r="B550" s="19">
        <v>5554449.55968559</v>
      </c>
      <c r="C550" s="16">
        <f t="shared" si="1"/>
        <v>0.15</v>
      </c>
      <c r="D550" s="25">
        <f t="shared" si="2"/>
        <v>833.167434</v>
      </c>
      <c r="E550" s="19">
        <f t="shared" si="3"/>
        <v>19996.01841</v>
      </c>
      <c r="F550" s="19">
        <f t="shared" si="14"/>
        <v>2427019.641</v>
      </c>
      <c r="G550" s="26">
        <v>2574.79</v>
      </c>
      <c r="H550" s="34">
        <v>9.15084925690021</v>
      </c>
      <c r="I550" s="1">
        <v>12.5</v>
      </c>
      <c r="J550" s="25">
        <f t="shared" si="4"/>
        <v>10165.58613</v>
      </c>
      <c r="K550" s="19">
        <f t="shared" si="5"/>
        <v>211028.774</v>
      </c>
      <c r="L550" s="25">
        <f t="shared" si="6"/>
        <v>14.21324071</v>
      </c>
      <c r="M550" s="25">
        <f t="shared" si="7"/>
        <v>1967.030545</v>
      </c>
      <c r="N550" s="25">
        <f t="shared" si="9"/>
        <v>1386571.971</v>
      </c>
    </row>
    <row r="551" ht="15.75" customHeight="1">
      <c r="A551" s="7">
        <v>42915.0</v>
      </c>
      <c r="B551" s="19">
        <v>4245439.15389981</v>
      </c>
      <c r="C551" s="16">
        <f t="shared" si="1"/>
        <v>0.15</v>
      </c>
      <c r="D551" s="25">
        <f t="shared" si="2"/>
        <v>636.8158731</v>
      </c>
      <c r="E551" s="19">
        <f t="shared" si="3"/>
        <v>15283.58095</v>
      </c>
      <c r="F551" s="19">
        <f t="shared" si="14"/>
        <v>2442303.222</v>
      </c>
      <c r="G551" s="26">
        <v>2539.32</v>
      </c>
      <c r="H551" s="34">
        <v>12.0722222222222</v>
      </c>
      <c r="I551" s="1">
        <v>12.5</v>
      </c>
      <c r="J551" s="25">
        <f t="shared" si="4"/>
        <v>10250.37698</v>
      </c>
      <c r="K551" s="19">
        <f t="shared" si="5"/>
        <v>157758.0304</v>
      </c>
      <c r="L551" s="25">
        <f t="shared" si="6"/>
        <v>14.53198381</v>
      </c>
      <c r="M551" s="25">
        <f t="shared" si="7"/>
        <v>1491.026231</v>
      </c>
      <c r="N551" s="25">
        <f t="shared" si="9"/>
        <v>1388062.998</v>
      </c>
    </row>
    <row r="552" ht="15.75" customHeight="1">
      <c r="A552" s="7">
        <v>42916.0</v>
      </c>
      <c r="B552" s="19">
        <v>5448313.58083809</v>
      </c>
      <c r="C552" s="16">
        <f t="shared" si="1"/>
        <v>0.15</v>
      </c>
      <c r="D552" s="25">
        <f t="shared" si="2"/>
        <v>817.2470371</v>
      </c>
      <c r="E552" s="19">
        <f t="shared" si="3"/>
        <v>19613.92889</v>
      </c>
      <c r="F552" s="19">
        <f t="shared" si="14"/>
        <v>2461917.15</v>
      </c>
      <c r="G552" s="26">
        <v>2480.84</v>
      </c>
      <c r="H552" s="34">
        <v>9.34080086580086</v>
      </c>
      <c r="I552" s="1">
        <v>12.5</v>
      </c>
      <c r="J552" s="25">
        <f t="shared" si="4"/>
        <v>10178.32244</v>
      </c>
      <c r="K552" s="19">
        <f t="shared" si="5"/>
        <v>199193.8407</v>
      </c>
      <c r="L552" s="25">
        <f t="shared" si="6"/>
        <v>14.76998146</v>
      </c>
      <c r="M552" s="25">
        <f t="shared" si="7"/>
        <v>1927.029626</v>
      </c>
      <c r="N552" s="25">
        <f t="shared" si="9"/>
        <v>1389990.027</v>
      </c>
    </row>
    <row r="553" ht="15.75" customHeight="1">
      <c r="A553" s="7">
        <v>42917.0</v>
      </c>
      <c r="B553" s="19">
        <v>5802100.17699641</v>
      </c>
      <c r="C553" s="16">
        <f t="shared" si="1"/>
        <v>0.15</v>
      </c>
      <c r="D553" s="25">
        <f t="shared" si="2"/>
        <v>870.3150265</v>
      </c>
      <c r="E553" s="19">
        <f t="shared" si="3"/>
        <v>20887.56064</v>
      </c>
      <c r="F553" s="19">
        <f t="shared" si="14"/>
        <v>2482804.711</v>
      </c>
      <c r="G553" s="26">
        <v>2434.55</v>
      </c>
      <c r="H553" s="34">
        <v>8.72886178861788</v>
      </c>
      <c r="I553" s="1">
        <v>12.5</v>
      </c>
      <c r="J553" s="25">
        <f t="shared" si="4"/>
        <v>10129.14611</v>
      </c>
      <c r="K553" s="19">
        <f t="shared" si="5"/>
        <v>209181.053</v>
      </c>
      <c r="L553" s="25">
        <f t="shared" si="6"/>
        <v>14.97809697</v>
      </c>
      <c r="M553" s="25">
        <f t="shared" si="7"/>
        <v>2062.124528</v>
      </c>
      <c r="N553" s="25">
        <f t="shared" si="9"/>
        <v>1392052.152</v>
      </c>
    </row>
    <row r="554" ht="15.75" customHeight="1">
      <c r="A554" s="7">
        <v>42918.0</v>
      </c>
      <c r="B554" s="19">
        <v>6622798.79067395</v>
      </c>
      <c r="C554" s="16">
        <f t="shared" si="1"/>
        <v>0.15</v>
      </c>
      <c r="D554" s="25">
        <f t="shared" si="2"/>
        <v>993.4198186</v>
      </c>
      <c r="E554" s="19">
        <f t="shared" si="3"/>
        <v>23842.07565</v>
      </c>
      <c r="F554" s="19">
        <f t="shared" si="14"/>
        <v>2506646.787</v>
      </c>
      <c r="G554" s="26">
        <v>2506.47</v>
      </c>
      <c r="H554" s="34">
        <v>7.65904255319148</v>
      </c>
      <c r="I554" s="1">
        <v>12.5</v>
      </c>
      <c r="J554" s="25">
        <f t="shared" si="4"/>
        <v>10144.85955</v>
      </c>
      <c r="K554" s="19">
        <f t="shared" si="5"/>
        <v>245442.2321</v>
      </c>
      <c r="L554" s="25">
        <f t="shared" si="6"/>
        <v>14.5708883</v>
      </c>
      <c r="M554" s="25">
        <f t="shared" si="7"/>
        <v>2350.163206</v>
      </c>
      <c r="N554" s="25">
        <f t="shared" si="9"/>
        <v>1394402.315</v>
      </c>
    </row>
    <row r="555" ht="15.75" customHeight="1">
      <c r="A555" s="7">
        <v>42919.0</v>
      </c>
      <c r="B555" s="19">
        <v>5988701.03412006</v>
      </c>
      <c r="C555" s="16">
        <f t="shared" si="1"/>
        <v>0.15</v>
      </c>
      <c r="D555" s="25">
        <f t="shared" si="2"/>
        <v>898.3051551</v>
      </c>
      <c r="E555" s="19">
        <f t="shared" si="3"/>
        <v>21559.32372</v>
      </c>
      <c r="F555" s="19">
        <f t="shared" si="14"/>
        <v>2528206.11</v>
      </c>
      <c r="G555" s="26">
        <v>2564.06</v>
      </c>
      <c r="H555" s="34">
        <v>8.50941176470588</v>
      </c>
      <c r="I555" s="1">
        <v>12.5</v>
      </c>
      <c r="J555" s="25">
        <f t="shared" si="4"/>
        <v>10192.06461</v>
      </c>
      <c r="K555" s="19">
        <f t="shared" si="5"/>
        <v>225990.3567</v>
      </c>
      <c r="L555" s="25">
        <f t="shared" si="6"/>
        <v>14.30989625</v>
      </c>
      <c r="M555" s="25">
        <f t="shared" si="7"/>
        <v>2115.304853</v>
      </c>
      <c r="N555" s="25">
        <f t="shared" si="9"/>
        <v>1396517.62</v>
      </c>
    </row>
    <row r="556" ht="15.75" customHeight="1">
      <c r="A556" s="7">
        <v>42920.0</v>
      </c>
      <c r="B556" s="19">
        <v>5389830.93070805</v>
      </c>
      <c r="C556" s="16">
        <f t="shared" si="1"/>
        <v>0.15</v>
      </c>
      <c r="D556" s="25">
        <f t="shared" si="2"/>
        <v>808.4746396</v>
      </c>
      <c r="E556" s="19">
        <f t="shared" si="3"/>
        <v>19403.39135</v>
      </c>
      <c r="F556" s="19">
        <f t="shared" si="14"/>
        <v>2547609.502</v>
      </c>
      <c r="G556" s="26">
        <v>2601.64</v>
      </c>
      <c r="H556" s="34">
        <v>9.31427015250544</v>
      </c>
      <c r="I556" s="1">
        <v>12.5</v>
      </c>
      <c r="J556" s="25">
        <f t="shared" si="4"/>
        <v>10040.46827</v>
      </c>
      <c r="K556" s="19">
        <f t="shared" si="5"/>
        <v>209488.2334</v>
      </c>
      <c r="L556" s="25">
        <f t="shared" si="6"/>
        <v>13.8934233</v>
      </c>
      <c r="M556" s="25">
        <f t="shared" si="7"/>
        <v>1932.518566</v>
      </c>
      <c r="N556" s="25">
        <f t="shared" si="9"/>
        <v>1398450.138</v>
      </c>
    </row>
    <row r="557" ht="15.75" customHeight="1">
      <c r="A557" s="7">
        <v>42921.0</v>
      </c>
      <c r="B557" s="19">
        <v>5248920.31814052</v>
      </c>
      <c r="C557" s="16">
        <f t="shared" si="1"/>
        <v>0.15</v>
      </c>
      <c r="D557" s="25">
        <f t="shared" si="2"/>
        <v>787.3380477</v>
      </c>
      <c r="E557" s="19">
        <f t="shared" si="3"/>
        <v>18896.11315</v>
      </c>
      <c r="F557" s="19">
        <f t="shared" si="14"/>
        <v>2566505.615</v>
      </c>
      <c r="G557" s="26">
        <v>2601.99</v>
      </c>
      <c r="H557" s="34">
        <v>9.74675615212527</v>
      </c>
      <c r="I557" s="1">
        <v>12.5</v>
      </c>
      <c r="J557" s="25">
        <f t="shared" si="4"/>
        <v>10231.98928</v>
      </c>
      <c r="K557" s="19">
        <f t="shared" si="5"/>
        <v>200219.6905</v>
      </c>
      <c r="L557" s="25">
        <f t="shared" si="6"/>
        <v>14.15653458</v>
      </c>
      <c r="M557" s="25">
        <f t="shared" si="7"/>
        <v>1846.76827</v>
      </c>
      <c r="N557" s="25">
        <f t="shared" si="9"/>
        <v>1400296.907</v>
      </c>
    </row>
    <row r="558" ht="15.75" customHeight="1">
      <c r="A558" s="7">
        <v>42922.0</v>
      </c>
      <c r="B558" s="19">
        <v>5002326.74614734</v>
      </c>
      <c r="C558" s="16">
        <f t="shared" si="1"/>
        <v>0.15</v>
      </c>
      <c r="D558" s="25">
        <f t="shared" si="2"/>
        <v>750.3490119</v>
      </c>
      <c r="E558" s="19">
        <f t="shared" si="3"/>
        <v>18008.37629</v>
      </c>
      <c r="F558" s="19">
        <f t="shared" si="14"/>
        <v>2584513.991</v>
      </c>
      <c r="G558" s="26">
        <v>2608.56</v>
      </c>
      <c r="H558" s="34">
        <v>10.1079812206572</v>
      </c>
      <c r="I558" s="1">
        <v>12.5</v>
      </c>
      <c r="J558" s="25">
        <f t="shared" si="4"/>
        <v>10112.68496</v>
      </c>
      <c r="K558" s="19">
        <f t="shared" si="5"/>
        <v>193552.0019</v>
      </c>
      <c r="L558" s="25">
        <f t="shared" si="6"/>
        <v>13.95623097</v>
      </c>
      <c r="M558" s="25">
        <f t="shared" si="7"/>
        <v>1780.771017</v>
      </c>
      <c r="N558" s="25">
        <f t="shared" si="9"/>
        <v>1402077.678</v>
      </c>
    </row>
    <row r="559" ht="15.75" customHeight="1">
      <c r="A559" s="7">
        <v>42923.0</v>
      </c>
      <c r="B559" s="19">
        <v>5213692.66499864</v>
      </c>
      <c r="C559" s="16">
        <f t="shared" si="1"/>
        <v>0.15</v>
      </c>
      <c r="D559" s="25">
        <f t="shared" si="2"/>
        <v>782.0538997</v>
      </c>
      <c r="E559" s="19">
        <f t="shared" si="3"/>
        <v>18769.29359</v>
      </c>
      <c r="F559" s="19">
        <f t="shared" si="14"/>
        <v>2603283.285</v>
      </c>
      <c r="G559" s="26">
        <v>2518.66</v>
      </c>
      <c r="H559" s="34">
        <v>9.52443693693693</v>
      </c>
      <c r="I559" s="1">
        <v>12.5</v>
      </c>
      <c r="J559" s="25">
        <f t="shared" si="4"/>
        <v>9931.497399</v>
      </c>
      <c r="K559" s="19">
        <f t="shared" si="5"/>
        <v>198331.4092</v>
      </c>
      <c r="L559" s="25">
        <f t="shared" si="6"/>
        <v>14.19540178</v>
      </c>
      <c r="M559" s="25">
        <f t="shared" si="7"/>
        <v>1889.875498</v>
      </c>
      <c r="N559" s="25">
        <f t="shared" si="9"/>
        <v>1403967.553</v>
      </c>
    </row>
    <row r="560" ht="15.75" customHeight="1">
      <c r="A560" s="7">
        <v>42924.0</v>
      </c>
      <c r="B560" s="19">
        <v>5812562.76841064</v>
      </c>
      <c r="C560" s="16">
        <f t="shared" si="1"/>
        <v>0.15</v>
      </c>
      <c r="D560" s="25">
        <f t="shared" si="2"/>
        <v>871.8844153</v>
      </c>
      <c r="E560" s="19">
        <f t="shared" si="3"/>
        <v>20925.22597</v>
      </c>
      <c r="F560" s="19">
        <f t="shared" si="14"/>
        <v>2624208.511</v>
      </c>
      <c r="G560" s="26">
        <v>2571.34</v>
      </c>
      <c r="H560" s="34">
        <v>8.90949494949494</v>
      </c>
      <c r="I560" s="1">
        <v>12.5</v>
      </c>
      <c r="J560" s="25">
        <f t="shared" si="4"/>
        <v>10357.39973</v>
      </c>
      <c r="K560" s="19">
        <f t="shared" si="5"/>
        <v>216455.0304</v>
      </c>
      <c r="L560" s="25">
        <f t="shared" si="6"/>
        <v>14.50085909</v>
      </c>
      <c r="M560" s="25">
        <f t="shared" si="7"/>
        <v>2020.316539</v>
      </c>
      <c r="N560" s="25">
        <f t="shared" si="9"/>
        <v>1405987.87</v>
      </c>
    </row>
    <row r="561" ht="15.75" customHeight="1">
      <c r="A561" s="7">
        <v>42925.0</v>
      </c>
      <c r="B561" s="19">
        <v>4861416.13357981</v>
      </c>
      <c r="C561" s="16">
        <f t="shared" si="1"/>
        <v>0.15</v>
      </c>
      <c r="D561" s="25">
        <f t="shared" si="2"/>
        <v>729.21242</v>
      </c>
      <c r="E561" s="19">
        <f t="shared" si="3"/>
        <v>17501.09808</v>
      </c>
      <c r="F561" s="19">
        <f t="shared" si="14"/>
        <v>2641709.609</v>
      </c>
      <c r="G561" s="26">
        <v>2518.44</v>
      </c>
      <c r="H561" s="34">
        <v>10.4917874396135</v>
      </c>
      <c r="I561" s="1">
        <v>12.5</v>
      </c>
      <c r="J561" s="25">
        <f t="shared" si="4"/>
        <v>10200.98895</v>
      </c>
      <c r="K561" s="19">
        <f t="shared" si="5"/>
        <v>180029.3812</v>
      </c>
      <c r="L561" s="25">
        <f t="shared" si="6"/>
        <v>14.58186822</v>
      </c>
      <c r="M561" s="25">
        <f t="shared" si="7"/>
        <v>1715.62759</v>
      </c>
      <c r="N561" s="25">
        <f t="shared" si="9"/>
        <v>1407703.497</v>
      </c>
    </row>
    <row r="562" ht="15.75" customHeight="1">
      <c r="A562" s="7">
        <v>42926.0</v>
      </c>
      <c r="B562" s="19">
        <v>6939847.66895089</v>
      </c>
      <c r="C562" s="16">
        <f t="shared" si="1"/>
        <v>0.15</v>
      </c>
      <c r="D562" s="25">
        <f t="shared" si="2"/>
        <v>1040.97715</v>
      </c>
      <c r="E562" s="19">
        <f t="shared" si="3"/>
        <v>24983.45161</v>
      </c>
      <c r="F562" s="19">
        <f t="shared" si="14"/>
        <v>2666693.06</v>
      </c>
      <c r="G562" s="26">
        <v>2372.56</v>
      </c>
      <c r="H562" s="34">
        <v>7.29593908629441</v>
      </c>
      <c r="I562" s="1">
        <v>12.5</v>
      </c>
      <c r="J562" s="25">
        <f t="shared" si="4"/>
        <v>10126.54117</v>
      </c>
      <c r="K562" s="19">
        <f t="shared" si="5"/>
        <v>243891.8389</v>
      </c>
      <c r="L562" s="25">
        <f t="shared" si="6"/>
        <v>15.36549053</v>
      </c>
      <c r="M562" s="25">
        <f t="shared" si="7"/>
        <v>2467.125861</v>
      </c>
      <c r="N562" s="25">
        <f t="shared" si="9"/>
        <v>1410170.623</v>
      </c>
    </row>
    <row r="563" ht="15.75" customHeight="1">
      <c r="A563" s="7">
        <v>42927.0</v>
      </c>
      <c r="B563" s="19">
        <v>6094383.9935457</v>
      </c>
      <c r="C563" s="16">
        <f t="shared" si="1"/>
        <v>0.15</v>
      </c>
      <c r="D563" s="25">
        <f t="shared" si="2"/>
        <v>914.157599</v>
      </c>
      <c r="E563" s="19">
        <f t="shared" si="3"/>
        <v>21939.78238</v>
      </c>
      <c r="F563" s="19">
        <f t="shared" si="14"/>
        <v>2688632.843</v>
      </c>
      <c r="G563" s="26">
        <v>2337.79</v>
      </c>
      <c r="H563" s="34">
        <v>8.22996146435452</v>
      </c>
      <c r="I563" s="1">
        <v>12.5</v>
      </c>
      <c r="J563" s="25">
        <f t="shared" si="4"/>
        <v>10031.30908</v>
      </c>
      <c r="K563" s="19">
        <f t="shared" si="5"/>
        <v>213043.8286</v>
      </c>
      <c r="L563" s="25">
        <f t="shared" si="6"/>
        <v>15.44737239</v>
      </c>
      <c r="M563" s="25">
        <f t="shared" si="7"/>
        <v>2187.130533</v>
      </c>
      <c r="N563" s="25">
        <f t="shared" si="9"/>
        <v>1412357.754</v>
      </c>
    </row>
    <row r="564" ht="15.75" customHeight="1">
      <c r="A564" s="7">
        <v>42928.0</v>
      </c>
      <c r="B564" s="19">
        <v>6235294.60611324</v>
      </c>
      <c r="C564" s="16">
        <f t="shared" si="1"/>
        <v>0.15</v>
      </c>
      <c r="D564" s="25">
        <f t="shared" si="2"/>
        <v>935.2941909</v>
      </c>
      <c r="E564" s="19">
        <f t="shared" si="3"/>
        <v>22447.06058</v>
      </c>
      <c r="F564" s="19">
        <f t="shared" si="14"/>
        <v>2711079.903</v>
      </c>
      <c r="G564" s="26">
        <v>2398.84</v>
      </c>
      <c r="H564" s="34">
        <v>8.1912429378531</v>
      </c>
      <c r="I564" s="1">
        <v>12.5</v>
      </c>
      <c r="J564" s="25">
        <f t="shared" si="4"/>
        <v>10214.96258</v>
      </c>
      <c r="K564" s="19">
        <f t="shared" si="5"/>
        <v>219640.6594</v>
      </c>
      <c r="L564" s="25">
        <f t="shared" si="6"/>
        <v>15.3298533</v>
      </c>
      <c r="M564" s="25">
        <f t="shared" si="7"/>
        <v>2197.468704</v>
      </c>
      <c r="N564" s="25">
        <f t="shared" si="9"/>
        <v>1414555.222</v>
      </c>
    </row>
    <row r="565" ht="15.75" customHeight="1">
      <c r="A565" s="7">
        <v>42929.0</v>
      </c>
      <c r="B565" s="19">
        <v>5530741.54327558</v>
      </c>
      <c r="C565" s="16">
        <f t="shared" si="1"/>
        <v>0.15</v>
      </c>
      <c r="D565" s="25">
        <f t="shared" si="2"/>
        <v>829.6112315</v>
      </c>
      <c r="E565" s="19">
        <f t="shared" si="3"/>
        <v>19910.66956</v>
      </c>
      <c r="F565" s="19">
        <f t="shared" si="14"/>
        <v>2730990.573</v>
      </c>
      <c r="G565" s="26">
        <v>2357.9</v>
      </c>
      <c r="H565" s="34">
        <v>9.19235668789808</v>
      </c>
      <c r="I565" s="1">
        <v>12.5</v>
      </c>
      <c r="J565" s="25">
        <f t="shared" si="4"/>
        <v>10168.1098</v>
      </c>
      <c r="K565" s="19">
        <f t="shared" si="5"/>
        <v>192379.9369</v>
      </c>
      <c r="L565" s="25">
        <f t="shared" si="6"/>
        <v>15.52449014</v>
      </c>
      <c r="M565" s="25">
        <f t="shared" si="7"/>
        <v>1958.148559</v>
      </c>
      <c r="N565" s="25">
        <f t="shared" si="9"/>
        <v>1416513.371</v>
      </c>
    </row>
    <row r="566" ht="15.75" customHeight="1">
      <c r="A566" s="7">
        <v>42930.0</v>
      </c>
      <c r="B566" s="19">
        <v>5559049.84406696</v>
      </c>
      <c r="C566" s="16">
        <f t="shared" si="1"/>
        <v>0.15</v>
      </c>
      <c r="D566" s="25">
        <f t="shared" si="2"/>
        <v>833.8574766</v>
      </c>
      <c r="E566" s="19">
        <f t="shared" si="3"/>
        <v>20012.57944</v>
      </c>
      <c r="F566" s="19">
        <f t="shared" si="14"/>
        <v>2751003.152</v>
      </c>
      <c r="G566" s="26">
        <v>2233.34</v>
      </c>
      <c r="H566" s="34">
        <v>10.3968824940047</v>
      </c>
      <c r="I566" s="1">
        <v>12.5</v>
      </c>
      <c r="J566" s="25">
        <f t="shared" si="4"/>
        <v>11559.3576</v>
      </c>
      <c r="K566" s="19">
        <f t="shared" si="5"/>
        <v>161106.4664</v>
      </c>
      <c r="L566" s="25">
        <f t="shared" si="6"/>
        <v>18.63293872</v>
      </c>
      <c r="M566" s="25">
        <f t="shared" si="7"/>
        <v>1731.288202</v>
      </c>
      <c r="N566" s="25">
        <f t="shared" si="9"/>
        <v>1418244.659</v>
      </c>
    </row>
    <row r="567" ht="15.75" customHeight="1">
      <c r="A567" s="7">
        <v>42931.0</v>
      </c>
      <c r="B567" s="19">
        <v>5079131.8719173</v>
      </c>
      <c r="C567" s="16">
        <f t="shared" si="1"/>
        <v>0.15</v>
      </c>
      <c r="D567" s="25">
        <f t="shared" si="2"/>
        <v>761.8697808</v>
      </c>
      <c r="E567" s="19">
        <f t="shared" si="3"/>
        <v>18284.87474</v>
      </c>
      <c r="F567" s="19">
        <f t="shared" si="14"/>
        <v>2769288.027</v>
      </c>
      <c r="G567" s="26">
        <v>1998.86</v>
      </c>
      <c r="H567" s="34">
        <v>11.2317585301837</v>
      </c>
      <c r="I567" s="1">
        <v>12.5</v>
      </c>
      <c r="J567" s="25">
        <f t="shared" si="4"/>
        <v>11409.51655</v>
      </c>
      <c r="K567" s="19">
        <f t="shared" si="5"/>
        <v>133473.7562</v>
      </c>
      <c r="L567" s="25">
        <f t="shared" si="6"/>
        <v>20.54884262</v>
      </c>
      <c r="M567" s="25">
        <f t="shared" si="7"/>
        <v>1602.598556</v>
      </c>
      <c r="N567" s="25">
        <f t="shared" si="9"/>
        <v>1419847.258</v>
      </c>
    </row>
    <row r="568" ht="15.75" customHeight="1">
      <c r="A568" s="7">
        <v>42932.0</v>
      </c>
      <c r="B568" s="19">
        <v>6518885.78836629</v>
      </c>
      <c r="C568" s="16">
        <f t="shared" si="1"/>
        <v>0.15</v>
      </c>
      <c r="D568" s="25">
        <f t="shared" si="2"/>
        <v>977.8328683</v>
      </c>
      <c r="E568" s="19">
        <f t="shared" si="3"/>
        <v>23467.98884</v>
      </c>
      <c r="F568" s="19">
        <f t="shared" si="14"/>
        <v>2792756.016</v>
      </c>
      <c r="G568" s="26">
        <v>1929.82</v>
      </c>
      <c r="H568" s="34">
        <v>8.85930470347648</v>
      </c>
      <c r="I568" s="1">
        <v>12.5</v>
      </c>
      <c r="J568" s="25">
        <f t="shared" si="4"/>
        <v>11550.55911</v>
      </c>
      <c r="K568" s="19">
        <f t="shared" si="5"/>
        <v>163372.3016</v>
      </c>
      <c r="L568" s="25">
        <f t="shared" si="6"/>
        <v>21.54709391</v>
      </c>
      <c r="M568" s="25">
        <f t="shared" si="7"/>
        <v>2031.762153</v>
      </c>
      <c r="N568" s="25">
        <f t="shared" si="9"/>
        <v>1421879.02</v>
      </c>
    </row>
    <row r="569" ht="15.75" customHeight="1">
      <c r="A569" s="7">
        <v>42933.0</v>
      </c>
      <c r="B569" s="19">
        <v>5918988.32317921</v>
      </c>
      <c r="C569" s="16">
        <f t="shared" si="1"/>
        <v>0.15</v>
      </c>
      <c r="D569" s="25">
        <f t="shared" si="2"/>
        <v>887.8482485</v>
      </c>
      <c r="E569" s="19">
        <f t="shared" si="3"/>
        <v>21308.35796</v>
      </c>
      <c r="F569" s="19">
        <f t="shared" si="14"/>
        <v>2814064.374</v>
      </c>
      <c r="G569" s="26">
        <v>2228.41</v>
      </c>
      <c r="H569" s="34">
        <v>9.76824324324324</v>
      </c>
      <c r="I569" s="1">
        <v>12.5</v>
      </c>
      <c r="J569" s="25">
        <f t="shared" si="4"/>
        <v>11563.62354</v>
      </c>
      <c r="K569" s="19">
        <f t="shared" si="5"/>
        <v>171096.0158</v>
      </c>
      <c r="L569" s="25">
        <f t="shared" si="6"/>
        <v>18.68105274</v>
      </c>
      <c r="M569" s="25">
        <f t="shared" si="7"/>
        <v>1842.705956</v>
      </c>
      <c r="N569" s="25">
        <f t="shared" si="9"/>
        <v>1423721.726</v>
      </c>
    </row>
    <row r="570" ht="15.75" customHeight="1">
      <c r="A570" s="7">
        <v>42934.0</v>
      </c>
      <c r="B570" s="19">
        <v>6598872.11705791</v>
      </c>
      <c r="C570" s="16">
        <f t="shared" si="1"/>
        <v>0.15</v>
      </c>
      <c r="D570" s="25">
        <f t="shared" si="2"/>
        <v>989.8308176</v>
      </c>
      <c r="E570" s="19">
        <f t="shared" si="3"/>
        <v>23755.93962</v>
      </c>
      <c r="F570" s="19">
        <f t="shared" si="14"/>
        <v>2837820.314</v>
      </c>
      <c r="G570" s="26">
        <v>2318.88</v>
      </c>
      <c r="H570" s="34">
        <v>8.77262626262626</v>
      </c>
      <c r="I570" s="1">
        <v>12.5</v>
      </c>
      <c r="J570" s="25">
        <f t="shared" si="4"/>
        <v>11577.88777</v>
      </c>
      <c r="K570" s="19">
        <f t="shared" si="5"/>
        <v>198248.5003</v>
      </c>
      <c r="L570" s="25">
        <f t="shared" si="6"/>
        <v>17.97436519</v>
      </c>
      <c r="M570" s="25">
        <f t="shared" si="7"/>
        <v>2051.837097</v>
      </c>
      <c r="N570" s="25">
        <f t="shared" si="9"/>
        <v>1425773.563</v>
      </c>
    </row>
    <row r="571" ht="15.75" customHeight="1">
      <c r="A571" s="7">
        <v>42935.0</v>
      </c>
      <c r="B571" s="19">
        <v>5958981.48752502</v>
      </c>
      <c r="C571" s="16">
        <f t="shared" si="1"/>
        <v>0.15</v>
      </c>
      <c r="D571" s="25">
        <f t="shared" si="2"/>
        <v>893.8472231</v>
      </c>
      <c r="E571" s="19">
        <f t="shared" si="3"/>
        <v>21452.33336</v>
      </c>
      <c r="F571" s="19">
        <f t="shared" si="14"/>
        <v>2859272.647</v>
      </c>
      <c r="G571" s="26">
        <v>2273.43</v>
      </c>
      <c r="H571" s="34">
        <v>9.60156599552572</v>
      </c>
      <c r="I571" s="1">
        <v>12.5</v>
      </c>
      <c r="J571" s="25">
        <f t="shared" si="4"/>
        <v>11443.1108</v>
      </c>
      <c r="K571" s="19">
        <f t="shared" si="5"/>
        <v>177582.7506</v>
      </c>
      <c r="L571" s="25">
        <f t="shared" si="6"/>
        <v>18.12028472</v>
      </c>
      <c r="M571" s="25">
        <f t="shared" si="7"/>
        <v>1874.694191</v>
      </c>
      <c r="N571" s="25">
        <f t="shared" si="9"/>
        <v>1427648.257</v>
      </c>
    </row>
    <row r="572" ht="15.75" customHeight="1">
      <c r="A572" s="7">
        <v>42936.0</v>
      </c>
      <c r="B572" s="19">
        <v>6478892.62402049</v>
      </c>
      <c r="C572" s="16">
        <f t="shared" si="1"/>
        <v>0.15</v>
      </c>
      <c r="D572" s="25">
        <f t="shared" si="2"/>
        <v>971.8338936</v>
      </c>
      <c r="E572" s="19">
        <f t="shared" si="3"/>
        <v>23324.01345</v>
      </c>
      <c r="F572" s="19">
        <f t="shared" si="14"/>
        <v>2882596.66</v>
      </c>
      <c r="G572" s="26">
        <v>2817.6</v>
      </c>
      <c r="H572" s="34">
        <v>8.92777777777777</v>
      </c>
      <c r="I572" s="1">
        <v>12.5</v>
      </c>
      <c r="J572" s="25">
        <f t="shared" si="4"/>
        <v>11568.42272</v>
      </c>
      <c r="K572" s="19">
        <f t="shared" si="5"/>
        <v>236699.44</v>
      </c>
      <c r="L572" s="25">
        <f t="shared" si="6"/>
        <v>14.7807786</v>
      </c>
      <c r="M572" s="25">
        <f t="shared" si="7"/>
        <v>2016.179216</v>
      </c>
      <c r="N572" s="25">
        <f t="shared" si="9"/>
        <v>1429664.436</v>
      </c>
    </row>
    <row r="573" ht="15.75" customHeight="1">
      <c r="A573" s="7">
        <v>42937.0</v>
      </c>
      <c r="B573" s="19">
        <v>6158947.30925405</v>
      </c>
      <c r="C573" s="16">
        <f t="shared" si="1"/>
        <v>0.15</v>
      </c>
      <c r="D573" s="25">
        <f t="shared" si="2"/>
        <v>923.8420964</v>
      </c>
      <c r="E573" s="19">
        <f t="shared" si="3"/>
        <v>22172.21031</v>
      </c>
      <c r="F573" s="19">
        <f t="shared" si="14"/>
        <v>2904768.871</v>
      </c>
      <c r="G573" s="26">
        <v>2667.76</v>
      </c>
      <c r="H573" s="34">
        <v>9.3271645021645</v>
      </c>
      <c r="I573" s="1">
        <v>12.5</v>
      </c>
      <c r="J573" s="25">
        <f t="shared" si="4"/>
        <v>11489.10294</v>
      </c>
      <c r="K573" s="19">
        <f t="shared" si="5"/>
        <v>214515.3545</v>
      </c>
      <c r="L573" s="25">
        <f t="shared" si="6"/>
        <v>15.50393236</v>
      </c>
      <c r="M573" s="25">
        <f t="shared" si="7"/>
        <v>1929.846954</v>
      </c>
      <c r="N573" s="25">
        <f t="shared" si="9"/>
        <v>1431594.283</v>
      </c>
    </row>
    <row r="574" ht="15.75" customHeight="1">
      <c r="A574" s="7">
        <v>42938.0</v>
      </c>
      <c r="B574" s="19">
        <v>6398906.29532888</v>
      </c>
      <c r="C574" s="16">
        <f t="shared" si="1"/>
        <v>0.15</v>
      </c>
      <c r="D574" s="25">
        <f t="shared" si="2"/>
        <v>959.8359443</v>
      </c>
      <c r="E574" s="19">
        <f t="shared" si="3"/>
        <v>23036.06266</v>
      </c>
      <c r="F574" s="19">
        <f t="shared" si="14"/>
        <v>2927804.933</v>
      </c>
      <c r="G574" s="26">
        <v>2810.12</v>
      </c>
      <c r="H574" s="34">
        <v>9.02354166666666</v>
      </c>
      <c r="I574" s="1">
        <v>12.5</v>
      </c>
      <c r="J574" s="25">
        <f t="shared" si="4"/>
        <v>11548.15952</v>
      </c>
      <c r="K574" s="19">
        <f t="shared" si="5"/>
        <v>233565.7193</v>
      </c>
      <c r="L574" s="25">
        <f t="shared" si="6"/>
        <v>14.79416333</v>
      </c>
      <c r="M574" s="25">
        <f t="shared" si="7"/>
        <v>1994.782167</v>
      </c>
      <c r="N574" s="25">
        <f t="shared" si="9"/>
        <v>1433589.065</v>
      </c>
    </row>
    <row r="575" ht="15.75" customHeight="1">
      <c r="A575" s="7">
        <v>42939.0</v>
      </c>
      <c r="B575" s="19">
        <v>6878824.26747854</v>
      </c>
      <c r="C575" s="16">
        <f t="shared" si="1"/>
        <v>0.15</v>
      </c>
      <c r="D575" s="25">
        <f t="shared" si="2"/>
        <v>1031.82364</v>
      </c>
      <c r="E575" s="19">
        <f t="shared" si="3"/>
        <v>24763.76736</v>
      </c>
      <c r="F575" s="19">
        <f t="shared" si="14"/>
        <v>2952568.701</v>
      </c>
      <c r="G575" s="26">
        <v>2730.4</v>
      </c>
      <c r="H575" s="34">
        <v>8.31269379844961</v>
      </c>
      <c r="I575" s="1">
        <v>12.5</v>
      </c>
      <c r="J575" s="25">
        <f t="shared" si="4"/>
        <v>11436.31197</v>
      </c>
      <c r="K575" s="19">
        <f t="shared" si="5"/>
        <v>246346.1364</v>
      </c>
      <c r="L575" s="25">
        <f t="shared" si="6"/>
        <v>15.07864162</v>
      </c>
      <c r="M575" s="25">
        <f t="shared" si="7"/>
        <v>2165.36305</v>
      </c>
      <c r="N575" s="25">
        <f t="shared" si="9"/>
        <v>1435754.428</v>
      </c>
    </row>
    <row r="576" ht="15.75" customHeight="1">
      <c r="A576" s="7">
        <v>42940.0</v>
      </c>
      <c r="B576" s="19">
        <v>7118783.25355338</v>
      </c>
      <c r="C576" s="16">
        <f t="shared" si="1"/>
        <v>0.15</v>
      </c>
      <c r="D576" s="25">
        <f t="shared" si="2"/>
        <v>1067.817488</v>
      </c>
      <c r="E576" s="19">
        <f t="shared" si="3"/>
        <v>25627.61971</v>
      </c>
      <c r="F576" s="19">
        <f t="shared" si="14"/>
        <v>2978196.32</v>
      </c>
      <c r="G576" s="26">
        <v>2754.86</v>
      </c>
      <c r="H576" s="34">
        <v>8.12303370786516</v>
      </c>
      <c r="I576" s="1">
        <v>12.5</v>
      </c>
      <c r="J576" s="25">
        <f t="shared" si="4"/>
        <v>11565.22327</v>
      </c>
      <c r="K576" s="19">
        <f t="shared" si="5"/>
        <v>254356.3248</v>
      </c>
      <c r="L576" s="25">
        <f t="shared" si="6"/>
        <v>15.11321946</v>
      </c>
      <c r="M576" s="25">
        <f t="shared" si="7"/>
        <v>2215.92088</v>
      </c>
      <c r="N576" s="25">
        <f t="shared" si="9"/>
        <v>1437970.349</v>
      </c>
    </row>
    <row r="577" ht="15.75" customHeight="1">
      <c r="A577" s="7">
        <v>42941.0</v>
      </c>
      <c r="B577" s="19">
        <v>5918988.32317921</v>
      </c>
      <c r="C577" s="16">
        <f t="shared" si="1"/>
        <v>0.15</v>
      </c>
      <c r="D577" s="25">
        <f t="shared" si="2"/>
        <v>887.8482485</v>
      </c>
      <c r="E577" s="19">
        <f t="shared" si="3"/>
        <v>21308.35796</v>
      </c>
      <c r="F577" s="19">
        <f t="shared" si="14"/>
        <v>2999504.678</v>
      </c>
      <c r="G577" s="26">
        <v>2576.48</v>
      </c>
      <c r="H577" s="34">
        <v>9.69527027027027</v>
      </c>
      <c r="I577" s="1">
        <v>12.5</v>
      </c>
      <c r="J577" s="25">
        <f t="shared" si="4"/>
        <v>11477.2383</v>
      </c>
      <c r="K577" s="19">
        <f t="shared" si="5"/>
        <v>199309.5547</v>
      </c>
      <c r="L577" s="25">
        <f t="shared" si="6"/>
        <v>16.03663056</v>
      </c>
      <c r="M577" s="25">
        <f t="shared" si="7"/>
        <v>1856.575371</v>
      </c>
      <c r="N577" s="25">
        <f t="shared" si="9"/>
        <v>1439826.925</v>
      </c>
    </row>
    <row r="578" ht="15.75" customHeight="1">
      <c r="A578" s="7">
        <v>42942.0</v>
      </c>
      <c r="B578" s="19">
        <v>5878995.15883341</v>
      </c>
      <c r="C578" s="16">
        <f t="shared" si="1"/>
        <v>0.15</v>
      </c>
      <c r="D578" s="25">
        <f t="shared" si="2"/>
        <v>881.8492738</v>
      </c>
      <c r="E578" s="19">
        <f t="shared" si="3"/>
        <v>21164.38257</v>
      </c>
      <c r="F578" s="19">
        <f t="shared" si="14"/>
        <v>3020669.061</v>
      </c>
      <c r="G578" s="26">
        <v>2529.45</v>
      </c>
      <c r="H578" s="34">
        <v>9.84478458049886</v>
      </c>
      <c r="I578" s="1">
        <v>12.5</v>
      </c>
      <c r="J578" s="25">
        <f t="shared" si="4"/>
        <v>11575.48818</v>
      </c>
      <c r="K578" s="19">
        <f t="shared" si="5"/>
        <v>192699.7472</v>
      </c>
      <c r="L578" s="25">
        <f t="shared" si="6"/>
        <v>16.47463181</v>
      </c>
      <c r="M578" s="25">
        <f t="shared" si="7"/>
        <v>1828.379265</v>
      </c>
      <c r="N578" s="25">
        <f t="shared" si="9"/>
        <v>1441655.304</v>
      </c>
    </row>
    <row r="579" ht="15.75" customHeight="1">
      <c r="A579" s="7">
        <v>42943.0</v>
      </c>
      <c r="B579" s="19">
        <v>6585327.48529788</v>
      </c>
      <c r="C579" s="16">
        <f t="shared" si="1"/>
        <v>0.15</v>
      </c>
      <c r="D579" s="25">
        <f t="shared" si="2"/>
        <v>987.7991228</v>
      </c>
      <c r="E579" s="19">
        <f t="shared" si="3"/>
        <v>23707.17895</v>
      </c>
      <c r="F579" s="19">
        <f t="shared" si="14"/>
        <v>3044376.24</v>
      </c>
      <c r="G579" s="26">
        <v>2671.78</v>
      </c>
      <c r="H579" s="34">
        <v>9.28506493506493</v>
      </c>
      <c r="I579" s="1">
        <v>12.5</v>
      </c>
      <c r="J579" s="25">
        <f t="shared" si="4"/>
        <v>12229.03866</v>
      </c>
      <c r="K579" s="19">
        <f t="shared" si="5"/>
        <v>215812.7072</v>
      </c>
      <c r="L579" s="25">
        <f t="shared" si="6"/>
        <v>16.47760639</v>
      </c>
      <c r="M579" s="25">
        <f t="shared" si="7"/>
        <v>1938.597105</v>
      </c>
      <c r="N579" s="25">
        <f t="shared" si="9"/>
        <v>1443593.901</v>
      </c>
    </row>
    <row r="580" ht="15.75" customHeight="1">
      <c r="A580" s="7">
        <v>42944.0</v>
      </c>
      <c r="B580" s="19">
        <v>6414280.01814729</v>
      </c>
      <c r="C580" s="16">
        <f t="shared" si="1"/>
        <v>0.15</v>
      </c>
      <c r="D580" s="25">
        <f t="shared" si="2"/>
        <v>962.1420027</v>
      </c>
      <c r="E580" s="19">
        <f t="shared" si="3"/>
        <v>23091.40807</v>
      </c>
      <c r="F580" s="19">
        <f t="shared" si="14"/>
        <v>3067467.648</v>
      </c>
      <c r="G580" s="26">
        <v>2809.01</v>
      </c>
      <c r="H580" s="34">
        <v>9.69311111111111</v>
      </c>
      <c r="I580" s="1">
        <v>12.5</v>
      </c>
      <c r="J580" s="25">
        <f t="shared" si="4"/>
        <v>12434.86578</v>
      </c>
      <c r="K580" s="19">
        <f t="shared" si="5"/>
        <v>217345.8527</v>
      </c>
      <c r="L580" s="25">
        <f t="shared" si="6"/>
        <v>15.93640351</v>
      </c>
      <c r="M580" s="25">
        <f t="shared" si="7"/>
        <v>1856.988927</v>
      </c>
      <c r="N580" s="25">
        <f t="shared" si="9"/>
        <v>1445450.89</v>
      </c>
    </row>
    <row r="581" ht="15.75" customHeight="1">
      <c r="A581" s="7">
        <v>42945.0</v>
      </c>
      <c r="B581" s="19">
        <v>6713613.08566083</v>
      </c>
      <c r="C581" s="16">
        <f t="shared" si="1"/>
        <v>0.15</v>
      </c>
      <c r="D581" s="25">
        <f t="shared" si="2"/>
        <v>1007.041963</v>
      </c>
      <c r="E581" s="19">
        <f t="shared" si="3"/>
        <v>24169.00711</v>
      </c>
      <c r="F581" s="19">
        <f t="shared" si="14"/>
        <v>3091636.655</v>
      </c>
      <c r="G581" s="26">
        <v>2726.45</v>
      </c>
      <c r="H581" s="34">
        <v>9.15265392781316</v>
      </c>
      <c r="I581" s="1">
        <v>12.5</v>
      </c>
      <c r="J581" s="25">
        <f t="shared" si="4"/>
        <v>12289.47544</v>
      </c>
      <c r="K581" s="19">
        <f t="shared" si="5"/>
        <v>223414.7075</v>
      </c>
      <c r="L581" s="25">
        <f t="shared" si="6"/>
        <v>16.22700272</v>
      </c>
      <c r="M581" s="25">
        <f t="shared" si="7"/>
        <v>1966.642696</v>
      </c>
      <c r="N581" s="25">
        <f t="shared" si="9"/>
        <v>1447417.533</v>
      </c>
    </row>
    <row r="582" ht="15.75" customHeight="1">
      <c r="A582" s="7">
        <v>42946.0</v>
      </c>
      <c r="B582" s="19">
        <v>6285994.41778434</v>
      </c>
      <c r="C582" s="16">
        <f t="shared" si="1"/>
        <v>0.15</v>
      </c>
      <c r="D582" s="25">
        <f t="shared" si="2"/>
        <v>942.8991627</v>
      </c>
      <c r="E582" s="19">
        <f t="shared" si="3"/>
        <v>22629.5799</v>
      </c>
      <c r="F582" s="19">
        <f t="shared" si="14"/>
        <v>3114266.235</v>
      </c>
      <c r="G582" s="26">
        <v>2757.18</v>
      </c>
      <c r="H582" s="34">
        <v>9.75294784580499</v>
      </c>
      <c r="I582" s="1">
        <v>12.5</v>
      </c>
      <c r="J582" s="25">
        <f t="shared" si="4"/>
        <v>12261.39514</v>
      </c>
      <c r="K582" s="19">
        <f t="shared" si="5"/>
        <v>212026.6644</v>
      </c>
      <c r="L582" s="25">
        <f t="shared" si="6"/>
        <v>16.00948161</v>
      </c>
      <c r="M582" s="25">
        <f t="shared" si="7"/>
        <v>1845.595843</v>
      </c>
      <c r="N582" s="25">
        <f t="shared" si="9"/>
        <v>1449263.129</v>
      </c>
    </row>
    <row r="583" ht="15.75" customHeight="1">
      <c r="A583" s="7">
        <v>42947.0</v>
      </c>
      <c r="B583" s="19">
        <v>6200470.68420905</v>
      </c>
      <c r="C583" s="16">
        <f t="shared" si="1"/>
        <v>0.15</v>
      </c>
      <c r="D583" s="25">
        <f t="shared" si="2"/>
        <v>930.0706026</v>
      </c>
      <c r="E583" s="19">
        <f t="shared" si="3"/>
        <v>22321.69446</v>
      </c>
      <c r="F583" s="19">
        <f t="shared" si="14"/>
        <v>3136587.929</v>
      </c>
      <c r="G583" s="26">
        <v>2875.34</v>
      </c>
      <c r="H583" s="34">
        <v>9.99137931034482</v>
      </c>
      <c r="I583" s="1">
        <v>12.5</v>
      </c>
      <c r="J583" s="25">
        <f t="shared" si="4"/>
        <v>12390.2509</v>
      </c>
      <c r="K583" s="19">
        <f t="shared" si="5"/>
        <v>215836.566</v>
      </c>
      <c r="L583" s="25">
        <f t="shared" si="6"/>
        <v>15.51291438</v>
      </c>
      <c r="M583" s="25">
        <f t="shared" si="7"/>
        <v>1801.553063</v>
      </c>
      <c r="N583" s="25">
        <f t="shared" si="9"/>
        <v>1451064.682</v>
      </c>
    </row>
    <row r="584" ht="15.75" customHeight="1">
      <c r="A584" s="7">
        <v>42948.0</v>
      </c>
      <c r="B584" s="19">
        <v>6371518.15135964</v>
      </c>
      <c r="C584" s="16">
        <f t="shared" si="1"/>
        <v>0.15</v>
      </c>
      <c r="D584" s="25">
        <f t="shared" si="2"/>
        <v>955.7277227</v>
      </c>
      <c r="E584" s="19">
        <f t="shared" si="3"/>
        <v>22937.46534</v>
      </c>
      <c r="F584" s="19">
        <f t="shared" si="14"/>
        <v>3159525.395</v>
      </c>
      <c r="G584" s="26">
        <v>2718.26</v>
      </c>
      <c r="H584" s="34">
        <v>9.56152125279642</v>
      </c>
      <c r="I584" s="1">
        <v>12.5</v>
      </c>
      <c r="J584" s="25">
        <f t="shared" si="4"/>
        <v>12184.28124</v>
      </c>
      <c r="K584" s="19">
        <f t="shared" si="5"/>
        <v>213218.6862</v>
      </c>
      <c r="L584" s="25">
        <f t="shared" si="6"/>
        <v>16.13657725</v>
      </c>
      <c r="M584" s="25">
        <f t="shared" si="7"/>
        <v>1882.545625</v>
      </c>
      <c r="N584" s="25">
        <f t="shared" si="9"/>
        <v>1452947.227</v>
      </c>
    </row>
    <row r="585" ht="15.75" customHeight="1">
      <c r="A585" s="7">
        <v>42949.0</v>
      </c>
      <c r="B585" s="19">
        <v>6499803.75172258</v>
      </c>
      <c r="C585" s="16">
        <f t="shared" si="1"/>
        <v>0.15</v>
      </c>
      <c r="D585" s="25">
        <f t="shared" si="2"/>
        <v>974.9705628</v>
      </c>
      <c r="E585" s="19">
        <f t="shared" si="3"/>
        <v>23399.29351</v>
      </c>
      <c r="F585" s="19">
        <f t="shared" si="14"/>
        <v>3182924.688</v>
      </c>
      <c r="G585" s="26">
        <v>2710.67</v>
      </c>
      <c r="H585" s="34">
        <v>9.57127192982456</v>
      </c>
      <c r="I585" s="1">
        <v>12.5</v>
      </c>
      <c r="J585" s="25">
        <f t="shared" si="4"/>
        <v>12442.27784</v>
      </c>
      <c r="K585" s="19">
        <f t="shared" si="5"/>
        <v>212406.7224</v>
      </c>
      <c r="L585" s="25">
        <f t="shared" si="6"/>
        <v>16.5244018</v>
      </c>
      <c r="M585" s="25">
        <f t="shared" si="7"/>
        <v>1880.627792</v>
      </c>
      <c r="N585" s="25">
        <f t="shared" si="9"/>
        <v>1454827.855</v>
      </c>
    </row>
    <row r="586" ht="15.75" customHeight="1">
      <c r="A586" s="7">
        <v>42950.0</v>
      </c>
      <c r="B586" s="19">
        <v>5901137.61669551</v>
      </c>
      <c r="C586" s="16">
        <f t="shared" si="1"/>
        <v>0.15</v>
      </c>
      <c r="D586" s="25">
        <f t="shared" si="2"/>
        <v>885.1706425</v>
      </c>
      <c r="E586" s="19">
        <f t="shared" si="3"/>
        <v>21244.09542</v>
      </c>
      <c r="F586" s="19">
        <f t="shared" si="14"/>
        <v>3204168.784</v>
      </c>
      <c r="G586" s="26">
        <v>2804.73</v>
      </c>
      <c r="H586" s="34">
        <v>10.3817632850241</v>
      </c>
      <c r="I586" s="1">
        <v>12.5</v>
      </c>
      <c r="J586" s="25">
        <f t="shared" si="4"/>
        <v>12252.84277</v>
      </c>
      <c r="K586" s="19">
        <f t="shared" si="5"/>
        <v>202619.4821</v>
      </c>
      <c r="L586" s="25">
        <f t="shared" si="6"/>
        <v>15.72708745</v>
      </c>
      <c r="M586" s="25">
        <f t="shared" si="7"/>
        <v>1733.809518</v>
      </c>
      <c r="N586" s="25">
        <f t="shared" si="9"/>
        <v>1456561.665</v>
      </c>
    </row>
    <row r="587" ht="15.75" customHeight="1">
      <c r="A587" s="7">
        <v>42951.0</v>
      </c>
      <c r="B587" s="19">
        <v>7654374.1549891</v>
      </c>
      <c r="C587" s="16">
        <f t="shared" si="1"/>
        <v>0.15</v>
      </c>
      <c r="D587" s="25">
        <f t="shared" si="2"/>
        <v>1148.156123</v>
      </c>
      <c r="E587" s="19">
        <f t="shared" si="3"/>
        <v>27555.74696</v>
      </c>
      <c r="F587" s="19">
        <f t="shared" si="14"/>
        <v>3231724.531</v>
      </c>
      <c r="G587" s="26">
        <v>2895.89</v>
      </c>
      <c r="H587" s="34">
        <v>7.94608938547486</v>
      </c>
      <c r="I587" s="1">
        <v>12.5</v>
      </c>
      <c r="J587" s="25">
        <f t="shared" si="4"/>
        <v>12164.46825</v>
      </c>
      <c r="K587" s="19">
        <f t="shared" si="5"/>
        <v>273331.622</v>
      </c>
      <c r="L587" s="25">
        <f t="shared" si="6"/>
        <v>15.12215094</v>
      </c>
      <c r="M587" s="25">
        <f t="shared" si="7"/>
        <v>2265.26523</v>
      </c>
      <c r="N587" s="25">
        <f t="shared" si="9"/>
        <v>1458826.93</v>
      </c>
    </row>
    <row r="588" ht="15.75" customHeight="1">
      <c r="A588" s="7">
        <v>42952.0</v>
      </c>
      <c r="B588" s="19">
        <v>7568850.4214138</v>
      </c>
      <c r="C588" s="16">
        <f t="shared" si="1"/>
        <v>0.15</v>
      </c>
      <c r="D588" s="25">
        <f t="shared" si="2"/>
        <v>1135.327563</v>
      </c>
      <c r="E588" s="19">
        <f t="shared" si="3"/>
        <v>27247.86152</v>
      </c>
      <c r="F588" s="19">
        <f t="shared" si="14"/>
        <v>3258972.392</v>
      </c>
      <c r="G588" s="26">
        <v>3252.91</v>
      </c>
      <c r="H588" s="34">
        <v>8.23917137476459</v>
      </c>
      <c r="I588" s="1">
        <v>12.5</v>
      </c>
      <c r="J588" s="25">
        <f t="shared" si="4"/>
        <v>12472.21115</v>
      </c>
      <c r="K588" s="19">
        <f t="shared" si="5"/>
        <v>296107.7503</v>
      </c>
      <c r="L588" s="25">
        <f t="shared" si="6"/>
        <v>13.80301334</v>
      </c>
      <c r="M588" s="25">
        <f t="shared" si="7"/>
        <v>2184.685714</v>
      </c>
      <c r="N588" s="25">
        <f t="shared" si="9"/>
        <v>1461011.616</v>
      </c>
    </row>
    <row r="589" ht="15.75" customHeight="1">
      <c r="A589" s="7">
        <v>42953.0</v>
      </c>
      <c r="B589" s="19">
        <v>5986661.3502708</v>
      </c>
      <c r="C589" s="16">
        <f t="shared" si="1"/>
        <v>0.15</v>
      </c>
      <c r="D589" s="25">
        <f t="shared" si="2"/>
        <v>897.9992025</v>
      </c>
      <c r="E589" s="19">
        <f t="shared" si="3"/>
        <v>21551.98086</v>
      </c>
      <c r="F589" s="19">
        <f t="shared" si="14"/>
        <v>3280524.373</v>
      </c>
      <c r="G589" s="26">
        <v>3213.94</v>
      </c>
      <c r="H589" s="34">
        <v>10.222619047619</v>
      </c>
      <c r="I589" s="1">
        <v>12.5</v>
      </c>
      <c r="J589" s="25">
        <f t="shared" si="4"/>
        <v>12239.87167</v>
      </c>
      <c r="K589" s="19">
        <f t="shared" si="5"/>
        <v>235796.2269</v>
      </c>
      <c r="L589" s="25">
        <f t="shared" si="6"/>
        <v>13.71013087</v>
      </c>
      <c r="M589" s="25">
        <f t="shared" si="7"/>
        <v>1760.801211</v>
      </c>
      <c r="N589" s="25">
        <f t="shared" si="9"/>
        <v>1462772.417</v>
      </c>
    </row>
    <row r="590" ht="15.75" customHeight="1">
      <c r="A590" s="7">
        <v>42954.0</v>
      </c>
      <c r="B590" s="19">
        <v>6542565.61851024</v>
      </c>
      <c r="C590" s="16">
        <f t="shared" si="1"/>
        <v>0.15</v>
      </c>
      <c r="D590" s="25">
        <f t="shared" si="2"/>
        <v>981.3848428</v>
      </c>
      <c r="E590" s="19">
        <f t="shared" si="3"/>
        <v>23553.23623</v>
      </c>
      <c r="F590" s="19">
        <f t="shared" si="14"/>
        <v>3304077.609</v>
      </c>
      <c r="G590" s="26">
        <v>3378.94</v>
      </c>
      <c r="H590" s="34">
        <v>9.27745098039215</v>
      </c>
      <c r="I590" s="1">
        <v>12.5</v>
      </c>
      <c r="J590" s="25">
        <f t="shared" si="4"/>
        <v>12139.66636</v>
      </c>
      <c r="K590" s="19">
        <f t="shared" si="5"/>
        <v>273157.4659</v>
      </c>
      <c r="L590" s="25">
        <f t="shared" si="6"/>
        <v>12.93387835</v>
      </c>
      <c r="M590" s="25">
        <f t="shared" si="7"/>
        <v>1940.188101</v>
      </c>
      <c r="N590" s="25">
        <f t="shared" si="9"/>
        <v>1464712.605</v>
      </c>
    </row>
    <row r="591" ht="15.75" customHeight="1">
      <c r="A591" s="7">
        <v>42955.0</v>
      </c>
      <c r="B591" s="19">
        <v>7012946.15317437</v>
      </c>
      <c r="C591" s="16">
        <f t="shared" si="1"/>
        <v>0.15</v>
      </c>
      <c r="D591" s="25">
        <f t="shared" si="2"/>
        <v>1051.941923</v>
      </c>
      <c r="E591" s="19">
        <f t="shared" si="3"/>
        <v>25246.60615</v>
      </c>
      <c r="F591" s="19">
        <f t="shared" si="14"/>
        <v>3329324.215</v>
      </c>
      <c r="G591" s="26">
        <v>3419.94</v>
      </c>
      <c r="H591" s="34">
        <v>9.00843495934959</v>
      </c>
      <c r="I591" s="1">
        <v>12.5</v>
      </c>
      <c r="J591" s="25">
        <f t="shared" si="4"/>
        <v>12635.13386</v>
      </c>
      <c r="K591" s="19">
        <f t="shared" si="5"/>
        <v>284728.1477</v>
      </c>
      <c r="L591" s="25">
        <f t="shared" si="6"/>
        <v>13.30037424</v>
      </c>
      <c r="M591" s="25">
        <f t="shared" si="7"/>
        <v>1998.12732</v>
      </c>
      <c r="N591" s="25">
        <f t="shared" si="9"/>
        <v>1466710.732</v>
      </c>
    </row>
    <row r="592" ht="15.75" customHeight="1">
      <c r="A592" s="7">
        <v>42956.0</v>
      </c>
      <c r="B592" s="19">
        <v>6333394.73736857</v>
      </c>
      <c r="C592" s="16">
        <f t="shared" si="1"/>
        <v>0.15</v>
      </c>
      <c r="D592" s="25">
        <f t="shared" si="2"/>
        <v>950.0092106</v>
      </c>
      <c r="E592" s="19">
        <f t="shared" si="3"/>
        <v>22800.22105</v>
      </c>
      <c r="F592" s="19">
        <f t="shared" si="14"/>
        <v>3352124.437</v>
      </c>
      <c r="G592" s="26">
        <v>3342.47</v>
      </c>
      <c r="H592" s="34">
        <v>10.4434782608695</v>
      </c>
      <c r="I592" s="1">
        <v>12.5</v>
      </c>
      <c r="J592" s="25">
        <f t="shared" si="4"/>
        <v>13228.53405</v>
      </c>
      <c r="K592" s="19">
        <f t="shared" si="5"/>
        <v>240039.9979</v>
      </c>
      <c r="L592" s="25">
        <f t="shared" si="6"/>
        <v>14.24776366</v>
      </c>
      <c r="M592" s="25">
        <f t="shared" si="7"/>
        <v>1723.563697</v>
      </c>
      <c r="N592" s="25">
        <f t="shared" si="9"/>
        <v>1468434.296</v>
      </c>
    </row>
    <row r="593" ht="15.75" customHeight="1">
      <c r="A593" s="7">
        <v>42957.0</v>
      </c>
      <c r="B593" s="19">
        <v>6149818.07831441</v>
      </c>
      <c r="C593" s="16">
        <f t="shared" si="1"/>
        <v>0.15</v>
      </c>
      <c r="D593" s="25">
        <f t="shared" si="2"/>
        <v>922.4727117</v>
      </c>
      <c r="E593" s="19">
        <f t="shared" si="3"/>
        <v>22139.34508</v>
      </c>
      <c r="F593" s="19">
        <f t="shared" si="14"/>
        <v>3374263.782</v>
      </c>
      <c r="G593" s="26">
        <v>3381.28</v>
      </c>
      <c r="H593" s="34">
        <v>10.718407960199</v>
      </c>
      <c r="I593" s="1">
        <v>12.5</v>
      </c>
      <c r="J593" s="25">
        <f t="shared" si="4"/>
        <v>13183.25181</v>
      </c>
      <c r="K593" s="19">
        <f t="shared" si="5"/>
        <v>236598.5704</v>
      </c>
      <c r="L593" s="25">
        <f t="shared" si="6"/>
        <v>14.03601787</v>
      </c>
      <c r="M593" s="25">
        <f t="shared" si="7"/>
        <v>1679.35388</v>
      </c>
      <c r="N593" s="25">
        <f t="shared" si="9"/>
        <v>1470113.65</v>
      </c>
    </row>
    <row r="594" ht="15.75" customHeight="1">
      <c r="A594" s="7">
        <v>42958.0</v>
      </c>
      <c r="B594" s="19">
        <v>6608759.72594981</v>
      </c>
      <c r="C594" s="16">
        <f t="shared" si="1"/>
        <v>0.15</v>
      </c>
      <c r="D594" s="25">
        <f t="shared" si="2"/>
        <v>991.3139589</v>
      </c>
      <c r="E594" s="19">
        <f t="shared" si="3"/>
        <v>23791.53501</v>
      </c>
      <c r="F594" s="19">
        <f t="shared" si="14"/>
        <v>3398055.317</v>
      </c>
      <c r="G594" s="26">
        <v>3650.62</v>
      </c>
      <c r="H594" s="34">
        <v>10.0125</v>
      </c>
      <c r="I594" s="1">
        <v>12.5</v>
      </c>
      <c r="J594" s="25">
        <f t="shared" si="4"/>
        <v>13234.04135</v>
      </c>
      <c r="K594" s="19">
        <f t="shared" si="5"/>
        <v>273454.6816</v>
      </c>
      <c r="L594" s="25">
        <f t="shared" si="6"/>
        <v>13.05053631</v>
      </c>
      <c r="M594" s="25">
        <f t="shared" si="7"/>
        <v>1797.752809</v>
      </c>
      <c r="N594" s="25">
        <f t="shared" si="9"/>
        <v>1471911.403</v>
      </c>
    </row>
    <row r="595" ht="15.75" customHeight="1">
      <c r="A595" s="7">
        <v>42959.0</v>
      </c>
      <c r="B595" s="19">
        <v>6195712.24307795</v>
      </c>
      <c r="C595" s="16">
        <f t="shared" si="1"/>
        <v>0.15</v>
      </c>
      <c r="D595" s="25">
        <f t="shared" si="2"/>
        <v>929.3568365</v>
      </c>
      <c r="E595" s="19">
        <f t="shared" si="3"/>
        <v>22304.56408</v>
      </c>
      <c r="F595" s="19">
        <f t="shared" si="14"/>
        <v>3420359.881</v>
      </c>
      <c r="G595" s="26">
        <v>3884.71</v>
      </c>
      <c r="H595" s="34">
        <v>10.6601234567901</v>
      </c>
      <c r="I595" s="1">
        <v>12.5</v>
      </c>
      <c r="J595" s="25">
        <f t="shared" si="4"/>
        <v>13209.41148</v>
      </c>
      <c r="K595" s="19">
        <f t="shared" si="5"/>
        <v>273311.3281</v>
      </c>
      <c r="L595" s="25">
        <f t="shared" si="6"/>
        <v>12.24129506</v>
      </c>
      <c r="M595" s="25">
        <f t="shared" si="7"/>
        <v>1688.535792</v>
      </c>
      <c r="N595" s="25">
        <f t="shared" si="9"/>
        <v>1473599.938</v>
      </c>
    </row>
    <row r="596" ht="15.75" customHeight="1">
      <c r="A596" s="7">
        <v>42960.0</v>
      </c>
      <c r="B596" s="19">
        <v>6792336.38500397</v>
      </c>
      <c r="C596" s="16">
        <f t="shared" si="1"/>
        <v>0.15</v>
      </c>
      <c r="D596" s="25">
        <f t="shared" si="2"/>
        <v>1018.850458</v>
      </c>
      <c r="E596" s="19">
        <f t="shared" si="3"/>
        <v>24452.41099</v>
      </c>
      <c r="F596" s="19">
        <f t="shared" si="14"/>
        <v>3444812.292</v>
      </c>
      <c r="G596" s="26">
        <v>4073.26</v>
      </c>
      <c r="H596" s="34">
        <v>9.70641891891891</v>
      </c>
      <c r="I596" s="1">
        <v>12.5</v>
      </c>
      <c r="J596" s="25">
        <f t="shared" si="4"/>
        <v>13185.85248</v>
      </c>
      <c r="K596" s="19">
        <f t="shared" si="5"/>
        <v>314734.5098</v>
      </c>
      <c r="L596" s="25">
        <f t="shared" si="6"/>
        <v>11.65382738</v>
      </c>
      <c r="M596" s="25">
        <f t="shared" si="7"/>
        <v>1854.442936</v>
      </c>
      <c r="N596" s="25">
        <f t="shared" si="9"/>
        <v>1475454.381</v>
      </c>
    </row>
    <row r="597" ht="15.75" customHeight="1">
      <c r="A597" s="7">
        <v>42961.0</v>
      </c>
      <c r="B597" s="19">
        <v>5966241.41926025</v>
      </c>
      <c r="C597" s="16">
        <f t="shared" si="1"/>
        <v>0.15</v>
      </c>
      <c r="D597" s="25">
        <f t="shared" si="2"/>
        <v>894.9362129</v>
      </c>
      <c r="E597" s="19">
        <f t="shared" si="3"/>
        <v>21478.46911</v>
      </c>
      <c r="F597" s="19">
        <f t="shared" si="14"/>
        <v>3466290.761</v>
      </c>
      <c r="G597" s="26">
        <v>4325.13</v>
      </c>
      <c r="H597" s="34">
        <v>11.1043589743589</v>
      </c>
      <c r="I597" s="1">
        <v>12.5</v>
      </c>
      <c r="J597" s="25">
        <f t="shared" si="4"/>
        <v>13250.25729</v>
      </c>
      <c r="K597" s="19">
        <f t="shared" si="5"/>
        <v>292123.7964</v>
      </c>
      <c r="L597" s="25">
        <f t="shared" si="6"/>
        <v>11.02878439</v>
      </c>
      <c r="M597" s="25">
        <f t="shared" si="7"/>
        <v>1620.98506</v>
      </c>
      <c r="N597" s="25">
        <f t="shared" si="9"/>
        <v>1477075.366</v>
      </c>
    </row>
    <row r="598" ht="15.75" customHeight="1">
      <c r="A598" s="7">
        <v>42962.0</v>
      </c>
      <c r="B598" s="19">
        <v>6975913.04405813</v>
      </c>
      <c r="C598" s="16">
        <f t="shared" si="1"/>
        <v>0.15</v>
      </c>
      <c r="D598" s="25">
        <f t="shared" si="2"/>
        <v>1046.386957</v>
      </c>
      <c r="E598" s="19">
        <f t="shared" si="3"/>
        <v>25113.28696</v>
      </c>
      <c r="F598" s="19">
        <f t="shared" si="14"/>
        <v>3491404.048</v>
      </c>
      <c r="G598" s="26">
        <v>4181.93</v>
      </c>
      <c r="H598" s="34">
        <v>9.48651315789473</v>
      </c>
      <c r="I598" s="1">
        <v>12.5</v>
      </c>
      <c r="J598" s="25">
        <f t="shared" si="4"/>
        <v>13235.41818</v>
      </c>
      <c r="K598" s="19">
        <f t="shared" si="5"/>
        <v>330621.7414</v>
      </c>
      <c r="L598" s="25">
        <f t="shared" si="6"/>
        <v>11.39366403</v>
      </c>
      <c r="M598" s="25">
        <f t="shared" si="7"/>
        <v>1897.430563</v>
      </c>
      <c r="N598" s="25">
        <f t="shared" si="9"/>
        <v>1478972.797</v>
      </c>
    </row>
    <row r="599" ht="15.75" customHeight="1">
      <c r="A599" s="7">
        <v>42963.0</v>
      </c>
      <c r="B599" s="19">
        <v>5966241.41926025</v>
      </c>
      <c r="C599" s="16">
        <f t="shared" si="1"/>
        <v>0.15</v>
      </c>
      <c r="D599" s="25">
        <f t="shared" si="2"/>
        <v>894.9362129</v>
      </c>
      <c r="E599" s="19">
        <f t="shared" si="3"/>
        <v>21478.46911</v>
      </c>
      <c r="F599" s="19">
        <f t="shared" si="14"/>
        <v>3512882.517</v>
      </c>
      <c r="G599" s="26">
        <v>4376.63</v>
      </c>
      <c r="H599" s="34">
        <v>11.0433333333333</v>
      </c>
      <c r="I599" s="1">
        <v>12.5</v>
      </c>
      <c r="J599" s="25">
        <f t="shared" si="4"/>
        <v>13177.43855</v>
      </c>
      <c r="K599" s="19">
        <f t="shared" si="5"/>
        <v>297235.6625</v>
      </c>
      <c r="L599" s="25">
        <f t="shared" si="6"/>
        <v>10.83911109</v>
      </c>
      <c r="M599" s="25">
        <f t="shared" si="7"/>
        <v>1629.94265</v>
      </c>
      <c r="N599" s="25">
        <f t="shared" si="9"/>
        <v>1480602.74</v>
      </c>
    </row>
    <row r="600" ht="15.75" customHeight="1">
      <c r="A600" s="7">
        <v>42964.0</v>
      </c>
      <c r="B600" s="19">
        <v>8215055.49267373</v>
      </c>
      <c r="C600" s="16">
        <f t="shared" si="1"/>
        <v>0.15</v>
      </c>
      <c r="D600" s="25">
        <f t="shared" si="2"/>
        <v>1232.258324</v>
      </c>
      <c r="E600" s="19">
        <f t="shared" si="3"/>
        <v>29574.19977</v>
      </c>
      <c r="F600" s="19">
        <f t="shared" si="14"/>
        <v>3542456.717</v>
      </c>
      <c r="G600" s="26">
        <v>4331.69</v>
      </c>
      <c r="H600" s="34">
        <v>8.04646182495344</v>
      </c>
      <c r="I600" s="1">
        <v>12.5</v>
      </c>
      <c r="J600" s="25">
        <f t="shared" si="4"/>
        <v>13220.42608</v>
      </c>
      <c r="K600" s="19">
        <f t="shared" si="5"/>
        <v>403751.0611</v>
      </c>
      <c r="L600" s="25">
        <f t="shared" si="6"/>
        <v>10.98728993</v>
      </c>
      <c r="M600" s="25">
        <f t="shared" si="7"/>
        <v>2237.008065</v>
      </c>
      <c r="N600" s="25">
        <f t="shared" si="9"/>
        <v>1482839.748</v>
      </c>
    </row>
    <row r="601" ht="15.75" customHeight="1">
      <c r="A601" s="7">
        <v>42965.0</v>
      </c>
      <c r="B601" s="19">
        <v>6838230.54976751</v>
      </c>
      <c r="C601" s="16">
        <f t="shared" si="1"/>
        <v>0.15</v>
      </c>
      <c r="D601" s="25">
        <f t="shared" si="2"/>
        <v>1025.734582</v>
      </c>
      <c r="E601" s="19">
        <f t="shared" si="3"/>
        <v>24617.62998</v>
      </c>
      <c r="F601" s="19">
        <f t="shared" si="14"/>
        <v>3567074.347</v>
      </c>
      <c r="G601" s="26">
        <v>4160.62</v>
      </c>
      <c r="H601" s="34">
        <v>9.66532438478747</v>
      </c>
      <c r="I601" s="1">
        <v>12.5</v>
      </c>
      <c r="J601" s="25">
        <f t="shared" si="4"/>
        <v>13218.7433</v>
      </c>
      <c r="K601" s="19">
        <f t="shared" si="5"/>
        <v>322851.5543</v>
      </c>
      <c r="L601" s="25">
        <f t="shared" si="6"/>
        <v>11.43759244</v>
      </c>
      <c r="M601" s="25">
        <f t="shared" si="7"/>
        <v>1862.327562</v>
      </c>
      <c r="N601" s="25">
        <f t="shared" si="9"/>
        <v>1484702.075</v>
      </c>
    </row>
    <row r="602" ht="15.75" customHeight="1">
      <c r="A602" s="7">
        <v>42966.0</v>
      </c>
      <c r="B602" s="19">
        <v>6930018.87929459</v>
      </c>
      <c r="C602" s="16">
        <f t="shared" si="1"/>
        <v>0.15</v>
      </c>
      <c r="D602" s="25">
        <f t="shared" si="2"/>
        <v>1039.502832</v>
      </c>
      <c r="E602" s="19">
        <f t="shared" si="3"/>
        <v>24948.06797</v>
      </c>
      <c r="F602" s="19">
        <f t="shared" si="14"/>
        <v>3592022.415</v>
      </c>
      <c r="G602" s="26">
        <v>4193.7</v>
      </c>
      <c r="H602" s="34">
        <v>9.55353200883002</v>
      </c>
      <c r="I602" s="1">
        <v>12.5</v>
      </c>
      <c r="J602" s="25">
        <f t="shared" si="4"/>
        <v>13241.23144</v>
      </c>
      <c r="K602" s="19">
        <f t="shared" si="5"/>
        <v>329226.4052</v>
      </c>
      <c r="L602" s="25">
        <f t="shared" si="6"/>
        <v>11.36667696</v>
      </c>
      <c r="M602" s="25">
        <f t="shared" si="7"/>
        <v>1884.119924</v>
      </c>
      <c r="N602" s="25">
        <f t="shared" si="9"/>
        <v>1486586.195</v>
      </c>
    </row>
    <row r="603" ht="15.75" customHeight="1">
      <c r="A603" s="7">
        <v>42967.0</v>
      </c>
      <c r="B603" s="19">
        <v>5966241.41926025</v>
      </c>
      <c r="C603" s="16">
        <f t="shared" si="1"/>
        <v>0.15</v>
      </c>
      <c r="D603" s="25">
        <f t="shared" si="2"/>
        <v>894.9362129</v>
      </c>
      <c r="E603" s="19">
        <f t="shared" si="3"/>
        <v>21478.46911</v>
      </c>
      <c r="F603" s="19">
        <f t="shared" si="14"/>
        <v>3613500.884</v>
      </c>
      <c r="G603" s="26">
        <v>4087.66</v>
      </c>
      <c r="H603" s="34">
        <v>10.8717948717948</v>
      </c>
      <c r="I603" s="1">
        <v>12.5</v>
      </c>
      <c r="J603" s="25">
        <f t="shared" si="4"/>
        <v>12972.75057</v>
      </c>
      <c r="K603" s="19">
        <f t="shared" si="5"/>
        <v>281990.6958</v>
      </c>
      <c r="L603" s="25">
        <f t="shared" si="6"/>
        <v>11.42509457</v>
      </c>
      <c r="M603" s="25">
        <f t="shared" si="7"/>
        <v>1655.660377</v>
      </c>
      <c r="N603" s="25">
        <f t="shared" si="9"/>
        <v>1488241.855</v>
      </c>
    </row>
    <row r="604" ht="15.75" customHeight="1">
      <c r="A604" s="7">
        <v>42968.0</v>
      </c>
      <c r="B604" s="19">
        <v>5277828.94780714</v>
      </c>
      <c r="C604" s="16">
        <f t="shared" si="1"/>
        <v>0.15</v>
      </c>
      <c r="D604" s="25">
        <f t="shared" si="2"/>
        <v>791.6743422</v>
      </c>
      <c r="E604" s="19">
        <f t="shared" si="3"/>
        <v>19000.18421</v>
      </c>
      <c r="F604" s="19">
        <f t="shared" si="14"/>
        <v>3632501.068</v>
      </c>
      <c r="G604" s="26">
        <v>4001.74</v>
      </c>
      <c r="H604" s="34">
        <v>12.6439130434782</v>
      </c>
      <c r="I604" s="1">
        <v>12.5</v>
      </c>
      <c r="J604" s="25">
        <f t="shared" si="4"/>
        <v>13346.48205</v>
      </c>
      <c r="K604" s="19">
        <f t="shared" si="5"/>
        <v>237371.5312</v>
      </c>
      <c r="L604" s="25">
        <f t="shared" si="6"/>
        <v>12.00661097</v>
      </c>
      <c r="M604" s="25">
        <f t="shared" si="7"/>
        <v>1423.609917</v>
      </c>
      <c r="N604" s="25">
        <f t="shared" si="9"/>
        <v>1489665.465</v>
      </c>
    </row>
    <row r="605" ht="15.75" customHeight="1">
      <c r="A605" s="7">
        <v>42969.0</v>
      </c>
      <c r="B605" s="19">
        <v>4084580.66395509</v>
      </c>
      <c r="C605" s="16">
        <f t="shared" si="1"/>
        <v>0.15</v>
      </c>
      <c r="D605" s="25">
        <f t="shared" si="2"/>
        <v>612.6870996</v>
      </c>
      <c r="E605" s="19">
        <f t="shared" si="3"/>
        <v>14704.49039</v>
      </c>
      <c r="F605" s="19">
        <f t="shared" si="14"/>
        <v>3647205.558</v>
      </c>
      <c r="G605" s="26">
        <v>4100.52</v>
      </c>
      <c r="H605" s="34">
        <v>16.3217228464419</v>
      </c>
      <c r="I605" s="1">
        <v>12.5</v>
      </c>
      <c r="J605" s="25">
        <f t="shared" si="4"/>
        <v>13333.47871</v>
      </c>
      <c r="K605" s="19">
        <f t="shared" si="5"/>
        <v>188423.1235</v>
      </c>
      <c r="L605" s="25">
        <f t="shared" si="6"/>
        <v>11.70596006</v>
      </c>
      <c r="M605" s="25">
        <f t="shared" si="7"/>
        <v>1102.824755</v>
      </c>
      <c r="N605" s="25">
        <f t="shared" si="9"/>
        <v>1490768.29</v>
      </c>
    </row>
    <row r="606" ht="15.75" customHeight="1">
      <c r="A606" s="7">
        <v>42970.0</v>
      </c>
      <c r="B606" s="19">
        <v>7297172.19740292</v>
      </c>
      <c r="C606" s="16">
        <f t="shared" si="1"/>
        <v>0.15</v>
      </c>
      <c r="D606" s="25">
        <f t="shared" si="2"/>
        <v>1094.57583</v>
      </c>
      <c r="E606" s="19">
        <f t="shared" si="3"/>
        <v>26269.81991</v>
      </c>
      <c r="F606" s="19">
        <f t="shared" si="14"/>
        <v>3673475.378</v>
      </c>
      <c r="G606" s="26">
        <v>4151.52</v>
      </c>
      <c r="H606" s="34">
        <v>9.03815513626834</v>
      </c>
      <c r="I606" s="1">
        <v>12.5</v>
      </c>
      <c r="J606" s="25">
        <f t="shared" si="4"/>
        <v>13190.59488</v>
      </c>
      <c r="K606" s="19">
        <f t="shared" si="5"/>
        <v>344499.5083</v>
      </c>
      <c r="L606" s="25">
        <f t="shared" si="6"/>
        <v>11.43825431</v>
      </c>
      <c r="M606" s="25">
        <f t="shared" si="7"/>
        <v>1991.556875</v>
      </c>
      <c r="N606" s="25">
        <f t="shared" si="9"/>
        <v>1492759.847</v>
      </c>
    </row>
    <row r="607" ht="15.75" customHeight="1">
      <c r="A607" s="7">
        <v>42971.0</v>
      </c>
      <c r="B607" s="19">
        <v>4459277.50765039</v>
      </c>
      <c r="C607" s="16">
        <f t="shared" si="1"/>
        <v>0.15</v>
      </c>
      <c r="D607" s="25">
        <f t="shared" si="2"/>
        <v>668.8916261</v>
      </c>
      <c r="E607" s="19">
        <f t="shared" si="3"/>
        <v>16053.39903</v>
      </c>
      <c r="F607" s="19">
        <f t="shared" si="14"/>
        <v>3689528.777</v>
      </c>
      <c r="G607" s="26">
        <v>4334.68</v>
      </c>
      <c r="H607" s="34">
        <v>14.2348184818481</v>
      </c>
      <c r="I607" s="1">
        <v>12.5</v>
      </c>
      <c r="J607" s="25">
        <f t="shared" si="4"/>
        <v>12695.40118</v>
      </c>
      <c r="K607" s="19">
        <f t="shared" si="5"/>
        <v>228384.3664</v>
      </c>
      <c r="L607" s="25">
        <f t="shared" si="6"/>
        <v>10.54367202</v>
      </c>
      <c r="M607" s="25">
        <f t="shared" si="7"/>
        <v>1264.50506</v>
      </c>
      <c r="N607" s="25">
        <f t="shared" si="9"/>
        <v>1494024.352</v>
      </c>
    </row>
    <row r="608" ht="15.75" customHeight="1">
      <c r="A608" s="7">
        <v>42972.0</v>
      </c>
      <c r="B608" s="19">
        <v>4459277.50765039</v>
      </c>
      <c r="C608" s="16">
        <f t="shared" si="1"/>
        <v>0.15</v>
      </c>
      <c r="D608" s="25">
        <f t="shared" si="2"/>
        <v>668.8916261</v>
      </c>
      <c r="E608" s="19">
        <f t="shared" si="3"/>
        <v>16053.39903</v>
      </c>
      <c r="F608" s="19">
        <f t="shared" si="14"/>
        <v>3705582.176</v>
      </c>
      <c r="G608" s="26">
        <v>4371.6</v>
      </c>
      <c r="H608" s="34">
        <v>13.949504950495</v>
      </c>
      <c r="I608" s="1">
        <v>12.5</v>
      </c>
      <c r="J608" s="25">
        <f t="shared" si="4"/>
        <v>12440.94273</v>
      </c>
      <c r="K608" s="19">
        <f t="shared" si="5"/>
        <v>235040.599</v>
      </c>
      <c r="L608" s="25">
        <f t="shared" si="6"/>
        <v>10.24508048</v>
      </c>
      <c r="M608" s="25">
        <f t="shared" si="7"/>
        <v>1290.368372</v>
      </c>
      <c r="N608" s="25">
        <f t="shared" si="9"/>
        <v>1495314.72</v>
      </c>
    </row>
    <row r="609" ht="15.75" customHeight="1">
      <c r="A609" s="7">
        <v>42973.0</v>
      </c>
      <c r="B609" s="19">
        <v>4635882.55745833</v>
      </c>
      <c r="C609" s="16">
        <f t="shared" si="1"/>
        <v>0.15</v>
      </c>
      <c r="D609" s="25">
        <f t="shared" si="2"/>
        <v>695.3823836</v>
      </c>
      <c r="E609" s="19">
        <f t="shared" si="3"/>
        <v>16689.17721</v>
      </c>
      <c r="F609" s="19">
        <f t="shared" si="14"/>
        <v>3722271.353</v>
      </c>
      <c r="G609" s="26">
        <v>4352.4</v>
      </c>
      <c r="H609" s="34">
        <v>13.9855555555555</v>
      </c>
      <c r="I609" s="1">
        <v>12.5</v>
      </c>
      <c r="J609" s="25">
        <f t="shared" si="4"/>
        <v>12967.07861</v>
      </c>
      <c r="K609" s="19">
        <f t="shared" si="5"/>
        <v>233405.1005</v>
      </c>
      <c r="L609" s="25">
        <f t="shared" si="6"/>
        <v>10.72545791</v>
      </c>
      <c r="M609" s="25">
        <f t="shared" si="7"/>
        <v>1287.042186</v>
      </c>
      <c r="N609" s="25">
        <f t="shared" si="9"/>
        <v>1496601.763</v>
      </c>
    </row>
    <row r="610" ht="15.75" customHeight="1">
      <c r="A610" s="7">
        <v>42974.0</v>
      </c>
      <c r="B610" s="19">
        <v>6843445.68005753</v>
      </c>
      <c r="C610" s="16">
        <f t="shared" si="1"/>
        <v>0.15</v>
      </c>
      <c r="D610" s="25">
        <f t="shared" si="2"/>
        <v>1026.516852</v>
      </c>
      <c r="E610" s="19">
        <f t="shared" si="3"/>
        <v>24636.40445</v>
      </c>
      <c r="F610" s="19">
        <f t="shared" si="14"/>
        <v>3746907.758</v>
      </c>
      <c r="G610" s="26">
        <v>4382.88</v>
      </c>
      <c r="H610" s="34">
        <v>9.32344086021505</v>
      </c>
      <c r="I610" s="1">
        <v>12.5</v>
      </c>
      <c r="J610" s="25">
        <f t="shared" si="4"/>
        <v>12760.89222</v>
      </c>
      <c r="K610" s="19">
        <f t="shared" si="5"/>
        <v>352569.4054</v>
      </c>
      <c r="L610" s="25">
        <f t="shared" si="6"/>
        <v>10.48151261</v>
      </c>
      <c r="M610" s="25">
        <f t="shared" si="7"/>
        <v>1930.617705</v>
      </c>
      <c r="N610" s="25">
        <f t="shared" si="9"/>
        <v>1498532.38</v>
      </c>
    </row>
    <row r="611" ht="15.75" customHeight="1">
      <c r="A611" s="7">
        <v>42975.0</v>
      </c>
      <c r="B611" s="19">
        <v>5695512.85630595</v>
      </c>
      <c r="C611" s="16">
        <f t="shared" si="1"/>
        <v>0.15</v>
      </c>
      <c r="D611" s="25">
        <f t="shared" si="2"/>
        <v>854.3269284</v>
      </c>
      <c r="E611" s="19">
        <f t="shared" si="3"/>
        <v>20503.84628</v>
      </c>
      <c r="F611" s="19">
        <f t="shared" si="14"/>
        <v>3767411.604</v>
      </c>
      <c r="G611" s="26">
        <v>4382.66</v>
      </c>
      <c r="H611" s="34">
        <v>10.9644702842377</v>
      </c>
      <c r="I611" s="1">
        <v>12.5</v>
      </c>
      <c r="J611" s="25">
        <f t="shared" si="4"/>
        <v>12489.65629</v>
      </c>
      <c r="K611" s="19">
        <f t="shared" si="5"/>
        <v>299786.0284</v>
      </c>
      <c r="L611" s="25">
        <f t="shared" si="6"/>
        <v>10.25924043</v>
      </c>
      <c r="M611" s="25">
        <f t="shared" si="7"/>
        <v>1641.666176</v>
      </c>
      <c r="N611" s="25">
        <f t="shared" si="9"/>
        <v>1500174.047</v>
      </c>
    </row>
    <row r="612" ht="15.75" customHeight="1">
      <c r="A612" s="7">
        <v>42976.0</v>
      </c>
      <c r="B612" s="19">
        <v>6578538.10534563</v>
      </c>
      <c r="C612" s="16">
        <f t="shared" si="1"/>
        <v>0.15</v>
      </c>
      <c r="D612" s="25">
        <f t="shared" si="2"/>
        <v>986.7807158</v>
      </c>
      <c r="E612" s="19">
        <f t="shared" si="3"/>
        <v>23682.73718</v>
      </c>
      <c r="F612" s="19">
        <f t="shared" si="14"/>
        <v>3791094.341</v>
      </c>
      <c r="G612" s="26">
        <v>4579.02</v>
      </c>
      <c r="H612" s="34">
        <v>9.86666666666666</v>
      </c>
      <c r="I612" s="1">
        <v>12.5</v>
      </c>
      <c r="J612" s="25">
        <f t="shared" si="4"/>
        <v>12981.64853</v>
      </c>
      <c r="K612" s="19">
        <f t="shared" si="5"/>
        <v>348067.3986</v>
      </c>
      <c r="L612" s="25">
        <f t="shared" si="6"/>
        <v>10.20609971</v>
      </c>
      <c r="M612" s="25">
        <f t="shared" si="7"/>
        <v>1824.324324</v>
      </c>
      <c r="N612" s="25">
        <f t="shared" si="9"/>
        <v>1501998.371</v>
      </c>
    </row>
    <row r="613" ht="15.75" customHeight="1">
      <c r="A613" s="7">
        <v>42977.0</v>
      </c>
      <c r="B613" s="19">
        <v>7417412.09193333</v>
      </c>
      <c r="C613" s="16">
        <f t="shared" si="1"/>
        <v>0.15</v>
      </c>
      <c r="D613" s="25">
        <f t="shared" si="2"/>
        <v>1112.611814</v>
      </c>
      <c r="E613" s="19">
        <f t="shared" si="3"/>
        <v>26702.68353</v>
      </c>
      <c r="F613" s="19">
        <f t="shared" si="14"/>
        <v>3817797.025</v>
      </c>
      <c r="G613" s="26">
        <v>4565.3</v>
      </c>
      <c r="H613" s="34">
        <v>8.4531746031746</v>
      </c>
      <c r="I613" s="1">
        <v>12.5</v>
      </c>
      <c r="J613" s="25">
        <f t="shared" si="4"/>
        <v>12540.1359</v>
      </c>
      <c r="K613" s="19">
        <f t="shared" si="5"/>
        <v>405051.967</v>
      </c>
      <c r="L613" s="25">
        <f t="shared" si="6"/>
        <v>9.888613947</v>
      </c>
      <c r="M613" s="25">
        <f t="shared" si="7"/>
        <v>2129.377523</v>
      </c>
      <c r="N613" s="25">
        <f t="shared" si="9"/>
        <v>1504127.748</v>
      </c>
    </row>
    <row r="614" ht="15.75" customHeight="1">
      <c r="A614" s="7">
        <v>42978.0</v>
      </c>
      <c r="B614" s="19">
        <v>7196655.77967341</v>
      </c>
      <c r="C614" s="16">
        <f t="shared" si="1"/>
        <v>0.15</v>
      </c>
      <c r="D614" s="25">
        <f t="shared" si="2"/>
        <v>1079.498367</v>
      </c>
      <c r="E614" s="19">
        <f t="shared" si="3"/>
        <v>25907.96081</v>
      </c>
      <c r="F614" s="19">
        <f t="shared" si="14"/>
        <v>3843704.986</v>
      </c>
      <c r="G614" s="26">
        <v>4703.39</v>
      </c>
      <c r="H614" s="34">
        <v>8.87208588957055</v>
      </c>
      <c r="I614" s="1">
        <v>12.5</v>
      </c>
      <c r="J614" s="25">
        <f t="shared" si="4"/>
        <v>12769.86964</v>
      </c>
      <c r="K614" s="19">
        <f t="shared" si="5"/>
        <v>397600.1297</v>
      </c>
      <c r="L614" s="25">
        <f t="shared" si="6"/>
        <v>9.774126896</v>
      </c>
      <c r="M614" s="25">
        <f t="shared" si="7"/>
        <v>2028.835183</v>
      </c>
      <c r="N614" s="25">
        <f t="shared" si="9"/>
        <v>1506156.584</v>
      </c>
    </row>
    <row r="615" ht="15.75" customHeight="1">
      <c r="A615" s="7">
        <v>42979.0</v>
      </c>
      <c r="B615" s="19">
        <v>7682319.66664523</v>
      </c>
      <c r="C615" s="16">
        <f t="shared" si="1"/>
        <v>0.15</v>
      </c>
      <c r="D615" s="25">
        <f t="shared" si="2"/>
        <v>1152.34795</v>
      </c>
      <c r="E615" s="19">
        <f t="shared" si="3"/>
        <v>27656.3508</v>
      </c>
      <c r="F615" s="19">
        <f t="shared" si="14"/>
        <v>3871361.337</v>
      </c>
      <c r="G615" s="26">
        <v>4892.01</v>
      </c>
      <c r="H615" s="34">
        <v>8.33745210727969</v>
      </c>
      <c r="I615" s="1">
        <v>12.5</v>
      </c>
      <c r="J615" s="25">
        <f t="shared" si="4"/>
        <v>12810.19446</v>
      </c>
      <c r="K615" s="19">
        <f t="shared" si="5"/>
        <v>440063.3974</v>
      </c>
      <c r="L615" s="25">
        <f t="shared" si="6"/>
        <v>9.426943128</v>
      </c>
      <c r="M615" s="25">
        <f t="shared" si="7"/>
        <v>2158.932941</v>
      </c>
      <c r="N615" s="25">
        <f t="shared" si="9"/>
        <v>1508315.516</v>
      </c>
    </row>
    <row r="616" ht="15.75" customHeight="1">
      <c r="A616" s="7">
        <v>42980.0</v>
      </c>
      <c r="B616" s="19">
        <v>7240807.04212539</v>
      </c>
      <c r="C616" s="16">
        <f t="shared" si="1"/>
        <v>0.15</v>
      </c>
      <c r="D616" s="25">
        <f t="shared" si="2"/>
        <v>1086.121056</v>
      </c>
      <c r="E616" s="19">
        <f t="shared" si="3"/>
        <v>26066.90535</v>
      </c>
      <c r="F616" s="19">
        <f t="shared" si="14"/>
        <v>3897428.242</v>
      </c>
      <c r="G616" s="26">
        <v>4578.77</v>
      </c>
      <c r="H616" s="34">
        <v>8.6910569105691</v>
      </c>
      <c r="I616" s="1">
        <v>12.5</v>
      </c>
      <c r="J616" s="25">
        <f t="shared" si="4"/>
        <v>12586.05322</v>
      </c>
      <c r="K616" s="19">
        <f t="shared" si="5"/>
        <v>395127.7198</v>
      </c>
      <c r="L616" s="25">
        <f t="shared" si="6"/>
        <v>9.895625152</v>
      </c>
      <c r="M616" s="25">
        <f t="shared" si="7"/>
        <v>2071.094481</v>
      </c>
      <c r="N616" s="25">
        <f t="shared" si="9"/>
        <v>1510386.611</v>
      </c>
    </row>
    <row r="617" ht="15.75" customHeight="1">
      <c r="A617" s="7">
        <v>42981.0</v>
      </c>
      <c r="B617" s="19">
        <v>6799294.41760555</v>
      </c>
      <c r="C617" s="16">
        <f t="shared" si="1"/>
        <v>0.15</v>
      </c>
      <c r="D617" s="25">
        <f t="shared" si="2"/>
        <v>1019.894163</v>
      </c>
      <c r="E617" s="19">
        <f t="shared" si="3"/>
        <v>24477.4599</v>
      </c>
      <c r="F617" s="19">
        <f t="shared" si="14"/>
        <v>3921905.702</v>
      </c>
      <c r="G617" s="26">
        <v>4582.96</v>
      </c>
      <c r="H617" s="34">
        <v>9.38160173160173</v>
      </c>
      <c r="I617" s="1">
        <v>12.5</v>
      </c>
      <c r="J617" s="25">
        <f t="shared" si="4"/>
        <v>12757.65446</v>
      </c>
      <c r="K617" s="19">
        <f t="shared" si="5"/>
        <v>366378.8017</v>
      </c>
      <c r="L617" s="25">
        <f t="shared" si="6"/>
        <v>10.02137397</v>
      </c>
      <c r="M617" s="25">
        <f t="shared" si="7"/>
        <v>1918.648917</v>
      </c>
      <c r="N617" s="25">
        <f t="shared" si="9"/>
        <v>1512305.26</v>
      </c>
    </row>
    <row r="618" ht="15.75" customHeight="1">
      <c r="A618" s="7">
        <v>42982.0</v>
      </c>
      <c r="B618" s="19">
        <v>7726470.92909722</v>
      </c>
      <c r="C618" s="16">
        <f t="shared" si="1"/>
        <v>0.15</v>
      </c>
      <c r="D618" s="25">
        <f t="shared" si="2"/>
        <v>1158.970639</v>
      </c>
      <c r="E618" s="19">
        <f t="shared" si="3"/>
        <v>27815.29534</v>
      </c>
      <c r="F618" s="19">
        <f t="shared" si="14"/>
        <v>3949720.997</v>
      </c>
      <c r="G618" s="26">
        <v>4236.31</v>
      </c>
      <c r="H618" s="34">
        <v>8.302</v>
      </c>
      <c r="I618" s="1">
        <v>12.5</v>
      </c>
      <c r="J618" s="25">
        <f t="shared" si="4"/>
        <v>12829.03233</v>
      </c>
      <c r="K618" s="19">
        <f t="shared" si="5"/>
        <v>382706.8779</v>
      </c>
      <c r="L618" s="25">
        <f t="shared" si="6"/>
        <v>10.9020625</v>
      </c>
      <c r="M618" s="25">
        <f t="shared" si="7"/>
        <v>2168.152252</v>
      </c>
      <c r="N618" s="25">
        <f t="shared" si="9"/>
        <v>1514473.412</v>
      </c>
    </row>
    <row r="619" ht="15.75" customHeight="1">
      <c r="A619" s="7">
        <v>42983.0</v>
      </c>
      <c r="B619" s="19">
        <v>8697798.70304087</v>
      </c>
      <c r="C619" s="16">
        <f t="shared" si="1"/>
        <v>0.15</v>
      </c>
      <c r="D619" s="25">
        <f t="shared" si="2"/>
        <v>1304.669805</v>
      </c>
      <c r="E619" s="19">
        <f t="shared" si="3"/>
        <v>31312.07533</v>
      </c>
      <c r="F619" s="19">
        <f t="shared" si="14"/>
        <v>3981033.072</v>
      </c>
      <c r="G619" s="26">
        <v>4376.53</v>
      </c>
      <c r="H619" s="34">
        <v>7.28274111675126</v>
      </c>
      <c r="I619" s="1">
        <v>12.5</v>
      </c>
      <c r="J619" s="25">
        <f t="shared" si="4"/>
        <v>12668.76325</v>
      </c>
      <c r="K619" s="19">
        <f t="shared" si="5"/>
        <v>450709.0733</v>
      </c>
      <c r="L619" s="25">
        <f t="shared" si="6"/>
        <v>10.42093798</v>
      </c>
      <c r="M619" s="25">
        <f t="shared" si="7"/>
        <v>2471.59685</v>
      </c>
      <c r="N619" s="25">
        <f t="shared" si="9"/>
        <v>1516945.009</v>
      </c>
    </row>
    <row r="620" ht="15.75" customHeight="1">
      <c r="A620" s="7">
        <v>42984.0</v>
      </c>
      <c r="B620" s="19">
        <v>7430760.7659943</v>
      </c>
      <c r="C620" s="16">
        <f t="shared" si="1"/>
        <v>0.15</v>
      </c>
      <c r="D620" s="25">
        <f t="shared" si="2"/>
        <v>1114.614115</v>
      </c>
      <c r="E620" s="19">
        <f t="shared" si="3"/>
        <v>26750.73876</v>
      </c>
      <c r="F620" s="19">
        <f t="shared" si="14"/>
        <v>4007783.811</v>
      </c>
      <c r="G620" s="26">
        <v>4597.12</v>
      </c>
      <c r="H620" s="34">
        <v>8.90205761316872</v>
      </c>
      <c r="I620" s="1">
        <v>12.5</v>
      </c>
      <c r="J620" s="25">
        <f t="shared" si="4"/>
        <v>13229.81209</v>
      </c>
      <c r="K620" s="19">
        <f t="shared" si="5"/>
        <v>387308.2101</v>
      </c>
      <c r="L620" s="25">
        <f t="shared" si="6"/>
        <v>10.3602524</v>
      </c>
      <c r="M620" s="25">
        <f t="shared" si="7"/>
        <v>2022.004438</v>
      </c>
      <c r="N620" s="25">
        <f t="shared" si="9"/>
        <v>1518967.013</v>
      </c>
    </row>
    <row r="621" ht="15.75" customHeight="1">
      <c r="A621" s="7">
        <v>42985.0</v>
      </c>
      <c r="B621" s="19">
        <v>8072925.27663578</v>
      </c>
      <c r="C621" s="16">
        <f t="shared" si="1"/>
        <v>0.15</v>
      </c>
      <c r="D621" s="25">
        <f t="shared" si="2"/>
        <v>1210.938791</v>
      </c>
      <c r="E621" s="19">
        <f t="shared" si="3"/>
        <v>29062.531</v>
      </c>
      <c r="F621" s="19">
        <f t="shared" si="14"/>
        <v>4036846.342</v>
      </c>
      <c r="G621" s="26">
        <v>4599.88</v>
      </c>
      <c r="H621" s="34">
        <v>8.1591856060606</v>
      </c>
      <c r="I621" s="1">
        <v>12.5</v>
      </c>
      <c r="J621" s="25">
        <f t="shared" si="4"/>
        <v>13173.69914</v>
      </c>
      <c r="K621" s="19">
        <f t="shared" si="5"/>
        <v>422825.2875</v>
      </c>
      <c r="L621" s="25">
        <f t="shared" si="6"/>
        <v>10.31012046</v>
      </c>
      <c r="M621" s="25">
        <f t="shared" si="7"/>
        <v>2206.102529</v>
      </c>
      <c r="N621" s="25">
        <f t="shared" si="9"/>
        <v>1521173.116</v>
      </c>
    </row>
    <row r="622" ht="15.75" customHeight="1">
      <c r="A622" s="7">
        <v>42986.0</v>
      </c>
      <c r="B622" s="19">
        <v>8027056.38301853</v>
      </c>
      <c r="C622" s="16">
        <f t="shared" si="1"/>
        <v>0.15</v>
      </c>
      <c r="D622" s="25">
        <f t="shared" si="2"/>
        <v>1204.058457</v>
      </c>
      <c r="E622" s="19">
        <f t="shared" si="3"/>
        <v>28897.40298</v>
      </c>
      <c r="F622" s="19">
        <f t="shared" si="14"/>
        <v>4065743.745</v>
      </c>
      <c r="G622" s="26">
        <v>4228.75</v>
      </c>
      <c r="H622" s="34">
        <v>8.23895238095238</v>
      </c>
      <c r="I622" s="1">
        <v>12.5</v>
      </c>
      <c r="J622" s="25">
        <f t="shared" si="4"/>
        <v>13226.90706</v>
      </c>
      <c r="K622" s="19">
        <f t="shared" si="5"/>
        <v>384947.3032</v>
      </c>
      <c r="L622" s="25">
        <f t="shared" si="6"/>
        <v>11.26026968</v>
      </c>
      <c r="M622" s="25">
        <f t="shared" si="7"/>
        <v>2184.743784</v>
      </c>
      <c r="N622" s="25">
        <f t="shared" si="9"/>
        <v>1523357.86</v>
      </c>
    </row>
    <row r="623" ht="15.75" customHeight="1">
      <c r="A623" s="7">
        <v>42987.0</v>
      </c>
      <c r="B623" s="19">
        <v>7751843.02131504</v>
      </c>
      <c r="C623" s="16">
        <f t="shared" si="1"/>
        <v>0.15</v>
      </c>
      <c r="D623" s="25">
        <f t="shared" si="2"/>
        <v>1162.776453</v>
      </c>
      <c r="E623" s="19">
        <f t="shared" si="3"/>
        <v>27906.63488</v>
      </c>
      <c r="F623" s="19">
        <f t="shared" si="14"/>
        <v>4093650.38</v>
      </c>
      <c r="G623" s="26">
        <v>4226.06</v>
      </c>
      <c r="H623" s="34">
        <v>8.55039447731755</v>
      </c>
      <c r="I623" s="1">
        <v>12.5</v>
      </c>
      <c r="J623" s="25">
        <f t="shared" si="4"/>
        <v>13256.26315</v>
      </c>
      <c r="K623" s="19">
        <f t="shared" si="5"/>
        <v>370689.9148</v>
      </c>
      <c r="L623" s="25">
        <f t="shared" si="6"/>
        <v>11.29244434</v>
      </c>
      <c r="M623" s="25">
        <f t="shared" si="7"/>
        <v>2105.16603</v>
      </c>
      <c r="N623" s="25">
        <f t="shared" si="9"/>
        <v>1525463.026</v>
      </c>
    </row>
    <row r="624" ht="15.75" customHeight="1">
      <c r="A624" s="7">
        <v>42988.0</v>
      </c>
      <c r="B624" s="19">
        <v>6329907.31918033</v>
      </c>
      <c r="C624" s="16">
        <f t="shared" si="1"/>
        <v>0.15</v>
      </c>
      <c r="D624" s="25">
        <f t="shared" si="2"/>
        <v>949.4860979</v>
      </c>
      <c r="E624" s="19">
        <f t="shared" si="3"/>
        <v>22787.66635</v>
      </c>
      <c r="F624" s="19">
        <f t="shared" si="14"/>
        <v>4116438.046</v>
      </c>
      <c r="G624" s="26">
        <v>4122.94</v>
      </c>
      <c r="H624" s="34">
        <v>10.4099033816425</v>
      </c>
      <c r="I624" s="1">
        <v>12.5</v>
      </c>
      <c r="J624" s="25">
        <f t="shared" si="4"/>
        <v>13178.74472</v>
      </c>
      <c r="K624" s="19">
        <f t="shared" si="5"/>
        <v>297044.5437</v>
      </c>
      <c r="L624" s="25">
        <f t="shared" si="6"/>
        <v>11.50719656</v>
      </c>
      <c r="M624" s="25">
        <f t="shared" si="7"/>
        <v>1729.122677</v>
      </c>
      <c r="N624" s="25">
        <f t="shared" si="9"/>
        <v>1527192.148</v>
      </c>
    </row>
    <row r="625" ht="15.75" customHeight="1">
      <c r="A625" s="7">
        <v>42989.0</v>
      </c>
      <c r="B625" s="19">
        <v>7981187.48940128</v>
      </c>
      <c r="C625" s="16">
        <f t="shared" si="1"/>
        <v>0.15</v>
      </c>
      <c r="D625" s="25">
        <f t="shared" si="2"/>
        <v>1197.178123</v>
      </c>
      <c r="E625" s="19">
        <f t="shared" si="3"/>
        <v>28732.27496</v>
      </c>
      <c r="F625" s="19">
        <f t="shared" si="14"/>
        <v>4145170.321</v>
      </c>
      <c r="G625" s="26">
        <v>4161.27</v>
      </c>
      <c r="H625" s="34">
        <v>8.29233716475095</v>
      </c>
      <c r="I625" s="1">
        <v>12.5</v>
      </c>
      <c r="J625" s="25">
        <f t="shared" si="4"/>
        <v>13236.53953</v>
      </c>
      <c r="K625" s="19">
        <f t="shared" si="5"/>
        <v>376365.8469</v>
      </c>
      <c r="L625" s="25">
        <f t="shared" si="6"/>
        <v>11.45120175</v>
      </c>
      <c r="M625" s="25">
        <f t="shared" si="7"/>
        <v>2170.678741</v>
      </c>
      <c r="N625" s="25">
        <f t="shared" si="9"/>
        <v>1529362.827</v>
      </c>
    </row>
    <row r="626" ht="15.75" customHeight="1">
      <c r="A626" s="7">
        <v>42990.0</v>
      </c>
      <c r="B626" s="19">
        <v>8623352.00004277</v>
      </c>
      <c r="C626" s="16">
        <f t="shared" si="1"/>
        <v>0.15</v>
      </c>
      <c r="D626" s="25">
        <f t="shared" si="2"/>
        <v>1293.5028</v>
      </c>
      <c r="E626" s="19">
        <f t="shared" si="3"/>
        <v>31044.0672</v>
      </c>
      <c r="F626" s="19">
        <f t="shared" si="14"/>
        <v>4176214.389</v>
      </c>
      <c r="G626" s="26">
        <v>4130.81</v>
      </c>
      <c r="H626" s="34">
        <v>7.63200354609929</v>
      </c>
      <c r="I626" s="1">
        <v>12.5</v>
      </c>
      <c r="J626" s="25">
        <f t="shared" si="4"/>
        <v>13162.69061</v>
      </c>
      <c r="K626" s="19">
        <f t="shared" si="5"/>
        <v>405936.3287</v>
      </c>
      <c r="L626" s="25">
        <f t="shared" si="6"/>
        <v>11.47128195</v>
      </c>
      <c r="M626" s="25">
        <f t="shared" si="7"/>
        <v>2358.48947</v>
      </c>
      <c r="N626" s="25">
        <f t="shared" si="9"/>
        <v>1531721.317</v>
      </c>
    </row>
    <row r="627" ht="15.75" customHeight="1">
      <c r="A627" s="7">
        <v>42991.0</v>
      </c>
      <c r="B627" s="19">
        <v>8715089.78727727</v>
      </c>
      <c r="C627" s="16">
        <f t="shared" si="1"/>
        <v>0.15</v>
      </c>
      <c r="D627" s="25">
        <f t="shared" si="2"/>
        <v>1307.263468</v>
      </c>
      <c r="E627" s="19">
        <f t="shared" si="3"/>
        <v>31374.32323</v>
      </c>
      <c r="F627" s="19">
        <f t="shared" si="14"/>
        <v>4207588.712</v>
      </c>
      <c r="G627" s="26">
        <v>3882.59</v>
      </c>
      <c r="H627" s="34">
        <v>7.60728070175438</v>
      </c>
      <c r="I627" s="1">
        <v>12.5</v>
      </c>
      <c r="J627" s="25">
        <f t="shared" si="4"/>
        <v>13259.62687</v>
      </c>
      <c r="K627" s="19">
        <f t="shared" si="5"/>
        <v>382783.6272</v>
      </c>
      <c r="L627" s="25">
        <f t="shared" si="6"/>
        <v>12.29453966</v>
      </c>
      <c r="M627" s="25">
        <f t="shared" si="7"/>
        <v>2366.154307</v>
      </c>
      <c r="N627" s="25">
        <f t="shared" si="9"/>
        <v>1534087.471</v>
      </c>
    </row>
    <row r="628" ht="15.75" customHeight="1">
      <c r="A628" s="7">
        <v>42992.0</v>
      </c>
      <c r="B628" s="19">
        <v>7981187.48940128</v>
      </c>
      <c r="C628" s="16">
        <f t="shared" si="1"/>
        <v>0.15</v>
      </c>
      <c r="D628" s="25">
        <f t="shared" si="2"/>
        <v>1197.178123</v>
      </c>
      <c r="E628" s="19">
        <f t="shared" si="3"/>
        <v>28732.27496</v>
      </c>
      <c r="F628" s="19">
        <f t="shared" si="14"/>
        <v>4236320.987</v>
      </c>
      <c r="G628" s="26">
        <v>3154.95</v>
      </c>
      <c r="H628" s="34">
        <v>8.17662835249042</v>
      </c>
      <c r="I628" s="1">
        <v>12.5</v>
      </c>
      <c r="J628" s="25">
        <f t="shared" si="4"/>
        <v>13051.84078</v>
      </c>
      <c r="K628" s="19">
        <f t="shared" si="5"/>
        <v>289387.312</v>
      </c>
      <c r="L628" s="25">
        <f t="shared" si="6"/>
        <v>14.8929862</v>
      </c>
      <c r="M628" s="25">
        <f t="shared" si="7"/>
        <v>2201.396373</v>
      </c>
      <c r="N628" s="25">
        <f t="shared" si="9"/>
        <v>1536288.867</v>
      </c>
    </row>
    <row r="629" ht="15.75" customHeight="1">
      <c r="A629" s="7">
        <v>42993.0</v>
      </c>
      <c r="B629" s="19">
        <v>8256400.85110478</v>
      </c>
      <c r="C629" s="16">
        <f t="shared" si="1"/>
        <v>0.15</v>
      </c>
      <c r="D629" s="25">
        <f t="shared" si="2"/>
        <v>1238.460128</v>
      </c>
      <c r="E629" s="19">
        <f t="shared" si="3"/>
        <v>29723.04306</v>
      </c>
      <c r="F629" s="19">
        <f t="shared" si="14"/>
        <v>4266044.03</v>
      </c>
      <c r="G629" s="26">
        <v>3637.52</v>
      </c>
      <c r="H629" s="34">
        <v>8.08444444444444</v>
      </c>
      <c r="I629" s="1">
        <v>12.5</v>
      </c>
      <c r="J629" s="25">
        <f t="shared" si="4"/>
        <v>13349.6828</v>
      </c>
      <c r="K629" s="19">
        <f t="shared" si="5"/>
        <v>337455.47</v>
      </c>
      <c r="L629" s="25">
        <f t="shared" si="6"/>
        <v>13.21198456</v>
      </c>
      <c r="M629" s="25">
        <f t="shared" si="7"/>
        <v>2226.498076</v>
      </c>
      <c r="N629" s="25">
        <f t="shared" si="9"/>
        <v>1538515.365</v>
      </c>
    </row>
    <row r="630" ht="15.75" customHeight="1">
      <c r="A630" s="7">
        <v>42994.0</v>
      </c>
      <c r="B630" s="19">
        <v>7751843.02131504</v>
      </c>
      <c r="C630" s="16">
        <f t="shared" si="1"/>
        <v>0.15</v>
      </c>
      <c r="D630" s="25">
        <f t="shared" si="2"/>
        <v>1162.776453</v>
      </c>
      <c r="E630" s="19">
        <f t="shared" si="3"/>
        <v>27906.63488</v>
      </c>
      <c r="F630" s="19">
        <f t="shared" si="14"/>
        <v>4293950.665</v>
      </c>
      <c r="G630" s="26">
        <v>3625.04</v>
      </c>
      <c r="H630" s="34">
        <v>8.50828402366863</v>
      </c>
      <c r="I630" s="1">
        <v>12.5</v>
      </c>
      <c r="J630" s="25">
        <f t="shared" si="4"/>
        <v>13190.97643</v>
      </c>
      <c r="K630" s="19">
        <f t="shared" si="5"/>
        <v>319545.0449</v>
      </c>
      <c r="L630" s="25">
        <f t="shared" si="6"/>
        <v>13.09985963</v>
      </c>
      <c r="M630" s="25">
        <f t="shared" si="7"/>
        <v>2115.585228</v>
      </c>
      <c r="N630" s="25">
        <f t="shared" si="9"/>
        <v>1540630.951</v>
      </c>
    </row>
    <row r="631" ht="15.75" customHeight="1">
      <c r="A631" s="7">
        <v>42995.0</v>
      </c>
      <c r="B631" s="19">
        <v>8072925.27663578</v>
      </c>
      <c r="C631" s="16">
        <f t="shared" si="1"/>
        <v>0.15</v>
      </c>
      <c r="D631" s="25">
        <f t="shared" si="2"/>
        <v>1210.938791</v>
      </c>
      <c r="E631" s="19">
        <f t="shared" si="3"/>
        <v>29062.531</v>
      </c>
      <c r="F631" s="19">
        <f t="shared" si="14"/>
        <v>4323013.196</v>
      </c>
      <c r="G631" s="26">
        <v>3582.88</v>
      </c>
      <c r="H631" s="34">
        <v>8.1904356060606</v>
      </c>
      <c r="I631" s="1">
        <v>12.5</v>
      </c>
      <c r="J631" s="25">
        <f t="shared" si="4"/>
        <v>13224.15493</v>
      </c>
      <c r="K631" s="19">
        <f t="shared" si="5"/>
        <v>328085.1141</v>
      </c>
      <c r="L631" s="25">
        <f t="shared" si="6"/>
        <v>13.28734363</v>
      </c>
      <c r="M631" s="25">
        <f t="shared" si="7"/>
        <v>2197.685308</v>
      </c>
      <c r="N631" s="25">
        <f t="shared" si="9"/>
        <v>1542828.636</v>
      </c>
    </row>
    <row r="632" ht="15.75" customHeight="1">
      <c r="A632" s="7">
        <v>42996.0</v>
      </c>
      <c r="B632" s="19">
        <v>6965995.45167761</v>
      </c>
      <c r="C632" s="16">
        <f t="shared" si="1"/>
        <v>0.15</v>
      </c>
      <c r="D632" s="25">
        <f t="shared" si="2"/>
        <v>1044.899318</v>
      </c>
      <c r="E632" s="19">
        <f t="shared" si="3"/>
        <v>25077.58363</v>
      </c>
      <c r="F632" s="19">
        <f t="shared" si="14"/>
        <v>4348090.779</v>
      </c>
      <c r="G632" s="26">
        <v>4065.2</v>
      </c>
      <c r="H632" s="34">
        <v>11.2245406824146</v>
      </c>
      <c r="I632" s="1">
        <v>12.5</v>
      </c>
      <c r="J632" s="25">
        <f t="shared" si="4"/>
        <v>15638.01987</v>
      </c>
      <c r="K632" s="19">
        <f t="shared" si="5"/>
        <v>271628.0413</v>
      </c>
      <c r="L632" s="25">
        <f t="shared" si="6"/>
        <v>13.84848753</v>
      </c>
      <c r="M632" s="25">
        <f t="shared" si="7"/>
        <v>1603.629094</v>
      </c>
      <c r="N632" s="25">
        <f t="shared" si="9"/>
        <v>1544432.265</v>
      </c>
    </row>
    <row r="633" ht="15.75" customHeight="1">
      <c r="A633" s="7">
        <v>42997.0</v>
      </c>
      <c r="B633" s="19">
        <v>8556655.83040715</v>
      </c>
      <c r="C633" s="16">
        <f t="shared" si="1"/>
        <v>0.15</v>
      </c>
      <c r="D633" s="25">
        <f t="shared" si="2"/>
        <v>1283.498375</v>
      </c>
      <c r="E633" s="19">
        <f t="shared" si="3"/>
        <v>30803.96099</v>
      </c>
      <c r="F633" s="19">
        <f t="shared" si="14"/>
        <v>4378894.74</v>
      </c>
      <c r="G633" s="26">
        <v>3924.97</v>
      </c>
      <c r="H633" s="34">
        <v>9.27788461538461</v>
      </c>
      <c r="I633" s="1">
        <v>12.5</v>
      </c>
      <c r="J633" s="25">
        <f t="shared" si="4"/>
        <v>15877.5331</v>
      </c>
      <c r="K633" s="19">
        <f t="shared" si="5"/>
        <v>317284.3403</v>
      </c>
      <c r="L633" s="25">
        <f t="shared" si="6"/>
        <v>14.56294421</v>
      </c>
      <c r="M633" s="25">
        <f t="shared" si="7"/>
        <v>1940.097419</v>
      </c>
      <c r="N633" s="25">
        <f t="shared" si="9"/>
        <v>1546372.362</v>
      </c>
    </row>
    <row r="634" ht="15.75" customHeight="1">
      <c r="A634" s="7">
        <v>42998.0</v>
      </c>
      <c r="B634" s="19">
        <v>6417491.87280536</v>
      </c>
      <c r="C634" s="16">
        <f t="shared" si="1"/>
        <v>0.15</v>
      </c>
      <c r="D634" s="25">
        <f t="shared" si="2"/>
        <v>962.6237809</v>
      </c>
      <c r="E634" s="19">
        <f t="shared" si="3"/>
        <v>23102.97074</v>
      </c>
      <c r="F634" s="19">
        <f t="shared" si="14"/>
        <v>4401997.711</v>
      </c>
      <c r="G634" s="26">
        <v>3905.95</v>
      </c>
      <c r="H634" s="34">
        <v>12.1801994301994</v>
      </c>
      <c r="I634" s="1">
        <v>12.5</v>
      </c>
      <c r="J634" s="25">
        <f t="shared" si="4"/>
        <v>15633.26617</v>
      </c>
      <c r="K634" s="19">
        <f t="shared" si="5"/>
        <v>240510.2245</v>
      </c>
      <c r="L634" s="25">
        <f t="shared" si="6"/>
        <v>14.40872469</v>
      </c>
      <c r="M634" s="25">
        <f t="shared" si="7"/>
        <v>1477.808315</v>
      </c>
      <c r="N634" s="25">
        <f t="shared" si="9"/>
        <v>1547850.171</v>
      </c>
    </row>
    <row r="635" ht="15.75" customHeight="1">
      <c r="A635" s="7">
        <v>42999.0</v>
      </c>
      <c r="B635" s="19">
        <v>9653662.98815165</v>
      </c>
      <c r="C635" s="16">
        <f t="shared" si="1"/>
        <v>0.15</v>
      </c>
      <c r="D635" s="25">
        <f t="shared" si="2"/>
        <v>1448.049448</v>
      </c>
      <c r="E635" s="19">
        <f t="shared" si="3"/>
        <v>34753.18676</v>
      </c>
      <c r="F635" s="19">
        <f t="shared" si="14"/>
        <v>4436750.898</v>
      </c>
      <c r="G635" s="26">
        <v>3631.04</v>
      </c>
      <c r="H635" s="34">
        <v>8.30710227272727</v>
      </c>
      <c r="I635" s="1">
        <v>12.5</v>
      </c>
      <c r="J635" s="25">
        <f t="shared" si="4"/>
        <v>16038.79315</v>
      </c>
      <c r="K635" s="19">
        <f t="shared" si="5"/>
        <v>327825.5053</v>
      </c>
      <c r="L635" s="25">
        <f t="shared" si="6"/>
        <v>15.90168529</v>
      </c>
      <c r="M635" s="25">
        <f t="shared" si="7"/>
        <v>2166.82056</v>
      </c>
      <c r="N635" s="25">
        <f t="shared" si="9"/>
        <v>1550016.991</v>
      </c>
    </row>
    <row r="636" ht="15.75" customHeight="1">
      <c r="A636" s="7">
        <v>43000.0</v>
      </c>
      <c r="B636" s="19">
        <v>7624199.74632431</v>
      </c>
      <c r="C636" s="16">
        <f t="shared" si="1"/>
        <v>0.15</v>
      </c>
      <c r="D636" s="25">
        <f t="shared" si="2"/>
        <v>1143.629962</v>
      </c>
      <c r="E636" s="19">
        <f t="shared" si="3"/>
        <v>27447.11909</v>
      </c>
      <c r="F636" s="19">
        <f t="shared" si="14"/>
        <v>4464198.017</v>
      </c>
      <c r="G636" s="26">
        <v>3630.7</v>
      </c>
      <c r="H636" s="34">
        <v>10.3750599520383</v>
      </c>
      <c r="I636" s="1">
        <v>12.5</v>
      </c>
      <c r="J636" s="25">
        <f t="shared" si="4"/>
        <v>15820.30589</v>
      </c>
      <c r="K636" s="19">
        <f t="shared" si="5"/>
        <v>262458.7243</v>
      </c>
      <c r="L636" s="25">
        <f t="shared" si="6"/>
        <v>15.68653461</v>
      </c>
      <c r="M636" s="25">
        <f t="shared" si="7"/>
        <v>1734.929734</v>
      </c>
      <c r="N636" s="25">
        <f t="shared" si="9"/>
        <v>1551751.921</v>
      </c>
    </row>
    <row r="637" ht="15.75" customHeight="1">
      <c r="A637" s="7">
        <v>43001.0</v>
      </c>
      <c r="B637" s="19">
        <v>9105159.4092794</v>
      </c>
      <c r="C637" s="16">
        <f t="shared" si="1"/>
        <v>0.15</v>
      </c>
      <c r="D637" s="25">
        <f t="shared" si="2"/>
        <v>1365.773911</v>
      </c>
      <c r="E637" s="19">
        <f t="shared" si="3"/>
        <v>32778.57387</v>
      </c>
      <c r="F637" s="19">
        <f t="shared" si="14"/>
        <v>4496976.591</v>
      </c>
      <c r="G637" s="26">
        <v>3792.4</v>
      </c>
      <c r="H637" s="34">
        <v>8.67921686746988</v>
      </c>
      <c r="I637" s="1">
        <v>12.5</v>
      </c>
      <c r="J637" s="25">
        <f t="shared" si="4"/>
        <v>15805.13063</v>
      </c>
      <c r="K637" s="19">
        <f t="shared" si="5"/>
        <v>327713.899</v>
      </c>
      <c r="L637" s="25">
        <f t="shared" si="6"/>
        <v>15.00328822</v>
      </c>
      <c r="M637" s="25">
        <f t="shared" si="7"/>
        <v>2073.919833</v>
      </c>
      <c r="N637" s="25">
        <f t="shared" si="9"/>
        <v>1553825.841</v>
      </c>
    </row>
    <row r="638" ht="15.75" customHeight="1">
      <c r="A638" s="7">
        <v>43002.0</v>
      </c>
      <c r="B638" s="19">
        <v>7953301.89364767</v>
      </c>
      <c r="C638" s="16">
        <f t="shared" si="1"/>
        <v>0.15</v>
      </c>
      <c r="D638" s="25">
        <f t="shared" si="2"/>
        <v>1192.995284</v>
      </c>
      <c r="E638" s="19">
        <f t="shared" si="3"/>
        <v>28631.88682</v>
      </c>
      <c r="F638" s="19">
        <f t="shared" si="14"/>
        <v>4525608.478</v>
      </c>
      <c r="G638" s="26">
        <v>3682.84</v>
      </c>
      <c r="H638" s="34">
        <v>9.87218390804597</v>
      </c>
      <c r="I638" s="1">
        <v>12.5</v>
      </c>
      <c r="J638" s="25">
        <f t="shared" si="4"/>
        <v>15703.29179</v>
      </c>
      <c r="K638" s="19">
        <f t="shared" si="5"/>
        <v>279789.1556</v>
      </c>
      <c r="L638" s="25">
        <f t="shared" si="6"/>
        <v>15.35006964</v>
      </c>
      <c r="M638" s="25">
        <f t="shared" si="7"/>
        <v>1823.304769</v>
      </c>
      <c r="N638" s="25">
        <f t="shared" si="9"/>
        <v>1555649.146</v>
      </c>
    </row>
    <row r="639" ht="15.75" customHeight="1">
      <c r="A639" s="7">
        <v>43003.0</v>
      </c>
      <c r="B639" s="19">
        <v>6856294.73590316</v>
      </c>
      <c r="C639" s="16">
        <f t="shared" si="1"/>
        <v>0.15</v>
      </c>
      <c r="D639" s="25">
        <f t="shared" si="2"/>
        <v>1028.44421</v>
      </c>
      <c r="E639" s="19">
        <f t="shared" si="3"/>
        <v>24682.66105</v>
      </c>
      <c r="F639" s="19">
        <f t="shared" si="14"/>
        <v>4550291.139</v>
      </c>
      <c r="G639" s="26">
        <v>3926.07</v>
      </c>
      <c r="H639" s="34">
        <v>11.4932</v>
      </c>
      <c r="I639" s="1">
        <v>12.5</v>
      </c>
      <c r="J639" s="25">
        <f t="shared" si="4"/>
        <v>15760.15333</v>
      </c>
      <c r="K639" s="19">
        <f t="shared" si="5"/>
        <v>256199.5354</v>
      </c>
      <c r="L639" s="25">
        <f t="shared" si="6"/>
        <v>14.45123291</v>
      </c>
      <c r="M639" s="25">
        <f t="shared" si="7"/>
        <v>1566.143459</v>
      </c>
      <c r="N639" s="25">
        <f t="shared" si="9"/>
        <v>1557215.289</v>
      </c>
    </row>
    <row r="640" ht="15.75" customHeight="1">
      <c r="A640" s="7">
        <v>43004.0</v>
      </c>
      <c r="B640" s="19">
        <v>7569349.38843709</v>
      </c>
      <c r="C640" s="16">
        <f t="shared" si="1"/>
        <v>0.15</v>
      </c>
      <c r="D640" s="25">
        <f t="shared" si="2"/>
        <v>1135.402408</v>
      </c>
      <c r="E640" s="19">
        <f t="shared" si="3"/>
        <v>27249.6578</v>
      </c>
      <c r="F640" s="19">
        <f t="shared" si="14"/>
        <v>4577540.796</v>
      </c>
      <c r="G640" s="26">
        <v>3892.35</v>
      </c>
      <c r="H640" s="34">
        <v>10.508574879227</v>
      </c>
      <c r="I640" s="1">
        <v>12.5</v>
      </c>
      <c r="J640" s="25">
        <f t="shared" si="4"/>
        <v>15908.61497</v>
      </c>
      <c r="K640" s="19">
        <f t="shared" si="5"/>
        <v>277798.1347</v>
      </c>
      <c r="L640" s="25">
        <f t="shared" si="6"/>
        <v>14.71373692</v>
      </c>
      <c r="M640" s="25">
        <f t="shared" si="7"/>
        <v>1712.886876</v>
      </c>
      <c r="N640" s="25">
        <f t="shared" si="9"/>
        <v>1558928.176</v>
      </c>
    </row>
    <row r="641" ht="15.75" customHeight="1">
      <c r="A641" s="7">
        <v>43005.0</v>
      </c>
      <c r="B641" s="19">
        <v>8063002.60942212</v>
      </c>
      <c r="C641" s="16">
        <f t="shared" si="1"/>
        <v>0.15</v>
      </c>
      <c r="D641" s="25">
        <f t="shared" si="2"/>
        <v>1209.450391</v>
      </c>
      <c r="E641" s="19">
        <f t="shared" si="3"/>
        <v>29026.80939</v>
      </c>
      <c r="F641" s="19">
        <f t="shared" si="14"/>
        <v>4606567.606</v>
      </c>
      <c r="G641" s="26">
        <v>4200.67</v>
      </c>
      <c r="H641" s="34">
        <v>9.71439909297052</v>
      </c>
      <c r="I641" s="1">
        <v>12.5</v>
      </c>
      <c r="J641" s="25">
        <f t="shared" si="4"/>
        <v>15665.44505</v>
      </c>
      <c r="K641" s="19">
        <f t="shared" si="5"/>
        <v>324312.6487</v>
      </c>
      <c r="L641" s="25">
        <f t="shared" si="6"/>
        <v>13.42538266</v>
      </c>
      <c r="M641" s="25">
        <f t="shared" si="7"/>
        <v>1852.91955</v>
      </c>
      <c r="N641" s="25">
        <f t="shared" si="9"/>
        <v>1560781.096</v>
      </c>
    </row>
    <row r="642" ht="15.75" customHeight="1">
      <c r="A642" s="7">
        <v>43006.0</v>
      </c>
      <c r="B642" s="19">
        <v>9708513.34603888</v>
      </c>
      <c r="C642" s="16">
        <f t="shared" si="1"/>
        <v>0.15</v>
      </c>
      <c r="D642" s="25">
        <f t="shared" si="2"/>
        <v>1456.277002</v>
      </c>
      <c r="E642" s="19">
        <f t="shared" si="3"/>
        <v>34950.64805</v>
      </c>
      <c r="F642" s="19">
        <f t="shared" si="14"/>
        <v>4641518.254</v>
      </c>
      <c r="G642" s="26">
        <v>4174.73</v>
      </c>
      <c r="H642" s="34">
        <v>8.15838041431261</v>
      </c>
      <c r="I642" s="1">
        <v>12.5</v>
      </c>
      <c r="J642" s="25">
        <f t="shared" si="4"/>
        <v>15841.14903</v>
      </c>
      <c r="K642" s="19">
        <f t="shared" si="5"/>
        <v>383782.9742</v>
      </c>
      <c r="L642" s="25">
        <f t="shared" si="6"/>
        <v>13.66031731</v>
      </c>
      <c r="M642" s="25">
        <f t="shared" si="7"/>
        <v>2206.32026</v>
      </c>
      <c r="N642" s="25">
        <f t="shared" si="9"/>
        <v>1562987.416</v>
      </c>
    </row>
    <row r="643" ht="15.75" customHeight="1">
      <c r="A643" s="7">
        <v>43007.0</v>
      </c>
      <c r="B643" s="19">
        <v>9269710.48294108</v>
      </c>
      <c r="C643" s="16">
        <f t="shared" si="1"/>
        <v>0.15</v>
      </c>
      <c r="D643" s="25">
        <f t="shared" si="2"/>
        <v>1390.456572</v>
      </c>
      <c r="E643" s="19">
        <f t="shared" si="3"/>
        <v>33370.95774</v>
      </c>
      <c r="F643" s="19">
        <f t="shared" si="14"/>
        <v>4674889.212</v>
      </c>
      <c r="G643" s="26">
        <v>4163.07</v>
      </c>
      <c r="H643" s="34">
        <v>8.44339250493096</v>
      </c>
      <c r="I643" s="1">
        <v>12.5</v>
      </c>
      <c r="J643" s="25">
        <f t="shared" si="4"/>
        <v>15653.5608</v>
      </c>
      <c r="K643" s="19">
        <f t="shared" si="5"/>
        <v>369792.4144</v>
      </c>
      <c r="L643" s="25">
        <f t="shared" si="6"/>
        <v>13.53636112</v>
      </c>
      <c r="M643" s="25">
        <f t="shared" si="7"/>
        <v>2131.844515</v>
      </c>
      <c r="N643" s="25">
        <f t="shared" si="9"/>
        <v>1565119.26</v>
      </c>
    </row>
    <row r="644" ht="15.75" customHeight="1">
      <c r="A644" s="7">
        <v>43008.0</v>
      </c>
      <c r="B644" s="19">
        <v>7569349.38843709</v>
      </c>
      <c r="C644" s="16">
        <f t="shared" si="1"/>
        <v>0.15</v>
      </c>
      <c r="D644" s="25">
        <f t="shared" si="2"/>
        <v>1135.402408</v>
      </c>
      <c r="E644" s="19">
        <f t="shared" si="3"/>
        <v>27249.6578</v>
      </c>
      <c r="F644" s="19">
        <f t="shared" si="14"/>
        <v>4702138.869</v>
      </c>
      <c r="G644" s="26">
        <v>4338.71</v>
      </c>
      <c r="H644" s="34">
        <v>10.4920289855072</v>
      </c>
      <c r="I644" s="1">
        <v>12.5</v>
      </c>
      <c r="J644" s="25">
        <f t="shared" si="4"/>
        <v>15883.56664</v>
      </c>
      <c r="K644" s="19">
        <f t="shared" si="5"/>
        <v>310143.3006</v>
      </c>
      <c r="L644" s="25">
        <f t="shared" si="6"/>
        <v>13.17922606</v>
      </c>
      <c r="M644" s="25">
        <f t="shared" si="7"/>
        <v>1715.588093</v>
      </c>
      <c r="N644" s="25">
        <f t="shared" si="9"/>
        <v>1566834.848</v>
      </c>
    </row>
    <row r="645" ht="15.75" customHeight="1">
      <c r="A645" s="7">
        <v>43009.0</v>
      </c>
      <c r="B645" s="19">
        <v>7130546.52533929</v>
      </c>
      <c r="C645" s="16">
        <f t="shared" si="1"/>
        <v>0.15</v>
      </c>
      <c r="D645" s="25">
        <f t="shared" si="2"/>
        <v>1069.581979</v>
      </c>
      <c r="E645" s="19">
        <f t="shared" si="3"/>
        <v>25669.96749</v>
      </c>
      <c r="F645" s="19">
        <f t="shared" si="14"/>
        <v>4727808.837</v>
      </c>
      <c r="G645" s="26">
        <v>4403.74</v>
      </c>
      <c r="H645" s="34">
        <v>11.1051282051282</v>
      </c>
      <c r="I645" s="1">
        <v>12.5</v>
      </c>
      <c r="J645" s="25">
        <f t="shared" si="4"/>
        <v>15837.12667</v>
      </c>
      <c r="K645" s="19">
        <f t="shared" si="5"/>
        <v>297412.5952</v>
      </c>
      <c r="L645" s="25">
        <f t="shared" si="6"/>
        <v>12.94664444</v>
      </c>
      <c r="M645" s="25">
        <f t="shared" si="7"/>
        <v>1620.872778</v>
      </c>
      <c r="N645" s="25">
        <f t="shared" si="9"/>
        <v>1568455.721</v>
      </c>
    </row>
    <row r="646" ht="15.75" customHeight="1">
      <c r="A646" s="7">
        <v>43010.0</v>
      </c>
      <c r="B646" s="19">
        <v>8380132.03961295</v>
      </c>
      <c r="C646" s="16">
        <f t="shared" si="1"/>
        <v>0.15</v>
      </c>
      <c r="D646" s="25">
        <f t="shared" si="2"/>
        <v>1257.019806</v>
      </c>
      <c r="E646" s="19">
        <f t="shared" si="3"/>
        <v>30168.47534</v>
      </c>
      <c r="F646" s="19">
        <f t="shared" si="14"/>
        <v>4757977.312</v>
      </c>
      <c r="G646" s="26">
        <v>4409.32</v>
      </c>
      <c r="H646" s="34">
        <v>9.64722222222222</v>
      </c>
      <c r="I646" s="1">
        <v>12.5</v>
      </c>
      <c r="J646" s="25">
        <f t="shared" si="4"/>
        <v>16168.99921</v>
      </c>
      <c r="K646" s="19">
        <f t="shared" si="5"/>
        <v>342791.9378</v>
      </c>
      <c r="L646" s="25">
        <f t="shared" si="6"/>
        <v>13.20121859</v>
      </c>
      <c r="M646" s="25">
        <f t="shared" si="7"/>
        <v>1865.822056</v>
      </c>
      <c r="N646" s="25">
        <f t="shared" si="9"/>
        <v>1570321.543</v>
      </c>
    </row>
    <row r="647" ht="15.75" customHeight="1">
      <c r="A647" s="7">
        <v>43011.0</v>
      </c>
      <c r="B647" s="19">
        <v>1.02237610883278E7</v>
      </c>
      <c r="C647" s="16">
        <f t="shared" si="1"/>
        <v>0.15</v>
      </c>
      <c r="D647" s="25">
        <f t="shared" si="2"/>
        <v>1533.564163</v>
      </c>
      <c r="E647" s="19">
        <f t="shared" si="3"/>
        <v>36805.53992</v>
      </c>
      <c r="F647" s="19">
        <f t="shared" si="14"/>
        <v>4794782.852</v>
      </c>
      <c r="G647" s="26">
        <v>4317.48</v>
      </c>
      <c r="H647" s="34">
        <v>7.8271402550091</v>
      </c>
      <c r="I647" s="1">
        <v>12.5</v>
      </c>
      <c r="J647" s="25">
        <f t="shared" si="4"/>
        <v>16004.56239</v>
      </c>
      <c r="K647" s="19">
        <f t="shared" si="5"/>
        <v>413702.8205</v>
      </c>
      <c r="L647" s="25">
        <f t="shared" si="6"/>
        <v>13.34491987</v>
      </c>
      <c r="M647" s="25">
        <f t="shared" si="7"/>
        <v>2299.690489</v>
      </c>
      <c r="N647" s="25">
        <f t="shared" si="9"/>
        <v>1572621.234</v>
      </c>
    </row>
    <row r="648" ht="15.75" customHeight="1">
      <c r="A648" s="7">
        <v>43012.0</v>
      </c>
      <c r="B648" s="19">
        <v>7486251.2887209</v>
      </c>
      <c r="C648" s="16">
        <f t="shared" si="1"/>
        <v>0.15</v>
      </c>
      <c r="D648" s="25">
        <f t="shared" si="2"/>
        <v>1122.937693</v>
      </c>
      <c r="E648" s="19">
        <f t="shared" si="3"/>
        <v>26950.50464</v>
      </c>
      <c r="F648" s="19">
        <f t="shared" si="14"/>
        <v>4821733.357</v>
      </c>
      <c r="G648" s="26">
        <v>4229.36</v>
      </c>
      <c r="H648" s="34">
        <v>10.8381840796019</v>
      </c>
      <c r="I648" s="1">
        <v>12.5</v>
      </c>
      <c r="J648" s="25">
        <f t="shared" si="4"/>
        <v>16227.47391</v>
      </c>
      <c r="K648" s="19">
        <f t="shared" si="5"/>
        <v>292670.7995</v>
      </c>
      <c r="L648" s="25">
        <f t="shared" si="6"/>
        <v>13.81270596</v>
      </c>
      <c r="M648" s="25">
        <f t="shared" si="7"/>
        <v>1660.794822</v>
      </c>
      <c r="N648" s="25">
        <f t="shared" si="9"/>
        <v>1574282.029</v>
      </c>
    </row>
    <row r="649" ht="15.75" customHeight="1">
      <c r="A649" s="7">
        <v>43013.0</v>
      </c>
      <c r="B649" s="19">
        <v>6983443.36634413</v>
      </c>
      <c r="C649" s="16">
        <f t="shared" si="1"/>
        <v>0.15</v>
      </c>
      <c r="D649" s="25">
        <f t="shared" si="2"/>
        <v>1047.516505</v>
      </c>
      <c r="E649" s="19">
        <f t="shared" si="3"/>
        <v>25140.39612</v>
      </c>
      <c r="F649" s="19">
        <f t="shared" si="14"/>
        <v>4846873.753</v>
      </c>
      <c r="G649" s="26">
        <v>4328.41</v>
      </c>
      <c r="H649" s="34">
        <v>11.4542666666666</v>
      </c>
      <c r="I649" s="1">
        <v>12.5</v>
      </c>
      <c r="J649" s="25">
        <f t="shared" si="4"/>
        <v>15998.04451</v>
      </c>
      <c r="K649" s="19">
        <f t="shared" si="5"/>
        <v>283414.6955</v>
      </c>
      <c r="L649" s="25">
        <f t="shared" si="6"/>
        <v>13.30580057</v>
      </c>
      <c r="M649" s="25">
        <f t="shared" si="7"/>
        <v>1571.466819</v>
      </c>
      <c r="N649" s="25">
        <f t="shared" si="9"/>
        <v>1575853.495</v>
      </c>
    </row>
    <row r="650" ht="15.75" customHeight="1">
      <c r="A650" s="7">
        <v>43014.0</v>
      </c>
      <c r="B650" s="19">
        <v>8882939.96198973</v>
      </c>
      <c r="C650" s="16">
        <f t="shared" si="1"/>
        <v>0.15</v>
      </c>
      <c r="D650" s="25">
        <f t="shared" si="2"/>
        <v>1332.440994</v>
      </c>
      <c r="E650" s="19">
        <f t="shared" si="3"/>
        <v>31978.58386</v>
      </c>
      <c r="F650" s="19">
        <f t="shared" si="14"/>
        <v>4878852.337</v>
      </c>
      <c r="G650" s="26">
        <v>4370.81</v>
      </c>
      <c r="H650" s="34">
        <v>9.06834381551362</v>
      </c>
      <c r="I650" s="1">
        <v>12.5</v>
      </c>
      <c r="J650" s="25">
        <f t="shared" si="4"/>
        <v>16110.71073</v>
      </c>
      <c r="K650" s="19">
        <f t="shared" si="5"/>
        <v>361489.1061</v>
      </c>
      <c r="L650" s="25">
        <f t="shared" si="6"/>
        <v>13.26952181</v>
      </c>
      <c r="M650" s="25">
        <f t="shared" si="7"/>
        <v>1984.926947</v>
      </c>
      <c r="N650" s="25">
        <f t="shared" si="9"/>
        <v>1577838.422</v>
      </c>
    </row>
    <row r="651" ht="15.75" customHeight="1">
      <c r="A651" s="7">
        <v>43015.0</v>
      </c>
      <c r="B651" s="19">
        <v>8827072.41505898</v>
      </c>
      <c r="C651" s="16">
        <f t="shared" si="1"/>
        <v>0.15</v>
      </c>
      <c r="D651" s="25">
        <f t="shared" si="2"/>
        <v>1324.060862</v>
      </c>
      <c r="E651" s="19">
        <f t="shared" si="3"/>
        <v>31777.46069</v>
      </c>
      <c r="F651" s="19">
        <f t="shared" si="14"/>
        <v>4910629.797</v>
      </c>
      <c r="G651" s="26">
        <v>4426.89</v>
      </c>
      <c r="H651" s="34">
        <v>9.14926160337552</v>
      </c>
      <c r="I651" s="1">
        <v>12.5</v>
      </c>
      <c r="J651" s="25">
        <f t="shared" si="4"/>
        <v>16152.23894</v>
      </c>
      <c r="K651" s="19">
        <f t="shared" si="5"/>
        <v>362889.1209</v>
      </c>
      <c r="L651" s="25">
        <f t="shared" si="6"/>
        <v>13.13519428</v>
      </c>
      <c r="M651" s="25">
        <f t="shared" si="7"/>
        <v>1967.37188</v>
      </c>
      <c r="N651" s="25">
        <f t="shared" si="9"/>
        <v>1579805.794</v>
      </c>
    </row>
    <row r="652" ht="15.75" customHeight="1">
      <c r="A652" s="7">
        <v>43016.0</v>
      </c>
      <c r="B652" s="19">
        <v>1.0167893541397E7</v>
      </c>
      <c r="C652" s="16">
        <f t="shared" si="1"/>
        <v>0.15</v>
      </c>
      <c r="D652" s="25">
        <f t="shared" si="2"/>
        <v>1525.184031</v>
      </c>
      <c r="E652" s="19">
        <f t="shared" si="3"/>
        <v>36604.41675</v>
      </c>
      <c r="F652" s="19">
        <f t="shared" si="14"/>
        <v>4947234.214</v>
      </c>
      <c r="G652" s="26">
        <v>4610.48</v>
      </c>
      <c r="H652" s="34">
        <v>7.79102564102564</v>
      </c>
      <c r="I652" s="1">
        <v>12.5</v>
      </c>
      <c r="J652" s="25">
        <f t="shared" si="4"/>
        <v>15843.66386</v>
      </c>
      <c r="K652" s="19">
        <f t="shared" si="5"/>
        <v>443826.0326</v>
      </c>
      <c r="L652" s="25">
        <f t="shared" si="6"/>
        <v>12.37120428</v>
      </c>
      <c r="M652" s="25">
        <f t="shared" si="7"/>
        <v>2310.350502</v>
      </c>
      <c r="N652" s="25">
        <f t="shared" si="9"/>
        <v>1582116.145</v>
      </c>
    </row>
    <row r="653" ht="15.75" customHeight="1">
      <c r="A653" s="7">
        <v>43017.0</v>
      </c>
      <c r="B653" s="19">
        <v>8994675.05585124</v>
      </c>
      <c r="C653" s="16">
        <f t="shared" si="1"/>
        <v>0.15</v>
      </c>
      <c r="D653" s="25">
        <f t="shared" si="2"/>
        <v>1349.201258</v>
      </c>
      <c r="E653" s="19">
        <f t="shared" si="3"/>
        <v>32380.8302</v>
      </c>
      <c r="F653" s="19">
        <f t="shared" si="14"/>
        <v>4979615.044</v>
      </c>
      <c r="G653" s="26">
        <v>4772.02</v>
      </c>
      <c r="H653" s="34">
        <v>9.07815734989648</v>
      </c>
      <c r="I653" s="1">
        <v>12.5</v>
      </c>
      <c r="J653" s="25">
        <f t="shared" si="4"/>
        <v>16331.01509</v>
      </c>
      <c r="K653" s="19">
        <f t="shared" si="5"/>
        <v>394244.6536</v>
      </c>
      <c r="L653" s="25">
        <f t="shared" si="6"/>
        <v>12.3200771</v>
      </c>
      <c r="M653" s="25">
        <f t="shared" si="7"/>
        <v>1982.78123</v>
      </c>
      <c r="N653" s="25">
        <f t="shared" si="9"/>
        <v>1584098.926</v>
      </c>
    </row>
    <row r="654" ht="15.75" customHeight="1">
      <c r="A654" s="7">
        <v>43018.0</v>
      </c>
      <c r="B654" s="19">
        <v>8938807.50892048</v>
      </c>
      <c r="C654" s="16">
        <f t="shared" si="1"/>
        <v>0.15</v>
      </c>
      <c r="D654" s="25">
        <f t="shared" si="2"/>
        <v>1340.821126</v>
      </c>
      <c r="E654" s="19">
        <f t="shared" si="3"/>
        <v>32179.70703</v>
      </c>
      <c r="F654" s="19">
        <f t="shared" si="14"/>
        <v>5011794.751</v>
      </c>
      <c r="G654" s="26">
        <v>4781.99</v>
      </c>
      <c r="H654" s="34">
        <v>8.88947916666666</v>
      </c>
      <c r="I654" s="1">
        <v>12.5</v>
      </c>
      <c r="J654" s="25">
        <f t="shared" si="4"/>
        <v>15892.26863</v>
      </c>
      <c r="K654" s="19">
        <f t="shared" si="5"/>
        <v>403453.6144</v>
      </c>
      <c r="L654" s="25">
        <f t="shared" si="6"/>
        <v>11.96409174</v>
      </c>
      <c r="M654" s="25">
        <f t="shared" si="7"/>
        <v>2024.865536</v>
      </c>
      <c r="N654" s="25">
        <f t="shared" si="9"/>
        <v>1586123.791</v>
      </c>
    </row>
    <row r="655" ht="15.75" customHeight="1">
      <c r="A655" s="7">
        <v>43019.0</v>
      </c>
      <c r="B655" s="19">
        <v>7765589.02337467</v>
      </c>
      <c r="C655" s="16">
        <f t="shared" si="1"/>
        <v>0.15</v>
      </c>
      <c r="D655" s="25">
        <f t="shared" si="2"/>
        <v>1164.838354</v>
      </c>
      <c r="E655" s="19">
        <f t="shared" si="3"/>
        <v>27956.12048</v>
      </c>
      <c r="F655" s="19">
        <f t="shared" si="14"/>
        <v>5039750.872</v>
      </c>
      <c r="G655" s="26">
        <v>4826.48</v>
      </c>
      <c r="H655" s="34">
        <v>10.3411270983213</v>
      </c>
      <c r="I655" s="1">
        <v>12.5</v>
      </c>
      <c r="J655" s="25">
        <f t="shared" si="4"/>
        <v>16060.98862</v>
      </c>
      <c r="K655" s="19">
        <f t="shared" si="5"/>
        <v>350045.0159</v>
      </c>
      <c r="L655" s="25">
        <f t="shared" si="6"/>
        <v>11.97965371</v>
      </c>
      <c r="M655" s="25">
        <f t="shared" si="7"/>
        <v>1740.622645</v>
      </c>
      <c r="N655" s="25">
        <f t="shared" si="9"/>
        <v>1587864.414</v>
      </c>
    </row>
    <row r="656" ht="15.75" customHeight="1">
      <c r="A656" s="7">
        <v>43020.0</v>
      </c>
      <c r="B656" s="19">
        <v>8547734.68040521</v>
      </c>
      <c r="C656" s="16">
        <f t="shared" si="1"/>
        <v>0.15</v>
      </c>
      <c r="D656" s="25">
        <f t="shared" si="2"/>
        <v>1282.160202</v>
      </c>
      <c r="E656" s="19">
        <f t="shared" si="3"/>
        <v>30771.84485</v>
      </c>
      <c r="F656" s="19">
        <f t="shared" si="14"/>
        <v>5070522.717</v>
      </c>
      <c r="G656" s="26">
        <v>5446.91</v>
      </c>
      <c r="H656" s="34">
        <v>9.53997821350762</v>
      </c>
      <c r="I656" s="1">
        <v>12.5</v>
      </c>
      <c r="J656" s="25">
        <f t="shared" si="4"/>
        <v>16309.04053</v>
      </c>
      <c r="K656" s="19">
        <f t="shared" si="5"/>
        <v>428217.1729</v>
      </c>
      <c r="L656" s="25">
        <f t="shared" si="6"/>
        <v>10.77905563</v>
      </c>
      <c r="M656" s="25">
        <f t="shared" si="7"/>
        <v>1886.796762</v>
      </c>
      <c r="N656" s="25">
        <f t="shared" si="9"/>
        <v>1589751.211</v>
      </c>
    </row>
    <row r="657" ht="15.75" customHeight="1">
      <c r="A657" s="7">
        <v>43021.0</v>
      </c>
      <c r="B657" s="19">
        <v>7597986.38258241</v>
      </c>
      <c r="C657" s="16">
        <f t="shared" si="1"/>
        <v>0.15</v>
      </c>
      <c r="D657" s="25">
        <f t="shared" si="2"/>
        <v>1139.697957</v>
      </c>
      <c r="E657" s="19">
        <f t="shared" si="3"/>
        <v>27352.75098</v>
      </c>
      <c r="F657" s="19">
        <f t="shared" si="14"/>
        <v>5097875.468</v>
      </c>
      <c r="G657" s="26">
        <v>5647.21</v>
      </c>
      <c r="H657" s="34">
        <v>10.560906862745</v>
      </c>
      <c r="I657" s="1">
        <v>12.5</v>
      </c>
      <c r="J657" s="25">
        <f t="shared" si="4"/>
        <v>16048.32531</v>
      </c>
      <c r="K657" s="19">
        <f t="shared" si="5"/>
        <v>401045.815</v>
      </c>
      <c r="L657" s="25">
        <f t="shared" si="6"/>
        <v>10.2305335</v>
      </c>
      <c r="M657" s="25">
        <f t="shared" si="7"/>
        <v>1704.399086</v>
      </c>
      <c r="N657" s="25">
        <f t="shared" si="9"/>
        <v>1591455.61</v>
      </c>
    </row>
    <row r="658" ht="15.75" customHeight="1">
      <c r="A658" s="7">
        <v>43022.0</v>
      </c>
      <c r="B658" s="19">
        <v>7877324.11723617</v>
      </c>
      <c r="C658" s="16">
        <f t="shared" si="1"/>
        <v>0.15</v>
      </c>
      <c r="D658" s="25">
        <f t="shared" si="2"/>
        <v>1181.598618</v>
      </c>
      <c r="E658" s="19">
        <f t="shared" si="3"/>
        <v>28358.36682</v>
      </c>
      <c r="F658" s="19">
        <f t="shared" si="14"/>
        <v>5126233.835</v>
      </c>
      <c r="G658" s="26">
        <v>5831.79</v>
      </c>
      <c r="H658" s="34">
        <v>10.2187943262411</v>
      </c>
      <c r="I658" s="1">
        <v>12.5</v>
      </c>
      <c r="J658" s="25">
        <f t="shared" si="4"/>
        <v>16099.351</v>
      </c>
      <c r="K658" s="19">
        <f t="shared" si="5"/>
        <v>428019.4278</v>
      </c>
      <c r="L658" s="25">
        <f t="shared" si="6"/>
        <v>9.938228845</v>
      </c>
      <c r="M658" s="25">
        <f t="shared" si="7"/>
        <v>1761.460249</v>
      </c>
      <c r="N658" s="25">
        <f t="shared" si="9"/>
        <v>1593217.07</v>
      </c>
    </row>
    <row r="659" ht="15.75" customHeight="1">
      <c r="A659" s="7">
        <v>43023.0</v>
      </c>
      <c r="B659" s="19">
        <v>1.16011130653045E7</v>
      </c>
      <c r="C659" s="16">
        <f t="shared" si="1"/>
        <v>0.15</v>
      </c>
      <c r="D659" s="25">
        <f t="shared" si="2"/>
        <v>1740.16696</v>
      </c>
      <c r="E659" s="19">
        <f t="shared" si="3"/>
        <v>41764.00704</v>
      </c>
      <c r="F659" s="19">
        <f t="shared" si="14"/>
        <v>5167997.842</v>
      </c>
      <c r="G659" s="26">
        <v>5678.19</v>
      </c>
      <c r="H659" s="34">
        <v>7.38299145299145</v>
      </c>
      <c r="I659" s="1">
        <v>12.5</v>
      </c>
      <c r="J659" s="25">
        <f t="shared" si="4"/>
        <v>17130.18372</v>
      </c>
      <c r="K659" s="19">
        <f t="shared" si="5"/>
        <v>576818.0184</v>
      </c>
      <c r="L659" s="25">
        <f t="shared" si="6"/>
        <v>10.86061956</v>
      </c>
      <c r="M659" s="25">
        <f t="shared" si="7"/>
        <v>2438.036142</v>
      </c>
      <c r="N659" s="25">
        <f t="shared" si="9"/>
        <v>1595655.106</v>
      </c>
    </row>
    <row r="660" ht="15.75" customHeight="1">
      <c r="A660" s="7">
        <v>43024.0</v>
      </c>
      <c r="B660" s="19">
        <v>1.03517624275025E7</v>
      </c>
      <c r="C660" s="16">
        <f t="shared" si="1"/>
        <v>0.15</v>
      </c>
      <c r="D660" s="25">
        <f t="shared" si="2"/>
        <v>1552.764364</v>
      </c>
      <c r="E660" s="19">
        <f t="shared" si="3"/>
        <v>37266.34474</v>
      </c>
      <c r="F660" s="19">
        <f t="shared" si="14"/>
        <v>5205264.186</v>
      </c>
      <c r="G660" s="26">
        <v>5725.59</v>
      </c>
      <c r="H660" s="34">
        <v>8.26867816091954</v>
      </c>
      <c r="I660" s="1">
        <v>12.5</v>
      </c>
      <c r="J660" s="25">
        <f t="shared" si="4"/>
        <v>17119.07838</v>
      </c>
      <c r="K660" s="19">
        <f t="shared" si="5"/>
        <v>519332.4031</v>
      </c>
      <c r="L660" s="25">
        <f t="shared" si="6"/>
        <v>10.76372604</v>
      </c>
      <c r="M660" s="25">
        <f t="shared" si="7"/>
        <v>2176.889661</v>
      </c>
      <c r="N660" s="25">
        <f t="shared" si="9"/>
        <v>1597831.996</v>
      </c>
    </row>
    <row r="661" ht="15.75" customHeight="1">
      <c r="A661" s="7">
        <v>43025.0</v>
      </c>
      <c r="B661" s="19">
        <v>9756833.55235871</v>
      </c>
      <c r="C661" s="16">
        <f t="shared" si="1"/>
        <v>0.15</v>
      </c>
      <c r="D661" s="25">
        <f t="shared" si="2"/>
        <v>1463.525033</v>
      </c>
      <c r="E661" s="19">
        <f t="shared" si="3"/>
        <v>35124.60079</v>
      </c>
      <c r="F661" s="19">
        <f t="shared" si="14"/>
        <v>5240388.787</v>
      </c>
      <c r="G661" s="26">
        <v>5605.51</v>
      </c>
      <c r="H661" s="34">
        <v>8.78495934959349</v>
      </c>
      <c r="I661" s="1">
        <v>12.5</v>
      </c>
      <c r="J661" s="25">
        <f t="shared" si="4"/>
        <v>17142.67723</v>
      </c>
      <c r="K661" s="19">
        <f t="shared" si="5"/>
        <v>478560.2679</v>
      </c>
      <c r="L661" s="25">
        <f t="shared" si="6"/>
        <v>11.00945998</v>
      </c>
      <c r="M661" s="25">
        <f t="shared" si="7"/>
        <v>2048.95655</v>
      </c>
      <c r="N661" s="25">
        <f t="shared" si="9"/>
        <v>1599880.953</v>
      </c>
    </row>
    <row r="662" ht="15.75" customHeight="1">
      <c r="A662" s="7">
        <v>43026.0</v>
      </c>
      <c r="B662" s="19">
        <v>8983426.01467174</v>
      </c>
      <c r="C662" s="16">
        <f t="shared" si="1"/>
        <v>0.15</v>
      </c>
      <c r="D662" s="25">
        <f t="shared" si="2"/>
        <v>1347.513902</v>
      </c>
      <c r="E662" s="19">
        <f t="shared" si="3"/>
        <v>32340.33365</v>
      </c>
      <c r="F662" s="19">
        <f t="shared" si="14"/>
        <v>5272729.121</v>
      </c>
      <c r="G662" s="26">
        <v>5590.69</v>
      </c>
      <c r="H662" s="34">
        <v>9.30761589403973</v>
      </c>
      <c r="I662" s="1">
        <v>12.5</v>
      </c>
      <c r="J662" s="25">
        <f t="shared" si="4"/>
        <v>16722.85575</v>
      </c>
      <c r="K662" s="19">
        <f t="shared" si="5"/>
        <v>450493.1819</v>
      </c>
      <c r="L662" s="25">
        <f t="shared" si="6"/>
        <v>10.76830958</v>
      </c>
      <c r="M662" s="25">
        <f t="shared" si="7"/>
        <v>1933.900174</v>
      </c>
      <c r="N662" s="25">
        <f t="shared" si="9"/>
        <v>1601814.853</v>
      </c>
    </row>
    <row r="663" ht="15.75" customHeight="1">
      <c r="A663" s="7">
        <v>43027.0</v>
      </c>
      <c r="B663" s="19">
        <v>1.058973397756E7</v>
      </c>
      <c r="C663" s="16">
        <f t="shared" si="1"/>
        <v>0.15</v>
      </c>
      <c r="D663" s="25">
        <f t="shared" si="2"/>
        <v>1588.460097</v>
      </c>
      <c r="E663" s="19">
        <f t="shared" si="3"/>
        <v>38123.04232</v>
      </c>
      <c r="F663" s="19">
        <f t="shared" si="14"/>
        <v>5310852.163</v>
      </c>
      <c r="G663" s="26">
        <v>5708.52</v>
      </c>
      <c r="H663" s="34">
        <v>8.30056179775281</v>
      </c>
      <c r="I663" s="1">
        <v>12.5</v>
      </c>
      <c r="J663" s="25">
        <f t="shared" si="4"/>
        <v>17580.14826</v>
      </c>
      <c r="K663" s="19">
        <f t="shared" si="5"/>
        <v>515795.2081</v>
      </c>
      <c r="L663" s="25">
        <f t="shared" si="6"/>
        <v>11.08667986</v>
      </c>
      <c r="M663" s="25">
        <f t="shared" si="7"/>
        <v>2168.527919</v>
      </c>
      <c r="N663" s="25">
        <f t="shared" si="9"/>
        <v>1603983.381</v>
      </c>
    </row>
    <row r="664" ht="15.75" customHeight="1">
      <c r="A664" s="7">
        <v>43028.0</v>
      </c>
      <c r="B664" s="19">
        <v>1.06492268650744E7</v>
      </c>
      <c r="C664" s="16">
        <f t="shared" si="1"/>
        <v>0.15</v>
      </c>
      <c r="D664" s="25">
        <f t="shared" si="2"/>
        <v>1597.38403</v>
      </c>
      <c r="E664" s="19">
        <f t="shared" si="3"/>
        <v>38337.21671</v>
      </c>
      <c r="F664" s="19">
        <f t="shared" si="14"/>
        <v>5349189.38</v>
      </c>
      <c r="G664" s="26">
        <v>6011.45</v>
      </c>
      <c r="H664" s="34">
        <v>8.01433891992551</v>
      </c>
      <c r="I664" s="1">
        <v>12.5</v>
      </c>
      <c r="J664" s="25">
        <f t="shared" si="4"/>
        <v>17069.30267</v>
      </c>
      <c r="K664" s="19">
        <f t="shared" si="5"/>
        <v>562565.1155</v>
      </c>
      <c r="L664" s="25">
        <f t="shared" si="6"/>
        <v>10.22207447</v>
      </c>
      <c r="M664" s="25">
        <f t="shared" si="7"/>
        <v>2245.974394</v>
      </c>
      <c r="N664" s="25">
        <f t="shared" si="9"/>
        <v>1606229.355</v>
      </c>
    </row>
    <row r="665" ht="15.75" customHeight="1">
      <c r="A665" s="7">
        <v>43029.0</v>
      </c>
      <c r="B665" s="19">
        <v>9102411.78970051</v>
      </c>
      <c r="C665" s="16">
        <f t="shared" si="1"/>
        <v>0.15</v>
      </c>
      <c r="D665" s="25">
        <f t="shared" si="2"/>
        <v>1365.361768</v>
      </c>
      <c r="E665" s="19">
        <f t="shared" si="3"/>
        <v>32768.68244</v>
      </c>
      <c r="F665" s="19">
        <f t="shared" si="14"/>
        <v>5381958.062</v>
      </c>
      <c r="G665" s="26">
        <v>6031.6</v>
      </c>
      <c r="H665" s="34">
        <v>9.45490196078431</v>
      </c>
      <c r="I665" s="1">
        <v>12.5</v>
      </c>
      <c r="J665" s="25">
        <f t="shared" si="4"/>
        <v>17212.48222</v>
      </c>
      <c r="K665" s="19">
        <f t="shared" si="5"/>
        <v>478450.2281</v>
      </c>
      <c r="L665" s="25">
        <f t="shared" si="6"/>
        <v>10.27338285</v>
      </c>
      <c r="M665" s="25">
        <f t="shared" si="7"/>
        <v>1903.774367</v>
      </c>
      <c r="N665" s="25">
        <f t="shared" si="9"/>
        <v>1608133.129</v>
      </c>
    </row>
    <row r="666" ht="15.75" customHeight="1">
      <c r="A666" s="7">
        <v>43030.0</v>
      </c>
      <c r="B666" s="19">
        <v>1.08277055276176E7</v>
      </c>
      <c r="C666" s="16">
        <f t="shared" si="1"/>
        <v>0.15</v>
      </c>
      <c r="D666" s="25">
        <f t="shared" si="2"/>
        <v>1624.155829</v>
      </c>
      <c r="E666" s="19">
        <f t="shared" si="3"/>
        <v>38979.7399</v>
      </c>
      <c r="F666" s="19">
        <f t="shared" si="14"/>
        <v>5420937.802</v>
      </c>
      <c r="G666" s="26">
        <v>6008.42</v>
      </c>
      <c r="H666" s="34">
        <v>7.88333333333333</v>
      </c>
      <c r="I666" s="1">
        <v>12.5</v>
      </c>
      <c r="J666" s="25">
        <f t="shared" si="4"/>
        <v>17071.68238</v>
      </c>
      <c r="K666" s="19">
        <f t="shared" si="5"/>
        <v>571625.5814</v>
      </c>
      <c r="L666" s="25">
        <f t="shared" si="6"/>
        <v>10.22865522</v>
      </c>
      <c r="M666" s="25">
        <f t="shared" si="7"/>
        <v>2283.298097</v>
      </c>
      <c r="N666" s="25">
        <f t="shared" si="9"/>
        <v>1610416.428</v>
      </c>
    </row>
    <row r="667" ht="15.75" customHeight="1">
      <c r="A667" s="7">
        <v>43031.0</v>
      </c>
      <c r="B667" s="19">
        <v>1.01732837649593E7</v>
      </c>
      <c r="C667" s="16">
        <f t="shared" si="1"/>
        <v>0.15</v>
      </c>
      <c r="D667" s="25">
        <f t="shared" si="2"/>
        <v>1525.992565</v>
      </c>
      <c r="E667" s="19">
        <f t="shared" si="3"/>
        <v>36623.82155</v>
      </c>
      <c r="F667" s="19">
        <f t="shared" si="14"/>
        <v>5457561.624</v>
      </c>
      <c r="G667" s="26">
        <v>5930.32</v>
      </c>
      <c r="H667" s="34">
        <v>8.40555555555555</v>
      </c>
      <c r="I667" s="1">
        <v>12.5</v>
      </c>
      <c r="J667" s="25">
        <f t="shared" si="4"/>
        <v>17102.42037</v>
      </c>
      <c r="K667" s="19">
        <f t="shared" si="5"/>
        <v>529142.8949</v>
      </c>
      <c r="L667" s="25">
        <f t="shared" si="6"/>
        <v>10.38202211</v>
      </c>
      <c r="M667" s="25">
        <f t="shared" si="7"/>
        <v>2141.440846</v>
      </c>
      <c r="N667" s="25">
        <f t="shared" si="9"/>
        <v>1612557.868</v>
      </c>
    </row>
    <row r="668" ht="15.75" customHeight="1">
      <c r="A668" s="7">
        <v>43032.0</v>
      </c>
      <c r="B668" s="19">
        <v>9935312.21490186</v>
      </c>
      <c r="C668" s="16">
        <f t="shared" si="1"/>
        <v>0.15</v>
      </c>
      <c r="D668" s="25">
        <f t="shared" si="2"/>
        <v>1490.296832</v>
      </c>
      <c r="E668" s="19">
        <f t="shared" si="3"/>
        <v>35767.12397</v>
      </c>
      <c r="F668" s="19">
        <f t="shared" si="14"/>
        <v>5493328.748</v>
      </c>
      <c r="G668" s="26">
        <v>5526.64</v>
      </c>
      <c r="H668" s="34">
        <v>8.66337325349301</v>
      </c>
      <c r="I668" s="1">
        <v>12.5</v>
      </c>
      <c r="J668" s="25">
        <f t="shared" si="4"/>
        <v>17214.66362</v>
      </c>
      <c r="K668" s="19">
        <f t="shared" si="5"/>
        <v>478448.738</v>
      </c>
      <c r="L668" s="25">
        <f t="shared" si="6"/>
        <v>11.21346587</v>
      </c>
      <c r="M668" s="25">
        <f t="shared" si="7"/>
        <v>2077.712627</v>
      </c>
      <c r="N668" s="25">
        <f t="shared" si="9"/>
        <v>1614635.581</v>
      </c>
    </row>
    <row r="669" ht="15.75" customHeight="1">
      <c r="A669" s="7">
        <v>43033.0</v>
      </c>
      <c r="B669" s="19">
        <v>1.10061841901607E7</v>
      </c>
      <c r="C669" s="16">
        <f t="shared" si="1"/>
        <v>0.15</v>
      </c>
      <c r="D669" s="25">
        <f t="shared" si="2"/>
        <v>1650.927629</v>
      </c>
      <c r="E669" s="19">
        <f t="shared" si="3"/>
        <v>39622.26308</v>
      </c>
      <c r="F669" s="19">
        <f t="shared" si="14"/>
        <v>5532951.011</v>
      </c>
      <c r="G669" s="26">
        <v>5750.8</v>
      </c>
      <c r="H669" s="34">
        <v>7.7863063063063</v>
      </c>
      <c r="I669" s="1">
        <v>12.5</v>
      </c>
      <c r="J669" s="25">
        <f t="shared" si="4"/>
        <v>17139.50427</v>
      </c>
      <c r="K669" s="19">
        <f t="shared" si="5"/>
        <v>553934.026</v>
      </c>
      <c r="L669" s="25">
        <f t="shared" si="6"/>
        <v>10.72932729</v>
      </c>
      <c r="M669" s="25">
        <f t="shared" si="7"/>
        <v>2311.750821</v>
      </c>
      <c r="N669" s="25">
        <f t="shared" si="9"/>
        <v>1616947.332</v>
      </c>
    </row>
    <row r="670" ht="15.75" customHeight="1">
      <c r="A670" s="7">
        <v>43034.0</v>
      </c>
      <c r="B670" s="19">
        <v>1.29997902869909E7</v>
      </c>
      <c r="C670" s="16">
        <f t="shared" si="1"/>
        <v>0.15</v>
      </c>
      <c r="D670" s="25">
        <f t="shared" si="2"/>
        <v>1949.968543</v>
      </c>
      <c r="E670" s="19">
        <f t="shared" si="3"/>
        <v>46799.24503</v>
      </c>
      <c r="F670" s="19">
        <f t="shared" si="14"/>
        <v>5579750.256</v>
      </c>
      <c r="G670" s="26">
        <v>5904.83</v>
      </c>
      <c r="H670" s="34">
        <v>7.95296296296296</v>
      </c>
      <c r="I670" s="1">
        <v>12.5</v>
      </c>
      <c r="J670" s="25">
        <f t="shared" si="4"/>
        <v>20677.37014</v>
      </c>
      <c r="K670" s="19">
        <f t="shared" si="5"/>
        <v>556851.8954</v>
      </c>
      <c r="L670" s="25">
        <f t="shared" si="6"/>
        <v>12.60638028</v>
      </c>
      <c r="M670" s="25">
        <f t="shared" si="7"/>
        <v>2263.307409</v>
      </c>
      <c r="N670" s="25">
        <f t="shared" si="9"/>
        <v>1619210.639</v>
      </c>
    </row>
    <row r="671" ht="15.75" customHeight="1">
      <c r="A671" s="7">
        <v>43035.0</v>
      </c>
      <c r="B671" s="19">
        <v>7510989.94359474</v>
      </c>
      <c r="C671" s="16">
        <f t="shared" si="1"/>
        <v>0.15</v>
      </c>
      <c r="D671" s="25">
        <f t="shared" si="2"/>
        <v>1126.648492</v>
      </c>
      <c r="E671" s="19">
        <f t="shared" si="3"/>
        <v>27039.5638</v>
      </c>
      <c r="F671" s="19">
        <f t="shared" si="14"/>
        <v>5606789.82</v>
      </c>
      <c r="G671" s="26">
        <v>5780.9</v>
      </c>
      <c r="H671" s="34">
        <v>13.9181089743589</v>
      </c>
      <c r="I671" s="1">
        <v>12.5</v>
      </c>
      <c r="J671" s="25">
        <f t="shared" si="4"/>
        <v>20907.75531</v>
      </c>
      <c r="K671" s="19">
        <f t="shared" si="5"/>
        <v>311513.2241</v>
      </c>
      <c r="L671" s="25">
        <f t="shared" si="6"/>
        <v>13.02010398</v>
      </c>
      <c r="M671" s="25">
        <f t="shared" si="7"/>
        <v>1293.27914</v>
      </c>
      <c r="N671" s="25">
        <f t="shared" si="9"/>
        <v>1620503.918</v>
      </c>
    </row>
    <row r="672" ht="15.75" customHeight="1">
      <c r="A672" s="7">
        <v>43036.0</v>
      </c>
      <c r="B672" s="19">
        <v>6138789.8577457</v>
      </c>
      <c r="C672" s="16">
        <f t="shared" si="1"/>
        <v>0.15</v>
      </c>
      <c r="D672" s="25">
        <f t="shared" si="2"/>
        <v>920.8184787</v>
      </c>
      <c r="E672" s="19">
        <f t="shared" si="3"/>
        <v>22099.64349</v>
      </c>
      <c r="F672" s="19">
        <f t="shared" si="14"/>
        <v>5628889.463</v>
      </c>
      <c r="G672" s="26">
        <v>5753.09</v>
      </c>
      <c r="H672" s="34">
        <v>16.933725490196</v>
      </c>
      <c r="I672" s="1">
        <v>12.5</v>
      </c>
      <c r="J672" s="25">
        <f t="shared" si="4"/>
        <v>20790.51646</v>
      </c>
      <c r="K672" s="19">
        <f t="shared" si="5"/>
        <v>254806.1561</v>
      </c>
      <c r="L672" s="25">
        <f t="shared" si="6"/>
        <v>13.00967989</v>
      </c>
      <c r="M672" s="25">
        <f t="shared" si="7"/>
        <v>1062.967509</v>
      </c>
      <c r="N672" s="25">
        <f t="shared" si="9"/>
        <v>1621566.886</v>
      </c>
    </row>
    <row r="673" ht="15.75" customHeight="1">
      <c r="A673" s="7">
        <v>43037.0</v>
      </c>
      <c r="B673" s="19">
        <v>1.11220428010922E7</v>
      </c>
      <c r="C673" s="16">
        <f t="shared" si="1"/>
        <v>0.15</v>
      </c>
      <c r="D673" s="25">
        <f t="shared" si="2"/>
        <v>1668.30642</v>
      </c>
      <c r="E673" s="19">
        <f t="shared" si="3"/>
        <v>40039.35408</v>
      </c>
      <c r="F673" s="19">
        <f t="shared" si="14"/>
        <v>5668928.817</v>
      </c>
      <c r="G673" s="26">
        <v>6153.85</v>
      </c>
      <c r="H673" s="34">
        <v>9.29264069264069</v>
      </c>
      <c r="I673" s="1">
        <v>12.5</v>
      </c>
      <c r="J673" s="25">
        <f t="shared" si="4"/>
        <v>20670.6295</v>
      </c>
      <c r="K673" s="19">
        <f t="shared" si="5"/>
        <v>496671.2534</v>
      </c>
      <c r="L673" s="25">
        <f t="shared" si="6"/>
        <v>12.0923107</v>
      </c>
      <c r="M673" s="25">
        <f t="shared" si="7"/>
        <v>1937.016678</v>
      </c>
      <c r="N673" s="25">
        <f t="shared" si="9"/>
        <v>1623503.903</v>
      </c>
    </row>
    <row r="674" ht="15.75" customHeight="1">
      <c r="A674" s="7">
        <v>43038.0</v>
      </c>
      <c r="B674" s="19">
        <v>1.06164954010425E7</v>
      </c>
      <c r="C674" s="16">
        <f t="shared" si="1"/>
        <v>0.15</v>
      </c>
      <c r="D674" s="25">
        <f t="shared" si="2"/>
        <v>1592.47431</v>
      </c>
      <c r="E674" s="19">
        <f t="shared" si="3"/>
        <v>38219.38344</v>
      </c>
      <c r="F674" s="19">
        <f t="shared" si="14"/>
        <v>5707148.201</v>
      </c>
      <c r="G674" s="26">
        <v>6130.53</v>
      </c>
      <c r="H674" s="34">
        <v>9.80215419501133</v>
      </c>
      <c r="I674" s="1">
        <v>12.5</v>
      </c>
      <c r="J674" s="25">
        <f t="shared" si="4"/>
        <v>20812.90499</v>
      </c>
      <c r="K674" s="19">
        <f t="shared" si="5"/>
        <v>469070.1053</v>
      </c>
      <c r="L674" s="25">
        <f t="shared" si="6"/>
        <v>12.2218565</v>
      </c>
      <c r="M674" s="25">
        <f t="shared" si="7"/>
        <v>1836.331039</v>
      </c>
      <c r="N674" s="25">
        <f t="shared" si="9"/>
        <v>1625340.234</v>
      </c>
    </row>
    <row r="675" ht="15.75" customHeight="1">
      <c r="A675" s="7">
        <v>43039.0</v>
      </c>
      <c r="B675" s="19">
        <v>9966505.88669303</v>
      </c>
      <c r="C675" s="16">
        <f t="shared" si="1"/>
        <v>0.15</v>
      </c>
      <c r="D675" s="25">
        <f t="shared" si="2"/>
        <v>1494.975883</v>
      </c>
      <c r="E675" s="19">
        <f t="shared" si="3"/>
        <v>35879.42119</v>
      </c>
      <c r="F675" s="19">
        <f t="shared" si="14"/>
        <v>5743027.622</v>
      </c>
      <c r="G675" s="26">
        <v>6468.4</v>
      </c>
      <c r="H675" s="34">
        <v>10.5066425120772</v>
      </c>
      <c r="I675" s="1">
        <v>12.5</v>
      </c>
      <c r="J675" s="25">
        <f t="shared" si="4"/>
        <v>20942.90289</v>
      </c>
      <c r="K675" s="19">
        <f t="shared" si="5"/>
        <v>461736.4676</v>
      </c>
      <c r="L675" s="25">
        <f t="shared" si="6"/>
        <v>11.65581139</v>
      </c>
      <c r="M675" s="25">
        <f t="shared" si="7"/>
        <v>1713.201908</v>
      </c>
      <c r="N675" s="25">
        <f t="shared" si="9"/>
        <v>1627053.435</v>
      </c>
    </row>
    <row r="676" ht="15.75" customHeight="1">
      <c r="A676" s="7">
        <v>43040.0</v>
      </c>
      <c r="B676" s="19">
        <v>7872095.22934449</v>
      </c>
      <c r="C676" s="16">
        <f t="shared" si="1"/>
        <v>0.15</v>
      </c>
      <c r="D676" s="25">
        <f t="shared" si="2"/>
        <v>1180.814284</v>
      </c>
      <c r="E676" s="19">
        <f t="shared" si="3"/>
        <v>28339.54283</v>
      </c>
      <c r="F676" s="19">
        <f t="shared" si="14"/>
        <v>5771367.165</v>
      </c>
      <c r="G676" s="26">
        <v>6767.31</v>
      </c>
      <c r="H676" s="34">
        <v>9.17115384615384</v>
      </c>
      <c r="I676" s="1">
        <v>12.5</v>
      </c>
      <c r="J676" s="25">
        <f t="shared" si="4"/>
        <v>14439.23929</v>
      </c>
      <c r="K676" s="19">
        <f t="shared" si="5"/>
        <v>553418.096</v>
      </c>
      <c r="L676" s="25">
        <f t="shared" si="6"/>
        <v>7.681229534</v>
      </c>
      <c r="M676" s="25">
        <f t="shared" si="7"/>
        <v>1962.675613</v>
      </c>
      <c r="N676" s="25">
        <f t="shared" si="9"/>
        <v>1629016.111</v>
      </c>
    </row>
    <row r="677" ht="15.75" customHeight="1">
      <c r="A677" s="7">
        <v>43041.0</v>
      </c>
      <c r="B677" s="19">
        <v>1.08331585724924E7</v>
      </c>
      <c r="C677" s="16">
        <f t="shared" si="1"/>
        <v>0.15</v>
      </c>
      <c r="D677" s="25">
        <f t="shared" si="2"/>
        <v>1624.973786</v>
      </c>
      <c r="E677" s="19">
        <f t="shared" si="3"/>
        <v>38999.37086</v>
      </c>
      <c r="F677" s="19">
        <f t="shared" si="14"/>
        <v>5810366.536</v>
      </c>
      <c r="G677" s="26">
        <v>7078.5</v>
      </c>
      <c r="H677" s="34">
        <v>9.50044444444444</v>
      </c>
      <c r="I677" s="1">
        <v>12.5</v>
      </c>
      <c r="J677" s="25">
        <f t="shared" si="4"/>
        <v>20583.96424</v>
      </c>
      <c r="K677" s="19">
        <f t="shared" si="5"/>
        <v>558802.8045</v>
      </c>
      <c r="L677" s="25">
        <f t="shared" si="6"/>
        <v>10.46864042</v>
      </c>
      <c r="M677" s="25">
        <f t="shared" si="7"/>
        <v>1894.648204</v>
      </c>
      <c r="N677" s="25">
        <f t="shared" si="9"/>
        <v>1630910.759</v>
      </c>
    </row>
    <row r="678" ht="15.75" customHeight="1">
      <c r="A678" s="7">
        <v>43042.0</v>
      </c>
      <c r="B678" s="19">
        <v>8594305.80084399</v>
      </c>
      <c r="C678" s="16">
        <f t="shared" si="1"/>
        <v>0.15</v>
      </c>
      <c r="D678" s="25">
        <f t="shared" si="2"/>
        <v>1289.14587</v>
      </c>
      <c r="E678" s="19">
        <f t="shared" si="3"/>
        <v>30939.50088</v>
      </c>
      <c r="F678" s="19">
        <f t="shared" si="14"/>
        <v>5841306.036</v>
      </c>
      <c r="G678" s="26">
        <v>7207.76</v>
      </c>
      <c r="H678" s="34">
        <v>12.235294117647</v>
      </c>
      <c r="I678" s="1">
        <v>12.5</v>
      </c>
      <c r="J678" s="25">
        <f t="shared" si="4"/>
        <v>21030.77184</v>
      </c>
      <c r="K678" s="19">
        <f t="shared" si="5"/>
        <v>441821.8269</v>
      </c>
      <c r="L678" s="25">
        <f t="shared" si="6"/>
        <v>10.50406487</v>
      </c>
      <c r="M678" s="25">
        <f t="shared" si="7"/>
        <v>1471.153846</v>
      </c>
      <c r="N678" s="25">
        <f t="shared" si="9"/>
        <v>1632381.913</v>
      </c>
    </row>
    <row r="679" ht="15.75" customHeight="1">
      <c r="A679" s="7">
        <v>43043.0</v>
      </c>
      <c r="B679" s="19">
        <v>9388737.42949343</v>
      </c>
      <c r="C679" s="16">
        <f t="shared" si="1"/>
        <v>0.15</v>
      </c>
      <c r="D679" s="25">
        <f t="shared" si="2"/>
        <v>1408.310614</v>
      </c>
      <c r="E679" s="19">
        <f t="shared" si="3"/>
        <v>33799.45475</v>
      </c>
      <c r="F679" s="19">
        <f t="shared" si="14"/>
        <v>5875105.491</v>
      </c>
      <c r="G679" s="26">
        <v>7379.95</v>
      </c>
      <c r="H679" s="34">
        <v>11.0380769230769</v>
      </c>
      <c r="I679" s="1">
        <v>12.5</v>
      </c>
      <c r="J679" s="25">
        <f t="shared" si="4"/>
        <v>20726.72119</v>
      </c>
      <c r="K679" s="19">
        <f t="shared" si="5"/>
        <v>501442.6461</v>
      </c>
      <c r="L679" s="25">
        <f t="shared" si="6"/>
        <v>10.1106642</v>
      </c>
      <c r="M679" s="25">
        <f t="shared" si="7"/>
        <v>1630.71884</v>
      </c>
      <c r="N679" s="25">
        <f t="shared" si="9"/>
        <v>1634012.632</v>
      </c>
    </row>
    <row r="680" ht="15.75" customHeight="1">
      <c r="A680" s="7">
        <v>43044.0</v>
      </c>
      <c r="B680" s="19">
        <v>1.01831690581428E7</v>
      </c>
      <c r="C680" s="16">
        <f t="shared" si="1"/>
        <v>0.15</v>
      </c>
      <c r="D680" s="25">
        <f t="shared" si="2"/>
        <v>1527.475359</v>
      </c>
      <c r="E680" s="19">
        <f t="shared" si="3"/>
        <v>36659.40861</v>
      </c>
      <c r="F680" s="19">
        <f t="shared" si="14"/>
        <v>5911764.9</v>
      </c>
      <c r="G680" s="26">
        <v>7407.41</v>
      </c>
      <c r="H680" s="34">
        <v>10.2984633569739</v>
      </c>
      <c r="I680" s="1">
        <v>12.5</v>
      </c>
      <c r="J680" s="25">
        <f t="shared" si="4"/>
        <v>20974.19868</v>
      </c>
      <c r="K680" s="19">
        <f t="shared" si="5"/>
        <v>539454.9951</v>
      </c>
      <c r="L680" s="25">
        <f t="shared" si="6"/>
        <v>10.19345699</v>
      </c>
      <c r="M680" s="25">
        <f t="shared" si="7"/>
        <v>1747.833572</v>
      </c>
      <c r="N680" s="25">
        <f t="shared" si="9"/>
        <v>1635760.466</v>
      </c>
    </row>
    <row r="681" ht="15.75" customHeight="1">
      <c r="A681" s="7">
        <v>43045.0</v>
      </c>
      <c r="B681" s="19">
        <v>9605400.60094328</v>
      </c>
      <c r="C681" s="16">
        <f t="shared" si="1"/>
        <v>0.15</v>
      </c>
      <c r="D681" s="25">
        <f t="shared" si="2"/>
        <v>1440.81009</v>
      </c>
      <c r="E681" s="19">
        <f t="shared" si="3"/>
        <v>34579.44216</v>
      </c>
      <c r="F681" s="19">
        <f t="shared" si="14"/>
        <v>5946344.342</v>
      </c>
      <c r="G681" s="26">
        <v>7022.76</v>
      </c>
      <c r="H681" s="34">
        <v>10.4424812030075</v>
      </c>
      <c r="I681" s="1">
        <v>12.5</v>
      </c>
      <c r="J681" s="25">
        <f t="shared" si="4"/>
        <v>20060.84304</v>
      </c>
      <c r="K681" s="19">
        <f t="shared" si="5"/>
        <v>504388.7461</v>
      </c>
      <c r="L681" s="25">
        <f t="shared" si="6"/>
        <v>10.28356871</v>
      </c>
      <c r="M681" s="25">
        <f t="shared" si="7"/>
        <v>1723.728264</v>
      </c>
      <c r="N681" s="25">
        <f t="shared" si="9"/>
        <v>1637484.194</v>
      </c>
    </row>
    <row r="682" ht="15.75" customHeight="1">
      <c r="A682" s="7">
        <v>43046.0</v>
      </c>
      <c r="B682" s="19">
        <v>1.12664849153921E7</v>
      </c>
      <c r="C682" s="16">
        <f t="shared" si="1"/>
        <v>0.15</v>
      </c>
      <c r="D682" s="25">
        <f t="shared" si="2"/>
        <v>1689.972737</v>
      </c>
      <c r="E682" s="19">
        <f t="shared" si="3"/>
        <v>40559.3457</v>
      </c>
      <c r="F682" s="19">
        <f t="shared" si="14"/>
        <v>5986903.688</v>
      </c>
      <c r="G682" s="26">
        <v>7144.38</v>
      </c>
      <c r="H682" s="34">
        <v>9.48568376068376</v>
      </c>
      <c r="I682" s="1">
        <v>12.5</v>
      </c>
      <c r="J682" s="25">
        <f t="shared" si="4"/>
        <v>21374.0626</v>
      </c>
      <c r="K682" s="19">
        <f t="shared" si="5"/>
        <v>564881.2606</v>
      </c>
      <c r="L682" s="25">
        <f t="shared" si="6"/>
        <v>10.77023134</v>
      </c>
      <c r="M682" s="25">
        <f t="shared" si="7"/>
        <v>1897.596468</v>
      </c>
      <c r="N682" s="25">
        <f t="shared" si="9"/>
        <v>1639381.79</v>
      </c>
    </row>
    <row r="683" ht="15.75" customHeight="1">
      <c r="A683" s="7">
        <v>43047.0</v>
      </c>
      <c r="B683" s="19">
        <v>1.03998322295927E7</v>
      </c>
      <c r="C683" s="16">
        <f t="shared" si="1"/>
        <v>0.15</v>
      </c>
      <c r="D683" s="25">
        <f t="shared" si="2"/>
        <v>1559.974834</v>
      </c>
      <c r="E683" s="19">
        <f t="shared" si="3"/>
        <v>37439.39603</v>
      </c>
      <c r="F683" s="19">
        <f t="shared" si="14"/>
        <v>6024343.084</v>
      </c>
      <c r="G683" s="26">
        <v>7459.69</v>
      </c>
      <c r="H683" s="34">
        <v>10.039699074074</v>
      </c>
      <c r="I683" s="1">
        <v>12.5</v>
      </c>
      <c r="J683" s="25">
        <f t="shared" si="4"/>
        <v>20882.2372</v>
      </c>
      <c r="K683" s="19">
        <f t="shared" si="5"/>
        <v>557264.4617</v>
      </c>
      <c r="L683" s="25">
        <f t="shared" si="6"/>
        <v>10.0776378</v>
      </c>
      <c r="M683" s="25">
        <f t="shared" si="7"/>
        <v>1792.882423</v>
      </c>
      <c r="N683" s="25">
        <f t="shared" si="9"/>
        <v>1641174.673</v>
      </c>
    </row>
    <row r="684" ht="15.75" customHeight="1">
      <c r="A684" s="7">
        <v>43048.0</v>
      </c>
      <c r="B684" s="19">
        <v>1.10498217439422E7</v>
      </c>
      <c r="C684" s="16">
        <f t="shared" si="1"/>
        <v>0.15</v>
      </c>
      <c r="D684" s="25">
        <f t="shared" si="2"/>
        <v>1657.473262</v>
      </c>
      <c r="E684" s="19">
        <f t="shared" si="3"/>
        <v>39779.35828</v>
      </c>
      <c r="F684" s="19">
        <f t="shared" si="14"/>
        <v>6064122.442</v>
      </c>
      <c r="G684" s="26">
        <v>7143.58</v>
      </c>
      <c r="H684" s="34">
        <v>9.46993464052287</v>
      </c>
      <c r="I684" s="1">
        <v>12.5</v>
      </c>
      <c r="J684" s="25">
        <f t="shared" si="4"/>
        <v>20928.21794</v>
      </c>
      <c r="K684" s="19">
        <f t="shared" si="5"/>
        <v>565757.3366</v>
      </c>
      <c r="L684" s="25">
        <f t="shared" si="6"/>
        <v>10.54675451</v>
      </c>
      <c r="M684" s="25">
        <f t="shared" si="7"/>
        <v>1900.752295</v>
      </c>
      <c r="N684" s="25">
        <f t="shared" si="9"/>
        <v>1643075.425</v>
      </c>
    </row>
    <row r="685" ht="15.75" customHeight="1">
      <c r="A685" s="7">
        <v>43049.0</v>
      </c>
      <c r="B685" s="19">
        <v>8139094.74496129</v>
      </c>
      <c r="C685" s="16">
        <f t="shared" si="1"/>
        <v>0.15</v>
      </c>
      <c r="D685" s="25">
        <f t="shared" si="2"/>
        <v>1220.864212</v>
      </c>
      <c r="E685" s="19">
        <f t="shared" si="3"/>
        <v>29300.74108</v>
      </c>
      <c r="F685" s="19">
        <f t="shared" si="14"/>
        <v>6093423.183</v>
      </c>
      <c r="G685" s="26">
        <v>6618.14</v>
      </c>
      <c r="H685" s="34">
        <v>11.5833333333333</v>
      </c>
      <c r="I685" s="1">
        <v>12.5</v>
      </c>
      <c r="J685" s="25">
        <f t="shared" si="4"/>
        <v>18855.56949</v>
      </c>
      <c r="K685" s="19">
        <f t="shared" si="5"/>
        <v>428512.6619</v>
      </c>
      <c r="L685" s="25">
        <f t="shared" si="6"/>
        <v>10.2566658</v>
      </c>
      <c r="M685" s="25">
        <f t="shared" si="7"/>
        <v>1553.956835</v>
      </c>
      <c r="N685" s="25">
        <f t="shared" si="9"/>
        <v>1644629.382</v>
      </c>
    </row>
    <row r="686" ht="15.75" customHeight="1">
      <c r="A686" s="7">
        <v>43050.0</v>
      </c>
      <c r="B686" s="19">
        <v>5426063.16330753</v>
      </c>
      <c r="C686" s="16">
        <f t="shared" si="1"/>
        <v>0.15</v>
      </c>
      <c r="D686" s="25">
        <f t="shared" si="2"/>
        <v>813.9094745</v>
      </c>
      <c r="E686" s="19">
        <f t="shared" si="3"/>
        <v>19533.82739</v>
      </c>
      <c r="F686" s="19">
        <f t="shared" si="14"/>
        <v>6112957.01</v>
      </c>
      <c r="G686" s="26">
        <v>6357.6</v>
      </c>
      <c r="H686" s="34">
        <v>17.7252083333333</v>
      </c>
      <c r="I686" s="1">
        <v>12.5</v>
      </c>
      <c r="J686" s="25">
        <f t="shared" si="4"/>
        <v>19235.62</v>
      </c>
      <c r="K686" s="19">
        <f t="shared" si="5"/>
        <v>269006.7113</v>
      </c>
      <c r="L686" s="25">
        <f t="shared" si="6"/>
        <v>10.89219706</v>
      </c>
      <c r="M686" s="25">
        <f t="shared" si="7"/>
        <v>1015.502874</v>
      </c>
      <c r="N686" s="25">
        <f t="shared" si="9"/>
        <v>1645644.885</v>
      </c>
    </row>
    <row r="687" ht="15.75" customHeight="1">
      <c r="A687" s="7">
        <v>43051.0</v>
      </c>
      <c r="B687" s="19">
        <v>5426063.16330753</v>
      </c>
      <c r="C687" s="16">
        <f t="shared" si="1"/>
        <v>0.15</v>
      </c>
      <c r="D687" s="25">
        <f t="shared" si="2"/>
        <v>813.9094745</v>
      </c>
      <c r="E687" s="19">
        <f t="shared" si="3"/>
        <v>19533.82739</v>
      </c>
      <c r="F687" s="19">
        <f t="shared" si="14"/>
        <v>6132490.838</v>
      </c>
      <c r="G687" s="26">
        <v>5950.07</v>
      </c>
      <c r="H687" s="34">
        <v>18.7577083333333</v>
      </c>
      <c r="I687" s="1">
        <v>12.5</v>
      </c>
      <c r="J687" s="25">
        <f t="shared" si="4"/>
        <v>20356.10204</v>
      </c>
      <c r="K687" s="19">
        <f t="shared" si="5"/>
        <v>237904.9946</v>
      </c>
      <c r="L687" s="25">
        <f t="shared" si="6"/>
        <v>12.31615214</v>
      </c>
      <c r="M687" s="25">
        <f t="shared" si="7"/>
        <v>959.6054955</v>
      </c>
      <c r="N687" s="25">
        <f t="shared" si="9"/>
        <v>1646604.49</v>
      </c>
    </row>
    <row r="688" ht="15.75" customHeight="1">
      <c r="A688" s="7">
        <v>43052.0</v>
      </c>
      <c r="B688" s="19">
        <v>9495610.53578817</v>
      </c>
      <c r="C688" s="16">
        <f t="shared" si="1"/>
        <v>0.15</v>
      </c>
      <c r="D688" s="25">
        <f t="shared" si="2"/>
        <v>1424.34158</v>
      </c>
      <c r="E688" s="19">
        <f t="shared" si="3"/>
        <v>34184.19793</v>
      </c>
      <c r="F688" s="19">
        <f t="shared" si="14"/>
        <v>6166675.036</v>
      </c>
      <c r="G688" s="26">
        <v>6559.49</v>
      </c>
      <c r="H688" s="34">
        <v>10.3473809523809</v>
      </c>
      <c r="I688" s="1">
        <v>12.5</v>
      </c>
      <c r="J688" s="25">
        <f t="shared" si="4"/>
        <v>19650.93992</v>
      </c>
      <c r="K688" s="19">
        <f t="shared" si="5"/>
        <v>475445.6729</v>
      </c>
      <c r="L688" s="25">
        <f t="shared" si="6"/>
        <v>10.78489085</v>
      </c>
      <c r="M688" s="25">
        <f t="shared" si="7"/>
        <v>1739.57063</v>
      </c>
      <c r="N688" s="25">
        <f t="shared" si="9"/>
        <v>1648344.061</v>
      </c>
    </row>
    <row r="689" ht="15.75" customHeight="1">
      <c r="A689" s="7">
        <v>43053.0</v>
      </c>
      <c r="B689" s="19">
        <v>8681701.06129204</v>
      </c>
      <c r="C689" s="16">
        <f t="shared" si="1"/>
        <v>0.15</v>
      </c>
      <c r="D689" s="25">
        <f t="shared" si="2"/>
        <v>1302.255159</v>
      </c>
      <c r="E689" s="19">
        <f t="shared" si="3"/>
        <v>31254.12382</v>
      </c>
      <c r="F689" s="19">
        <f t="shared" si="14"/>
        <v>6197929.16</v>
      </c>
      <c r="G689" s="26">
        <v>6635.75</v>
      </c>
      <c r="H689" s="34">
        <v>11.0997395833333</v>
      </c>
      <c r="I689" s="1">
        <v>12.5</v>
      </c>
      <c r="J689" s="25">
        <f t="shared" si="4"/>
        <v>19272.92418</v>
      </c>
      <c r="K689" s="19">
        <f t="shared" si="5"/>
        <v>448372.0057</v>
      </c>
      <c r="L689" s="25">
        <f t="shared" si="6"/>
        <v>10.45586815</v>
      </c>
      <c r="M689" s="25">
        <f t="shared" si="7"/>
        <v>1621.659667</v>
      </c>
      <c r="N689" s="25">
        <f t="shared" si="9"/>
        <v>1649965.721</v>
      </c>
    </row>
    <row r="690" ht="15.75" customHeight="1">
      <c r="A690" s="7">
        <v>43054.0</v>
      </c>
      <c r="B690" s="19">
        <v>1.03095200102843E7</v>
      </c>
      <c r="C690" s="16">
        <f t="shared" si="1"/>
        <v>0.15</v>
      </c>
      <c r="D690" s="25">
        <f t="shared" si="2"/>
        <v>1546.428002</v>
      </c>
      <c r="E690" s="19">
        <f t="shared" si="3"/>
        <v>37114.27204</v>
      </c>
      <c r="F690" s="19">
        <f t="shared" si="14"/>
        <v>6235043.432</v>
      </c>
      <c r="G690" s="26">
        <v>7315.54</v>
      </c>
      <c r="H690" s="34">
        <v>9.60866228070175</v>
      </c>
      <c r="I690" s="1">
        <v>12.5</v>
      </c>
      <c r="J690" s="25">
        <f t="shared" si="4"/>
        <v>19812.13921</v>
      </c>
      <c r="K690" s="19">
        <f t="shared" si="5"/>
        <v>571011.327</v>
      </c>
      <c r="L690" s="25">
        <f t="shared" si="6"/>
        <v>9.749615361</v>
      </c>
      <c r="M690" s="25">
        <f t="shared" si="7"/>
        <v>1873.309674</v>
      </c>
      <c r="N690" s="25">
        <f t="shared" si="9"/>
        <v>1651839.03</v>
      </c>
    </row>
    <row r="691" ht="15.75" customHeight="1">
      <c r="A691" s="7">
        <v>43055.0</v>
      </c>
      <c r="B691" s="19">
        <v>1.03095200102843E7</v>
      </c>
      <c r="C691" s="16">
        <f t="shared" si="1"/>
        <v>0.15</v>
      </c>
      <c r="D691" s="25">
        <f t="shared" si="2"/>
        <v>1546.428002</v>
      </c>
      <c r="E691" s="19">
        <f t="shared" si="3"/>
        <v>37114.27204</v>
      </c>
      <c r="F691" s="19">
        <f t="shared" si="14"/>
        <v>6272157.704</v>
      </c>
      <c r="G691" s="26">
        <v>7871.69</v>
      </c>
      <c r="H691" s="34">
        <v>9.36370614035087</v>
      </c>
      <c r="I691" s="1">
        <v>12.5</v>
      </c>
      <c r="J691" s="25">
        <f t="shared" si="4"/>
        <v>19307.06316</v>
      </c>
      <c r="K691" s="19">
        <f t="shared" si="5"/>
        <v>630494.7434</v>
      </c>
      <c r="L691" s="25">
        <f t="shared" si="6"/>
        <v>8.829797336</v>
      </c>
      <c r="M691" s="25">
        <f t="shared" si="7"/>
        <v>1922.315772</v>
      </c>
      <c r="N691" s="25">
        <f t="shared" si="9"/>
        <v>1653761.346</v>
      </c>
    </row>
    <row r="692" ht="15.75" customHeight="1">
      <c r="A692" s="7">
        <v>43056.0</v>
      </c>
      <c r="B692" s="19">
        <v>1.13269068534044E7</v>
      </c>
      <c r="C692" s="16">
        <f t="shared" si="1"/>
        <v>0.15</v>
      </c>
      <c r="D692" s="25">
        <f t="shared" si="2"/>
        <v>1699.036028</v>
      </c>
      <c r="E692" s="19">
        <f t="shared" si="3"/>
        <v>40776.86467</v>
      </c>
      <c r="F692" s="19">
        <f t="shared" si="14"/>
        <v>6312934.568</v>
      </c>
      <c r="G692" s="26">
        <v>7708.99</v>
      </c>
      <c r="H692" s="34">
        <v>8.68253493013972</v>
      </c>
      <c r="I692" s="1">
        <v>12.5</v>
      </c>
      <c r="J692" s="25">
        <f t="shared" si="4"/>
        <v>19669.25288</v>
      </c>
      <c r="K692" s="19">
        <f t="shared" si="5"/>
        <v>665904.8937</v>
      </c>
      <c r="L692" s="25">
        <f t="shared" si="6"/>
        <v>9.185290209</v>
      </c>
      <c r="M692" s="25">
        <f t="shared" si="7"/>
        <v>2073.127277</v>
      </c>
      <c r="N692" s="25">
        <f t="shared" si="9"/>
        <v>1655834.473</v>
      </c>
    </row>
    <row r="693" ht="15.75" customHeight="1">
      <c r="A693" s="7">
        <v>43057.0</v>
      </c>
      <c r="B693" s="19">
        <v>9224307.3776228</v>
      </c>
      <c r="C693" s="16">
        <f t="shared" si="1"/>
        <v>0.15</v>
      </c>
      <c r="D693" s="25">
        <f t="shared" si="2"/>
        <v>1383.646107</v>
      </c>
      <c r="E693" s="19">
        <f t="shared" si="3"/>
        <v>33207.50656</v>
      </c>
      <c r="F693" s="19">
        <f t="shared" si="14"/>
        <v>6346142.075</v>
      </c>
      <c r="G693" s="26">
        <v>7790.15</v>
      </c>
      <c r="H693" s="34">
        <v>10.4920343137254</v>
      </c>
      <c r="I693" s="1">
        <v>12.5</v>
      </c>
      <c r="J693" s="25">
        <f t="shared" si="4"/>
        <v>19356.34991</v>
      </c>
      <c r="K693" s="19">
        <f t="shared" si="5"/>
        <v>556861.7415</v>
      </c>
      <c r="L693" s="25">
        <f t="shared" si="6"/>
        <v>8.944995881</v>
      </c>
      <c r="M693" s="25">
        <f t="shared" si="7"/>
        <v>1715.587222</v>
      </c>
      <c r="N693" s="25">
        <f t="shared" si="9"/>
        <v>1657550.06</v>
      </c>
    </row>
    <row r="694" ht="15.75" customHeight="1">
      <c r="A694" s="7">
        <v>43058.0</v>
      </c>
      <c r="B694" s="19">
        <v>1.0852126326615E7</v>
      </c>
      <c r="C694" s="16">
        <f t="shared" si="1"/>
        <v>0.15</v>
      </c>
      <c r="D694" s="25">
        <f t="shared" si="2"/>
        <v>1627.818949</v>
      </c>
      <c r="E694" s="19">
        <f t="shared" si="3"/>
        <v>39067.65478</v>
      </c>
      <c r="F694" s="19">
        <f t="shared" si="14"/>
        <v>6385209.73</v>
      </c>
      <c r="G694" s="26">
        <v>8036.49</v>
      </c>
      <c r="H694" s="34">
        <v>9.05677083333333</v>
      </c>
      <c r="I694" s="1">
        <v>12.5</v>
      </c>
      <c r="J694" s="25">
        <f t="shared" si="4"/>
        <v>19657.04424</v>
      </c>
      <c r="K694" s="19">
        <f t="shared" si="5"/>
        <v>665509.552</v>
      </c>
      <c r="L694" s="25">
        <f t="shared" si="6"/>
        <v>8.805505794</v>
      </c>
      <c r="M694" s="25">
        <f t="shared" si="7"/>
        <v>1987.463339</v>
      </c>
      <c r="N694" s="25">
        <f t="shared" si="9"/>
        <v>1659537.524</v>
      </c>
    </row>
    <row r="695" ht="15.75" customHeight="1">
      <c r="A695" s="7">
        <v>43059.0</v>
      </c>
      <c r="B695" s="19">
        <v>1.18695131697352E7</v>
      </c>
      <c r="C695" s="16">
        <f t="shared" si="1"/>
        <v>0.15</v>
      </c>
      <c r="D695" s="25">
        <f t="shared" si="2"/>
        <v>1780.426975</v>
      </c>
      <c r="E695" s="19">
        <f t="shared" si="3"/>
        <v>42730.24741</v>
      </c>
      <c r="F695" s="19">
        <f t="shared" si="14"/>
        <v>6427939.977</v>
      </c>
      <c r="G695" s="26">
        <v>8200.64</v>
      </c>
      <c r="H695" s="34">
        <v>8.26419047619047</v>
      </c>
      <c r="I695" s="1">
        <v>12.5</v>
      </c>
      <c r="J695" s="25">
        <f t="shared" si="4"/>
        <v>19618.38354</v>
      </c>
      <c r="K695" s="19">
        <f t="shared" si="5"/>
        <v>744232.6042</v>
      </c>
      <c r="L695" s="25">
        <f t="shared" si="6"/>
        <v>8.612276693</v>
      </c>
      <c r="M695" s="25">
        <f t="shared" si="7"/>
        <v>2178.071773</v>
      </c>
      <c r="N695" s="25">
        <f t="shared" si="9"/>
        <v>1661715.596</v>
      </c>
    </row>
    <row r="696" ht="15.75" customHeight="1">
      <c r="A696" s="7">
        <v>43060.0</v>
      </c>
      <c r="B696" s="19">
        <v>1.17338615906525E7</v>
      </c>
      <c r="C696" s="16">
        <f t="shared" si="1"/>
        <v>0.15</v>
      </c>
      <c r="D696" s="25">
        <f t="shared" si="2"/>
        <v>1760.079239</v>
      </c>
      <c r="E696" s="19">
        <f t="shared" si="3"/>
        <v>42241.90173</v>
      </c>
      <c r="F696" s="19">
        <f t="shared" si="14"/>
        <v>6470181.879</v>
      </c>
      <c r="G696" s="26">
        <v>8071.26</v>
      </c>
      <c r="H696" s="34">
        <v>8.29566473988439</v>
      </c>
      <c r="I696" s="1">
        <v>12.5</v>
      </c>
      <c r="J696" s="25">
        <f t="shared" si="4"/>
        <v>19468.03637</v>
      </c>
      <c r="K696" s="19">
        <f t="shared" si="5"/>
        <v>729711.8664</v>
      </c>
      <c r="L696" s="25">
        <f t="shared" si="6"/>
        <v>8.683270139</v>
      </c>
      <c r="M696" s="25">
        <f t="shared" si="7"/>
        <v>2169.808034</v>
      </c>
      <c r="N696" s="25">
        <f t="shared" si="9"/>
        <v>1663885.404</v>
      </c>
    </row>
    <row r="697" ht="15.75" customHeight="1">
      <c r="A697" s="7">
        <v>43061.0</v>
      </c>
      <c r="B697" s="19">
        <v>8342572.11358533</v>
      </c>
      <c r="C697" s="16">
        <f t="shared" si="1"/>
        <v>0.15</v>
      </c>
      <c r="D697" s="25">
        <f t="shared" si="2"/>
        <v>1251.385817</v>
      </c>
      <c r="E697" s="19">
        <f t="shared" si="3"/>
        <v>30033.25961</v>
      </c>
      <c r="F697" s="19">
        <f t="shared" si="14"/>
        <v>6500215.138</v>
      </c>
      <c r="G697" s="26">
        <v>8253.55</v>
      </c>
      <c r="H697" s="34">
        <v>9.78524774774774</v>
      </c>
      <c r="I697" s="1">
        <v>12.5</v>
      </c>
      <c r="J697" s="25">
        <f t="shared" si="4"/>
        <v>16326.827</v>
      </c>
      <c r="K697" s="19">
        <f t="shared" si="5"/>
        <v>632601.5099</v>
      </c>
      <c r="L697" s="25">
        <f t="shared" si="6"/>
        <v>7.121369252</v>
      </c>
      <c r="M697" s="25">
        <f t="shared" si="7"/>
        <v>1839.503757</v>
      </c>
      <c r="N697" s="25">
        <f t="shared" si="9"/>
        <v>1665724.907</v>
      </c>
    </row>
    <row r="698" ht="15.75" customHeight="1">
      <c r="A698" s="7">
        <v>43062.0</v>
      </c>
      <c r="B698" s="19">
        <v>1.0648648957991E7</v>
      </c>
      <c r="C698" s="16">
        <f t="shared" si="1"/>
        <v>0.15</v>
      </c>
      <c r="D698" s="25">
        <f t="shared" si="2"/>
        <v>1597.297344</v>
      </c>
      <c r="E698" s="19">
        <f t="shared" si="3"/>
        <v>38335.13625</v>
      </c>
      <c r="F698" s="19">
        <f t="shared" si="14"/>
        <v>6538550.275</v>
      </c>
      <c r="G698" s="26">
        <v>8038.77</v>
      </c>
      <c r="H698" s="34">
        <v>9.09065817409766</v>
      </c>
      <c r="I698" s="1">
        <v>12.5</v>
      </c>
      <c r="J698" s="25">
        <f t="shared" si="4"/>
        <v>19360.64554</v>
      </c>
      <c r="K698" s="19">
        <f t="shared" si="5"/>
        <v>663216.8303</v>
      </c>
      <c r="L698" s="25">
        <f t="shared" si="6"/>
        <v>8.670272186</v>
      </c>
      <c r="M698" s="25">
        <f t="shared" si="7"/>
        <v>1980.054651</v>
      </c>
      <c r="N698" s="25">
        <f t="shared" si="9"/>
        <v>1667704.962</v>
      </c>
    </row>
    <row r="699" ht="15.75" customHeight="1">
      <c r="A699" s="7">
        <v>43063.0</v>
      </c>
      <c r="B699" s="19">
        <v>9977010.84137572</v>
      </c>
      <c r="C699" s="16">
        <f t="shared" si="1"/>
        <v>0.15</v>
      </c>
      <c r="D699" s="25">
        <f t="shared" si="2"/>
        <v>1496.551626</v>
      </c>
      <c r="E699" s="19">
        <f t="shared" si="3"/>
        <v>35917.23903</v>
      </c>
      <c r="F699" s="19">
        <f t="shared" si="14"/>
        <v>6574467.514</v>
      </c>
      <c r="G699" s="26">
        <v>8253.69</v>
      </c>
      <c r="H699" s="34">
        <v>9.69608501118568</v>
      </c>
      <c r="I699" s="1">
        <v>12.5</v>
      </c>
      <c r="J699" s="25">
        <f t="shared" si="4"/>
        <v>19347.58906</v>
      </c>
      <c r="K699" s="19">
        <f t="shared" si="5"/>
        <v>638429.5819</v>
      </c>
      <c r="L699" s="25">
        <f t="shared" si="6"/>
        <v>8.438809865</v>
      </c>
      <c r="M699" s="25">
        <f t="shared" si="7"/>
        <v>1856.419367</v>
      </c>
      <c r="N699" s="25">
        <f t="shared" si="9"/>
        <v>1669561.381</v>
      </c>
    </row>
    <row r="700" ht="15.75" customHeight="1">
      <c r="A700" s="7">
        <v>43064.0</v>
      </c>
      <c r="B700" s="19">
        <v>1.04457294715074E7</v>
      </c>
      <c r="C700" s="16">
        <f t="shared" si="1"/>
        <v>0.15</v>
      </c>
      <c r="D700" s="25">
        <f t="shared" si="2"/>
        <v>1566.859421</v>
      </c>
      <c r="E700" s="19">
        <f t="shared" si="3"/>
        <v>37604.6261</v>
      </c>
      <c r="F700" s="19">
        <f t="shared" si="14"/>
        <v>6612072.14</v>
      </c>
      <c r="G700" s="26">
        <v>8790.92</v>
      </c>
      <c r="H700" s="34">
        <v>9.29711538461538</v>
      </c>
      <c r="I700" s="1">
        <v>12.5</v>
      </c>
      <c r="J700" s="25">
        <f t="shared" si="4"/>
        <v>19423.03043</v>
      </c>
      <c r="K700" s="19">
        <f t="shared" si="5"/>
        <v>709165.1257</v>
      </c>
      <c r="L700" s="25">
        <f t="shared" si="6"/>
        <v>7.953992252</v>
      </c>
      <c r="M700" s="25">
        <f t="shared" si="7"/>
        <v>1936.084393</v>
      </c>
      <c r="N700" s="25">
        <f t="shared" si="9"/>
        <v>1671497.466</v>
      </c>
    </row>
    <row r="701" ht="15.75" customHeight="1">
      <c r="A701" s="7">
        <v>43065.0</v>
      </c>
      <c r="B701" s="19">
        <v>1.02448500585938E7</v>
      </c>
      <c r="C701" s="16">
        <f t="shared" si="1"/>
        <v>0.15</v>
      </c>
      <c r="D701" s="25">
        <f t="shared" si="2"/>
        <v>1536.727509</v>
      </c>
      <c r="E701" s="19">
        <f t="shared" si="3"/>
        <v>36881.46021</v>
      </c>
      <c r="F701" s="19">
        <f t="shared" si="14"/>
        <v>6648953.6</v>
      </c>
      <c r="G701" s="26">
        <v>9330.55</v>
      </c>
      <c r="H701" s="34">
        <v>9.38289760348583</v>
      </c>
      <c r="I701" s="1">
        <v>12.5</v>
      </c>
      <c r="J701" s="25">
        <f t="shared" si="4"/>
        <v>19225.27581</v>
      </c>
      <c r="K701" s="19">
        <f t="shared" si="5"/>
        <v>745815.7166</v>
      </c>
      <c r="L701" s="25">
        <f t="shared" si="6"/>
        <v>7.417675585</v>
      </c>
      <c r="M701" s="25">
        <f t="shared" si="7"/>
        <v>1918.383932</v>
      </c>
      <c r="N701" s="25">
        <f t="shared" si="9"/>
        <v>1673415.85</v>
      </c>
    </row>
    <row r="702" ht="15.75" customHeight="1">
      <c r="A702" s="7">
        <v>43066.0</v>
      </c>
      <c r="B702" s="19">
        <v>1.13831667317709E7</v>
      </c>
      <c r="C702" s="16">
        <f t="shared" si="1"/>
        <v>0.15</v>
      </c>
      <c r="D702" s="25">
        <f t="shared" si="2"/>
        <v>1707.47501</v>
      </c>
      <c r="E702" s="19">
        <f t="shared" si="3"/>
        <v>40979.40023</v>
      </c>
      <c r="F702" s="19">
        <f t="shared" si="14"/>
        <v>6689933</v>
      </c>
      <c r="G702" s="26">
        <v>9818.35</v>
      </c>
      <c r="H702" s="34">
        <v>8.48372549019607</v>
      </c>
      <c r="I702" s="1">
        <v>12.5</v>
      </c>
      <c r="J702" s="25">
        <f t="shared" si="4"/>
        <v>19314.33235</v>
      </c>
      <c r="K702" s="19">
        <f t="shared" si="5"/>
        <v>867986.8895</v>
      </c>
      <c r="L702" s="25">
        <f t="shared" si="6"/>
        <v>7.081800554</v>
      </c>
      <c r="M702" s="25">
        <f t="shared" si="7"/>
        <v>2121.709386</v>
      </c>
      <c r="N702" s="25">
        <f t="shared" si="9"/>
        <v>1675537.559</v>
      </c>
    </row>
    <row r="703" ht="15.75" customHeight="1">
      <c r="A703" s="7">
        <v>43067.0</v>
      </c>
      <c r="B703" s="19">
        <v>1.04457294715074E7</v>
      </c>
      <c r="C703" s="16">
        <f t="shared" si="1"/>
        <v>0.15</v>
      </c>
      <c r="D703" s="25">
        <f t="shared" si="2"/>
        <v>1566.859421</v>
      </c>
      <c r="E703" s="19">
        <f t="shared" si="3"/>
        <v>37604.6261</v>
      </c>
      <c r="F703" s="19">
        <f t="shared" si="14"/>
        <v>6727537.626</v>
      </c>
      <c r="G703" s="26">
        <v>10058.8</v>
      </c>
      <c r="H703" s="34">
        <v>9.19369658119658</v>
      </c>
      <c r="I703" s="1">
        <v>12.5</v>
      </c>
      <c r="J703" s="25">
        <f t="shared" si="4"/>
        <v>19206.97347</v>
      </c>
      <c r="K703" s="19">
        <f t="shared" si="5"/>
        <v>820573.0887</v>
      </c>
      <c r="L703" s="25">
        <f t="shared" si="6"/>
        <v>6.874090794</v>
      </c>
      <c r="M703" s="25">
        <f t="shared" si="7"/>
        <v>1957.863177</v>
      </c>
      <c r="N703" s="25">
        <f t="shared" si="9"/>
        <v>1677495.422</v>
      </c>
    </row>
    <row r="704" ht="15.75" customHeight="1">
      <c r="A704" s="7">
        <v>43068.0</v>
      </c>
      <c r="B704" s="19">
        <v>1.15840461446845E7</v>
      </c>
      <c r="C704" s="16">
        <f t="shared" si="1"/>
        <v>0.15</v>
      </c>
      <c r="D704" s="25">
        <f t="shared" si="2"/>
        <v>1737.606922</v>
      </c>
      <c r="E704" s="19">
        <f t="shared" si="3"/>
        <v>41702.56612</v>
      </c>
      <c r="F704" s="19">
        <f t="shared" si="14"/>
        <v>6769240.192</v>
      </c>
      <c r="G704" s="26">
        <v>9888.61</v>
      </c>
      <c r="H704" s="34">
        <v>8.34990366088632</v>
      </c>
      <c r="I704" s="1">
        <v>12.5</v>
      </c>
      <c r="J704" s="25">
        <f t="shared" si="4"/>
        <v>19345.13386</v>
      </c>
      <c r="K704" s="19">
        <f t="shared" si="5"/>
        <v>888208.7508</v>
      </c>
      <c r="L704" s="25">
        <f t="shared" si="6"/>
        <v>7.04269679</v>
      </c>
      <c r="M704" s="25">
        <f t="shared" si="7"/>
        <v>2155.713495</v>
      </c>
      <c r="N704" s="25">
        <f t="shared" si="9"/>
        <v>1679651.136</v>
      </c>
    </row>
    <row r="705" ht="15.75" customHeight="1">
      <c r="A705" s="7">
        <v>43069.0</v>
      </c>
      <c r="B705" s="19">
        <v>1.11822873188573E7</v>
      </c>
      <c r="C705" s="16">
        <f t="shared" si="1"/>
        <v>0.15</v>
      </c>
      <c r="D705" s="25">
        <f t="shared" si="2"/>
        <v>1677.343098</v>
      </c>
      <c r="E705" s="19">
        <f t="shared" si="3"/>
        <v>40256.23435</v>
      </c>
      <c r="F705" s="19">
        <f t="shared" si="14"/>
        <v>6809496.427</v>
      </c>
      <c r="G705" s="26">
        <v>10233.6</v>
      </c>
      <c r="H705" s="34">
        <v>8.53902195608782</v>
      </c>
      <c r="I705" s="1">
        <v>12.5</v>
      </c>
      <c r="J705" s="25">
        <f t="shared" si="4"/>
        <v>19097.15939</v>
      </c>
      <c r="K705" s="19">
        <f t="shared" si="5"/>
        <v>898838.3025</v>
      </c>
      <c r="L705" s="25">
        <f t="shared" si="6"/>
        <v>6.718043874</v>
      </c>
      <c r="M705" s="25">
        <f t="shared" si="7"/>
        <v>2107.969753</v>
      </c>
      <c r="N705" s="25">
        <f t="shared" si="9"/>
        <v>1681759.106</v>
      </c>
    </row>
    <row r="706" ht="15.75" customHeight="1">
      <c r="A706" s="7">
        <v>43070.0</v>
      </c>
      <c r="B706" s="19">
        <v>1.22536441877299E7</v>
      </c>
      <c r="C706" s="16">
        <f t="shared" si="1"/>
        <v>0.15</v>
      </c>
      <c r="D706" s="25">
        <f t="shared" si="2"/>
        <v>1838.046628</v>
      </c>
      <c r="E706" s="19">
        <f t="shared" si="3"/>
        <v>44113.11908</v>
      </c>
      <c r="F706" s="19">
        <f t="shared" si="14"/>
        <v>6853609.546</v>
      </c>
      <c r="G706" s="26">
        <v>10975.6</v>
      </c>
      <c r="H706" s="34">
        <v>7.9575591985428</v>
      </c>
      <c r="I706" s="1">
        <v>12.5</v>
      </c>
      <c r="J706" s="25">
        <f t="shared" si="4"/>
        <v>19501.8198</v>
      </c>
      <c r="K706" s="19">
        <f t="shared" si="5"/>
        <v>1034450.363</v>
      </c>
      <c r="L706" s="25">
        <f t="shared" si="6"/>
        <v>6.396602582</v>
      </c>
      <c r="M706" s="25">
        <f t="shared" si="7"/>
        <v>2262.000137</v>
      </c>
      <c r="N706" s="25">
        <f t="shared" si="9"/>
        <v>1684021.106</v>
      </c>
    </row>
    <row r="707" ht="15.75" customHeight="1">
      <c r="A707" s="7">
        <v>43071.0</v>
      </c>
      <c r="B707" s="19">
        <v>1.07805284930301E7</v>
      </c>
      <c r="C707" s="16">
        <f t="shared" si="1"/>
        <v>0.15</v>
      </c>
      <c r="D707" s="25">
        <f t="shared" si="2"/>
        <v>1617.079274</v>
      </c>
      <c r="E707" s="19">
        <f t="shared" si="3"/>
        <v>38809.90257</v>
      </c>
      <c r="F707" s="19">
        <f t="shared" si="14"/>
        <v>6892419.448</v>
      </c>
      <c r="G707" s="26">
        <v>11074.6</v>
      </c>
      <c r="H707" s="34">
        <v>8.89751552795031</v>
      </c>
      <c r="I707" s="1">
        <v>12.5</v>
      </c>
      <c r="J707" s="25">
        <f t="shared" si="4"/>
        <v>19183.98393</v>
      </c>
      <c r="K707" s="19">
        <f t="shared" si="5"/>
        <v>933513.4031</v>
      </c>
      <c r="L707" s="25">
        <f t="shared" si="6"/>
        <v>6.236102628</v>
      </c>
      <c r="M707" s="25">
        <f t="shared" si="7"/>
        <v>2023.036649</v>
      </c>
      <c r="N707" s="25">
        <f t="shared" si="9"/>
        <v>1686044.142</v>
      </c>
    </row>
    <row r="708" ht="15.75" customHeight="1">
      <c r="A708" s="7">
        <v>43072.0</v>
      </c>
      <c r="B708" s="19">
        <v>1.17849255575981E7</v>
      </c>
      <c r="C708" s="16">
        <f t="shared" si="1"/>
        <v>0.15</v>
      </c>
      <c r="D708" s="25">
        <f t="shared" si="2"/>
        <v>1767.738834</v>
      </c>
      <c r="E708" s="19">
        <f t="shared" si="3"/>
        <v>42425.73201</v>
      </c>
      <c r="F708" s="19">
        <f t="shared" si="14"/>
        <v>6934845.18</v>
      </c>
      <c r="G708" s="26">
        <v>11323.2</v>
      </c>
      <c r="H708" s="34">
        <v>8.20189393939393</v>
      </c>
      <c r="I708" s="1">
        <v>12.5</v>
      </c>
      <c r="J708" s="25">
        <f t="shared" si="4"/>
        <v>19331.7419</v>
      </c>
      <c r="K708" s="19">
        <f t="shared" si="5"/>
        <v>1035419.388</v>
      </c>
      <c r="L708" s="25">
        <f t="shared" si="6"/>
        <v>6.146166353</v>
      </c>
      <c r="M708" s="25">
        <f t="shared" si="7"/>
        <v>2194.615065</v>
      </c>
      <c r="N708" s="25">
        <f t="shared" si="9"/>
        <v>1688238.757</v>
      </c>
    </row>
    <row r="709" ht="15.75" customHeight="1">
      <c r="A709" s="7">
        <v>43073.0</v>
      </c>
      <c r="B709" s="19">
        <v>1.21197245791208E7</v>
      </c>
      <c r="C709" s="16">
        <f t="shared" si="1"/>
        <v>0.15</v>
      </c>
      <c r="D709" s="25">
        <f t="shared" si="2"/>
        <v>1817.958687</v>
      </c>
      <c r="E709" s="19">
        <f t="shared" si="3"/>
        <v>43631.00848</v>
      </c>
      <c r="F709" s="19">
        <f t="shared" si="14"/>
        <v>6978476.189</v>
      </c>
      <c r="G709" s="26">
        <v>11657.2</v>
      </c>
      <c r="H709" s="34">
        <v>7.9732044198895</v>
      </c>
      <c r="I709" s="1">
        <v>12.5</v>
      </c>
      <c r="J709" s="25">
        <f t="shared" si="4"/>
        <v>19326.60832</v>
      </c>
      <c r="K709" s="19">
        <f t="shared" si="5"/>
        <v>1096535.287</v>
      </c>
      <c r="L709" s="25">
        <f t="shared" si="6"/>
        <v>5.968482135</v>
      </c>
      <c r="M709" s="25">
        <f t="shared" si="7"/>
        <v>2257.561584</v>
      </c>
      <c r="N709" s="25">
        <f t="shared" si="9"/>
        <v>1690496.319</v>
      </c>
    </row>
    <row r="710" ht="15.75" customHeight="1">
      <c r="A710" s="7">
        <v>43074.0</v>
      </c>
      <c r="B710" s="19">
        <v>1.19188451662072E7</v>
      </c>
      <c r="C710" s="16">
        <f t="shared" si="1"/>
        <v>0.15</v>
      </c>
      <c r="D710" s="25">
        <f t="shared" si="2"/>
        <v>1787.826775</v>
      </c>
      <c r="E710" s="19">
        <f t="shared" si="3"/>
        <v>42907.8426</v>
      </c>
      <c r="F710" s="19">
        <f t="shared" si="14"/>
        <v>7021384.031</v>
      </c>
      <c r="G710" s="26">
        <v>11916.7</v>
      </c>
      <c r="H710" s="34">
        <v>8.07172284644194</v>
      </c>
      <c r="I710" s="1">
        <v>12.5</v>
      </c>
      <c r="J710" s="25">
        <f t="shared" si="4"/>
        <v>19241.12297</v>
      </c>
      <c r="K710" s="19">
        <f t="shared" si="5"/>
        <v>1107263.613</v>
      </c>
      <c r="L710" s="25">
        <f t="shared" si="6"/>
        <v>5.812686623</v>
      </c>
      <c r="M710" s="25">
        <f t="shared" si="7"/>
        <v>2230.007192</v>
      </c>
      <c r="N710" s="25">
        <f t="shared" si="9"/>
        <v>1692726.326</v>
      </c>
    </row>
    <row r="711" ht="15.75" customHeight="1">
      <c r="A711" s="7">
        <v>43075.0</v>
      </c>
      <c r="B711" s="19">
        <v>1.48677760589055E7</v>
      </c>
      <c r="C711" s="16">
        <f t="shared" si="1"/>
        <v>0.15</v>
      </c>
      <c r="D711" s="25">
        <f t="shared" si="2"/>
        <v>2230.166409</v>
      </c>
      <c r="E711" s="19">
        <f t="shared" si="3"/>
        <v>53523.99381</v>
      </c>
      <c r="F711" s="19">
        <f t="shared" si="14"/>
        <v>7074908.025</v>
      </c>
      <c r="G711" s="26">
        <v>14291.5</v>
      </c>
      <c r="H711" s="34">
        <v>7.67535460992907</v>
      </c>
      <c r="I711" s="1">
        <v>12.5</v>
      </c>
      <c r="J711" s="25">
        <f t="shared" si="4"/>
        <v>22823.0907</v>
      </c>
      <c r="K711" s="19">
        <f t="shared" si="5"/>
        <v>1396498.995</v>
      </c>
      <c r="L711" s="25">
        <f t="shared" si="6"/>
        <v>5.749090475</v>
      </c>
      <c r="M711" s="25">
        <f t="shared" si="7"/>
        <v>2345.168519</v>
      </c>
      <c r="N711" s="25">
        <f t="shared" si="9"/>
        <v>1695071.495</v>
      </c>
    </row>
    <row r="712" ht="15.75" customHeight="1">
      <c r="A712" s="7">
        <v>43076.0</v>
      </c>
      <c r="B712" s="19">
        <v>1.19416711962486E7</v>
      </c>
      <c r="C712" s="16">
        <f t="shared" si="1"/>
        <v>0.15</v>
      </c>
      <c r="D712" s="25">
        <f t="shared" si="2"/>
        <v>1791.250679</v>
      </c>
      <c r="E712" s="19">
        <f t="shared" si="3"/>
        <v>42990.01631</v>
      </c>
      <c r="F712" s="19">
        <f t="shared" si="14"/>
        <v>7117898.042</v>
      </c>
      <c r="G712" s="26">
        <v>17899.7</v>
      </c>
      <c r="H712" s="34">
        <v>9.45054824561403</v>
      </c>
      <c r="I712" s="1">
        <v>12.5</v>
      </c>
      <c r="J712" s="25">
        <f t="shared" si="4"/>
        <v>22571.06795</v>
      </c>
      <c r="K712" s="19">
        <f t="shared" si="5"/>
        <v>1420528.699</v>
      </c>
      <c r="L712" s="25">
        <f t="shared" si="6"/>
        <v>4.539508742</v>
      </c>
      <c r="M712" s="25">
        <f t="shared" si="7"/>
        <v>1904.651406</v>
      </c>
      <c r="N712" s="25">
        <f t="shared" si="9"/>
        <v>1696976.146</v>
      </c>
    </row>
    <row r="713" ht="15.75" customHeight="1">
      <c r="A713" s="7">
        <v>43077.0</v>
      </c>
      <c r="B713" s="19">
        <v>1.23370907722833E7</v>
      </c>
      <c r="C713" s="16">
        <f t="shared" si="1"/>
        <v>0.15</v>
      </c>
      <c r="D713" s="25">
        <f t="shared" si="2"/>
        <v>1850.563616</v>
      </c>
      <c r="E713" s="19">
        <f t="shared" si="3"/>
        <v>44413.52678</v>
      </c>
      <c r="F713" s="19">
        <f t="shared" si="14"/>
        <v>7162311.568</v>
      </c>
      <c r="G713" s="26">
        <v>16569.4</v>
      </c>
      <c r="H713" s="34">
        <v>9.23824786324786</v>
      </c>
      <c r="I713" s="1">
        <v>12.5</v>
      </c>
      <c r="J713" s="25">
        <f t="shared" si="4"/>
        <v>22794.62049</v>
      </c>
      <c r="K713" s="19">
        <f t="shared" si="5"/>
        <v>1345173.91</v>
      </c>
      <c r="L713" s="25">
        <f t="shared" si="6"/>
        <v>4.952541056</v>
      </c>
      <c r="M713" s="25">
        <f t="shared" si="7"/>
        <v>1948.421418</v>
      </c>
      <c r="N713" s="25">
        <f t="shared" si="9"/>
        <v>1698924.567</v>
      </c>
    </row>
    <row r="714" ht="15.75" customHeight="1">
      <c r="A714" s="7">
        <v>43078.0</v>
      </c>
      <c r="B714" s="19">
        <v>1.37606012460083E7</v>
      </c>
      <c r="C714" s="16">
        <f t="shared" si="1"/>
        <v>0.15</v>
      </c>
      <c r="D714" s="25">
        <f t="shared" si="2"/>
        <v>2064.090187</v>
      </c>
      <c r="E714" s="19">
        <f t="shared" si="3"/>
        <v>49538.16449</v>
      </c>
      <c r="F714" s="19">
        <f t="shared" si="14"/>
        <v>7211849.733</v>
      </c>
      <c r="G714" s="26">
        <v>15178.2</v>
      </c>
      <c r="H714" s="34">
        <v>8.2595785440613</v>
      </c>
      <c r="I714" s="1">
        <v>12.5</v>
      </c>
      <c r="J714" s="25">
        <f t="shared" si="4"/>
        <v>22731.35336</v>
      </c>
      <c r="K714" s="19">
        <f t="shared" si="5"/>
        <v>1378236.182</v>
      </c>
      <c r="L714" s="25">
        <f t="shared" si="6"/>
        <v>5.391474094</v>
      </c>
      <c r="M714" s="25">
        <f t="shared" si="7"/>
        <v>2179.287951</v>
      </c>
      <c r="N714" s="25">
        <f t="shared" si="9"/>
        <v>1701103.855</v>
      </c>
    </row>
    <row r="715" ht="15.75" customHeight="1">
      <c r="A715" s="7">
        <v>43079.0</v>
      </c>
      <c r="B715" s="19">
        <v>1.29697620939388E7</v>
      </c>
      <c r="C715" s="16">
        <f t="shared" si="1"/>
        <v>0.15</v>
      </c>
      <c r="D715" s="25">
        <f t="shared" si="2"/>
        <v>1945.464314</v>
      </c>
      <c r="E715" s="19">
        <f t="shared" si="3"/>
        <v>46691.14354</v>
      </c>
      <c r="F715" s="19">
        <f t="shared" si="14"/>
        <v>7258540.876</v>
      </c>
      <c r="G715" s="26">
        <v>15455.4</v>
      </c>
      <c r="H715" s="34">
        <v>8.81941056910569</v>
      </c>
      <c r="I715" s="1">
        <v>12.5</v>
      </c>
      <c r="J715" s="25">
        <f t="shared" si="4"/>
        <v>22877.13138</v>
      </c>
      <c r="K715" s="19">
        <f t="shared" si="5"/>
        <v>1314322.529</v>
      </c>
      <c r="L715" s="25">
        <f t="shared" si="6"/>
        <v>5.32873125</v>
      </c>
      <c r="M715" s="25">
        <f t="shared" si="7"/>
        <v>2040.952721</v>
      </c>
      <c r="N715" s="25">
        <f t="shared" si="9"/>
        <v>1703144.808</v>
      </c>
    </row>
    <row r="716" ht="15.75" customHeight="1">
      <c r="A716" s="7">
        <v>43080.0</v>
      </c>
      <c r="B716" s="19">
        <v>1.35233495003875E7</v>
      </c>
      <c r="C716" s="16">
        <f t="shared" si="1"/>
        <v>0.15</v>
      </c>
      <c r="D716" s="25">
        <f t="shared" si="2"/>
        <v>2028.502425</v>
      </c>
      <c r="E716" s="19">
        <f t="shared" si="3"/>
        <v>48684.0582</v>
      </c>
      <c r="F716" s="19">
        <f t="shared" si="14"/>
        <v>7307224.935</v>
      </c>
      <c r="G716" s="26">
        <v>16936.8</v>
      </c>
      <c r="H716" s="34">
        <v>8.41656920077972</v>
      </c>
      <c r="I716" s="1">
        <v>12.5</v>
      </c>
      <c r="J716" s="25">
        <f t="shared" si="4"/>
        <v>22764.04138</v>
      </c>
      <c r="K716" s="19">
        <f t="shared" si="5"/>
        <v>1509237.279</v>
      </c>
      <c r="L716" s="25">
        <f t="shared" si="6"/>
        <v>4.838608767</v>
      </c>
      <c r="M716" s="25">
        <f t="shared" si="7"/>
        <v>2138.638627</v>
      </c>
      <c r="N716" s="25">
        <f t="shared" si="9"/>
        <v>1705283.447</v>
      </c>
    </row>
    <row r="717" ht="15.75" customHeight="1">
      <c r="A717" s="7">
        <v>43081.0</v>
      </c>
      <c r="B717" s="19">
        <v>1.23370907722833E7</v>
      </c>
      <c r="C717" s="16">
        <f t="shared" si="1"/>
        <v>0.15</v>
      </c>
      <c r="D717" s="25">
        <f t="shared" si="2"/>
        <v>1850.563616</v>
      </c>
      <c r="E717" s="19">
        <f t="shared" si="3"/>
        <v>44413.52678</v>
      </c>
      <c r="F717" s="19">
        <f t="shared" si="14"/>
        <v>7351638.461</v>
      </c>
      <c r="G717" s="26">
        <v>17415.4</v>
      </c>
      <c r="H717" s="34">
        <v>9.03376068376068</v>
      </c>
      <c r="I717" s="1">
        <v>12.5</v>
      </c>
      <c r="J717" s="25">
        <f t="shared" si="4"/>
        <v>22290.06511</v>
      </c>
      <c r="K717" s="19">
        <f t="shared" si="5"/>
        <v>1445859.643</v>
      </c>
      <c r="L717" s="25">
        <f t="shared" si="6"/>
        <v>4.607659566</v>
      </c>
      <c r="M717" s="25">
        <f t="shared" si="7"/>
        <v>1992.525663</v>
      </c>
      <c r="N717" s="25">
        <f t="shared" si="9"/>
        <v>1707275.972</v>
      </c>
    </row>
    <row r="718" ht="15.75" customHeight="1">
      <c r="A718" s="7">
        <v>43082.0</v>
      </c>
      <c r="B718" s="19">
        <v>1.47096082284916E7</v>
      </c>
      <c r="C718" s="16">
        <f t="shared" si="1"/>
        <v>0.15</v>
      </c>
      <c r="D718" s="25">
        <f t="shared" si="2"/>
        <v>2206.441234</v>
      </c>
      <c r="E718" s="19">
        <f t="shared" si="3"/>
        <v>52954.58962</v>
      </c>
      <c r="F718" s="19">
        <f t="shared" si="14"/>
        <v>7404593.051</v>
      </c>
      <c r="G718" s="26">
        <v>16408.2</v>
      </c>
      <c r="H718" s="34">
        <v>7.89363799283154</v>
      </c>
      <c r="I718" s="1">
        <v>12.5</v>
      </c>
      <c r="J718" s="25">
        <f t="shared" si="4"/>
        <v>23222.46447</v>
      </c>
      <c r="K718" s="19">
        <f t="shared" si="5"/>
        <v>1558995.993</v>
      </c>
      <c r="L718" s="25">
        <f t="shared" si="6"/>
        <v>5.09506662</v>
      </c>
      <c r="M718" s="25">
        <f t="shared" si="7"/>
        <v>2280.317392</v>
      </c>
      <c r="N718" s="25">
        <f t="shared" si="9"/>
        <v>1709556.29</v>
      </c>
    </row>
    <row r="719" ht="15.75" customHeight="1">
      <c r="A719" s="7">
        <v>43083.0</v>
      </c>
      <c r="B719" s="19">
        <v>1.46305243132847E7</v>
      </c>
      <c r="C719" s="16">
        <f t="shared" si="1"/>
        <v>0.15</v>
      </c>
      <c r="D719" s="25">
        <f t="shared" si="2"/>
        <v>2194.578647</v>
      </c>
      <c r="E719" s="19">
        <f t="shared" si="3"/>
        <v>52669.88753</v>
      </c>
      <c r="F719" s="19">
        <f t="shared" si="14"/>
        <v>7457262.939</v>
      </c>
      <c r="G719" s="26">
        <v>16564.0</v>
      </c>
      <c r="H719" s="34">
        <v>7.749009009009</v>
      </c>
      <c r="I719" s="1">
        <v>12.5</v>
      </c>
      <c r="J719" s="25">
        <f t="shared" si="4"/>
        <v>22674.41294</v>
      </c>
      <c r="K719" s="19">
        <f t="shared" si="5"/>
        <v>1603172.739</v>
      </c>
      <c r="L719" s="25">
        <f t="shared" si="6"/>
        <v>4.928029859</v>
      </c>
      <c r="M719" s="25">
        <f t="shared" si="7"/>
        <v>2322.877671</v>
      </c>
      <c r="N719" s="25">
        <f t="shared" si="9"/>
        <v>1711879.168</v>
      </c>
    </row>
    <row r="720" ht="15.75" customHeight="1">
      <c r="A720" s="7">
        <v>43084.0</v>
      </c>
      <c r="B720" s="19">
        <v>1.33651816699736E7</v>
      </c>
      <c r="C720" s="16">
        <f t="shared" si="1"/>
        <v>0.15</v>
      </c>
      <c r="D720" s="25">
        <f t="shared" si="2"/>
        <v>2004.77725</v>
      </c>
      <c r="E720" s="19">
        <f t="shared" si="3"/>
        <v>48114.65401</v>
      </c>
      <c r="F720" s="19">
        <f t="shared" si="14"/>
        <v>7505377.593</v>
      </c>
      <c r="G720" s="26">
        <v>17706.9</v>
      </c>
      <c r="H720" s="34">
        <v>8.53658777120315</v>
      </c>
      <c r="I720" s="1">
        <v>12.5</v>
      </c>
      <c r="J720" s="25">
        <f t="shared" si="4"/>
        <v>22818.60928</v>
      </c>
      <c r="K720" s="19">
        <f t="shared" si="5"/>
        <v>1555677.205</v>
      </c>
      <c r="L720" s="25">
        <f t="shared" si="6"/>
        <v>4.639264547</v>
      </c>
      <c r="M720" s="25">
        <f t="shared" si="7"/>
        <v>2108.570834</v>
      </c>
      <c r="N720" s="25">
        <f t="shared" si="9"/>
        <v>1713987.738</v>
      </c>
    </row>
    <row r="721" ht="15.75" customHeight="1">
      <c r="A721" s="7">
        <v>43085.0</v>
      </c>
      <c r="B721" s="19">
        <v>1.35233495003875E7</v>
      </c>
      <c r="C721" s="16">
        <f t="shared" si="1"/>
        <v>0.15</v>
      </c>
      <c r="D721" s="25">
        <f t="shared" si="2"/>
        <v>2028.502425</v>
      </c>
      <c r="E721" s="19">
        <f t="shared" si="3"/>
        <v>48684.0582</v>
      </c>
      <c r="F721" s="19">
        <f t="shared" si="14"/>
        <v>7554061.651</v>
      </c>
      <c r="G721" s="26">
        <v>19497.4</v>
      </c>
      <c r="H721" s="34">
        <v>8.40380116959064</v>
      </c>
      <c r="I721" s="1">
        <v>12.5</v>
      </c>
      <c r="J721" s="25">
        <f t="shared" si="4"/>
        <v>22729.50807</v>
      </c>
      <c r="K721" s="19">
        <f t="shared" si="5"/>
        <v>1740051.877</v>
      </c>
      <c r="L721" s="25">
        <f t="shared" si="6"/>
        <v>4.196776445</v>
      </c>
      <c r="M721" s="25">
        <f t="shared" si="7"/>
        <v>2141.887895</v>
      </c>
      <c r="N721" s="25">
        <f t="shared" si="9"/>
        <v>1716129.626</v>
      </c>
    </row>
    <row r="722" ht="15.75" customHeight="1">
      <c r="A722" s="7">
        <v>43086.0</v>
      </c>
      <c r="B722" s="19">
        <v>1.46305243132847E7</v>
      </c>
      <c r="C722" s="16">
        <f t="shared" si="1"/>
        <v>0.15</v>
      </c>
      <c r="D722" s="25">
        <f t="shared" si="2"/>
        <v>2194.578647</v>
      </c>
      <c r="E722" s="19">
        <f t="shared" si="3"/>
        <v>52669.88753</v>
      </c>
      <c r="F722" s="19">
        <f t="shared" si="14"/>
        <v>7606731.538</v>
      </c>
      <c r="G722" s="26">
        <v>19140.8</v>
      </c>
      <c r="H722" s="34">
        <v>7.75045045045045</v>
      </c>
      <c r="I722" s="1">
        <v>12.5</v>
      </c>
      <c r="J722" s="25">
        <f t="shared" si="4"/>
        <v>22678.63075</v>
      </c>
      <c r="K722" s="19">
        <f t="shared" si="5"/>
        <v>1852227.828</v>
      </c>
      <c r="L722" s="25">
        <f t="shared" si="6"/>
        <v>4.2653949</v>
      </c>
      <c r="M722" s="25">
        <f t="shared" si="7"/>
        <v>2322.445658</v>
      </c>
      <c r="N722" s="25">
        <f t="shared" si="9"/>
        <v>1718452.072</v>
      </c>
    </row>
    <row r="723" ht="15.75" customHeight="1">
      <c r="A723" s="7">
        <v>43087.0</v>
      </c>
      <c r="B723" s="19">
        <v>1.69464892356708E7</v>
      </c>
      <c r="C723" s="16">
        <f t="shared" si="1"/>
        <v>0.15</v>
      </c>
      <c r="D723" s="25">
        <f t="shared" si="2"/>
        <v>2541.973385</v>
      </c>
      <c r="E723" s="19">
        <f t="shared" si="3"/>
        <v>61007.36125</v>
      </c>
      <c r="F723" s="19">
        <f t="shared" si="14"/>
        <v>7667738.9</v>
      </c>
      <c r="G723" s="26">
        <v>19114.2</v>
      </c>
      <c r="H723" s="34">
        <v>7.96950549450549</v>
      </c>
      <c r="I723" s="1">
        <v>12.5</v>
      </c>
      <c r="J723" s="25">
        <f t="shared" si="4"/>
        <v>27011.02782</v>
      </c>
      <c r="K723" s="19">
        <f t="shared" si="5"/>
        <v>1798812.989</v>
      </c>
      <c r="L723" s="25">
        <f t="shared" si="6"/>
        <v>5.087301594</v>
      </c>
      <c r="M723" s="25">
        <f t="shared" si="7"/>
        <v>2258.609397</v>
      </c>
      <c r="N723" s="25">
        <f t="shared" si="9"/>
        <v>1720710.681</v>
      </c>
    </row>
    <row r="724" ht="15.75" customHeight="1">
      <c r="A724" s="7">
        <v>43088.0</v>
      </c>
      <c r="B724" s="19">
        <v>1.3035760950516E7</v>
      </c>
      <c r="C724" s="16">
        <f t="shared" si="1"/>
        <v>0.15</v>
      </c>
      <c r="D724" s="25">
        <f t="shared" si="2"/>
        <v>1955.364143</v>
      </c>
      <c r="E724" s="19">
        <f t="shared" si="3"/>
        <v>46928.73942</v>
      </c>
      <c r="F724" s="19">
        <f t="shared" si="14"/>
        <v>7714667.639</v>
      </c>
      <c r="G724" s="26">
        <v>17776.7</v>
      </c>
      <c r="H724" s="34">
        <v>10.2307142857142</v>
      </c>
      <c r="I724" s="1">
        <v>12.5</v>
      </c>
      <c r="J724" s="25">
        <f t="shared" si="4"/>
        <v>26673.02916</v>
      </c>
      <c r="K724" s="19">
        <f t="shared" si="5"/>
        <v>1303186.134</v>
      </c>
      <c r="L724" s="25">
        <f t="shared" si="6"/>
        <v>5.401615877</v>
      </c>
      <c r="M724" s="25">
        <f t="shared" si="7"/>
        <v>1759.407945</v>
      </c>
      <c r="N724" s="25">
        <f t="shared" si="9"/>
        <v>1722470.089</v>
      </c>
    </row>
    <row r="725" ht="15.75" customHeight="1">
      <c r="A725" s="7">
        <v>43089.0</v>
      </c>
      <c r="B725" s="19">
        <v>1.26633106376441E7</v>
      </c>
      <c r="C725" s="16">
        <f t="shared" si="1"/>
        <v>0.15</v>
      </c>
      <c r="D725" s="25">
        <f t="shared" si="2"/>
        <v>1899.496596</v>
      </c>
      <c r="E725" s="19">
        <f t="shared" si="3"/>
        <v>45587.9183</v>
      </c>
      <c r="F725" s="19">
        <f t="shared" si="14"/>
        <v>7760255.557</v>
      </c>
      <c r="G725" s="26">
        <v>16624.6</v>
      </c>
      <c r="H725" s="34">
        <v>10.5683823529411</v>
      </c>
      <c r="I725" s="1">
        <v>12.5</v>
      </c>
      <c r="J725" s="25">
        <f t="shared" si="4"/>
        <v>26766.14173</v>
      </c>
      <c r="K725" s="19">
        <f t="shared" si="5"/>
        <v>1179787.936</v>
      </c>
      <c r="L725" s="25">
        <f t="shared" si="6"/>
        <v>5.796116011</v>
      </c>
      <c r="M725" s="25">
        <f t="shared" si="7"/>
        <v>1703.193488</v>
      </c>
      <c r="N725" s="25">
        <f t="shared" si="9"/>
        <v>1724173.283</v>
      </c>
    </row>
    <row r="726" ht="15.75" customHeight="1">
      <c r="A726" s="7">
        <v>43090.0</v>
      </c>
      <c r="B726" s="19">
        <v>1.22908603247722E7</v>
      </c>
      <c r="C726" s="16">
        <f t="shared" si="1"/>
        <v>0.15</v>
      </c>
      <c r="D726" s="25">
        <f t="shared" si="2"/>
        <v>1843.629049</v>
      </c>
      <c r="E726" s="19">
        <f t="shared" si="3"/>
        <v>44247.09717</v>
      </c>
      <c r="F726" s="19">
        <f t="shared" si="14"/>
        <v>7804502.654</v>
      </c>
      <c r="G726" s="26">
        <v>15802.9</v>
      </c>
      <c r="H726" s="34">
        <v>11.0265151515151</v>
      </c>
      <c r="I726" s="1">
        <v>12.5</v>
      </c>
      <c r="J726" s="25">
        <f t="shared" si="4"/>
        <v>27105.07152</v>
      </c>
      <c r="K726" s="19">
        <f t="shared" si="5"/>
        <v>1074879.492</v>
      </c>
      <c r="L726" s="25">
        <f t="shared" si="6"/>
        <v>6.174705748</v>
      </c>
      <c r="M726" s="25">
        <f t="shared" si="7"/>
        <v>1632.428719</v>
      </c>
      <c r="N726" s="25">
        <f t="shared" si="9"/>
        <v>1725805.711</v>
      </c>
    </row>
    <row r="727" ht="15.75" customHeight="1">
      <c r="A727" s="7">
        <v>43091.0</v>
      </c>
      <c r="B727" s="19">
        <v>1.44324496237855E7</v>
      </c>
      <c r="C727" s="16">
        <f t="shared" si="1"/>
        <v>0.15</v>
      </c>
      <c r="D727" s="25">
        <f t="shared" si="2"/>
        <v>2164.867444</v>
      </c>
      <c r="E727" s="19">
        <f t="shared" si="3"/>
        <v>51956.81865</v>
      </c>
      <c r="F727" s="19">
        <f t="shared" si="14"/>
        <v>7856459.473</v>
      </c>
      <c r="G727" s="26">
        <v>13831.8</v>
      </c>
      <c r="H727" s="34">
        <v>9.24150537634408</v>
      </c>
      <c r="I727" s="1">
        <v>12.5</v>
      </c>
      <c r="J727" s="25">
        <f t="shared" si="4"/>
        <v>26675.51216</v>
      </c>
      <c r="K727" s="19">
        <f t="shared" si="5"/>
        <v>1122528.157</v>
      </c>
      <c r="L727" s="25">
        <f t="shared" si="6"/>
        <v>6.942830562</v>
      </c>
      <c r="M727" s="25">
        <f t="shared" si="7"/>
        <v>1947.734624</v>
      </c>
      <c r="N727" s="25">
        <f t="shared" si="9"/>
        <v>1727753.446</v>
      </c>
    </row>
    <row r="728" ht="15.75" customHeight="1">
      <c r="A728" s="7">
        <v>43092.0</v>
      </c>
      <c r="B728" s="19">
        <v>1.2942648372298E7</v>
      </c>
      <c r="C728" s="16">
        <f t="shared" si="1"/>
        <v>0.15</v>
      </c>
      <c r="D728" s="25">
        <f t="shared" si="2"/>
        <v>1941.397256</v>
      </c>
      <c r="E728" s="19">
        <f t="shared" si="3"/>
        <v>46593.53414</v>
      </c>
      <c r="F728" s="19">
        <f t="shared" si="14"/>
        <v>7903053.007</v>
      </c>
      <c r="G728" s="26">
        <v>14699.2</v>
      </c>
      <c r="H728" s="34">
        <v>10.3742206235011</v>
      </c>
      <c r="I728" s="1">
        <v>12.5</v>
      </c>
      <c r="J728" s="25">
        <f t="shared" si="4"/>
        <v>26853.97793</v>
      </c>
      <c r="K728" s="19">
        <f t="shared" si="5"/>
        <v>1062672.6</v>
      </c>
      <c r="L728" s="25">
        <f t="shared" si="6"/>
        <v>6.576842315</v>
      </c>
      <c r="M728" s="25">
        <f t="shared" si="7"/>
        <v>1735.070099</v>
      </c>
      <c r="N728" s="25">
        <f t="shared" si="9"/>
        <v>1729488.516</v>
      </c>
    </row>
    <row r="729" ht="15.75" customHeight="1">
      <c r="A729" s="7">
        <v>43093.0</v>
      </c>
      <c r="B729" s="19">
        <v>1.41531118891316E7</v>
      </c>
      <c r="C729" s="16">
        <f t="shared" si="1"/>
        <v>0.15</v>
      </c>
      <c r="D729" s="25">
        <f t="shared" si="2"/>
        <v>2122.966783</v>
      </c>
      <c r="E729" s="19">
        <f t="shared" si="3"/>
        <v>50951.2028</v>
      </c>
      <c r="F729" s="19">
        <f t="shared" si="14"/>
        <v>7954004.21</v>
      </c>
      <c r="G729" s="26">
        <v>13925.8</v>
      </c>
      <c r="H729" s="34">
        <v>9.4328947368421</v>
      </c>
      <c r="I729" s="1">
        <v>12.5</v>
      </c>
      <c r="J729" s="25">
        <f t="shared" si="4"/>
        <v>26700.96293</v>
      </c>
      <c r="K729" s="19">
        <f t="shared" si="5"/>
        <v>1107226.391</v>
      </c>
      <c r="L729" s="25">
        <f t="shared" si="6"/>
        <v>6.902545387</v>
      </c>
      <c r="M729" s="25">
        <f t="shared" si="7"/>
        <v>1908.21593</v>
      </c>
      <c r="N729" s="25">
        <f t="shared" si="9"/>
        <v>1731396.732</v>
      </c>
    </row>
    <row r="730" ht="15.75" customHeight="1">
      <c r="A730" s="7">
        <v>43094.0</v>
      </c>
      <c r="B730" s="19">
        <v>1.25701980594261E7</v>
      </c>
      <c r="C730" s="16">
        <f t="shared" si="1"/>
        <v>0.15</v>
      </c>
      <c r="D730" s="25">
        <f t="shared" si="2"/>
        <v>1885.529709</v>
      </c>
      <c r="E730" s="19">
        <f t="shared" si="3"/>
        <v>45252.71301</v>
      </c>
      <c r="F730" s="19">
        <f t="shared" si="14"/>
        <v>7999256.923</v>
      </c>
      <c r="G730" s="26">
        <v>14026.6</v>
      </c>
      <c r="H730" s="34">
        <v>10.7453086419753</v>
      </c>
      <c r="I730" s="1">
        <v>12.5</v>
      </c>
      <c r="J730" s="25">
        <f t="shared" si="4"/>
        <v>27014.13157</v>
      </c>
      <c r="K730" s="19">
        <f t="shared" si="5"/>
        <v>979027.2528</v>
      </c>
      <c r="L730" s="25">
        <f t="shared" si="6"/>
        <v>6.933317671</v>
      </c>
      <c r="M730" s="25">
        <f t="shared" si="7"/>
        <v>1675.149649</v>
      </c>
      <c r="N730" s="25">
        <f t="shared" si="9"/>
        <v>1733071.882</v>
      </c>
    </row>
    <row r="731" ht="15.75" customHeight="1">
      <c r="A731" s="7">
        <v>43095.0</v>
      </c>
      <c r="B731" s="19">
        <v>1.32219861069519E7</v>
      </c>
      <c r="C731" s="16">
        <f t="shared" si="1"/>
        <v>0.15</v>
      </c>
      <c r="D731" s="25">
        <f t="shared" si="2"/>
        <v>1983.297916</v>
      </c>
      <c r="E731" s="19">
        <f t="shared" si="3"/>
        <v>47599.14999</v>
      </c>
      <c r="F731" s="19">
        <f t="shared" si="14"/>
        <v>8046856.073</v>
      </c>
      <c r="G731" s="26">
        <v>16099.8</v>
      </c>
      <c r="H731" s="34">
        <v>10.0507042253521</v>
      </c>
      <c r="I731" s="1">
        <v>12.5</v>
      </c>
      <c r="J731" s="25">
        <f t="shared" si="4"/>
        <v>26578.05433</v>
      </c>
      <c r="K731" s="19">
        <f t="shared" si="5"/>
        <v>1201393.428</v>
      </c>
      <c r="L731" s="25">
        <f t="shared" si="6"/>
        <v>5.942992806</v>
      </c>
      <c r="M731" s="25">
        <f t="shared" si="7"/>
        <v>1790.919283</v>
      </c>
      <c r="N731" s="25">
        <f t="shared" si="9"/>
        <v>1734862.801</v>
      </c>
    </row>
    <row r="732" ht="15.75" customHeight="1">
      <c r="A732" s="7">
        <v>43096.0</v>
      </c>
      <c r="B732" s="19">
        <v>1.45255622020035E7</v>
      </c>
      <c r="C732" s="16">
        <f t="shared" si="1"/>
        <v>0.15</v>
      </c>
      <c r="D732" s="25">
        <f t="shared" si="2"/>
        <v>2178.83433</v>
      </c>
      <c r="E732" s="19">
        <f t="shared" si="3"/>
        <v>52292.02393</v>
      </c>
      <c r="F732" s="19">
        <f t="shared" si="14"/>
        <v>8099148.097</v>
      </c>
      <c r="G732" s="26">
        <v>15838.5</v>
      </c>
      <c r="H732" s="34">
        <v>9.25715811965812</v>
      </c>
      <c r="I732" s="5">
        <v>12.5</v>
      </c>
      <c r="J732" s="25">
        <f t="shared" si="4"/>
        <v>26893.08522</v>
      </c>
      <c r="K732" s="19">
        <f t="shared" si="5"/>
        <v>1283209.69</v>
      </c>
      <c r="L732" s="25">
        <f t="shared" si="6"/>
        <v>6.112643671</v>
      </c>
      <c r="M732" s="25">
        <f t="shared" si="7"/>
        <v>1944.441239</v>
      </c>
      <c r="N732" s="25">
        <f t="shared" si="9"/>
        <v>1736807.242</v>
      </c>
    </row>
    <row r="733" ht="15.75" customHeight="1">
      <c r="A733" s="7">
        <v>43097.0</v>
      </c>
      <c r="B733" s="19">
        <v>1.38737741544777E7</v>
      </c>
      <c r="C733" s="16">
        <f t="shared" si="1"/>
        <v>0.15</v>
      </c>
      <c r="D733" s="25">
        <f t="shared" si="2"/>
        <v>2081.066123</v>
      </c>
      <c r="E733" s="19">
        <f t="shared" si="3"/>
        <v>49945.58696</v>
      </c>
      <c r="F733" s="19">
        <f t="shared" si="14"/>
        <v>8149093.684</v>
      </c>
      <c r="G733" s="26">
        <v>14606.5</v>
      </c>
      <c r="H733" s="34">
        <v>9.65</v>
      </c>
      <c r="I733" s="5">
        <v>12.5</v>
      </c>
      <c r="J733" s="25">
        <f t="shared" si="4"/>
        <v>26776.38412</v>
      </c>
      <c r="K733" s="19">
        <f t="shared" si="5"/>
        <v>1135220.207</v>
      </c>
      <c r="L733" s="25">
        <f t="shared" si="6"/>
        <v>6.599457969</v>
      </c>
      <c r="M733" s="25">
        <f t="shared" si="7"/>
        <v>1865.284974</v>
      </c>
      <c r="N733" s="25">
        <f t="shared" si="9"/>
        <v>1738672.527</v>
      </c>
    </row>
    <row r="734" ht="15.75" customHeight="1">
      <c r="A734" s="7">
        <v>43098.0</v>
      </c>
      <c r="B734" s="19">
        <v>1.53635754059652E7</v>
      </c>
      <c r="C734" s="16">
        <f t="shared" si="1"/>
        <v>0.15</v>
      </c>
      <c r="D734" s="25">
        <f t="shared" si="2"/>
        <v>2304.536311</v>
      </c>
      <c r="E734" s="19">
        <f t="shared" si="3"/>
        <v>55308.87146</v>
      </c>
      <c r="F734" s="19">
        <f t="shared" si="14"/>
        <v>8204402.555</v>
      </c>
      <c r="G734" s="26">
        <v>14656.2</v>
      </c>
      <c r="H734" s="34">
        <v>8.67868686868686</v>
      </c>
      <c r="I734" s="5">
        <v>12.5</v>
      </c>
      <c r="J734" s="25">
        <f t="shared" si="4"/>
        <v>26667.13203</v>
      </c>
      <c r="K734" s="19">
        <f t="shared" si="5"/>
        <v>1266568.338</v>
      </c>
      <c r="L734" s="25">
        <f t="shared" si="6"/>
        <v>6.550243262</v>
      </c>
      <c r="M734" s="25">
        <f t="shared" si="7"/>
        <v>2074.046486</v>
      </c>
      <c r="N734" s="25">
        <f t="shared" si="9"/>
        <v>1740746.574</v>
      </c>
    </row>
    <row r="735" ht="15.75" customHeight="1">
      <c r="A735" s="7">
        <v>43099.0</v>
      </c>
      <c r="B735" s="19">
        <v>1.36875489980418E7</v>
      </c>
      <c r="C735" s="16">
        <f t="shared" si="1"/>
        <v>0.15</v>
      </c>
      <c r="D735" s="25">
        <f t="shared" si="2"/>
        <v>2053.13235</v>
      </c>
      <c r="E735" s="19">
        <f t="shared" si="3"/>
        <v>49275.17639</v>
      </c>
      <c r="F735" s="19">
        <f t="shared" si="14"/>
        <v>8253677.732</v>
      </c>
      <c r="G735" s="26">
        <v>12952.2</v>
      </c>
      <c r="H735" s="34">
        <v>9.93469387755102</v>
      </c>
      <c r="I735" s="5">
        <v>12.5</v>
      </c>
      <c r="J735" s="25">
        <f t="shared" si="4"/>
        <v>27196.32185</v>
      </c>
      <c r="K735" s="19">
        <f t="shared" si="5"/>
        <v>977800.6368</v>
      </c>
      <c r="L735" s="25">
        <f t="shared" si="6"/>
        <v>7.559083294</v>
      </c>
      <c r="M735" s="25">
        <f t="shared" si="7"/>
        <v>1811.832375</v>
      </c>
      <c r="N735" s="25">
        <f t="shared" si="9"/>
        <v>1742558.406</v>
      </c>
    </row>
    <row r="736" ht="15.75" customHeight="1">
      <c r="A736" s="58">
        <v>43100.0</v>
      </c>
      <c r="B736" s="59">
        <v>1.51773502495293E7</v>
      </c>
      <c r="C736" s="61">
        <f t="shared" si="1"/>
        <v>0.15</v>
      </c>
      <c r="D736" s="60">
        <f t="shared" si="2"/>
        <v>2276.602537</v>
      </c>
      <c r="E736" s="59">
        <f t="shared" si="3"/>
        <v>54638.4609</v>
      </c>
      <c r="F736" s="59">
        <f t="shared" si="14"/>
        <v>8308316.193</v>
      </c>
      <c r="G736" s="63">
        <v>14156.4</v>
      </c>
      <c r="H736" s="64">
        <v>8.77464212678936</v>
      </c>
      <c r="I736" s="52">
        <v>12.5</v>
      </c>
      <c r="J736" s="25">
        <f t="shared" si="4"/>
        <v>26635.16337</v>
      </c>
      <c r="K736" s="59">
        <f t="shared" si="5"/>
        <v>1209998.066</v>
      </c>
      <c r="L736" s="25">
        <f t="shared" si="6"/>
        <v>6.77337375</v>
      </c>
      <c r="M736" s="25">
        <f t="shared" si="7"/>
        <v>2051.365713</v>
      </c>
      <c r="N736" s="25">
        <f t="shared" si="9"/>
        <v>1744609.772</v>
      </c>
    </row>
    <row r="737" ht="15.75" customHeight="1">
      <c r="A737" s="7">
        <v>43101.0</v>
      </c>
      <c r="B737" s="19">
        <v>1.2567001548737E7</v>
      </c>
      <c r="C737" s="16">
        <f t="shared" si="1"/>
        <v>0.15</v>
      </c>
      <c r="D737" s="25">
        <f t="shared" si="2"/>
        <v>1885.050232</v>
      </c>
      <c r="E737" s="19">
        <f t="shared" si="3"/>
        <v>45241.20558</v>
      </c>
      <c r="F737" s="19">
        <f>E737</f>
        <v>45241.20558</v>
      </c>
      <c r="G737" s="26">
        <v>13657.2</v>
      </c>
      <c r="H737" s="34">
        <v>9.21337579617834</v>
      </c>
      <c r="I737" s="1">
        <v>12.5</v>
      </c>
      <c r="J737" s="25">
        <f t="shared" si="4"/>
        <v>23156.90158</v>
      </c>
      <c r="K737" s="19">
        <f t="shared" si="5"/>
        <v>1111742.344</v>
      </c>
      <c r="L737" s="25">
        <f t="shared" si="6"/>
        <v>6.10409496</v>
      </c>
      <c r="M737" s="25">
        <f t="shared" si="7"/>
        <v>1953.6813</v>
      </c>
      <c r="N737" s="25">
        <f t="shared" si="9"/>
        <v>1746563.453</v>
      </c>
    </row>
    <row r="738" ht="15.75" customHeight="1">
      <c r="A738" s="7">
        <v>43102.0</v>
      </c>
      <c r="B738" s="19">
        <v>1.2836998472358E7</v>
      </c>
      <c r="C738" s="16">
        <f t="shared" si="1"/>
        <v>0.15</v>
      </c>
      <c r="D738" s="25">
        <f t="shared" si="2"/>
        <v>1925.549771</v>
      </c>
      <c r="E738" s="19">
        <f t="shared" si="3"/>
        <v>46213.1945</v>
      </c>
      <c r="F738" s="19">
        <f t="shared" ref="F738:F917" si="15">F737+E738</f>
        <v>91454.40008</v>
      </c>
      <c r="G738" s="26">
        <v>14982.1</v>
      </c>
      <c r="H738" s="34">
        <v>8.40623781676413</v>
      </c>
      <c r="I738" s="1">
        <v>12.5</v>
      </c>
      <c r="J738" s="25">
        <f t="shared" si="4"/>
        <v>21582.1724</v>
      </c>
      <c r="K738" s="19">
        <f t="shared" si="5"/>
        <v>1336694.874</v>
      </c>
      <c r="L738" s="25">
        <f t="shared" si="6"/>
        <v>5.185909896</v>
      </c>
      <c r="M738" s="25">
        <f t="shared" si="7"/>
        <v>2141.267044</v>
      </c>
      <c r="N738" s="25">
        <f t="shared" si="9"/>
        <v>1748704.72</v>
      </c>
    </row>
    <row r="739" ht="15.75" customHeight="1">
      <c r="A739" s="7">
        <v>43103.0</v>
      </c>
      <c r="B739" s="19">
        <v>1.30081133465087E7</v>
      </c>
      <c r="C739" s="16">
        <f t="shared" si="1"/>
        <v>0.15</v>
      </c>
      <c r="D739" s="25">
        <f t="shared" si="2"/>
        <v>1951.217002</v>
      </c>
      <c r="E739" s="19">
        <f t="shared" si="3"/>
        <v>46829.20805</v>
      </c>
      <c r="F739" s="19">
        <f t="shared" si="15"/>
        <v>138283.6081</v>
      </c>
      <c r="G739" s="26">
        <v>15201.0</v>
      </c>
      <c r="H739" s="34">
        <v>9.23099787685775</v>
      </c>
      <c r="I739" s="1">
        <v>12.5</v>
      </c>
      <c r="J739" s="25">
        <f t="shared" si="4"/>
        <v>24015.57334</v>
      </c>
      <c r="K739" s="19">
        <f t="shared" si="5"/>
        <v>1235050.658</v>
      </c>
      <c r="L739" s="25">
        <f t="shared" si="6"/>
        <v>5.687524769</v>
      </c>
      <c r="M739" s="25">
        <f t="shared" si="7"/>
        <v>1949.9517</v>
      </c>
      <c r="N739" s="25">
        <f t="shared" si="9"/>
        <v>1750654.672</v>
      </c>
    </row>
    <row r="740" ht="15.75" customHeight="1">
      <c r="A740" s="7">
        <v>43104.0</v>
      </c>
      <c r="B740" s="19">
        <v>1.3117252392202E7</v>
      </c>
      <c r="C740" s="16">
        <f t="shared" si="1"/>
        <v>0.15</v>
      </c>
      <c r="D740" s="25">
        <f t="shared" si="2"/>
        <v>1967.587859</v>
      </c>
      <c r="E740" s="19">
        <f t="shared" si="3"/>
        <v>47222.10861</v>
      </c>
      <c r="F740" s="19">
        <f t="shared" si="15"/>
        <v>185505.7167</v>
      </c>
      <c r="G740" s="26">
        <v>15599.2</v>
      </c>
      <c r="H740" s="34">
        <v>8.56825396825396</v>
      </c>
      <c r="I740" s="1">
        <v>12.5</v>
      </c>
      <c r="J740" s="25">
        <f t="shared" si="4"/>
        <v>22478.38997</v>
      </c>
      <c r="K740" s="19">
        <f t="shared" si="5"/>
        <v>1365435.717</v>
      </c>
      <c r="L740" s="25">
        <f t="shared" si="6"/>
        <v>5.187586793</v>
      </c>
      <c r="M740" s="25">
        <f t="shared" si="7"/>
        <v>2100.778066</v>
      </c>
      <c r="N740" s="25">
        <f t="shared" si="9"/>
        <v>1752755.45</v>
      </c>
    </row>
    <row r="741" ht="15.75" customHeight="1">
      <c r="A741" s="7">
        <v>43105.0</v>
      </c>
      <c r="B741" s="19">
        <v>1.31229762324409E7</v>
      </c>
      <c r="C741" s="16">
        <f t="shared" si="1"/>
        <v>0.15</v>
      </c>
      <c r="D741" s="25">
        <f t="shared" si="2"/>
        <v>1968.446435</v>
      </c>
      <c r="E741" s="19">
        <f t="shared" si="3"/>
        <v>47242.71444</v>
      </c>
      <c r="F741" s="19">
        <f t="shared" si="15"/>
        <v>232748.4312</v>
      </c>
      <c r="G741" s="26">
        <v>17429.5</v>
      </c>
      <c r="H741" s="34">
        <v>10.0724941724941</v>
      </c>
      <c r="I741" s="1">
        <v>12.5</v>
      </c>
      <c r="J741" s="25">
        <f t="shared" si="4"/>
        <v>26436.22033</v>
      </c>
      <c r="K741" s="19">
        <f t="shared" si="5"/>
        <v>1297804.176</v>
      </c>
      <c r="L741" s="25">
        <f t="shared" si="6"/>
        <v>5.460305412</v>
      </c>
      <c r="M741" s="25">
        <f t="shared" si="7"/>
        <v>1787.044965</v>
      </c>
      <c r="N741" s="25">
        <f t="shared" si="9"/>
        <v>1754542.495</v>
      </c>
    </row>
    <row r="742" ht="15.75" customHeight="1">
      <c r="A742" s="7">
        <v>43106.0</v>
      </c>
      <c r="B742" s="19">
        <v>1.32587188719107E7</v>
      </c>
      <c r="C742" s="16">
        <f t="shared" si="1"/>
        <v>0.15</v>
      </c>
      <c r="D742" s="25">
        <f t="shared" si="2"/>
        <v>1988.807831</v>
      </c>
      <c r="E742" s="19">
        <f t="shared" si="3"/>
        <v>47731.38794</v>
      </c>
      <c r="F742" s="19">
        <f t="shared" si="15"/>
        <v>280479.8191</v>
      </c>
      <c r="G742" s="26">
        <v>17527.0</v>
      </c>
      <c r="H742" s="34">
        <v>8.53115079365079</v>
      </c>
      <c r="I742" s="1">
        <v>12.5</v>
      </c>
      <c r="J742" s="25">
        <f t="shared" si="4"/>
        <v>22622.42601</v>
      </c>
      <c r="K742" s="19">
        <f t="shared" si="5"/>
        <v>1540853.083</v>
      </c>
      <c r="L742" s="25">
        <f t="shared" si="6"/>
        <v>4.646587187</v>
      </c>
      <c r="M742" s="25">
        <f t="shared" si="7"/>
        <v>2109.914645</v>
      </c>
      <c r="N742" s="25">
        <f t="shared" si="9"/>
        <v>1756652.41</v>
      </c>
    </row>
    <row r="743" ht="15.75" customHeight="1">
      <c r="A743" s="7">
        <v>43107.0</v>
      </c>
      <c r="B743" s="19">
        <v>1.33410022837771E7</v>
      </c>
      <c r="C743" s="16">
        <f t="shared" si="1"/>
        <v>0.15</v>
      </c>
      <c r="D743" s="25">
        <f t="shared" si="2"/>
        <v>2001.150343</v>
      </c>
      <c r="E743" s="19">
        <f t="shared" si="3"/>
        <v>48027.60822</v>
      </c>
      <c r="F743" s="19">
        <f t="shared" si="15"/>
        <v>328507.4273</v>
      </c>
      <c r="G743" s="26">
        <v>16477.6</v>
      </c>
      <c r="H743" s="34">
        <v>8.88713991769547</v>
      </c>
      <c r="I743" s="1">
        <v>12.5</v>
      </c>
      <c r="J743" s="25">
        <f t="shared" si="4"/>
        <v>23712.67079</v>
      </c>
      <c r="K743" s="19">
        <f t="shared" si="5"/>
        <v>1390571.108</v>
      </c>
      <c r="L743" s="25">
        <f t="shared" si="6"/>
        <v>5.180706828</v>
      </c>
      <c r="M743" s="25">
        <f t="shared" si="7"/>
        <v>2025.398516</v>
      </c>
      <c r="N743" s="25">
        <f t="shared" si="9"/>
        <v>1758677.808</v>
      </c>
    </row>
    <row r="744" ht="15.75" customHeight="1">
      <c r="A744" s="7">
        <v>43108.0</v>
      </c>
      <c r="B744" s="19">
        <v>1.32724327738884E7</v>
      </c>
      <c r="C744" s="16">
        <f t="shared" si="1"/>
        <v>0.15</v>
      </c>
      <c r="D744" s="25">
        <f t="shared" si="2"/>
        <v>1990.864916</v>
      </c>
      <c r="E744" s="19">
        <f t="shared" si="3"/>
        <v>47780.75799</v>
      </c>
      <c r="F744" s="19">
        <f t="shared" si="15"/>
        <v>376288.1853</v>
      </c>
      <c r="G744" s="26">
        <v>15170.1</v>
      </c>
      <c r="H744" s="34">
        <v>8.68072289156626</v>
      </c>
      <c r="I744" s="1">
        <v>12.5</v>
      </c>
      <c r="J744" s="25">
        <f t="shared" si="4"/>
        <v>23042.8622</v>
      </c>
      <c r="K744" s="19">
        <f t="shared" si="5"/>
        <v>1310671.374</v>
      </c>
      <c r="L744" s="25">
        <f t="shared" si="6"/>
        <v>5.468276671</v>
      </c>
      <c r="M744" s="25">
        <f t="shared" si="7"/>
        <v>2073.560028</v>
      </c>
      <c r="N744" s="25">
        <f t="shared" si="9"/>
        <v>1760751.368</v>
      </c>
    </row>
    <row r="745" ht="15.75" customHeight="1">
      <c r="A745" s="7">
        <v>43109.0</v>
      </c>
      <c r="B745" s="19">
        <v>1.33684300877326E7</v>
      </c>
      <c r="C745" s="16">
        <f t="shared" si="1"/>
        <v>0.15</v>
      </c>
      <c r="D745" s="25">
        <f t="shared" si="2"/>
        <v>2005.264513</v>
      </c>
      <c r="E745" s="19">
        <f t="shared" si="3"/>
        <v>48126.34832</v>
      </c>
      <c r="F745" s="19">
        <f t="shared" si="15"/>
        <v>424414.5336</v>
      </c>
      <c r="G745" s="26">
        <v>14595.4</v>
      </c>
      <c r="H745" s="34">
        <v>8.76971544715447</v>
      </c>
      <c r="I745" s="1">
        <v>12.5</v>
      </c>
      <c r="J745" s="25">
        <f t="shared" si="4"/>
        <v>23447.46557</v>
      </c>
      <c r="K745" s="19">
        <f t="shared" si="5"/>
        <v>1248221.8</v>
      </c>
      <c r="L745" s="25">
        <f t="shared" si="6"/>
        <v>5.783389016</v>
      </c>
      <c r="M745" s="25">
        <f t="shared" si="7"/>
        <v>2052.518136</v>
      </c>
      <c r="N745" s="25">
        <f t="shared" si="9"/>
        <v>1762803.886</v>
      </c>
    </row>
    <row r="746" ht="15.75" customHeight="1">
      <c r="A746" s="7">
        <v>43110.0</v>
      </c>
      <c r="B746" s="19">
        <v>1.33410022837771E7</v>
      </c>
      <c r="C746" s="16">
        <f t="shared" si="1"/>
        <v>0.15</v>
      </c>
      <c r="D746" s="25">
        <f t="shared" si="2"/>
        <v>2001.150343</v>
      </c>
      <c r="E746" s="19">
        <f t="shared" si="3"/>
        <v>48027.60822</v>
      </c>
      <c r="F746" s="19">
        <f t="shared" si="15"/>
        <v>472442.1419</v>
      </c>
      <c r="G746" s="26">
        <v>14973.3</v>
      </c>
      <c r="H746" s="34">
        <v>8.67419678714859</v>
      </c>
      <c r="I746" s="1">
        <v>12.5</v>
      </c>
      <c r="J746" s="25">
        <f t="shared" si="4"/>
        <v>23144.49583</v>
      </c>
      <c r="K746" s="19">
        <f t="shared" si="5"/>
        <v>1294641.484</v>
      </c>
      <c r="L746" s="25">
        <f t="shared" si="6"/>
        <v>5.564583959</v>
      </c>
      <c r="M746" s="25">
        <f t="shared" si="7"/>
        <v>2075.120088</v>
      </c>
      <c r="N746" s="25">
        <f t="shared" si="9"/>
        <v>1764879.006</v>
      </c>
    </row>
    <row r="747" ht="15.75" customHeight="1">
      <c r="A747" s="7">
        <v>43111.0</v>
      </c>
      <c r="B747" s="19">
        <v>1.40266973826639E7</v>
      </c>
      <c r="C747" s="16">
        <f t="shared" si="1"/>
        <v>0.15</v>
      </c>
      <c r="D747" s="25">
        <f t="shared" si="2"/>
        <v>2104.004607</v>
      </c>
      <c r="E747" s="19">
        <f t="shared" si="3"/>
        <v>50496.11058</v>
      </c>
      <c r="F747" s="19">
        <f t="shared" si="15"/>
        <v>522938.2524</v>
      </c>
      <c r="G747" s="26">
        <v>13405.8</v>
      </c>
      <c r="H747" s="34">
        <v>7.48497409326424</v>
      </c>
      <c r="I747" s="1">
        <v>12.5</v>
      </c>
      <c r="J747" s="25">
        <f t="shared" si="4"/>
        <v>20997.8933</v>
      </c>
      <c r="K747" s="19">
        <f t="shared" si="5"/>
        <v>1343271.182</v>
      </c>
      <c r="L747" s="25">
        <f t="shared" si="6"/>
        <v>5.638784399</v>
      </c>
      <c r="M747" s="25">
        <f t="shared" si="7"/>
        <v>2404.817943</v>
      </c>
      <c r="N747" s="25">
        <f t="shared" si="9"/>
        <v>1767283.824</v>
      </c>
    </row>
    <row r="748" ht="15.75" customHeight="1">
      <c r="A748" s="7">
        <v>43112.0</v>
      </c>
      <c r="B748" s="19">
        <v>1.41638364024413E7</v>
      </c>
      <c r="C748" s="16">
        <f t="shared" si="1"/>
        <v>0.15</v>
      </c>
      <c r="D748" s="25">
        <f t="shared" si="2"/>
        <v>2124.57546</v>
      </c>
      <c r="E748" s="19">
        <f t="shared" si="3"/>
        <v>50989.81105</v>
      </c>
      <c r="F748" s="19">
        <f t="shared" si="15"/>
        <v>573928.0635</v>
      </c>
      <c r="G748" s="26">
        <v>13980.6</v>
      </c>
      <c r="H748" s="34">
        <v>8.1067415730337</v>
      </c>
      <c r="I748" s="1">
        <v>12.5</v>
      </c>
      <c r="J748" s="25">
        <f t="shared" si="4"/>
        <v>22964.51228</v>
      </c>
      <c r="K748" s="19">
        <f t="shared" si="5"/>
        <v>1293423.493</v>
      </c>
      <c r="L748" s="25">
        <f t="shared" si="6"/>
        <v>5.91335452</v>
      </c>
      <c r="M748" s="25">
        <f t="shared" si="7"/>
        <v>2220.37422</v>
      </c>
      <c r="N748" s="25">
        <f t="shared" si="9"/>
        <v>1769504.198</v>
      </c>
    </row>
    <row r="749" ht="15.75" customHeight="1">
      <c r="A749" s="7">
        <v>43113.0</v>
      </c>
      <c r="B749" s="19">
        <v>1.42995112982986E7</v>
      </c>
      <c r="C749" s="16">
        <f t="shared" si="1"/>
        <v>0.15</v>
      </c>
      <c r="D749" s="25">
        <f t="shared" si="2"/>
        <v>2144.926695</v>
      </c>
      <c r="E749" s="19">
        <f t="shared" si="3"/>
        <v>51478.24067</v>
      </c>
      <c r="F749" s="19">
        <f t="shared" si="15"/>
        <v>625406.3042</v>
      </c>
      <c r="G749" s="26">
        <v>14360.2</v>
      </c>
      <c r="H749" s="34">
        <v>9.61778523489932</v>
      </c>
      <c r="I749" s="1">
        <v>12.5</v>
      </c>
      <c r="J749" s="25">
        <f t="shared" si="4"/>
        <v>27505.92573</v>
      </c>
      <c r="K749" s="19">
        <f t="shared" si="5"/>
        <v>1119816.022</v>
      </c>
      <c r="L749" s="25">
        <f t="shared" si="6"/>
        <v>6.895539938</v>
      </c>
      <c r="M749" s="25">
        <f t="shared" si="7"/>
        <v>1871.532745</v>
      </c>
      <c r="N749" s="25">
        <f t="shared" si="9"/>
        <v>1771375.731</v>
      </c>
    </row>
    <row r="750" ht="15.75" customHeight="1">
      <c r="A750" s="7">
        <v>43114.0</v>
      </c>
      <c r="B750" s="19">
        <v>1.44752565063623E7</v>
      </c>
      <c r="C750" s="16">
        <f t="shared" si="1"/>
        <v>0.15</v>
      </c>
      <c r="D750" s="25">
        <f t="shared" si="2"/>
        <v>2171.288476</v>
      </c>
      <c r="E750" s="19">
        <f t="shared" si="3"/>
        <v>52110.92342</v>
      </c>
      <c r="F750" s="19">
        <f t="shared" si="15"/>
        <v>677517.2276</v>
      </c>
      <c r="G750" s="26">
        <v>13772.0</v>
      </c>
      <c r="H750" s="34">
        <v>9.17258064516129</v>
      </c>
      <c r="I750" s="1">
        <v>12.5</v>
      </c>
      <c r="J750" s="25">
        <f t="shared" si="4"/>
        <v>26555.09153</v>
      </c>
      <c r="K750" s="19">
        <f t="shared" si="5"/>
        <v>1126073.501</v>
      </c>
      <c r="L750" s="25">
        <f t="shared" si="6"/>
        <v>6.941499384</v>
      </c>
      <c r="M750" s="25">
        <f t="shared" si="7"/>
        <v>1962.370318</v>
      </c>
      <c r="N750" s="25">
        <f t="shared" si="9"/>
        <v>1773338.102</v>
      </c>
    </row>
    <row r="751" ht="15.75" customHeight="1">
      <c r="A751" s="7">
        <v>43115.0</v>
      </c>
      <c r="B751" s="19">
        <v>1.45993245849503E7</v>
      </c>
      <c r="C751" s="16">
        <f t="shared" si="1"/>
        <v>0.15</v>
      </c>
      <c r="D751" s="25">
        <f t="shared" si="2"/>
        <v>2189.898688</v>
      </c>
      <c r="E751" s="19">
        <f t="shared" si="3"/>
        <v>52557.56851</v>
      </c>
      <c r="F751" s="19">
        <f t="shared" si="15"/>
        <v>730074.7961</v>
      </c>
      <c r="G751" s="26">
        <v>13819.8</v>
      </c>
      <c r="H751" s="34">
        <v>9.68033333333333</v>
      </c>
      <c r="I751" s="1">
        <v>12.5</v>
      </c>
      <c r="J751" s="25">
        <f t="shared" si="4"/>
        <v>28265.26568</v>
      </c>
      <c r="K751" s="19">
        <f t="shared" si="5"/>
        <v>1070712.097</v>
      </c>
      <c r="L751" s="25">
        <f t="shared" si="6"/>
        <v>7.36298329</v>
      </c>
      <c r="M751" s="25">
        <f t="shared" si="7"/>
        <v>1859.440102</v>
      </c>
      <c r="N751" s="25">
        <f t="shared" si="9"/>
        <v>1775197.542</v>
      </c>
    </row>
    <row r="752" ht="15.75" customHeight="1">
      <c r="A752" s="7">
        <v>43116.0</v>
      </c>
      <c r="B752" s="19">
        <v>1.48383537397591E7</v>
      </c>
      <c r="C752" s="16">
        <f t="shared" si="1"/>
        <v>0.15</v>
      </c>
      <c r="D752" s="25">
        <f t="shared" si="2"/>
        <v>2225.753061</v>
      </c>
      <c r="E752" s="19">
        <f t="shared" si="3"/>
        <v>53418.07346</v>
      </c>
      <c r="F752" s="19">
        <f t="shared" si="15"/>
        <v>783492.8695</v>
      </c>
      <c r="G752" s="26">
        <v>11490.5</v>
      </c>
      <c r="H752" s="34">
        <v>9.12211740041928</v>
      </c>
      <c r="I752" s="1">
        <v>12.5</v>
      </c>
      <c r="J752" s="25">
        <f t="shared" si="4"/>
        <v>27071.44097</v>
      </c>
      <c r="K752" s="19">
        <f t="shared" si="5"/>
        <v>944723.0968</v>
      </c>
      <c r="L752" s="25">
        <f t="shared" si="6"/>
        <v>8.481544536</v>
      </c>
      <c r="M752" s="25">
        <f t="shared" si="7"/>
        <v>1973.226084</v>
      </c>
      <c r="N752" s="25">
        <f t="shared" si="9"/>
        <v>1777170.768</v>
      </c>
    </row>
    <row r="753" ht="15.75" customHeight="1">
      <c r="A753" s="7">
        <v>43117.0</v>
      </c>
      <c r="B753" s="19">
        <v>1.48336754346589E7</v>
      </c>
      <c r="C753" s="16">
        <f t="shared" si="1"/>
        <v>0.15</v>
      </c>
      <c r="D753" s="25">
        <f t="shared" si="2"/>
        <v>2225.051315</v>
      </c>
      <c r="E753" s="19">
        <f t="shared" si="3"/>
        <v>53401.23156</v>
      </c>
      <c r="F753" s="19">
        <f t="shared" si="15"/>
        <v>836894.1011</v>
      </c>
      <c r="G753" s="26">
        <v>11188.6</v>
      </c>
      <c r="H753" s="34">
        <v>8.59001996007984</v>
      </c>
      <c r="I753" s="1">
        <v>12.5</v>
      </c>
      <c r="J753" s="25">
        <f t="shared" si="4"/>
        <v>25484.31361</v>
      </c>
      <c r="K753" s="19">
        <f t="shared" si="5"/>
        <v>976883.6439</v>
      </c>
      <c r="L753" s="25">
        <f t="shared" si="6"/>
        <v>8.199732675</v>
      </c>
      <c r="M753" s="25">
        <f t="shared" si="7"/>
        <v>2095.454968</v>
      </c>
      <c r="N753" s="25">
        <f t="shared" si="9"/>
        <v>1779266.223</v>
      </c>
    </row>
    <row r="754" ht="15.75" customHeight="1">
      <c r="A754" s="7">
        <v>43118.0</v>
      </c>
      <c r="B754" s="19">
        <v>1.51296315793423E7</v>
      </c>
      <c r="C754" s="16">
        <f t="shared" si="1"/>
        <v>0.15</v>
      </c>
      <c r="D754" s="25">
        <f t="shared" si="2"/>
        <v>2269.444737</v>
      </c>
      <c r="E754" s="19">
        <f t="shared" si="3"/>
        <v>54466.67369</v>
      </c>
      <c r="F754" s="19">
        <f t="shared" si="15"/>
        <v>891360.7748</v>
      </c>
      <c r="G754" s="26">
        <v>11474.9</v>
      </c>
      <c r="H754" s="34">
        <v>8.29884393063583</v>
      </c>
      <c r="I754" s="1">
        <v>12.5</v>
      </c>
      <c r="J754" s="25">
        <f t="shared" si="4"/>
        <v>25111.69024</v>
      </c>
      <c r="K754" s="19">
        <f t="shared" si="5"/>
        <v>1037032.998</v>
      </c>
      <c r="L754" s="25">
        <f t="shared" si="6"/>
        <v>7.878245986</v>
      </c>
      <c r="M754" s="25">
        <f t="shared" si="7"/>
        <v>2168.976806</v>
      </c>
      <c r="N754" s="25">
        <f t="shared" si="9"/>
        <v>1781435.2</v>
      </c>
    </row>
    <row r="755" ht="15.75" customHeight="1">
      <c r="A755" s="7">
        <v>43119.0</v>
      </c>
      <c r="B755" s="19">
        <v>1.53827673663222E7</v>
      </c>
      <c r="C755" s="16">
        <f t="shared" si="1"/>
        <v>0.15</v>
      </c>
      <c r="D755" s="25">
        <f t="shared" si="2"/>
        <v>2307.415105</v>
      </c>
      <c r="E755" s="19">
        <f t="shared" si="3"/>
        <v>55377.96252</v>
      </c>
      <c r="F755" s="19">
        <f t="shared" si="15"/>
        <v>946738.7373</v>
      </c>
      <c r="G755" s="26">
        <v>11607.4</v>
      </c>
      <c r="H755" s="34">
        <v>8.80111111111111</v>
      </c>
      <c r="I755" s="1">
        <v>12.5</v>
      </c>
      <c r="J755" s="25">
        <f t="shared" si="4"/>
        <v>27077.08896</v>
      </c>
      <c r="K755" s="19">
        <f t="shared" si="5"/>
        <v>989142.1538</v>
      </c>
      <c r="L755" s="25">
        <f t="shared" si="6"/>
        <v>8.397877238</v>
      </c>
      <c r="M755" s="25">
        <f t="shared" si="7"/>
        <v>2045.196314</v>
      </c>
      <c r="N755" s="25">
        <f t="shared" si="9"/>
        <v>1783480.396</v>
      </c>
    </row>
    <row r="756" ht="15.75" customHeight="1">
      <c r="A756" s="7">
        <v>43120.0</v>
      </c>
      <c r="B756" s="19">
        <v>1.57466500601059E7</v>
      </c>
      <c r="C756" s="16">
        <f t="shared" si="1"/>
        <v>0.15</v>
      </c>
      <c r="D756" s="25">
        <f t="shared" si="2"/>
        <v>2361.997509</v>
      </c>
      <c r="E756" s="19">
        <f t="shared" si="3"/>
        <v>56687.94022</v>
      </c>
      <c r="F756" s="19">
        <f t="shared" si="15"/>
        <v>1003426.678</v>
      </c>
      <c r="G756" s="26">
        <v>12899.2</v>
      </c>
      <c r="H756" s="34">
        <v>8.08277153558052</v>
      </c>
      <c r="I756" s="1">
        <v>12.5</v>
      </c>
      <c r="J756" s="25">
        <f t="shared" si="4"/>
        <v>25455.31498</v>
      </c>
      <c r="K756" s="19">
        <f t="shared" si="5"/>
        <v>1196916.176</v>
      </c>
      <c r="L756" s="25">
        <f t="shared" si="6"/>
        <v>7.104249404</v>
      </c>
      <c r="M756" s="25">
        <f t="shared" si="7"/>
        <v>2226.958899</v>
      </c>
      <c r="N756" s="25">
        <f t="shared" si="9"/>
        <v>1785707.355</v>
      </c>
    </row>
    <row r="757" ht="15.75" customHeight="1">
      <c r="A757" s="7">
        <v>43121.0</v>
      </c>
      <c r="B757" s="19">
        <v>1.63320265674969E7</v>
      </c>
      <c r="C757" s="16">
        <f t="shared" si="1"/>
        <v>0.15</v>
      </c>
      <c r="D757" s="25">
        <f t="shared" si="2"/>
        <v>2449.803985</v>
      </c>
      <c r="E757" s="19">
        <f t="shared" si="3"/>
        <v>58795.29564</v>
      </c>
      <c r="F757" s="19">
        <f t="shared" si="15"/>
        <v>1062221.973</v>
      </c>
      <c r="G757" s="26">
        <v>11600.1</v>
      </c>
      <c r="H757" s="34">
        <v>7.67344028520499</v>
      </c>
      <c r="I757" s="1">
        <v>12.5</v>
      </c>
      <c r="J757" s="25">
        <f t="shared" si="4"/>
        <v>25064.56612</v>
      </c>
      <c r="K757" s="19">
        <f t="shared" si="5"/>
        <v>1133790.67</v>
      </c>
      <c r="L757" s="25">
        <f t="shared" si="6"/>
        <v>7.778591394</v>
      </c>
      <c r="M757" s="25">
        <f t="shared" si="7"/>
        <v>2345.753577</v>
      </c>
      <c r="N757" s="25">
        <f t="shared" si="9"/>
        <v>1788053.108</v>
      </c>
    </row>
    <row r="758" ht="15.75" customHeight="1">
      <c r="A758" s="7">
        <v>43122.0</v>
      </c>
      <c r="B758" s="19">
        <v>1.64585944609869E7</v>
      </c>
      <c r="C758" s="16">
        <f t="shared" si="1"/>
        <v>0.15</v>
      </c>
      <c r="D758" s="25">
        <f t="shared" si="2"/>
        <v>2468.789169</v>
      </c>
      <c r="E758" s="19">
        <f t="shared" si="3"/>
        <v>59250.94006</v>
      </c>
      <c r="F758" s="19">
        <f t="shared" si="15"/>
        <v>1121472.913</v>
      </c>
      <c r="G758" s="26">
        <v>10931.4</v>
      </c>
      <c r="H758" s="34">
        <v>8.50888223552894</v>
      </c>
      <c r="I758" s="1">
        <v>12.5</v>
      </c>
      <c r="J758" s="25">
        <f t="shared" si="4"/>
        <v>28008.84841</v>
      </c>
      <c r="K758" s="19">
        <f t="shared" si="5"/>
        <v>963528.4369</v>
      </c>
      <c r="L758" s="25">
        <f t="shared" si="6"/>
        <v>9.224056778</v>
      </c>
      <c r="M758" s="25">
        <f t="shared" si="7"/>
        <v>2115.436494</v>
      </c>
      <c r="N758" s="25">
        <f t="shared" si="9"/>
        <v>1790168.545</v>
      </c>
    </row>
    <row r="759" ht="15.75" customHeight="1">
      <c r="A759" s="7">
        <v>43123.0</v>
      </c>
      <c r="B759" s="19">
        <v>1.66168043278493E7</v>
      </c>
      <c r="C759" s="16">
        <f t="shared" si="1"/>
        <v>0.15</v>
      </c>
      <c r="D759" s="25">
        <f t="shared" si="2"/>
        <v>2492.520649</v>
      </c>
      <c r="E759" s="19">
        <f t="shared" si="3"/>
        <v>59820.49558</v>
      </c>
      <c r="F759" s="19">
        <f t="shared" si="15"/>
        <v>1181293.409</v>
      </c>
      <c r="G759" s="26">
        <v>10868.4</v>
      </c>
      <c r="H759" s="34">
        <v>8.28399246704331</v>
      </c>
      <c r="I759" s="1">
        <v>12.5</v>
      </c>
      <c r="J759" s="25">
        <f t="shared" si="4"/>
        <v>27530.69638</v>
      </c>
      <c r="K759" s="19">
        <f t="shared" si="5"/>
        <v>983982.0633</v>
      </c>
      <c r="L759" s="25">
        <f t="shared" si="6"/>
        <v>9.119144212</v>
      </c>
      <c r="M759" s="25">
        <f t="shared" si="7"/>
        <v>2172.865327</v>
      </c>
      <c r="N759" s="25">
        <f t="shared" si="9"/>
        <v>1792341.41</v>
      </c>
    </row>
    <row r="760" ht="15.75" customHeight="1">
      <c r="A760" s="7">
        <v>43124.0</v>
      </c>
      <c r="B760" s="19">
        <v>1.66642672879081E7</v>
      </c>
      <c r="C760" s="16">
        <f t="shared" si="1"/>
        <v>0.15</v>
      </c>
      <c r="D760" s="25">
        <f t="shared" si="2"/>
        <v>2499.640093</v>
      </c>
      <c r="E760" s="19">
        <f t="shared" si="3"/>
        <v>59991.36224</v>
      </c>
      <c r="F760" s="19">
        <f t="shared" si="15"/>
        <v>1241284.771</v>
      </c>
      <c r="G760" s="26">
        <v>11359.4</v>
      </c>
      <c r="H760" s="34">
        <v>8.14119318181818</v>
      </c>
      <c r="I760" s="1">
        <v>12.5</v>
      </c>
      <c r="J760" s="25">
        <f t="shared" si="4"/>
        <v>27133.40384</v>
      </c>
      <c r="K760" s="19">
        <f t="shared" si="5"/>
        <v>1046474.369</v>
      </c>
      <c r="L760" s="25">
        <f t="shared" si="6"/>
        <v>8.599068071</v>
      </c>
      <c r="M760" s="25">
        <f t="shared" si="7"/>
        <v>2210.978121</v>
      </c>
      <c r="N760" s="25">
        <f t="shared" si="9"/>
        <v>1794552.388</v>
      </c>
    </row>
    <row r="761" ht="15.75" customHeight="1">
      <c r="A761" s="7">
        <v>43125.0</v>
      </c>
      <c r="B761" s="19">
        <v>1.69745399939312E7</v>
      </c>
      <c r="C761" s="16">
        <f t="shared" si="1"/>
        <v>0.15</v>
      </c>
      <c r="D761" s="25">
        <f t="shared" si="2"/>
        <v>2546.180999</v>
      </c>
      <c r="E761" s="19">
        <f t="shared" si="3"/>
        <v>61108.34398</v>
      </c>
      <c r="F761" s="19">
        <f t="shared" si="15"/>
        <v>1302393.115</v>
      </c>
      <c r="G761" s="26">
        <v>11259.4</v>
      </c>
      <c r="H761" s="34">
        <v>9.04789029535865</v>
      </c>
      <c r="I761" s="1">
        <v>12.5</v>
      </c>
      <c r="J761" s="25">
        <f t="shared" si="4"/>
        <v>30716.75514</v>
      </c>
      <c r="K761" s="19">
        <f t="shared" si="5"/>
        <v>933317.0191</v>
      </c>
      <c r="L761" s="25">
        <f t="shared" si="6"/>
        <v>9.821155522</v>
      </c>
      <c r="M761" s="25">
        <f t="shared" si="7"/>
        <v>1989.414042</v>
      </c>
      <c r="N761" s="25">
        <f t="shared" si="9"/>
        <v>1796541.802</v>
      </c>
    </row>
    <row r="762" ht="15.75" customHeight="1">
      <c r="A762" s="7">
        <v>43126.0</v>
      </c>
      <c r="B762" s="19">
        <v>1.7023682869693E7</v>
      </c>
      <c r="C762" s="16">
        <f t="shared" si="1"/>
        <v>0.15</v>
      </c>
      <c r="D762" s="25">
        <f t="shared" si="2"/>
        <v>2553.55243</v>
      </c>
      <c r="E762" s="19">
        <f t="shared" si="3"/>
        <v>61285.25833</v>
      </c>
      <c r="F762" s="19">
        <f t="shared" si="15"/>
        <v>1363678.373</v>
      </c>
      <c r="G762" s="26">
        <v>11171.4</v>
      </c>
      <c r="H762" s="34">
        <v>9.38903225806451</v>
      </c>
      <c r="I762" s="1">
        <v>12.5</v>
      </c>
      <c r="J762" s="25">
        <f t="shared" si="4"/>
        <v>31967.18152</v>
      </c>
      <c r="K762" s="19">
        <f t="shared" si="5"/>
        <v>892376.3142</v>
      </c>
      <c r="L762" s="25">
        <f t="shared" si="6"/>
        <v>10.30147103</v>
      </c>
      <c r="M762" s="25">
        <f t="shared" si="7"/>
        <v>1917.130489</v>
      </c>
      <c r="N762" s="25">
        <f t="shared" si="9"/>
        <v>1798458.933</v>
      </c>
    </row>
    <row r="763" ht="15.75" customHeight="1">
      <c r="A763" s="7">
        <v>43127.0</v>
      </c>
      <c r="B763" s="19">
        <v>1.69674082008386E7</v>
      </c>
      <c r="C763" s="16">
        <f t="shared" si="1"/>
        <v>0.15</v>
      </c>
      <c r="D763" s="25">
        <f t="shared" si="2"/>
        <v>2545.11123</v>
      </c>
      <c r="E763" s="19">
        <f t="shared" si="3"/>
        <v>61082.66952</v>
      </c>
      <c r="F763" s="19">
        <f t="shared" si="15"/>
        <v>1424761.043</v>
      </c>
      <c r="G763" s="26">
        <v>11440.7</v>
      </c>
      <c r="H763" s="34">
        <v>8.95785562632696</v>
      </c>
      <c r="I763" s="1">
        <v>12.5</v>
      </c>
      <c r="J763" s="25">
        <f t="shared" si="4"/>
        <v>30398.3186</v>
      </c>
      <c r="K763" s="19">
        <f t="shared" si="5"/>
        <v>957877.1257</v>
      </c>
      <c r="L763" s="25">
        <f t="shared" si="6"/>
        <v>9.565319165</v>
      </c>
      <c r="M763" s="25">
        <f t="shared" si="7"/>
        <v>2009.409478</v>
      </c>
      <c r="N763" s="25">
        <f t="shared" si="9"/>
        <v>1800468.342</v>
      </c>
    </row>
    <row r="764" ht="15.75" customHeight="1">
      <c r="A764" s="7">
        <v>43128.0</v>
      </c>
      <c r="B764" s="19">
        <v>1.72460389334893E7</v>
      </c>
      <c r="C764" s="16">
        <f t="shared" si="1"/>
        <v>0.15</v>
      </c>
      <c r="D764" s="25">
        <f t="shared" si="2"/>
        <v>2586.90584</v>
      </c>
      <c r="E764" s="19">
        <f t="shared" si="3"/>
        <v>62085.74016</v>
      </c>
      <c r="F764" s="19">
        <f t="shared" si="15"/>
        <v>1486846.783</v>
      </c>
      <c r="G764" s="26">
        <v>11786.3</v>
      </c>
      <c r="H764" s="34">
        <v>9.32637130801687</v>
      </c>
      <c r="I764" s="1">
        <v>12.5</v>
      </c>
      <c r="J764" s="25">
        <f t="shared" si="4"/>
        <v>32168.59254</v>
      </c>
      <c r="K764" s="19">
        <f t="shared" si="5"/>
        <v>947820.4017</v>
      </c>
      <c r="L764" s="25">
        <f t="shared" si="6"/>
        <v>9.825554511</v>
      </c>
      <c r="M764" s="25">
        <f t="shared" si="7"/>
        <v>1930.011084</v>
      </c>
      <c r="N764" s="25">
        <f t="shared" si="9"/>
        <v>1802398.353</v>
      </c>
    </row>
    <row r="765" ht="15.75" customHeight="1">
      <c r="A765" s="7">
        <v>43129.0</v>
      </c>
      <c r="B765" s="19">
        <v>1.71816031214767E7</v>
      </c>
      <c r="C765" s="16">
        <f t="shared" si="1"/>
        <v>0.15</v>
      </c>
      <c r="D765" s="25">
        <f t="shared" si="2"/>
        <v>2577.240468</v>
      </c>
      <c r="E765" s="19">
        <f t="shared" si="3"/>
        <v>61853.77124</v>
      </c>
      <c r="F765" s="19">
        <f t="shared" si="15"/>
        <v>1548700.554</v>
      </c>
      <c r="G765" s="26">
        <v>11296.4</v>
      </c>
      <c r="H765" s="34">
        <v>9.74493243243243</v>
      </c>
      <c r="I765" s="1">
        <v>12.5</v>
      </c>
      <c r="J765" s="25">
        <f t="shared" si="4"/>
        <v>33486.7123</v>
      </c>
      <c r="K765" s="19">
        <f t="shared" si="5"/>
        <v>869405.7202</v>
      </c>
      <c r="L765" s="25">
        <f t="shared" si="6"/>
        <v>10.67173297</v>
      </c>
      <c r="M765" s="25">
        <f t="shared" si="7"/>
        <v>1847.113885</v>
      </c>
      <c r="N765" s="25">
        <f t="shared" si="9"/>
        <v>1804245.467</v>
      </c>
    </row>
    <row r="766" ht="15.75" customHeight="1">
      <c r="A766" s="7">
        <v>43130.0</v>
      </c>
      <c r="B766" s="19">
        <v>1.74842159839719E7</v>
      </c>
      <c r="C766" s="16">
        <f t="shared" si="1"/>
        <v>0.15</v>
      </c>
      <c r="D766" s="25">
        <f t="shared" si="2"/>
        <v>2622.632398</v>
      </c>
      <c r="E766" s="19">
        <f t="shared" si="3"/>
        <v>62943.17754</v>
      </c>
      <c r="F766" s="19">
        <f t="shared" si="15"/>
        <v>1611643.732</v>
      </c>
      <c r="G766" s="26">
        <v>10106.3</v>
      </c>
      <c r="H766" s="34">
        <v>8.60598802395209</v>
      </c>
      <c r="I766" s="1">
        <v>12.5</v>
      </c>
      <c r="J766" s="25">
        <f t="shared" si="4"/>
        <v>30093.79067</v>
      </c>
      <c r="K766" s="19">
        <f t="shared" si="5"/>
        <v>880750.1218</v>
      </c>
      <c r="L766" s="25">
        <f t="shared" si="6"/>
        <v>10.71981303</v>
      </c>
      <c r="M766" s="25">
        <f t="shared" si="7"/>
        <v>2091.566936</v>
      </c>
      <c r="N766" s="25">
        <f t="shared" si="9"/>
        <v>1806337.034</v>
      </c>
    </row>
    <row r="767" ht="15.75" customHeight="1">
      <c r="A767" s="7">
        <v>43131.0</v>
      </c>
      <c r="B767" s="19">
        <v>1.67263036049884E7</v>
      </c>
      <c r="C767" s="16">
        <f t="shared" si="1"/>
        <v>0.15</v>
      </c>
      <c r="D767" s="25">
        <f t="shared" si="2"/>
        <v>2508.945541</v>
      </c>
      <c r="E767" s="19">
        <f t="shared" si="3"/>
        <v>60214.69298</v>
      </c>
      <c r="F767" s="19">
        <f t="shared" si="15"/>
        <v>1671858.425</v>
      </c>
      <c r="G767" s="26">
        <v>10221.1</v>
      </c>
      <c r="H767" s="34">
        <v>12.2179487179487</v>
      </c>
      <c r="I767" s="1">
        <v>12.5</v>
      </c>
      <c r="J767" s="25">
        <f t="shared" si="4"/>
        <v>40872.22394</v>
      </c>
      <c r="K767" s="19">
        <f t="shared" si="5"/>
        <v>627423.2424</v>
      </c>
      <c r="L767" s="25">
        <f t="shared" si="6"/>
        <v>14.39571144</v>
      </c>
      <c r="M767" s="25">
        <f t="shared" si="7"/>
        <v>1473.242392</v>
      </c>
      <c r="N767" s="25">
        <f t="shared" si="9"/>
        <v>1807810.277</v>
      </c>
    </row>
    <row r="768" ht="15.75" customHeight="1">
      <c r="A768" s="7">
        <v>43132.0</v>
      </c>
      <c r="B768" s="19">
        <v>1.68187319438888E7</v>
      </c>
      <c r="C768" s="16">
        <f t="shared" si="1"/>
        <v>0.15</v>
      </c>
      <c r="D768" s="25">
        <f t="shared" si="2"/>
        <v>2522.809792</v>
      </c>
      <c r="E768" s="19">
        <f t="shared" si="3"/>
        <v>60547.435</v>
      </c>
      <c r="F768" s="19">
        <f t="shared" si="15"/>
        <v>1732405.86</v>
      </c>
      <c r="G768" s="26">
        <v>9170.54</v>
      </c>
      <c r="H768" s="34">
        <v>9.05583333333333</v>
      </c>
      <c r="I768" s="1">
        <v>12.5</v>
      </c>
      <c r="J768" s="25">
        <f t="shared" si="4"/>
        <v>30461.52667</v>
      </c>
      <c r="K768" s="19">
        <f t="shared" si="5"/>
        <v>759499.954</v>
      </c>
      <c r="L768" s="25">
        <f t="shared" si="6"/>
        <v>11.95801949</v>
      </c>
      <c r="M768" s="25">
        <f t="shared" si="7"/>
        <v>1987.66909</v>
      </c>
      <c r="N768" s="25">
        <f t="shared" si="9"/>
        <v>1809797.946</v>
      </c>
    </row>
    <row r="769" ht="15.75" customHeight="1">
      <c r="A769" s="7">
        <v>43133.0</v>
      </c>
      <c r="B769" s="19">
        <v>1.70220742894698E7</v>
      </c>
      <c r="C769" s="16">
        <f t="shared" si="1"/>
        <v>0.15</v>
      </c>
      <c r="D769" s="25">
        <f t="shared" si="2"/>
        <v>2553.311143</v>
      </c>
      <c r="E769" s="19">
        <f t="shared" si="3"/>
        <v>61279.46744</v>
      </c>
      <c r="F769" s="19">
        <f t="shared" si="15"/>
        <v>1793685.327</v>
      </c>
      <c r="G769" s="26">
        <v>8830.75</v>
      </c>
      <c r="H769" s="34">
        <v>8.58363095238095</v>
      </c>
      <c r="I769" s="1">
        <v>12.5</v>
      </c>
      <c r="J769" s="25">
        <f t="shared" si="4"/>
        <v>29222.24075</v>
      </c>
      <c r="K769" s="19">
        <f t="shared" si="5"/>
        <v>771592.1778</v>
      </c>
      <c r="L769" s="25">
        <f t="shared" si="6"/>
        <v>11.91292548</v>
      </c>
      <c r="M769" s="25">
        <f t="shared" si="7"/>
        <v>2097.014667</v>
      </c>
      <c r="N769" s="25">
        <f t="shared" si="9"/>
        <v>1811894.96</v>
      </c>
    </row>
    <row r="770" ht="15.75" customHeight="1">
      <c r="A770" s="7">
        <v>43134.0</v>
      </c>
      <c r="B770" s="19">
        <v>1.70220742894698E7</v>
      </c>
      <c r="C770" s="16">
        <f t="shared" si="1"/>
        <v>0.15</v>
      </c>
      <c r="D770" s="25">
        <f t="shared" si="2"/>
        <v>2553.311143</v>
      </c>
      <c r="E770" s="19">
        <f t="shared" si="3"/>
        <v>61279.46744</v>
      </c>
      <c r="F770" s="19">
        <f t="shared" si="15"/>
        <v>1854964.795</v>
      </c>
      <c r="G770" s="26">
        <v>9174.91</v>
      </c>
      <c r="H770" s="34">
        <v>8.9840717299578</v>
      </c>
      <c r="I770" s="1">
        <v>12.5</v>
      </c>
      <c r="J770" s="25">
        <f t="shared" si="4"/>
        <v>30585.50728</v>
      </c>
      <c r="K770" s="19">
        <f t="shared" si="5"/>
        <v>765931.3847</v>
      </c>
      <c r="L770" s="25">
        <f t="shared" si="6"/>
        <v>12.00097071</v>
      </c>
      <c r="M770" s="25">
        <f t="shared" si="7"/>
        <v>2003.545891</v>
      </c>
      <c r="N770" s="25">
        <f t="shared" si="9"/>
        <v>1813898.506</v>
      </c>
    </row>
    <row r="771" ht="15.75" customHeight="1">
      <c r="A771" s="7">
        <v>43135.0</v>
      </c>
      <c r="B771" s="19">
        <v>1.75766443228724E7</v>
      </c>
      <c r="C771" s="16">
        <f t="shared" si="1"/>
        <v>0.15</v>
      </c>
      <c r="D771" s="25">
        <f t="shared" si="2"/>
        <v>2636.496648</v>
      </c>
      <c r="E771" s="19">
        <f t="shared" si="3"/>
        <v>63275.91956</v>
      </c>
      <c r="F771" s="19">
        <f t="shared" si="15"/>
        <v>1918240.714</v>
      </c>
      <c r="G771" s="26">
        <v>8277.01</v>
      </c>
      <c r="H771" s="34">
        <v>8.17153558052434</v>
      </c>
      <c r="I771" s="1">
        <v>12.5</v>
      </c>
      <c r="J771" s="25">
        <f t="shared" si="4"/>
        <v>28725.63489</v>
      </c>
      <c r="K771" s="19">
        <f t="shared" si="5"/>
        <v>759680.6547</v>
      </c>
      <c r="L771" s="25">
        <f t="shared" si="6"/>
        <v>12.49391817</v>
      </c>
      <c r="M771" s="25">
        <f t="shared" si="7"/>
        <v>2202.768356</v>
      </c>
      <c r="N771" s="25">
        <f t="shared" si="9"/>
        <v>1816101.275</v>
      </c>
    </row>
    <row r="772" ht="15.75" customHeight="1">
      <c r="A772" s="7">
        <v>43136.0</v>
      </c>
      <c r="B772" s="19">
        <v>1.79093863429139E7</v>
      </c>
      <c r="C772" s="16">
        <f t="shared" si="1"/>
        <v>0.15</v>
      </c>
      <c r="D772" s="25">
        <f t="shared" si="2"/>
        <v>2686.407951</v>
      </c>
      <c r="E772" s="19">
        <f t="shared" si="3"/>
        <v>64473.79083</v>
      </c>
      <c r="F772" s="19">
        <f t="shared" si="15"/>
        <v>1982714.505</v>
      </c>
      <c r="G772" s="26">
        <v>6955.27</v>
      </c>
      <c r="H772" s="34">
        <v>7.72405405405405</v>
      </c>
      <c r="I772" s="1">
        <v>12.5</v>
      </c>
      <c r="J772" s="25">
        <f t="shared" si="4"/>
        <v>27666.61364</v>
      </c>
      <c r="K772" s="19">
        <f t="shared" si="5"/>
        <v>675351.6306</v>
      </c>
      <c r="L772" s="25">
        <f t="shared" si="6"/>
        <v>14.32004927</v>
      </c>
      <c r="M772" s="25">
        <f t="shared" si="7"/>
        <v>2330.382449</v>
      </c>
      <c r="N772" s="25">
        <f t="shared" si="9"/>
        <v>1818431.657</v>
      </c>
    </row>
    <row r="773" ht="15.75" customHeight="1">
      <c r="A773" s="7">
        <v>43137.0</v>
      </c>
      <c r="B773" s="19">
        <v>1.92170119725467E7</v>
      </c>
      <c r="C773" s="16">
        <f t="shared" si="1"/>
        <v>0.15</v>
      </c>
      <c r="D773" s="25">
        <f t="shared" si="2"/>
        <v>2882.551796</v>
      </c>
      <c r="E773" s="19">
        <f t="shared" si="3"/>
        <v>69181.2431</v>
      </c>
      <c r="F773" s="19">
        <f t="shared" si="15"/>
        <v>2051895.748</v>
      </c>
      <c r="G773" s="26">
        <v>7754.0</v>
      </c>
      <c r="H773" s="34">
        <v>8.49245098039215</v>
      </c>
      <c r="I773" s="1">
        <v>12.5</v>
      </c>
      <c r="J773" s="25">
        <f t="shared" si="4"/>
        <v>32639.90643</v>
      </c>
      <c r="K773" s="19">
        <f t="shared" si="5"/>
        <v>684784.6415</v>
      </c>
      <c r="L773" s="25">
        <f t="shared" si="6"/>
        <v>15.1539416</v>
      </c>
      <c r="M773" s="25">
        <f t="shared" si="7"/>
        <v>2119.529455</v>
      </c>
      <c r="N773" s="25">
        <f t="shared" si="9"/>
        <v>1820551.186</v>
      </c>
    </row>
    <row r="774" ht="15.75" customHeight="1">
      <c r="A774" s="7">
        <v>43138.0</v>
      </c>
      <c r="B774" s="19">
        <v>1.91377361580053E7</v>
      </c>
      <c r="C774" s="16">
        <f t="shared" si="1"/>
        <v>0.15</v>
      </c>
      <c r="D774" s="25">
        <f t="shared" si="2"/>
        <v>2870.660424</v>
      </c>
      <c r="E774" s="19">
        <f t="shared" si="3"/>
        <v>68895.85017</v>
      </c>
      <c r="F774" s="19">
        <f t="shared" si="15"/>
        <v>2120791.598</v>
      </c>
      <c r="G774" s="26">
        <v>7621.3</v>
      </c>
      <c r="H774" s="34">
        <v>10.263829787234</v>
      </c>
      <c r="I774" s="1">
        <v>12.5</v>
      </c>
      <c r="J774" s="25">
        <f t="shared" si="4"/>
        <v>39285.29329</v>
      </c>
      <c r="K774" s="19">
        <f t="shared" si="5"/>
        <v>556904.6953</v>
      </c>
      <c r="L774" s="25">
        <f t="shared" si="6"/>
        <v>18.55681522</v>
      </c>
      <c r="M774" s="25">
        <f t="shared" si="7"/>
        <v>1753.731343</v>
      </c>
      <c r="N774" s="25">
        <f t="shared" si="9"/>
        <v>1822304.918</v>
      </c>
    </row>
    <row r="775" ht="15.75" customHeight="1">
      <c r="A775" s="7">
        <v>43139.0</v>
      </c>
      <c r="B775" s="19">
        <v>1.8706430956523E7</v>
      </c>
      <c r="C775" s="16">
        <f t="shared" si="1"/>
        <v>0.15</v>
      </c>
      <c r="D775" s="25">
        <f t="shared" si="2"/>
        <v>2805.964643</v>
      </c>
      <c r="E775" s="19">
        <f t="shared" si="3"/>
        <v>67343.15144</v>
      </c>
      <c r="F775" s="19">
        <f t="shared" si="15"/>
        <v>2188134.75</v>
      </c>
      <c r="G775" s="26">
        <v>8265.59</v>
      </c>
      <c r="H775" s="34">
        <v>10.9652671755725</v>
      </c>
      <c r="I775" s="1">
        <v>12.5</v>
      </c>
      <c r="J775" s="25">
        <f t="shared" si="4"/>
        <v>41024.20267</v>
      </c>
      <c r="K775" s="19">
        <f t="shared" si="5"/>
        <v>565348.0577</v>
      </c>
      <c r="L775" s="25">
        <f t="shared" si="6"/>
        <v>17.86770571</v>
      </c>
      <c r="M775" s="25">
        <f t="shared" si="7"/>
        <v>1641.546869</v>
      </c>
      <c r="N775" s="25">
        <f t="shared" si="9"/>
        <v>1823946.465</v>
      </c>
    </row>
    <row r="776" ht="15.75" customHeight="1">
      <c r="A776" s="7">
        <v>43140.0</v>
      </c>
      <c r="B776" s="19">
        <v>1.85416400507216E7</v>
      </c>
      <c r="C776" s="16">
        <f t="shared" si="1"/>
        <v>0.15</v>
      </c>
      <c r="D776" s="25">
        <f t="shared" si="2"/>
        <v>2781.246008</v>
      </c>
      <c r="E776" s="19">
        <f t="shared" si="3"/>
        <v>66749.90418</v>
      </c>
      <c r="F776" s="19">
        <f t="shared" si="15"/>
        <v>2254884.654</v>
      </c>
      <c r="G776" s="26">
        <v>8736.98</v>
      </c>
      <c r="H776" s="34">
        <v>10.7211111111111</v>
      </c>
      <c r="I776" s="1">
        <v>12.5</v>
      </c>
      <c r="J776" s="25">
        <f t="shared" si="4"/>
        <v>39757.39663</v>
      </c>
      <c r="K776" s="19">
        <f t="shared" si="5"/>
        <v>611199.2434</v>
      </c>
      <c r="L776" s="25">
        <f t="shared" si="6"/>
        <v>16.38170488</v>
      </c>
      <c r="M776" s="25">
        <f t="shared" si="7"/>
        <v>1678.930459</v>
      </c>
      <c r="N776" s="25">
        <f t="shared" si="9"/>
        <v>1825625.395</v>
      </c>
    </row>
    <row r="777" ht="15.75" customHeight="1">
      <c r="A777" s="7">
        <v>43141.0</v>
      </c>
      <c r="B777" s="19">
        <v>1.81704510250786E7</v>
      </c>
      <c r="C777" s="16">
        <f t="shared" si="1"/>
        <v>0.15</v>
      </c>
      <c r="D777" s="25">
        <f t="shared" si="2"/>
        <v>2725.567654</v>
      </c>
      <c r="E777" s="19">
        <f t="shared" si="3"/>
        <v>65413.62369</v>
      </c>
      <c r="F777" s="19">
        <f t="shared" si="15"/>
        <v>2320298.278</v>
      </c>
      <c r="G777" s="26">
        <v>8621.9</v>
      </c>
      <c r="H777" s="34">
        <v>10.0665501165501</v>
      </c>
      <c r="I777" s="1">
        <v>12.5</v>
      </c>
      <c r="J777" s="25">
        <f t="shared" si="4"/>
        <v>36582.75118</v>
      </c>
      <c r="K777" s="19">
        <f t="shared" si="5"/>
        <v>642367.5366</v>
      </c>
      <c r="L777" s="25">
        <f t="shared" si="6"/>
        <v>15.27481231</v>
      </c>
      <c r="M777" s="25">
        <f t="shared" si="7"/>
        <v>1788.100173</v>
      </c>
      <c r="N777" s="25">
        <f t="shared" si="9"/>
        <v>1827413.495</v>
      </c>
    </row>
    <row r="778" ht="15.75" customHeight="1">
      <c r="A778" s="7">
        <v>43142.0</v>
      </c>
      <c r="B778" s="19">
        <v>1.78331775607352E7</v>
      </c>
      <c r="C778" s="16">
        <f t="shared" si="1"/>
        <v>0.15</v>
      </c>
      <c r="D778" s="25">
        <f t="shared" si="2"/>
        <v>2674.976634</v>
      </c>
      <c r="E778" s="19">
        <f t="shared" si="3"/>
        <v>64199.43922</v>
      </c>
      <c r="F778" s="19">
        <f t="shared" si="15"/>
        <v>2384497.717</v>
      </c>
      <c r="G778" s="26">
        <v>8129.97</v>
      </c>
      <c r="H778" s="34">
        <v>9.49536423841059</v>
      </c>
      <c r="I778" s="1">
        <v>12.5</v>
      </c>
      <c r="J778" s="25">
        <f t="shared" si="4"/>
        <v>33866.50329</v>
      </c>
      <c r="K778" s="19">
        <f t="shared" si="5"/>
        <v>642153.0914</v>
      </c>
      <c r="L778" s="25">
        <f t="shared" si="6"/>
        <v>14.99629296</v>
      </c>
      <c r="M778" s="25">
        <f t="shared" si="7"/>
        <v>1895.661878</v>
      </c>
      <c r="N778" s="25">
        <f t="shared" si="9"/>
        <v>1829309.157</v>
      </c>
    </row>
    <row r="779" ht="15.75" customHeight="1">
      <c r="A779" s="7">
        <v>43143.0</v>
      </c>
      <c r="B779" s="19">
        <v>1.77515199428551E7</v>
      </c>
      <c r="C779" s="16">
        <f t="shared" si="1"/>
        <v>0.15</v>
      </c>
      <c r="D779" s="25">
        <f t="shared" si="2"/>
        <v>2662.727991</v>
      </c>
      <c r="E779" s="19">
        <f t="shared" si="3"/>
        <v>63905.47179</v>
      </c>
      <c r="F779" s="19">
        <f t="shared" si="15"/>
        <v>2448403.189</v>
      </c>
      <c r="G779" s="26">
        <v>8926.57</v>
      </c>
      <c r="H779" s="34">
        <v>8.73102409638554</v>
      </c>
      <c r="I779" s="1">
        <v>12.5</v>
      </c>
      <c r="J779" s="25">
        <f t="shared" si="4"/>
        <v>30997.78967</v>
      </c>
      <c r="K779" s="19">
        <f t="shared" si="5"/>
        <v>766797.5058</v>
      </c>
      <c r="L779" s="25">
        <f t="shared" si="6"/>
        <v>12.50111105</v>
      </c>
      <c r="M779" s="25">
        <f t="shared" si="7"/>
        <v>2061.613827</v>
      </c>
      <c r="N779" s="25">
        <f t="shared" si="9"/>
        <v>1831370.771</v>
      </c>
    </row>
    <row r="780" ht="15.75" customHeight="1">
      <c r="A780" s="7">
        <v>43144.0</v>
      </c>
      <c r="B780" s="19">
        <v>1.82210512456655E7</v>
      </c>
      <c r="C780" s="16">
        <f t="shared" si="1"/>
        <v>0.15</v>
      </c>
      <c r="D780" s="25">
        <f t="shared" si="2"/>
        <v>2733.157687</v>
      </c>
      <c r="E780" s="19">
        <f t="shared" si="3"/>
        <v>65595.78448</v>
      </c>
      <c r="F780" s="19">
        <f t="shared" si="15"/>
        <v>2513998.973</v>
      </c>
      <c r="G780" s="26">
        <v>8598.31</v>
      </c>
      <c r="H780" s="34">
        <v>8.53028455284553</v>
      </c>
      <c r="I780" s="1">
        <v>12.5</v>
      </c>
      <c r="J780" s="25">
        <f t="shared" si="4"/>
        <v>31086.1504</v>
      </c>
      <c r="K780" s="19">
        <f t="shared" si="5"/>
        <v>755980.9359</v>
      </c>
      <c r="L780" s="25">
        <f t="shared" si="6"/>
        <v>13.01536481</v>
      </c>
      <c r="M780" s="25">
        <f t="shared" si="7"/>
        <v>2110.128905</v>
      </c>
      <c r="N780" s="25">
        <f t="shared" si="9"/>
        <v>1833480.9</v>
      </c>
    </row>
    <row r="781" ht="15.75" customHeight="1">
      <c r="A781" s="7">
        <v>43145.0</v>
      </c>
      <c r="B781" s="19">
        <v>1.92009426602263E7</v>
      </c>
      <c r="C781" s="16">
        <f t="shared" si="1"/>
        <v>0.15</v>
      </c>
      <c r="D781" s="25">
        <f t="shared" si="2"/>
        <v>2880.141399</v>
      </c>
      <c r="E781" s="19">
        <f t="shared" si="3"/>
        <v>69123.39358</v>
      </c>
      <c r="F781" s="19">
        <f t="shared" si="15"/>
        <v>2583122.367</v>
      </c>
      <c r="G781" s="26">
        <v>9494.63</v>
      </c>
      <c r="H781" s="34">
        <v>8.28342644320297</v>
      </c>
      <c r="I781" s="1">
        <v>12.5</v>
      </c>
      <c r="J781" s="25">
        <f t="shared" si="4"/>
        <v>31809.91923</v>
      </c>
      <c r="K781" s="19">
        <f t="shared" si="5"/>
        <v>859665.0853</v>
      </c>
      <c r="L781" s="25">
        <f t="shared" si="6"/>
        <v>12.06110288</v>
      </c>
      <c r="M781" s="25">
        <f t="shared" si="7"/>
        <v>2173.013803</v>
      </c>
      <c r="N781" s="25">
        <f t="shared" si="9"/>
        <v>1835653.914</v>
      </c>
    </row>
    <row r="782" ht="15.75" customHeight="1">
      <c r="A782" s="7">
        <v>43146.0</v>
      </c>
      <c r="B782" s="19">
        <v>1.91192850423463E7</v>
      </c>
      <c r="C782" s="16">
        <f t="shared" si="1"/>
        <v>0.15</v>
      </c>
      <c r="D782" s="25">
        <f t="shared" si="2"/>
        <v>2867.892756</v>
      </c>
      <c r="E782" s="19">
        <f t="shared" si="3"/>
        <v>68829.42615</v>
      </c>
      <c r="F782" s="19">
        <f t="shared" si="15"/>
        <v>2651951.793</v>
      </c>
      <c r="G782" s="26">
        <v>10166.4</v>
      </c>
      <c r="H782" s="34">
        <v>10.9815521628498</v>
      </c>
      <c r="I782" s="1">
        <v>12.5</v>
      </c>
      <c r="J782" s="25">
        <f t="shared" si="4"/>
        <v>41991.8852</v>
      </c>
      <c r="K782" s="19">
        <f t="shared" si="5"/>
        <v>694328.0774</v>
      </c>
      <c r="L782" s="25">
        <f t="shared" si="6"/>
        <v>14.86964773</v>
      </c>
      <c r="M782" s="25">
        <f t="shared" si="7"/>
        <v>1639.112553</v>
      </c>
      <c r="N782" s="25">
        <f t="shared" si="9"/>
        <v>1837293.026</v>
      </c>
    </row>
    <row r="783" ht="15.75" customHeight="1">
      <c r="A783" s="7">
        <v>43147.0</v>
      </c>
      <c r="B783" s="19">
        <v>1.94050867049265E7</v>
      </c>
      <c r="C783" s="16">
        <f t="shared" si="1"/>
        <v>0.15</v>
      </c>
      <c r="D783" s="25">
        <f t="shared" si="2"/>
        <v>2910.763006</v>
      </c>
      <c r="E783" s="19">
        <f t="shared" si="3"/>
        <v>69858.31214</v>
      </c>
      <c r="F783" s="19">
        <f t="shared" si="15"/>
        <v>2721810.105</v>
      </c>
      <c r="G783" s="26">
        <v>10233.9</v>
      </c>
      <c r="H783" s="34">
        <v>9.10594479830148</v>
      </c>
      <c r="I783" s="1">
        <v>12.5</v>
      </c>
      <c r="J783" s="25">
        <f t="shared" si="4"/>
        <v>35340.32967</v>
      </c>
      <c r="K783" s="19">
        <f t="shared" si="5"/>
        <v>842902.6499</v>
      </c>
      <c r="L783" s="25">
        <f t="shared" si="6"/>
        <v>12.43174028</v>
      </c>
      <c r="M783" s="25">
        <f t="shared" si="7"/>
        <v>1976.73063</v>
      </c>
      <c r="N783" s="25">
        <f t="shared" si="9"/>
        <v>1839269.757</v>
      </c>
    </row>
    <row r="784" ht="15.75" customHeight="1">
      <c r="A784" s="7">
        <v>43148.0</v>
      </c>
      <c r="B784" s="19">
        <v>1.93642578959865E7</v>
      </c>
      <c r="C784" s="16">
        <f t="shared" si="1"/>
        <v>0.15</v>
      </c>
      <c r="D784" s="25">
        <f t="shared" si="2"/>
        <v>2904.638684</v>
      </c>
      <c r="E784" s="19">
        <f t="shared" si="3"/>
        <v>69711.32843</v>
      </c>
      <c r="F784" s="19">
        <f t="shared" si="15"/>
        <v>2791521.433</v>
      </c>
      <c r="G784" s="26">
        <v>11112.7</v>
      </c>
      <c r="H784" s="34">
        <v>9.69250559284116</v>
      </c>
      <c r="I784" s="1">
        <v>12.5</v>
      </c>
      <c r="J784" s="25">
        <f t="shared" si="4"/>
        <v>37537.63559</v>
      </c>
      <c r="K784" s="19">
        <f t="shared" si="5"/>
        <v>859893.7519</v>
      </c>
      <c r="L784" s="25">
        <f t="shared" si="6"/>
        <v>12.16045499</v>
      </c>
      <c r="M784" s="25">
        <f t="shared" si="7"/>
        <v>1857.104938</v>
      </c>
      <c r="N784" s="25">
        <f t="shared" si="9"/>
        <v>1841126.862</v>
      </c>
    </row>
    <row r="785" ht="15.75" customHeight="1">
      <c r="A785" s="7">
        <v>43149.0</v>
      </c>
      <c r="B785" s="19">
        <v>1.92826002781064E7</v>
      </c>
      <c r="C785" s="16">
        <f t="shared" si="1"/>
        <v>0.15</v>
      </c>
      <c r="D785" s="25">
        <f t="shared" si="2"/>
        <v>2892.390042</v>
      </c>
      <c r="E785" s="19">
        <f t="shared" si="3"/>
        <v>69417.361</v>
      </c>
      <c r="F785" s="19">
        <f t="shared" si="15"/>
        <v>2860938.794</v>
      </c>
      <c r="G785" s="26">
        <v>10551.8</v>
      </c>
      <c r="H785" s="34">
        <v>8.82962962962962</v>
      </c>
      <c r="I785" s="1">
        <v>12.5</v>
      </c>
      <c r="J785" s="25">
        <f t="shared" si="4"/>
        <v>34051.64375</v>
      </c>
      <c r="K785" s="19">
        <f t="shared" si="5"/>
        <v>896283.3473</v>
      </c>
      <c r="L785" s="25">
        <f t="shared" si="6"/>
        <v>11.61753611</v>
      </c>
      <c r="M785" s="25">
        <f t="shared" si="7"/>
        <v>2038.590604</v>
      </c>
      <c r="N785" s="25">
        <f t="shared" si="9"/>
        <v>1843165.452</v>
      </c>
    </row>
    <row r="786" ht="15.75" customHeight="1">
      <c r="A786" s="7">
        <v>43150.0</v>
      </c>
      <c r="B786" s="19">
        <v>1.92417714691664E7</v>
      </c>
      <c r="C786" s="16">
        <f t="shared" si="1"/>
        <v>0.15</v>
      </c>
      <c r="D786" s="25">
        <f t="shared" si="2"/>
        <v>2886.26572</v>
      </c>
      <c r="E786" s="19">
        <f t="shared" si="3"/>
        <v>69270.37729</v>
      </c>
      <c r="F786" s="19">
        <f t="shared" si="15"/>
        <v>2930209.172</v>
      </c>
      <c r="G786" s="26">
        <v>11225.3</v>
      </c>
      <c r="H786" s="34">
        <v>8.9895061728395</v>
      </c>
      <c r="I786" s="1">
        <v>12.5</v>
      </c>
      <c r="J786" s="25">
        <f t="shared" si="4"/>
        <v>34594.80468</v>
      </c>
      <c r="K786" s="19">
        <f t="shared" si="5"/>
        <v>936533.6469</v>
      </c>
      <c r="L786" s="25">
        <f t="shared" si="6"/>
        <v>11.09469652</v>
      </c>
      <c r="M786" s="25">
        <f t="shared" si="7"/>
        <v>2002.334684</v>
      </c>
      <c r="N786" s="25">
        <f t="shared" si="9"/>
        <v>1845167.787</v>
      </c>
    </row>
    <row r="787" ht="15.75" customHeight="1">
      <c r="A787" s="7">
        <v>43151.0</v>
      </c>
      <c r="B787" s="19">
        <v>1.85989071641873E7</v>
      </c>
      <c r="C787" s="16">
        <f t="shared" si="1"/>
        <v>0.15</v>
      </c>
      <c r="D787" s="25">
        <f t="shared" si="2"/>
        <v>2789.836075</v>
      </c>
      <c r="E787" s="19">
        <f t="shared" si="3"/>
        <v>66956.06579</v>
      </c>
      <c r="F787" s="19">
        <f t="shared" si="15"/>
        <v>2997165.238</v>
      </c>
      <c r="G787" s="26">
        <v>11403.7</v>
      </c>
      <c r="H787" s="34">
        <v>10.1368794326241</v>
      </c>
      <c r="I787" s="1">
        <v>12.5</v>
      </c>
      <c r="J787" s="25">
        <f t="shared" si="4"/>
        <v>37706.9759</v>
      </c>
      <c r="K787" s="19">
        <f t="shared" si="5"/>
        <v>843728.5909</v>
      </c>
      <c r="L787" s="25">
        <f t="shared" si="6"/>
        <v>11.90360262</v>
      </c>
      <c r="M787" s="25">
        <f t="shared" si="7"/>
        <v>1775.694396</v>
      </c>
      <c r="N787" s="25">
        <f t="shared" si="9"/>
        <v>1846943.482</v>
      </c>
    </row>
    <row r="788" ht="15.75" customHeight="1">
      <c r="A788" s="7">
        <v>43152.0</v>
      </c>
      <c r="B788" s="19">
        <v>1.9533925725289E7</v>
      </c>
      <c r="C788" s="16">
        <f t="shared" si="1"/>
        <v>0.15</v>
      </c>
      <c r="D788" s="25">
        <f t="shared" si="2"/>
        <v>2930.088859</v>
      </c>
      <c r="E788" s="19">
        <f t="shared" si="3"/>
        <v>70322.13261</v>
      </c>
      <c r="F788" s="19">
        <f t="shared" si="15"/>
        <v>3067487.37</v>
      </c>
      <c r="G788" s="26">
        <v>10690.4</v>
      </c>
      <c r="H788" s="34">
        <v>8.55749506903353</v>
      </c>
      <c r="I788" s="1">
        <v>12.5</v>
      </c>
      <c r="J788" s="25">
        <f t="shared" si="4"/>
        <v>33432.29461</v>
      </c>
      <c r="K788" s="19">
        <f t="shared" si="5"/>
        <v>936933.0552</v>
      </c>
      <c r="L788" s="25">
        <f t="shared" si="6"/>
        <v>11.2583496</v>
      </c>
      <c r="M788" s="25">
        <f t="shared" si="7"/>
        <v>2103.419266</v>
      </c>
      <c r="N788" s="25">
        <f t="shared" si="9"/>
        <v>1849046.901</v>
      </c>
    </row>
    <row r="789" ht="15.75" customHeight="1">
      <c r="A789" s="7">
        <v>43153.0</v>
      </c>
      <c r="B789" s="19">
        <v>1.95110330190845E7</v>
      </c>
      <c r="C789" s="16">
        <f t="shared" si="1"/>
        <v>0.15</v>
      </c>
      <c r="D789" s="25">
        <f t="shared" si="2"/>
        <v>2926.654953</v>
      </c>
      <c r="E789" s="19">
        <f t="shared" si="3"/>
        <v>70239.71887</v>
      </c>
      <c r="F789" s="19">
        <f t="shared" si="15"/>
        <v>3137727.089</v>
      </c>
      <c r="G789" s="26">
        <v>10005.0</v>
      </c>
      <c r="H789" s="34">
        <v>9.60805369127516</v>
      </c>
      <c r="I789" s="1">
        <v>12.5</v>
      </c>
      <c r="J789" s="25">
        <f t="shared" si="4"/>
        <v>37492.61056</v>
      </c>
      <c r="K789" s="19">
        <f t="shared" si="5"/>
        <v>780985.4359</v>
      </c>
      <c r="L789" s="25">
        <f t="shared" si="6"/>
        <v>13.49059451</v>
      </c>
      <c r="M789" s="25">
        <f t="shared" si="7"/>
        <v>1873.428332</v>
      </c>
      <c r="N789" s="25">
        <f t="shared" si="9"/>
        <v>1850920.329</v>
      </c>
    </row>
    <row r="790" ht="15.75" customHeight="1">
      <c r="A790" s="7">
        <v>43154.0</v>
      </c>
      <c r="B790" s="19">
        <v>1.96300987110859E7</v>
      </c>
      <c r="C790" s="16">
        <f t="shared" si="1"/>
        <v>0.15</v>
      </c>
      <c r="D790" s="25">
        <f t="shared" si="2"/>
        <v>2944.514807</v>
      </c>
      <c r="E790" s="19">
        <f t="shared" si="3"/>
        <v>70668.35536</v>
      </c>
      <c r="F790" s="19">
        <f t="shared" si="15"/>
        <v>3208395.444</v>
      </c>
      <c r="G790" s="26">
        <v>10301.1</v>
      </c>
      <c r="H790" s="34">
        <v>9.75484234234234</v>
      </c>
      <c r="I790" s="1">
        <v>12.5</v>
      </c>
      <c r="J790" s="25">
        <f t="shared" si="4"/>
        <v>38297.70362</v>
      </c>
      <c r="K790" s="19">
        <f t="shared" si="5"/>
        <v>791998.961</v>
      </c>
      <c r="L790" s="25">
        <f t="shared" si="6"/>
        <v>13.38417577</v>
      </c>
      <c r="M790" s="25">
        <f t="shared" si="7"/>
        <v>1845.237408</v>
      </c>
      <c r="N790" s="25">
        <f t="shared" si="9"/>
        <v>1852765.567</v>
      </c>
    </row>
    <row r="791" ht="15.75" customHeight="1">
      <c r="A791" s="7">
        <v>43155.0</v>
      </c>
      <c r="B791" s="19">
        <v>1.94197066323143E7</v>
      </c>
      <c r="C791" s="16">
        <f t="shared" si="1"/>
        <v>0.15</v>
      </c>
      <c r="D791" s="25">
        <f t="shared" si="2"/>
        <v>2912.955995</v>
      </c>
      <c r="E791" s="19">
        <f t="shared" si="3"/>
        <v>69910.94388</v>
      </c>
      <c r="F791" s="19">
        <f t="shared" si="15"/>
        <v>3278306.388</v>
      </c>
      <c r="G791" s="26">
        <v>9813.07</v>
      </c>
      <c r="H791" s="34">
        <v>9.99908045977011</v>
      </c>
      <c r="I791" s="1">
        <v>12.5</v>
      </c>
      <c r="J791" s="25">
        <f t="shared" si="4"/>
        <v>38835.84182</v>
      </c>
      <c r="K791" s="19">
        <f t="shared" si="5"/>
        <v>736047.9326</v>
      </c>
      <c r="L791" s="25">
        <f t="shared" si="6"/>
        <v>14.24722646</v>
      </c>
      <c r="M791" s="25">
        <f t="shared" si="7"/>
        <v>1800.165532</v>
      </c>
      <c r="N791" s="25">
        <f t="shared" si="9"/>
        <v>1854565.732</v>
      </c>
    </row>
    <row r="792" ht="15.75" customHeight="1">
      <c r="A792" s="7">
        <v>43156.0</v>
      </c>
      <c r="B792" s="19">
        <v>1.9764592329954E7</v>
      </c>
      <c r="C792" s="16">
        <f t="shared" si="1"/>
        <v>0.15</v>
      </c>
      <c r="D792" s="25">
        <f t="shared" si="2"/>
        <v>2964.688849</v>
      </c>
      <c r="E792" s="19">
        <f t="shared" si="3"/>
        <v>71152.53239</v>
      </c>
      <c r="F792" s="19">
        <f t="shared" si="15"/>
        <v>3349458.921</v>
      </c>
      <c r="G792" s="26">
        <v>9664.73</v>
      </c>
      <c r="H792" s="34">
        <v>8.39152046783625</v>
      </c>
      <c r="I792" s="1">
        <v>12.5</v>
      </c>
      <c r="J792" s="25">
        <f t="shared" si="4"/>
        <v>33170.99622</v>
      </c>
      <c r="K792" s="19">
        <f t="shared" si="5"/>
        <v>863794.2942</v>
      </c>
      <c r="L792" s="25">
        <f t="shared" si="6"/>
        <v>12.35581194</v>
      </c>
      <c r="M792" s="25">
        <f t="shared" si="7"/>
        <v>2145.022475</v>
      </c>
      <c r="N792" s="25">
        <f t="shared" si="9"/>
        <v>1856710.755</v>
      </c>
    </row>
    <row r="793" ht="15.75" customHeight="1">
      <c r="A793" s="7">
        <v>43157.0</v>
      </c>
      <c r="B793" s="19">
        <v>1.9764592329954E7</v>
      </c>
      <c r="C793" s="16">
        <f t="shared" si="1"/>
        <v>0.15</v>
      </c>
      <c r="D793" s="25">
        <f t="shared" si="2"/>
        <v>2964.688849</v>
      </c>
      <c r="E793" s="19">
        <f t="shared" si="3"/>
        <v>71152.53239</v>
      </c>
      <c r="F793" s="19">
        <f t="shared" si="15"/>
        <v>3420611.453</v>
      </c>
      <c r="G793" s="26">
        <v>10366.7</v>
      </c>
      <c r="H793" s="34">
        <v>10.1620567375886</v>
      </c>
      <c r="I793" s="1">
        <v>12.5</v>
      </c>
      <c r="J793" s="25">
        <f t="shared" si="4"/>
        <v>40169.78173</v>
      </c>
      <c r="K793" s="19">
        <f t="shared" si="5"/>
        <v>765103.4826</v>
      </c>
      <c r="L793" s="25">
        <f t="shared" si="6"/>
        <v>13.94958996</v>
      </c>
      <c r="M793" s="25">
        <f t="shared" si="7"/>
        <v>1771.294972</v>
      </c>
      <c r="N793" s="25">
        <f t="shared" si="9"/>
        <v>1858482.049</v>
      </c>
    </row>
    <row r="794" ht="15.75" customHeight="1">
      <c r="A794" s="7">
        <v>43158.0</v>
      </c>
      <c r="B794" s="19">
        <v>1.95723807919654E7</v>
      </c>
      <c r="C794" s="16">
        <f t="shared" si="1"/>
        <v>0.15</v>
      </c>
      <c r="D794" s="25">
        <f t="shared" si="2"/>
        <v>2935.857119</v>
      </c>
      <c r="E794" s="19">
        <f t="shared" si="3"/>
        <v>70460.57085</v>
      </c>
      <c r="F794" s="19">
        <f t="shared" si="15"/>
        <v>3491072.024</v>
      </c>
      <c r="G794" s="26">
        <v>10725.6</v>
      </c>
      <c r="H794" s="34">
        <v>9.06958333333333</v>
      </c>
      <c r="I794" s="1">
        <v>12.5</v>
      </c>
      <c r="J794" s="25">
        <f t="shared" si="4"/>
        <v>35502.66772</v>
      </c>
      <c r="K794" s="19">
        <f t="shared" si="5"/>
        <v>886942.6196</v>
      </c>
      <c r="L794" s="25">
        <f t="shared" si="6"/>
        <v>11.91631273</v>
      </c>
      <c r="M794" s="25">
        <f t="shared" si="7"/>
        <v>1984.655671</v>
      </c>
      <c r="N794" s="25">
        <f t="shared" si="9"/>
        <v>1860466.705</v>
      </c>
    </row>
    <row r="795" ht="15.75" customHeight="1">
      <c r="A795" s="7">
        <v>43159.0</v>
      </c>
      <c r="B795" s="19">
        <v>1.97005218172911E7</v>
      </c>
      <c r="C795" s="16">
        <f t="shared" si="1"/>
        <v>0.15</v>
      </c>
      <c r="D795" s="25">
        <f t="shared" si="2"/>
        <v>2955.078273</v>
      </c>
      <c r="E795" s="19">
        <f t="shared" si="3"/>
        <v>70921.87854</v>
      </c>
      <c r="F795" s="19">
        <f t="shared" si="15"/>
        <v>3561993.902</v>
      </c>
      <c r="G795" s="26">
        <v>10397.9</v>
      </c>
      <c r="H795" s="34">
        <v>9.28494623655914</v>
      </c>
      <c r="I795" s="1">
        <v>12.5</v>
      </c>
      <c r="J795" s="25">
        <f t="shared" si="4"/>
        <v>36583.65718</v>
      </c>
      <c r="K795" s="19">
        <f t="shared" si="5"/>
        <v>839899.8552</v>
      </c>
      <c r="L795" s="25">
        <f t="shared" si="6"/>
        <v>12.66613122</v>
      </c>
      <c r="M795" s="25">
        <f t="shared" si="7"/>
        <v>1938.621888</v>
      </c>
      <c r="N795" s="25">
        <f t="shared" si="9"/>
        <v>1862405.327</v>
      </c>
    </row>
    <row r="796" ht="15.75" customHeight="1">
      <c r="A796" s="7">
        <v>43160.0</v>
      </c>
      <c r="B796" s="19">
        <v>2.00635880557139E7</v>
      </c>
      <c r="C796" s="16">
        <f t="shared" si="1"/>
        <v>0.15</v>
      </c>
      <c r="D796" s="25">
        <f t="shared" si="2"/>
        <v>3009.538208</v>
      </c>
      <c r="E796" s="19">
        <f t="shared" si="3"/>
        <v>72228.917</v>
      </c>
      <c r="F796" s="19">
        <f t="shared" si="15"/>
        <v>3634222.819</v>
      </c>
      <c r="G796" s="26">
        <v>10951.0</v>
      </c>
      <c r="H796" s="34">
        <v>8.7360606060606</v>
      </c>
      <c r="I796" s="1">
        <v>12.5</v>
      </c>
      <c r="J796" s="25">
        <f t="shared" si="4"/>
        <v>35055.34425</v>
      </c>
      <c r="K796" s="19">
        <f t="shared" si="5"/>
        <v>940154.8788</v>
      </c>
      <c r="L796" s="25">
        <f t="shared" si="6"/>
        <v>11.52399226</v>
      </c>
      <c r="M796" s="25">
        <f t="shared" si="7"/>
        <v>2060.425266</v>
      </c>
      <c r="N796" s="25">
        <f t="shared" si="9"/>
        <v>1864465.752</v>
      </c>
    </row>
    <row r="797" ht="15.75" customHeight="1">
      <c r="A797" s="7">
        <v>43161.0</v>
      </c>
      <c r="B797" s="19">
        <v>2.02985132688111E7</v>
      </c>
      <c r="C797" s="16">
        <f t="shared" si="1"/>
        <v>0.15</v>
      </c>
      <c r="D797" s="25">
        <f t="shared" si="2"/>
        <v>3044.77699</v>
      </c>
      <c r="E797" s="19">
        <f t="shared" si="3"/>
        <v>73074.64777</v>
      </c>
      <c r="F797" s="19">
        <f t="shared" si="15"/>
        <v>3707297.467</v>
      </c>
      <c r="G797" s="26">
        <v>11086.4</v>
      </c>
      <c r="H797" s="34">
        <v>9.19946581196581</v>
      </c>
      <c r="I797" s="1">
        <v>12.5</v>
      </c>
      <c r="J797" s="25">
        <f t="shared" si="4"/>
        <v>37347.09577</v>
      </c>
      <c r="K797" s="19">
        <f t="shared" si="5"/>
        <v>903835.0889</v>
      </c>
      <c r="L797" s="25">
        <f t="shared" si="6"/>
        <v>12.12743043</v>
      </c>
      <c r="M797" s="25">
        <f t="shared" si="7"/>
        <v>1956.635349</v>
      </c>
      <c r="N797" s="25">
        <f t="shared" si="9"/>
        <v>1866422.388</v>
      </c>
    </row>
    <row r="798" ht="15.75" customHeight="1">
      <c r="A798" s="7">
        <v>43162.0</v>
      </c>
      <c r="B798" s="19">
        <v>2.04907248067996E7</v>
      </c>
      <c r="C798" s="16">
        <f t="shared" si="1"/>
        <v>0.15</v>
      </c>
      <c r="D798" s="25">
        <f t="shared" si="2"/>
        <v>3073.608721</v>
      </c>
      <c r="E798" s="19">
        <f t="shared" si="3"/>
        <v>73766.6093</v>
      </c>
      <c r="F798" s="19">
        <f t="shared" si="15"/>
        <v>3781064.076</v>
      </c>
      <c r="G798" s="26">
        <v>11489.7</v>
      </c>
      <c r="H798" s="34">
        <v>7.96888888888888</v>
      </c>
      <c r="I798" s="1">
        <v>12.5</v>
      </c>
      <c r="J798" s="25">
        <f t="shared" si="4"/>
        <v>32657.66185</v>
      </c>
      <c r="K798" s="19">
        <f t="shared" si="5"/>
        <v>1081364.682</v>
      </c>
      <c r="L798" s="25">
        <f t="shared" si="6"/>
        <v>10.23243276</v>
      </c>
      <c r="M798" s="25">
        <f t="shared" si="7"/>
        <v>2258.784161</v>
      </c>
      <c r="N798" s="25">
        <f t="shared" si="9"/>
        <v>1868681.172</v>
      </c>
    </row>
    <row r="799" ht="15.75" customHeight="1">
      <c r="A799" s="7">
        <v>43163.0</v>
      </c>
      <c r="B799" s="19">
        <v>2.06402226696796E7</v>
      </c>
      <c r="C799" s="16">
        <f t="shared" si="1"/>
        <v>0.15</v>
      </c>
      <c r="D799" s="25">
        <f t="shared" si="2"/>
        <v>3096.0334</v>
      </c>
      <c r="E799" s="19">
        <f t="shared" si="3"/>
        <v>74304.80161</v>
      </c>
      <c r="F799" s="19">
        <f t="shared" si="15"/>
        <v>3855368.878</v>
      </c>
      <c r="G799" s="26">
        <v>11512.6</v>
      </c>
      <c r="H799" s="34">
        <v>9.796509009009</v>
      </c>
      <c r="I799" s="1">
        <v>12.5</v>
      </c>
      <c r="J799" s="25">
        <f t="shared" si="4"/>
        <v>40440.42547</v>
      </c>
      <c r="K799" s="19">
        <f t="shared" si="5"/>
        <v>881380.295</v>
      </c>
      <c r="L799" s="25">
        <f t="shared" si="6"/>
        <v>12.6457561</v>
      </c>
      <c r="M799" s="25">
        <f t="shared" si="7"/>
        <v>1837.389215</v>
      </c>
      <c r="N799" s="25">
        <f t="shared" si="9"/>
        <v>1870518.561</v>
      </c>
    </row>
    <row r="800" ht="15.75" customHeight="1">
      <c r="A800" s="7">
        <v>43164.0</v>
      </c>
      <c r="B800" s="19">
        <v>2.07049800511281E7</v>
      </c>
      <c r="C800" s="16">
        <f t="shared" si="1"/>
        <v>0.15</v>
      </c>
      <c r="D800" s="25">
        <f t="shared" si="2"/>
        <v>3105.747008</v>
      </c>
      <c r="E800" s="19">
        <f t="shared" si="3"/>
        <v>74537.92818</v>
      </c>
      <c r="F800" s="19">
        <f t="shared" si="15"/>
        <v>3929906.806</v>
      </c>
      <c r="G800" s="26">
        <v>11573.3</v>
      </c>
      <c r="H800" s="34">
        <v>9.67248322147651</v>
      </c>
      <c r="I800" s="1">
        <v>12.5</v>
      </c>
      <c r="J800" s="25">
        <f t="shared" si="4"/>
        <v>40053.71443</v>
      </c>
      <c r="K800" s="19">
        <f t="shared" si="5"/>
        <v>897388.4784</v>
      </c>
      <c r="L800" s="25">
        <f t="shared" si="6"/>
        <v>12.4591406</v>
      </c>
      <c r="M800" s="25">
        <f t="shared" si="7"/>
        <v>1860.949209</v>
      </c>
      <c r="N800" s="25">
        <f t="shared" si="9"/>
        <v>1872379.51</v>
      </c>
    </row>
    <row r="801" ht="15.75" customHeight="1">
      <c r="A801" s="7">
        <v>43165.0</v>
      </c>
      <c r="B801" s="19">
        <v>2.10400985312939E7</v>
      </c>
      <c r="C801" s="16">
        <f t="shared" si="1"/>
        <v>0.15</v>
      </c>
      <c r="D801" s="25">
        <f t="shared" si="2"/>
        <v>3156.01478</v>
      </c>
      <c r="E801" s="19">
        <f t="shared" si="3"/>
        <v>75744.35471</v>
      </c>
      <c r="F801" s="19">
        <f t="shared" si="15"/>
        <v>4005651.161</v>
      </c>
      <c r="G801" s="26">
        <v>10779.9</v>
      </c>
      <c r="H801" s="34">
        <v>9.20202991452991</v>
      </c>
      <c r="I801" s="1">
        <v>12.5</v>
      </c>
      <c r="J801" s="25">
        <f t="shared" si="4"/>
        <v>38722.32322</v>
      </c>
      <c r="K801" s="19">
        <f t="shared" si="5"/>
        <v>878602.3383</v>
      </c>
      <c r="L801" s="25">
        <f t="shared" si="6"/>
        <v>12.93150805</v>
      </c>
      <c r="M801" s="25">
        <f t="shared" si="7"/>
        <v>1956.090142</v>
      </c>
      <c r="N801" s="25">
        <f t="shared" si="9"/>
        <v>1874335.6</v>
      </c>
    </row>
    <row r="802" ht="15.75" customHeight="1">
      <c r="A802" s="7">
        <v>43166.0</v>
      </c>
      <c r="B802" s="19">
        <v>2.1185016766052E7</v>
      </c>
      <c r="C802" s="16">
        <f t="shared" si="1"/>
        <v>0.15</v>
      </c>
      <c r="D802" s="25">
        <f t="shared" si="2"/>
        <v>3177.752515</v>
      </c>
      <c r="E802" s="19">
        <f t="shared" si="3"/>
        <v>76266.06036</v>
      </c>
      <c r="F802" s="19">
        <f t="shared" si="15"/>
        <v>4081917.221</v>
      </c>
      <c r="G802" s="26">
        <v>9965.57</v>
      </c>
      <c r="H802" s="34">
        <v>9.15297239915074</v>
      </c>
      <c r="I802" s="1">
        <v>12.5</v>
      </c>
      <c r="J802" s="25">
        <f t="shared" si="4"/>
        <v>38781.17475</v>
      </c>
      <c r="K802" s="19">
        <f t="shared" si="5"/>
        <v>816584.7305</v>
      </c>
      <c r="L802" s="25">
        <f t="shared" si="6"/>
        <v>14.00945747</v>
      </c>
      <c r="M802" s="25">
        <f t="shared" si="7"/>
        <v>1966.574268</v>
      </c>
      <c r="N802" s="25">
        <f t="shared" si="9"/>
        <v>1876302.175</v>
      </c>
    </row>
    <row r="803" ht="15.75" customHeight="1">
      <c r="A803" s="7">
        <v>43167.0</v>
      </c>
      <c r="B803" s="19">
        <v>2.16389871894743E7</v>
      </c>
      <c r="C803" s="16">
        <f t="shared" si="1"/>
        <v>0.15</v>
      </c>
      <c r="D803" s="25">
        <f t="shared" si="2"/>
        <v>3245.848078</v>
      </c>
      <c r="E803" s="19">
        <f t="shared" si="3"/>
        <v>77900.35388</v>
      </c>
      <c r="F803" s="19">
        <f t="shared" si="15"/>
        <v>4159817.575</v>
      </c>
      <c r="G803" s="26">
        <v>9395.01</v>
      </c>
      <c r="H803" s="34">
        <v>8.90493827160493</v>
      </c>
      <c r="I803" s="1">
        <v>12.5</v>
      </c>
      <c r="J803" s="25">
        <f t="shared" si="4"/>
        <v>38538.76904</v>
      </c>
      <c r="K803" s="19">
        <f t="shared" si="5"/>
        <v>791275.2773</v>
      </c>
      <c r="L803" s="25">
        <f t="shared" si="6"/>
        <v>14.76736784</v>
      </c>
      <c r="M803" s="25">
        <f t="shared" si="7"/>
        <v>2021.35034</v>
      </c>
      <c r="N803" s="25">
        <f t="shared" si="9"/>
        <v>1878323.525</v>
      </c>
    </row>
    <row r="804" ht="15.75" customHeight="1">
      <c r="A804" s="7">
        <v>43168.0</v>
      </c>
      <c r="B804" s="19">
        <v>2.12065034294317E7</v>
      </c>
      <c r="C804" s="16">
        <f t="shared" si="1"/>
        <v>0.15</v>
      </c>
      <c r="D804" s="25">
        <f t="shared" si="2"/>
        <v>3180.975514</v>
      </c>
      <c r="E804" s="19">
        <f t="shared" si="3"/>
        <v>76343.41235</v>
      </c>
      <c r="F804" s="19">
        <f t="shared" si="15"/>
        <v>4236160.988</v>
      </c>
      <c r="G804" s="26">
        <v>9337.55</v>
      </c>
      <c r="H804" s="34">
        <v>9.80947488584474</v>
      </c>
      <c r="I804" s="1">
        <v>12.5</v>
      </c>
      <c r="J804" s="25">
        <f t="shared" si="4"/>
        <v>41604.93256</v>
      </c>
      <c r="K804" s="19">
        <f t="shared" si="5"/>
        <v>713918.1844</v>
      </c>
      <c r="L804" s="25">
        <f t="shared" si="6"/>
        <v>16.04037004</v>
      </c>
      <c r="M804" s="25">
        <f t="shared" si="7"/>
        <v>1834.960608</v>
      </c>
      <c r="N804" s="25">
        <f t="shared" si="9"/>
        <v>1880158.486</v>
      </c>
    </row>
    <row r="805" ht="15.75" customHeight="1">
      <c r="A805" s="7">
        <v>43169.0</v>
      </c>
      <c r="B805" s="19">
        <v>2.13172296903155E7</v>
      </c>
      <c r="C805" s="16">
        <f t="shared" si="1"/>
        <v>0.15</v>
      </c>
      <c r="D805" s="25">
        <f t="shared" si="2"/>
        <v>3197.584454</v>
      </c>
      <c r="E805" s="19">
        <f t="shared" si="3"/>
        <v>76742.02689</v>
      </c>
      <c r="F805" s="19">
        <f t="shared" si="15"/>
        <v>4312903.014</v>
      </c>
      <c r="G805" s="26">
        <v>8866.0</v>
      </c>
      <c r="H805" s="34">
        <v>10.2590476190476</v>
      </c>
      <c r="I805" s="1">
        <v>12.5</v>
      </c>
      <c r="J805" s="25">
        <f t="shared" si="4"/>
        <v>43738.8949</v>
      </c>
      <c r="K805" s="19">
        <f t="shared" si="5"/>
        <v>648159.5804</v>
      </c>
      <c r="L805" s="25">
        <f t="shared" si="6"/>
        <v>17.75998439</v>
      </c>
      <c r="M805" s="25">
        <f t="shared" si="7"/>
        <v>1754.54883</v>
      </c>
      <c r="N805" s="25">
        <f t="shared" si="9"/>
        <v>1881913.034</v>
      </c>
    </row>
    <row r="806" ht="15.75" customHeight="1">
      <c r="A806" s="7">
        <v>43170.0</v>
      </c>
      <c r="B806" s="19">
        <v>2.1410702210856E7</v>
      </c>
      <c r="C806" s="16">
        <f t="shared" si="1"/>
        <v>0.15</v>
      </c>
      <c r="D806" s="25">
        <f t="shared" si="2"/>
        <v>3211.605332</v>
      </c>
      <c r="E806" s="19">
        <f t="shared" si="3"/>
        <v>77078.52796</v>
      </c>
      <c r="F806" s="19">
        <f t="shared" si="15"/>
        <v>4389981.542</v>
      </c>
      <c r="G806" s="26">
        <v>9578.63</v>
      </c>
      <c r="H806" s="34">
        <v>9.48867102396514</v>
      </c>
      <c r="I806" s="1">
        <v>12.5</v>
      </c>
      <c r="J806" s="25">
        <f t="shared" si="4"/>
        <v>40631.82193</v>
      </c>
      <c r="K806" s="19">
        <f t="shared" si="5"/>
        <v>757110.5039</v>
      </c>
      <c r="L806" s="25">
        <f t="shared" si="6"/>
        <v>15.27092694</v>
      </c>
      <c r="M806" s="25">
        <f t="shared" si="7"/>
        <v>1896.999059</v>
      </c>
      <c r="N806" s="25">
        <f t="shared" si="9"/>
        <v>1883810.033</v>
      </c>
    </row>
    <row r="807" ht="15.75" customHeight="1">
      <c r="A807" s="7">
        <v>43171.0</v>
      </c>
      <c r="B807" s="19">
        <v>2.15275428615316E7</v>
      </c>
      <c r="C807" s="16">
        <f t="shared" si="1"/>
        <v>0.15</v>
      </c>
      <c r="D807" s="25">
        <f t="shared" si="2"/>
        <v>3229.131429</v>
      </c>
      <c r="E807" s="19">
        <f t="shared" si="3"/>
        <v>77499.1543</v>
      </c>
      <c r="F807" s="19">
        <f t="shared" si="15"/>
        <v>4467480.697</v>
      </c>
      <c r="G807" s="26">
        <v>9205.12</v>
      </c>
      <c r="H807" s="34">
        <v>8.91107660455486</v>
      </c>
      <c r="I807" s="1">
        <v>12.5</v>
      </c>
      <c r="J807" s="25">
        <f t="shared" si="4"/>
        <v>38366.71671</v>
      </c>
      <c r="K807" s="19">
        <f t="shared" si="5"/>
        <v>774748.1372</v>
      </c>
      <c r="L807" s="25">
        <f t="shared" si="6"/>
        <v>15.00471261</v>
      </c>
      <c r="M807" s="25">
        <f t="shared" si="7"/>
        <v>2019.957947</v>
      </c>
      <c r="N807" s="25">
        <f t="shared" si="9"/>
        <v>1885829.991</v>
      </c>
    </row>
    <row r="808" ht="15.75" customHeight="1">
      <c r="A808" s="7">
        <v>43172.0</v>
      </c>
      <c r="B808" s="19">
        <v>2.15509109916667E7</v>
      </c>
      <c r="C808" s="16">
        <f t="shared" si="1"/>
        <v>0.15</v>
      </c>
      <c r="D808" s="25">
        <f t="shared" si="2"/>
        <v>3232.636649</v>
      </c>
      <c r="E808" s="19">
        <f t="shared" si="3"/>
        <v>77583.27957</v>
      </c>
      <c r="F808" s="19">
        <f t="shared" si="15"/>
        <v>4545063.976</v>
      </c>
      <c r="G808" s="26">
        <v>9194.85</v>
      </c>
      <c r="H808" s="34">
        <v>9.03913502109704</v>
      </c>
      <c r="I808" s="1">
        <v>12.5</v>
      </c>
      <c r="J808" s="25">
        <f t="shared" si="4"/>
        <v>38960.31886</v>
      </c>
      <c r="K808" s="19">
        <f t="shared" si="5"/>
        <v>762920.0675</v>
      </c>
      <c r="L808" s="25">
        <f t="shared" si="6"/>
        <v>15.25388102</v>
      </c>
      <c r="M808" s="25">
        <f t="shared" si="7"/>
        <v>1991.340981</v>
      </c>
      <c r="N808" s="25">
        <f t="shared" si="9"/>
        <v>1887821.332</v>
      </c>
    </row>
    <row r="809" ht="15.75" customHeight="1">
      <c r="A809" s="7">
        <v>43173.0</v>
      </c>
      <c r="B809" s="19">
        <v>2.11302846492345E7</v>
      </c>
      <c r="C809" s="16">
        <f t="shared" si="1"/>
        <v>0.15</v>
      </c>
      <c r="D809" s="25">
        <f t="shared" si="2"/>
        <v>3169.542697</v>
      </c>
      <c r="E809" s="19">
        <f t="shared" si="3"/>
        <v>76069.02474</v>
      </c>
      <c r="F809" s="19">
        <f t="shared" si="15"/>
        <v>4621133.001</v>
      </c>
      <c r="G809" s="26">
        <v>8269.81</v>
      </c>
      <c r="H809" s="34">
        <v>10.1094907407407</v>
      </c>
      <c r="I809" s="1">
        <v>12.5</v>
      </c>
      <c r="J809" s="25">
        <f t="shared" si="4"/>
        <v>42723.2834</v>
      </c>
      <c r="K809" s="19">
        <f t="shared" si="5"/>
        <v>613518.2928</v>
      </c>
      <c r="L809" s="25">
        <f t="shared" si="6"/>
        <v>18.59822901</v>
      </c>
      <c r="M809" s="25">
        <f t="shared" si="7"/>
        <v>1780.505118</v>
      </c>
      <c r="N809" s="25">
        <f t="shared" si="9"/>
        <v>1889601.838</v>
      </c>
    </row>
    <row r="810" ht="15.75" customHeight="1">
      <c r="A810" s="7">
        <v>43174.0</v>
      </c>
      <c r="B810" s="19">
        <v>2.10835483889642E7</v>
      </c>
      <c r="C810" s="16">
        <f t="shared" si="1"/>
        <v>0.15</v>
      </c>
      <c r="D810" s="25">
        <f t="shared" si="2"/>
        <v>3162.532258</v>
      </c>
      <c r="E810" s="19">
        <f t="shared" si="3"/>
        <v>75900.7742</v>
      </c>
      <c r="F810" s="19">
        <f t="shared" si="15"/>
        <v>4697033.775</v>
      </c>
      <c r="G810" s="26">
        <v>8300.86</v>
      </c>
      <c r="H810" s="34">
        <v>10.0442129629629</v>
      </c>
      <c r="I810" s="1">
        <v>12.5</v>
      </c>
      <c r="J810" s="25">
        <f t="shared" si="4"/>
        <v>42353.53001</v>
      </c>
      <c r="K810" s="19">
        <f t="shared" si="5"/>
        <v>619824.0741</v>
      </c>
      <c r="L810" s="25">
        <f t="shared" si="6"/>
        <v>18.36830256</v>
      </c>
      <c r="M810" s="25">
        <f t="shared" si="7"/>
        <v>1792.076698</v>
      </c>
      <c r="N810" s="25">
        <f t="shared" si="9"/>
        <v>1891393.914</v>
      </c>
    </row>
    <row r="811" ht="15.75" customHeight="1">
      <c r="A811" s="7">
        <v>43175.0</v>
      </c>
      <c r="B811" s="19">
        <v>2.14574384711262E7</v>
      </c>
      <c r="C811" s="16">
        <f t="shared" si="1"/>
        <v>0.15</v>
      </c>
      <c r="D811" s="25">
        <f t="shared" si="2"/>
        <v>3218.615771</v>
      </c>
      <c r="E811" s="19">
        <f t="shared" si="3"/>
        <v>77246.7785</v>
      </c>
      <c r="F811" s="19">
        <f t="shared" si="15"/>
        <v>4774280.554</v>
      </c>
      <c r="G811" s="26">
        <v>8338.35</v>
      </c>
      <c r="H811" s="34">
        <v>9.13846153846153</v>
      </c>
      <c r="I811" s="1">
        <v>12.5</v>
      </c>
      <c r="J811" s="25">
        <f t="shared" si="4"/>
        <v>39217.59524</v>
      </c>
      <c r="K811" s="19">
        <f t="shared" si="5"/>
        <v>684334.2803</v>
      </c>
      <c r="L811" s="25">
        <f t="shared" si="6"/>
        <v>16.93180819</v>
      </c>
      <c r="M811" s="25">
        <f t="shared" si="7"/>
        <v>1969.69697</v>
      </c>
      <c r="N811" s="25">
        <f t="shared" si="9"/>
        <v>1893363.611</v>
      </c>
    </row>
    <row r="812" ht="15.75" customHeight="1">
      <c r="A812" s="7">
        <v>43176.0</v>
      </c>
      <c r="B812" s="19">
        <v>2.13639659505857E7</v>
      </c>
      <c r="C812" s="16">
        <f t="shared" si="1"/>
        <v>0.15</v>
      </c>
      <c r="D812" s="25">
        <f t="shared" si="2"/>
        <v>3204.594893</v>
      </c>
      <c r="E812" s="19">
        <f t="shared" si="3"/>
        <v>76910.27742</v>
      </c>
      <c r="F812" s="19">
        <f t="shared" si="15"/>
        <v>4851190.831</v>
      </c>
      <c r="G812" s="26">
        <v>7916.88</v>
      </c>
      <c r="H812" s="34">
        <v>9.7576062639821</v>
      </c>
      <c r="I812" s="1">
        <v>12.5</v>
      </c>
      <c r="J812" s="25">
        <f t="shared" si="4"/>
        <v>41692.2336</v>
      </c>
      <c r="K812" s="19">
        <f t="shared" si="5"/>
        <v>608516.0478</v>
      </c>
      <c r="L812" s="25">
        <f t="shared" si="6"/>
        <v>18.95848376</v>
      </c>
      <c r="M812" s="25">
        <f t="shared" si="7"/>
        <v>1844.71473</v>
      </c>
      <c r="N812" s="25">
        <f t="shared" si="9"/>
        <v>1895208.326</v>
      </c>
    </row>
    <row r="813" ht="15.75" customHeight="1">
      <c r="A813" s="7">
        <v>43177.0</v>
      </c>
      <c r="B813" s="19">
        <v>2.13146557554574E7</v>
      </c>
      <c r="C813" s="16">
        <f t="shared" si="1"/>
        <v>0.15</v>
      </c>
      <c r="D813" s="25">
        <f t="shared" si="2"/>
        <v>3197.198363</v>
      </c>
      <c r="E813" s="19">
        <f t="shared" si="3"/>
        <v>76732.76072</v>
      </c>
      <c r="F813" s="19">
        <f t="shared" si="15"/>
        <v>4927923.592</v>
      </c>
      <c r="G813" s="26">
        <v>8223.68</v>
      </c>
      <c r="H813" s="34">
        <v>9.53509933774834</v>
      </c>
      <c r="I813" s="1">
        <v>12.5</v>
      </c>
      <c r="J813" s="25">
        <f t="shared" si="4"/>
        <v>40647.472</v>
      </c>
      <c r="K813" s="19">
        <f t="shared" si="5"/>
        <v>646848.0067</v>
      </c>
      <c r="L813" s="25">
        <f t="shared" si="6"/>
        <v>17.79384645</v>
      </c>
      <c r="M813" s="25">
        <f t="shared" si="7"/>
        <v>1887.762189</v>
      </c>
      <c r="N813" s="25">
        <f t="shared" si="9"/>
        <v>1897096.088</v>
      </c>
    </row>
    <row r="814" ht="15.75" customHeight="1">
      <c r="A814" s="7">
        <v>43178.0</v>
      </c>
      <c r="B814" s="19">
        <v>2.14338064740888E7</v>
      </c>
      <c r="C814" s="16">
        <f t="shared" si="1"/>
        <v>0.15</v>
      </c>
      <c r="D814" s="25">
        <f t="shared" si="2"/>
        <v>3215.070971</v>
      </c>
      <c r="E814" s="19">
        <f t="shared" si="3"/>
        <v>77161.70331</v>
      </c>
      <c r="F814" s="19">
        <f t="shared" si="15"/>
        <v>5005085.295</v>
      </c>
      <c r="G814" s="26">
        <v>8630.65</v>
      </c>
      <c r="H814" s="34">
        <v>9.21021505376344</v>
      </c>
      <c r="I814" s="1">
        <v>12.5</v>
      </c>
      <c r="J814" s="25">
        <f t="shared" si="4"/>
        <v>39481.99341</v>
      </c>
      <c r="K814" s="19">
        <f t="shared" si="5"/>
        <v>702805.2507</v>
      </c>
      <c r="L814" s="25">
        <f t="shared" si="6"/>
        <v>16.46865257</v>
      </c>
      <c r="M814" s="25">
        <f t="shared" si="7"/>
        <v>1954.35176</v>
      </c>
      <c r="N814" s="25">
        <f t="shared" si="9"/>
        <v>1899050.44</v>
      </c>
    </row>
    <row r="815" ht="15.75" customHeight="1">
      <c r="A815" s="7">
        <v>43179.0</v>
      </c>
      <c r="B815" s="19">
        <v>2.11916153511315E7</v>
      </c>
      <c r="C815" s="16">
        <f t="shared" si="1"/>
        <v>0.15</v>
      </c>
      <c r="D815" s="25">
        <f t="shared" si="2"/>
        <v>3178.742303</v>
      </c>
      <c r="E815" s="19">
        <f t="shared" si="3"/>
        <v>76289.81526</v>
      </c>
      <c r="F815" s="19">
        <f t="shared" si="15"/>
        <v>5081375.11</v>
      </c>
      <c r="G815" s="26">
        <v>8913.47</v>
      </c>
      <c r="H815" s="34">
        <v>11.4069553805774</v>
      </c>
      <c r="I815" s="1">
        <v>12.5</v>
      </c>
      <c r="J815" s="25">
        <f t="shared" si="4"/>
        <v>48346.36215</v>
      </c>
      <c r="K815" s="19">
        <f t="shared" si="5"/>
        <v>586054.9355</v>
      </c>
      <c r="L815" s="25">
        <f t="shared" si="6"/>
        <v>19.52627919</v>
      </c>
      <c r="M815" s="25">
        <f t="shared" si="7"/>
        <v>1577.984607</v>
      </c>
      <c r="N815" s="25">
        <f t="shared" si="9"/>
        <v>1900628.424</v>
      </c>
    </row>
    <row r="816" ht="15.75" customHeight="1">
      <c r="A816" s="7">
        <v>43180.0</v>
      </c>
      <c r="B816" s="19">
        <v>2.15641524991389E7</v>
      </c>
      <c r="C816" s="16">
        <f t="shared" si="1"/>
        <v>0.15</v>
      </c>
      <c r="D816" s="25">
        <f t="shared" si="2"/>
        <v>3234.622875</v>
      </c>
      <c r="E816" s="19">
        <f t="shared" si="3"/>
        <v>77630.949</v>
      </c>
      <c r="F816" s="19">
        <f t="shared" si="15"/>
        <v>5159006.059</v>
      </c>
      <c r="G816" s="26">
        <v>8929.28</v>
      </c>
      <c r="H816" s="34">
        <v>9.45537280701754</v>
      </c>
      <c r="I816" s="1">
        <v>12.5</v>
      </c>
      <c r="J816" s="25">
        <f t="shared" si="4"/>
        <v>40779.42023</v>
      </c>
      <c r="K816" s="19">
        <f t="shared" si="5"/>
        <v>708270.3281</v>
      </c>
      <c r="L816" s="25">
        <f t="shared" si="6"/>
        <v>16.44095748</v>
      </c>
      <c r="M816" s="25">
        <f t="shared" si="7"/>
        <v>1903.679566</v>
      </c>
      <c r="N816" s="25">
        <f t="shared" si="9"/>
        <v>1902532.104</v>
      </c>
    </row>
    <row r="817" ht="15.75" customHeight="1">
      <c r="A817" s="7">
        <v>43181.0</v>
      </c>
      <c r="B817" s="19">
        <v>2.14349699079775E7</v>
      </c>
      <c r="C817" s="16">
        <f t="shared" si="1"/>
        <v>0.15</v>
      </c>
      <c r="D817" s="25">
        <f t="shared" si="2"/>
        <v>3215.245486</v>
      </c>
      <c r="E817" s="19">
        <f t="shared" si="3"/>
        <v>77165.89167</v>
      </c>
      <c r="F817" s="19">
        <f t="shared" si="15"/>
        <v>5236171.951</v>
      </c>
      <c r="G817" s="26">
        <v>8728.47</v>
      </c>
      <c r="H817" s="34">
        <v>10.1037296037296</v>
      </c>
      <c r="I817" s="1">
        <v>12.5</v>
      </c>
      <c r="J817" s="25">
        <f t="shared" si="4"/>
        <v>43314.628</v>
      </c>
      <c r="K817" s="19">
        <f t="shared" si="5"/>
        <v>647914.459</v>
      </c>
      <c r="L817" s="25">
        <f t="shared" si="6"/>
        <v>17.86483322</v>
      </c>
      <c r="M817" s="25">
        <f t="shared" si="7"/>
        <v>1781.52036</v>
      </c>
      <c r="N817" s="25">
        <f t="shared" si="9"/>
        <v>1904313.624</v>
      </c>
    </row>
    <row r="818" ht="15.75" customHeight="1">
      <c r="A818" s="7">
        <v>43182.0</v>
      </c>
      <c r="B818" s="19">
        <v>2.12234729193761E7</v>
      </c>
      <c r="C818" s="16">
        <f t="shared" si="1"/>
        <v>0.15</v>
      </c>
      <c r="D818" s="25">
        <f t="shared" si="2"/>
        <v>3183.520938</v>
      </c>
      <c r="E818" s="19">
        <f t="shared" si="3"/>
        <v>76404.50251</v>
      </c>
      <c r="F818" s="19">
        <f t="shared" si="15"/>
        <v>5312576.454</v>
      </c>
      <c r="G818" s="26">
        <v>8879.62</v>
      </c>
      <c r="H818" s="34">
        <v>10.8286967418546</v>
      </c>
      <c r="I818" s="1">
        <v>12.5</v>
      </c>
      <c r="J818" s="25">
        <f t="shared" si="4"/>
        <v>45964.51041</v>
      </c>
      <c r="K818" s="19">
        <f t="shared" si="5"/>
        <v>615006.1414</v>
      </c>
      <c r="L818" s="25">
        <f t="shared" si="6"/>
        <v>18.63505842</v>
      </c>
      <c r="M818" s="25">
        <f t="shared" si="7"/>
        <v>1662.249893</v>
      </c>
      <c r="N818" s="25">
        <f t="shared" si="9"/>
        <v>1905975.874</v>
      </c>
    </row>
    <row r="819" ht="15.75" customHeight="1">
      <c r="A819" s="7">
        <v>43183.0</v>
      </c>
      <c r="B819" s="19">
        <v>2.1346418573569E7</v>
      </c>
      <c r="C819" s="16">
        <f t="shared" si="1"/>
        <v>0.15</v>
      </c>
      <c r="D819" s="25">
        <f t="shared" si="2"/>
        <v>3201.962786</v>
      </c>
      <c r="E819" s="19">
        <f t="shared" si="3"/>
        <v>76847.10686</v>
      </c>
      <c r="F819" s="19">
        <f t="shared" si="15"/>
        <v>5389423.56</v>
      </c>
      <c r="G819" s="26">
        <v>8668.12</v>
      </c>
      <c r="H819" s="34">
        <v>9.20651709401709</v>
      </c>
      <c r="I819" s="1">
        <v>12.5</v>
      </c>
      <c r="J819" s="25">
        <f t="shared" si="4"/>
        <v>39305.2335</v>
      </c>
      <c r="K819" s="19">
        <f t="shared" si="5"/>
        <v>706140.0021</v>
      </c>
      <c r="L819" s="25">
        <f t="shared" si="6"/>
        <v>16.32405188</v>
      </c>
      <c r="M819" s="25">
        <f t="shared" si="7"/>
        <v>1955.13676</v>
      </c>
      <c r="N819" s="25">
        <f t="shared" si="9"/>
        <v>1907931.011</v>
      </c>
    </row>
    <row r="820" ht="15.75" customHeight="1">
      <c r="A820" s="7">
        <v>43184.0</v>
      </c>
      <c r="B820" s="19">
        <v>2.08546359567972E7</v>
      </c>
      <c r="C820" s="16">
        <f t="shared" si="1"/>
        <v>0.15</v>
      </c>
      <c r="D820" s="25">
        <f t="shared" si="2"/>
        <v>3128.195394</v>
      </c>
      <c r="E820" s="19">
        <f t="shared" si="3"/>
        <v>75076.68944</v>
      </c>
      <c r="F820" s="19">
        <f t="shared" si="15"/>
        <v>5464500.25</v>
      </c>
      <c r="G820" s="26">
        <v>8495.78</v>
      </c>
      <c r="H820" s="34">
        <v>10.3561728395061</v>
      </c>
      <c r="I820" s="1">
        <v>12.5</v>
      </c>
      <c r="J820" s="25">
        <f t="shared" si="4"/>
        <v>43194.84289</v>
      </c>
      <c r="K820" s="19">
        <f t="shared" si="5"/>
        <v>615269.2794</v>
      </c>
      <c r="L820" s="25">
        <f t="shared" si="6"/>
        <v>18.30337349</v>
      </c>
      <c r="M820" s="25">
        <f t="shared" si="7"/>
        <v>1738.093819</v>
      </c>
      <c r="N820" s="25">
        <f t="shared" si="9"/>
        <v>1909669.105</v>
      </c>
    </row>
    <row r="821" ht="15.75" customHeight="1">
      <c r="A821" s="7">
        <v>43185.0</v>
      </c>
      <c r="B821" s="19">
        <v>2.14201859660848E7</v>
      </c>
      <c r="C821" s="16">
        <f t="shared" si="1"/>
        <v>0.15</v>
      </c>
      <c r="D821" s="25">
        <f t="shared" si="2"/>
        <v>3213.027895</v>
      </c>
      <c r="E821" s="19">
        <f t="shared" si="3"/>
        <v>77112.66948</v>
      </c>
      <c r="F821" s="19">
        <f t="shared" si="15"/>
        <v>5541612.919</v>
      </c>
      <c r="G821" s="26">
        <v>8209.4</v>
      </c>
      <c r="H821" s="34">
        <v>9.88577777777777</v>
      </c>
      <c r="I821" s="1">
        <v>12.5</v>
      </c>
      <c r="J821" s="25">
        <f t="shared" si="4"/>
        <v>42351.03968</v>
      </c>
      <c r="K821" s="19">
        <f t="shared" si="5"/>
        <v>622818.9768</v>
      </c>
      <c r="L821" s="25">
        <f t="shared" si="6"/>
        <v>18.57184969</v>
      </c>
      <c r="M821" s="25">
        <f t="shared" si="7"/>
        <v>1820.797554</v>
      </c>
      <c r="N821" s="25">
        <f t="shared" si="9"/>
        <v>1911489.902</v>
      </c>
    </row>
    <row r="822" ht="15.75" customHeight="1">
      <c r="A822" s="7">
        <v>43186.0</v>
      </c>
      <c r="B822" s="19">
        <v>2.14201859660848E7</v>
      </c>
      <c r="C822" s="16">
        <f t="shared" si="1"/>
        <v>0.15</v>
      </c>
      <c r="D822" s="25">
        <f t="shared" si="2"/>
        <v>3213.027895</v>
      </c>
      <c r="E822" s="19">
        <f t="shared" si="3"/>
        <v>77112.66948</v>
      </c>
      <c r="F822" s="19">
        <f t="shared" si="15"/>
        <v>5618725.589</v>
      </c>
      <c r="G822" s="26">
        <v>7833.04</v>
      </c>
      <c r="H822" s="34">
        <v>9.48563596491228</v>
      </c>
      <c r="I822" s="1">
        <v>12.5</v>
      </c>
      <c r="J822" s="25">
        <f t="shared" si="4"/>
        <v>40636.81728</v>
      </c>
      <c r="K822" s="19">
        <f t="shared" si="5"/>
        <v>619334.3305</v>
      </c>
      <c r="L822" s="25">
        <f t="shared" si="6"/>
        <v>18.67634305</v>
      </c>
      <c r="M822" s="25">
        <f t="shared" si="7"/>
        <v>1897.606029</v>
      </c>
      <c r="N822" s="25">
        <f t="shared" si="9"/>
        <v>1913387.508</v>
      </c>
    </row>
    <row r="823" ht="15.75" customHeight="1">
      <c r="A823" s="7">
        <v>43187.0</v>
      </c>
      <c r="B823" s="19">
        <v>2.12234729193761E7</v>
      </c>
      <c r="C823" s="16">
        <f t="shared" si="1"/>
        <v>0.15</v>
      </c>
      <c r="D823" s="25">
        <f t="shared" si="2"/>
        <v>3183.520938</v>
      </c>
      <c r="E823" s="19">
        <f t="shared" si="3"/>
        <v>76404.50251</v>
      </c>
      <c r="F823" s="19">
        <f t="shared" si="15"/>
        <v>5695130.091</v>
      </c>
      <c r="G823" s="26">
        <v>7954.48</v>
      </c>
      <c r="H823" s="34">
        <v>10.4902469135802</v>
      </c>
      <c r="I823" s="1">
        <v>12.5</v>
      </c>
      <c r="J823" s="25">
        <f t="shared" si="4"/>
        <v>44527.89426</v>
      </c>
      <c r="K823" s="19">
        <f t="shared" si="5"/>
        <v>568705.3936</v>
      </c>
      <c r="L823" s="25">
        <f t="shared" si="6"/>
        <v>20.15221854</v>
      </c>
      <c r="M823" s="25">
        <f t="shared" si="7"/>
        <v>1715.879535</v>
      </c>
      <c r="N823" s="25">
        <f t="shared" si="9"/>
        <v>1915103.388</v>
      </c>
    </row>
    <row r="824" ht="15.75" customHeight="1">
      <c r="A824" s="7">
        <v>43188.0</v>
      </c>
      <c r="B824" s="19">
        <v>2.16906664053093E7</v>
      </c>
      <c r="C824" s="16">
        <f t="shared" si="1"/>
        <v>0.15</v>
      </c>
      <c r="D824" s="25">
        <f t="shared" si="2"/>
        <v>3253.599961</v>
      </c>
      <c r="E824" s="19">
        <f t="shared" si="3"/>
        <v>78086.39906</v>
      </c>
      <c r="F824" s="19">
        <f t="shared" si="15"/>
        <v>5773216.49</v>
      </c>
      <c r="G824" s="26">
        <v>7165.7</v>
      </c>
      <c r="H824" s="34">
        <v>9.5422149122807</v>
      </c>
      <c r="I824" s="1">
        <v>12.5</v>
      </c>
      <c r="J824" s="25">
        <f t="shared" si="4"/>
        <v>41395.40009</v>
      </c>
      <c r="K824" s="19">
        <f t="shared" si="5"/>
        <v>563210.4338</v>
      </c>
      <c r="L824" s="25">
        <f t="shared" si="6"/>
        <v>20.79677356</v>
      </c>
      <c r="M824" s="25">
        <f t="shared" si="7"/>
        <v>1886.354496</v>
      </c>
      <c r="N824" s="25">
        <f t="shared" si="9"/>
        <v>1916989.743</v>
      </c>
    </row>
    <row r="825" ht="15.75" customHeight="1">
      <c r="A825" s="7">
        <v>43189.0</v>
      </c>
      <c r="B825" s="19">
        <v>2.18382011903408E7</v>
      </c>
      <c r="C825" s="16">
        <f t="shared" si="1"/>
        <v>0.15</v>
      </c>
      <c r="D825" s="25">
        <f t="shared" si="2"/>
        <v>3275.730179</v>
      </c>
      <c r="E825" s="19">
        <f t="shared" si="3"/>
        <v>78617.52429</v>
      </c>
      <c r="F825" s="19">
        <f t="shared" si="15"/>
        <v>5851834.015</v>
      </c>
      <c r="G825" s="26">
        <v>6890.52</v>
      </c>
      <c r="H825" s="34">
        <v>8.91985596707819</v>
      </c>
      <c r="I825" s="1">
        <v>12.5</v>
      </c>
      <c r="J825" s="25">
        <f t="shared" si="4"/>
        <v>38958.72184</v>
      </c>
      <c r="K825" s="19">
        <f t="shared" si="5"/>
        <v>579369.2207</v>
      </c>
      <c r="L825" s="25">
        <f t="shared" si="6"/>
        <v>20.35425463</v>
      </c>
      <c r="M825" s="25">
        <f t="shared" si="7"/>
        <v>2017.969804</v>
      </c>
      <c r="N825" s="25">
        <f t="shared" si="9"/>
        <v>1919007.712</v>
      </c>
    </row>
    <row r="826" ht="15.75" customHeight="1">
      <c r="A826" s="7">
        <v>43190.0</v>
      </c>
      <c r="B826" s="19">
        <v>2.16660772744707E7</v>
      </c>
      <c r="C826" s="16">
        <f t="shared" si="1"/>
        <v>0.15</v>
      </c>
      <c r="D826" s="25">
        <f t="shared" si="2"/>
        <v>3249.911591</v>
      </c>
      <c r="E826" s="19">
        <f t="shared" si="3"/>
        <v>77997.87819</v>
      </c>
      <c r="F826" s="19">
        <f t="shared" si="15"/>
        <v>5929831.893</v>
      </c>
      <c r="G826" s="26">
        <v>6973.53</v>
      </c>
      <c r="H826" s="34">
        <v>11.2283854166666</v>
      </c>
      <c r="I826" s="1">
        <v>12.5</v>
      </c>
      <c r="J826" s="25">
        <f t="shared" si="4"/>
        <v>48655.01322</v>
      </c>
      <c r="K826" s="19">
        <f t="shared" si="5"/>
        <v>465796.9339</v>
      </c>
      <c r="L826" s="25">
        <f t="shared" si="6"/>
        <v>25.11755848</v>
      </c>
      <c r="M826" s="25">
        <f t="shared" si="7"/>
        <v>1603.079992</v>
      </c>
      <c r="N826" s="25">
        <f t="shared" si="9"/>
        <v>1920610.792</v>
      </c>
    </row>
    <row r="827" ht="15.75" customHeight="1">
      <c r="A827" s="7">
        <v>43191.0</v>
      </c>
      <c r="B827" s="19">
        <v>2.20169639653725E7</v>
      </c>
      <c r="C827" s="16">
        <f t="shared" si="1"/>
        <v>0.15</v>
      </c>
      <c r="D827" s="25">
        <f t="shared" si="2"/>
        <v>3302.544595</v>
      </c>
      <c r="E827" s="19">
        <f t="shared" si="3"/>
        <v>79261.07028</v>
      </c>
      <c r="F827" s="19">
        <f t="shared" si="15"/>
        <v>6009092.963</v>
      </c>
      <c r="G827" s="26">
        <v>6844.23</v>
      </c>
      <c r="H827" s="34">
        <v>8.93940329218107</v>
      </c>
      <c r="I827" s="1">
        <v>12.5</v>
      </c>
      <c r="J827" s="25">
        <f t="shared" si="4"/>
        <v>39363.70403</v>
      </c>
      <c r="K827" s="19">
        <f t="shared" si="5"/>
        <v>574218.6958</v>
      </c>
      <c r="L827" s="25">
        <f t="shared" si="6"/>
        <v>20.7049346</v>
      </c>
      <c r="M827" s="25">
        <f t="shared" si="7"/>
        <v>2013.557215</v>
      </c>
      <c r="N827" s="25">
        <f t="shared" si="9"/>
        <v>1922624.35</v>
      </c>
    </row>
    <row r="828" ht="15.75" customHeight="1">
      <c r="A828" s="7">
        <v>43192.0</v>
      </c>
      <c r="B828" s="19">
        <v>2.21690703087937E7</v>
      </c>
      <c r="C828" s="16">
        <f t="shared" si="1"/>
        <v>0.15</v>
      </c>
      <c r="D828" s="25">
        <f t="shared" si="2"/>
        <v>3325.360546</v>
      </c>
      <c r="E828" s="19">
        <f t="shared" si="3"/>
        <v>79808.65311</v>
      </c>
      <c r="F828" s="19">
        <f t="shared" si="15"/>
        <v>6088901.616</v>
      </c>
      <c r="G828" s="26">
        <v>7083.8</v>
      </c>
      <c r="H828" s="34">
        <v>9.18952991452991</v>
      </c>
      <c r="I828" s="1">
        <v>12.5</v>
      </c>
      <c r="J828" s="25">
        <f t="shared" si="4"/>
        <v>40744.66696</v>
      </c>
      <c r="K828" s="19">
        <f t="shared" si="5"/>
        <v>578141.6514</v>
      </c>
      <c r="L828" s="25">
        <f t="shared" si="6"/>
        <v>20.7065136</v>
      </c>
      <c r="M828" s="25">
        <f t="shared" si="7"/>
        <v>1958.750901</v>
      </c>
      <c r="N828" s="25">
        <f t="shared" si="9"/>
        <v>1924583.1</v>
      </c>
    </row>
    <row r="829" ht="15.75" customHeight="1">
      <c r="A829" s="7">
        <v>43193.0</v>
      </c>
      <c r="B829" s="19">
        <v>2.29137276432416E7</v>
      </c>
      <c r="C829" s="16">
        <f t="shared" si="1"/>
        <v>0.15</v>
      </c>
      <c r="D829" s="25">
        <f t="shared" si="2"/>
        <v>3437.059146</v>
      </c>
      <c r="E829" s="19">
        <f t="shared" si="3"/>
        <v>82489.41952</v>
      </c>
      <c r="F829" s="19">
        <f t="shared" si="15"/>
        <v>6171391.036</v>
      </c>
      <c r="G829" s="26">
        <v>7456.11</v>
      </c>
      <c r="H829" s="34">
        <v>8.89570552147239</v>
      </c>
      <c r="I829" s="1">
        <v>12.5</v>
      </c>
      <c r="J829" s="25">
        <f t="shared" si="4"/>
        <v>40766.7547</v>
      </c>
      <c r="K829" s="19">
        <f t="shared" si="5"/>
        <v>628627.2052</v>
      </c>
      <c r="L829" s="25">
        <f t="shared" si="6"/>
        <v>19.68322851</v>
      </c>
      <c r="M829" s="25">
        <f t="shared" si="7"/>
        <v>2023.448276</v>
      </c>
      <c r="N829" s="25">
        <f t="shared" si="9"/>
        <v>1926606.549</v>
      </c>
    </row>
    <row r="830" ht="15.75" customHeight="1">
      <c r="A830" s="7">
        <v>43194.0</v>
      </c>
      <c r="B830" s="19">
        <v>2.28414308579579E7</v>
      </c>
      <c r="C830" s="16">
        <f t="shared" si="1"/>
        <v>0.15</v>
      </c>
      <c r="D830" s="25">
        <f t="shared" si="2"/>
        <v>3426.214629</v>
      </c>
      <c r="E830" s="19">
        <f t="shared" si="3"/>
        <v>82229.15109</v>
      </c>
      <c r="F830" s="19">
        <f t="shared" si="15"/>
        <v>6253620.187</v>
      </c>
      <c r="G830" s="26">
        <v>6853.84</v>
      </c>
      <c r="H830" s="34">
        <v>9.78333333333333</v>
      </c>
      <c r="I830" s="1">
        <v>12.5</v>
      </c>
      <c r="J830" s="25">
        <f t="shared" si="4"/>
        <v>44693.06638</v>
      </c>
      <c r="K830" s="19">
        <f t="shared" si="5"/>
        <v>525422.1465</v>
      </c>
      <c r="L830" s="25">
        <f t="shared" si="6"/>
        <v>23.47516705</v>
      </c>
      <c r="M830" s="25">
        <f t="shared" si="7"/>
        <v>1839.863714</v>
      </c>
      <c r="N830" s="25">
        <f t="shared" si="9"/>
        <v>1928446.412</v>
      </c>
    </row>
    <row r="831" ht="15.75" customHeight="1">
      <c r="A831" s="7">
        <v>43195.0</v>
      </c>
      <c r="B831" s="19">
        <v>2.27476458929933E7</v>
      </c>
      <c r="C831" s="16">
        <f t="shared" si="1"/>
        <v>0.15</v>
      </c>
      <c r="D831" s="25">
        <f t="shared" si="2"/>
        <v>3412.146884</v>
      </c>
      <c r="E831" s="19">
        <f t="shared" si="3"/>
        <v>81891.52521</v>
      </c>
      <c r="F831" s="19">
        <f t="shared" si="15"/>
        <v>6335511.712</v>
      </c>
      <c r="G831" s="26">
        <v>6811.47</v>
      </c>
      <c r="H831" s="34">
        <v>9.2326923076923</v>
      </c>
      <c r="I831" s="1">
        <v>12.5</v>
      </c>
      <c r="J831" s="25">
        <f t="shared" si="4"/>
        <v>42004.40305</v>
      </c>
      <c r="K831" s="19">
        <f t="shared" si="5"/>
        <v>553316.6632</v>
      </c>
      <c r="L831" s="25">
        <f t="shared" si="6"/>
        <v>22.20017867</v>
      </c>
      <c r="M831" s="25">
        <f t="shared" si="7"/>
        <v>1949.593835</v>
      </c>
      <c r="N831" s="25">
        <f t="shared" si="9"/>
        <v>1930396.006</v>
      </c>
    </row>
    <row r="832" ht="15.75" customHeight="1">
      <c r="A832" s="7">
        <v>43196.0</v>
      </c>
      <c r="B832" s="19">
        <v>2.30410851191307E7</v>
      </c>
      <c r="C832" s="16">
        <f t="shared" si="1"/>
        <v>0.15</v>
      </c>
      <c r="D832" s="25">
        <f t="shared" si="2"/>
        <v>3456.162768</v>
      </c>
      <c r="E832" s="19">
        <f t="shared" si="3"/>
        <v>82947.90643</v>
      </c>
      <c r="F832" s="19">
        <f t="shared" si="15"/>
        <v>6418459.619</v>
      </c>
      <c r="G832" s="26">
        <v>6636.32</v>
      </c>
      <c r="H832" s="34">
        <v>10.4280193236714</v>
      </c>
      <c r="I832" s="1">
        <v>12.5</v>
      </c>
      <c r="J832" s="25">
        <f t="shared" si="4"/>
        <v>48054.57617</v>
      </c>
      <c r="K832" s="19">
        <f t="shared" si="5"/>
        <v>477294.8578</v>
      </c>
      <c r="L832" s="25">
        <f t="shared" si="6"/>
        <v>26.06813328</v>
      </c>
      <c r="M832" s="25">
        <f t="shared" si="7"/>
        <v>1726.118781</v>
      </c>
      <c r="N832" s="25">
        <f t="shared" si="9"/>
        <v>1932122.125</v>
      </c>
    </row>
    <row r="833" ht="15.75" customHeight="1">
      <c r="A833" s="7">
        <v>43197.0</v>
      </c>
      <c r="B833" s="19">
        <v>2.34898913765407E7</v>
      </c>
      <c r="C833" s="16">
        <f t="shared" si="1"/>
        <v>0.15</v>
      </c>
      <c r="D833" s="25">
        <f t="shared" si="2"/>
        <v>3523.483706</v>
      </c>
      <c r="E833" s="19">
        <f t="shared" si="3"/>
        <v>84563.60896</v>
      </c>
      <c r="F833" s="19">
        <f t="shared" si="15"/>
        <v>6503023.228</v>
      </c>
      <c r="G833" s="26">
        <v>6911.09</v>
      </c>
      <c r="H833" s="34">
        <v>7.97379629629629</v>
      </c>
      <c r="I833" s="1">
        <v>12.5</v>
      </c>
      <c r="J833" s="25">
        <f t="shared" si="4"/>
        <v>37460.72177</v>
      </c>
      <c r="K833" s="19">
        <f t="shared" si="5"/>
        <v>650043.8822</v>
      </c>
      <c r="L833" s="25">
        <f t="shared" si="6"/>
        <v>19.51336162</v>
      </c>
      <c r="M833" s="25">
        <f t="shared" si="7"/>
        <v>2257.39401</v>
      </c>
      <c r="N833" s="25">
        <f t="shared" si="9"/>
        <v>1934379.519</v>
      </c>
    </row>
    <row r="834" ht="15.75" customHeight="1">
      <c r="A834" s="7">
        <v>43198.0</v>
      </c>
      <c r="B834" s="19">
        <v>2.36145597813768E7</v>
      </c>
      <c r="C834" s="16">
        <f t="shared" si="1"/>
        <v>0.15</v>
      </c>
      <c r="D834" s="25">
        <f t="shared" si="2"/>
        <v>3542.183967</v>
      </c>
      <c r="E834" s="19">
        <f t="shared" si="3"/>
        <v>85012.41521</v>
      </c>
      <c r="F834" s="19">
        <f t="shared" si="15"/>
        <v>6588035.643</v>
      </c>
      <c r="G834" s="26">
        <v>7023.52</v>
      </c>
      <c r="H834" s="34">
        <v>8.91004140786749</v>
      </c>
      <c r="I834" s="1">
        <v>12.5</v>
      </c>
      <c r="J834" s="25">
        <f t="shared" si="4"/>
        <v>42081.3411</v>
      </c>
      <c r="K834" s="19">
        <f t="shared" si="5"/>
        <v>591202.6397</v>
      </c>
      <c r="L834" s="25">
        <f t="shared" si="6"/>
        <v>21.56935952</v>
      </c>
      <c r="M834" s="25">
        <f t="shared" si="7"/>
        <v>2020.192632</v>
      </c>
      <c r="N834" s="25">
        <f t="shared" si="9"/>
        <v>1936399.712</v>
      </c>
    </row>
    <row r="835" ht="15.75" customHeight="1">
      <c r="A835" s="7">
        <v>43199.0</v>
      </c>
      <c r="B835" s="19">
        <v>2.32156208859012E7</v>
      </c>
      <c r="C835" s="16">
        <f t="shared" si="1"/>
        <v>0.15</v>
      </c>
      <c r="D835" s="25">
        <f t="shared" si="2"/>
        <v>3482.343133</v>
      </c>
      <c r="E835" s="19">
        <f t="shared" si="3"/>
        <v>83576.23519</v>
      </c>
      <c r="F835" s="19">
        <f t="shared" si="15"/>
        <v>6671611.878</v>
      </c>
      <c r="G835" s="26">
        <v>6770.73</v>
      </c>
      <c r="H835" s="34">
        <v>9.85442176870748</v>
      </c>
      <c r="I835" s="1">
        <v>12.5</v>
      </c>
      <c r="J835" s="25">
        <f t="shared" si="4"/>
        <v>45755.30397</v>
      </c>
      <c r="K835" s="19">
        <f t="shared" si="5"/>
        <v>515306.4907</v>
      </c>
      <c r="L835" s="25">
        <f t="shared" si="6"/>
        <v>24.32811444</v>
      </c>
      <c r="M835" s="25">
        <f t="shared" si="7"/>
        <v>1826.591191</v>
      </c>
      <c r="N835" s="25">
        <f t="shared" si="9"/>
        <v>1938226.303</v>
      </c>
    </row>
    <row r="836" ht="15.75" customHeight="1">
      <c r="A836" s="7">
        <v>43200.0</v>
      </c>
      <c r="B836" s="19">
        <v>2.3639493462344E7</v>
      </c>
      <c r="C836" s="16">
        <f t="shared" si="1"/>
        <v>0.15</v>
      </c>
      <c r="D836" s="25">
        <f t="shared" si="2"/>
        <v>3545.924019</v>
      </c>
      <c r="E836" s="19">
        <f t="shared" si="3"/>
        <v>85102.17646</v>
      </c>
      <c r="F836" s="19">
        <f t="shared" si="15"/>
        <v>6756714.054</v>
      </c>
      <c r="G836" s="26">
        <v>6834.76</v>
      </c>
      <c r="H836" s="34">
        <v>8.805081300813</v>
      </c>
      <c r="I836" s="1">
        <v>12.5</v>
      </c>
      <c r="J836" s="25">
        <f t="shared" si="4"/>
        <v>41629.53237</v>
      </c>
      <c r="K836" s="19">
        <f t="shared" si="5"/>
        <v>582171.7966</v>
      </c>
      <c r="L836" s="25">
        <f t="shared" si="6"/>
        <v>21.92707813</v>
      </c>
      <c r="M836" s="25">
        <f t="shared" si="7"/>
        <v>2044.27414</v>
      </c>
      <c r="N836" s="25">
        <f t="shared" si="9"/>
        <v>1940270.577</v>
      </c>
    </row>
    <row r="837" ht="15.75" customHeight="1">
      <c r="A837" s="7">
        <v>43201.0</v>
      </c>
      <c r="B837" s="19">
        <v>2.37641618671801E7</v>
      </c>
      <c r="C837" s="16">
        <f t="shared" si="1"/>
        <v>0.15</v>
      </c>
      <c r="D837" s="25">
        <f t="shared" si="2"/>
        <v>3564.62428</v>
      </c>
      <c r="E837" s="19">
        <f t="shared" si="3"/>
        <v>85550.98272</v>
      </c>
      <c r="F837" s="19">
        <f t="shared" si="15"/>
        <v>6842265.037</v>
      </c>
      <c r="G837" s="26">
        <v>6968.32</v>
      </c>
      <c r="H837" s="34">
        <v>8.94378881987577</v>
      </c>
      <c r="I837" s="1">
        <v>12.5</v>
      </c>
      <c r="J837" s="25">
        <f t="shared" si="4"/>
        <v>42508.32904</v>
      </c>
      <c r="K837" s="19">
        <f t="shared" si="5"/>
        <v>584342.9564</v>
      </c>
      <c r="L837" s="25">
        <f t="shared" si="6"/>
        <v>21.96081474</v>
      </c>
      <c r="M837" s="25">
        <f t="shared" si="7"/>
        <v>2012.569881</v>
      </c>
      <c r="N837" s="25">
        <f t="shared" si="9"/>
        <v>1942283.147</v>
      </c>
    </row>
    <row r="838" ht="15.75" customHeight="1">
      <c r="A838" s="7">
        <v>43202.0</v>
      </c>
      <c r="B838" s="19">
        <v>2.41631007626557E7</v>
      </c>
      <c r="C838" s="16">
        <f t="shared" si="1"/>
        <v>0.15</v>
      </c>
      <c r="D838" s="25">
        <f t="shared" si="2"/>
        <v>3624.465114</v>
      </c>
      <c r="E838" s="19">
        <f t="shared" si="3"/>
        <v>86987.16275</v>
      </c>
      <c r="F838" s="19">
        <f t="shared" si="15"/>
        <v>6929252.2</v>
      </c>
      <c r="G838" s="26">
        <v>7889.25</v>
      </c>
      <c r="H838" s="34">
        <v>9.23376623376623</v>
      </c>
      <c r="I838" s="1">
        <v>12.5</v>
      </c>
      <c r="J838" s="25">
        <f t="shared" si="4"/>
        <v>44623.28479</v>
      </c>
      <c r="K838" s="19">
        <f t="shared" si="5"/>
        <v>640793.5127</v>
      </c>
      <c r="L838" s="25">
        <f t="shared" si="6"/>
        <v>20.36236971</v>
      </c>
      <c r="M838" s="25">
        <f t="shared" si="7"/>
        <v>1949.367089</v>
      </c>
      <c r="N838" s="25">
        <f t="shared" si="9"/>
        <v>1944232.514</v>
      </c>
    </row>
    <row r="839" ht="15.75" customHeight="1">
      <c r="A839" s="7">
        <v>43203.0</v>
      </c>
      <c r="B839" s="19">
        <v>2.37890955481474E7</v>
      </c>
      <c r="C839" s="16">
        <f t="shared" si="1"/>
        <v>0.15</v>
      </c>
      <c r="D839" s="25">
        <f t="shared" si="2"/>
        <v>3568.364332</v>
      </c>
      <c r="E839" s="19">
        <f t="shared" si="3"/>
        <v>85640.74397</v>
      </c>
      <c r="F839" s="19">
        <f t="shared" si="15"/>
        <v>7014892.944</v>
      </c>
      <c r="G839" s="26">
        <v>7895.96</v>
      </c>
      <c r="H839" s="34">
        <v>8.7910101010101</v>
      </c>
      <c r="I839" s="1">
        <v>12.5</v>
      </c>
      <c r="J839" s="25">
        <f t="shared" si="4"/>
        <v>41826.03585</v>
      </c>
      <c r="K839" s="19">
        <f t="shared" si="5"/>
        <v>673639.3124</v>
      </c>
      <c r="L839" s="25">
        <f t="shared" si="6"/>
        <v>19.06971781</v>
      </c>
      <c r="M839" s="25">
        <f t="shared" si="7"/>
        <v>2047.546277</v>
      </c>
      <c r="N839" s="25">
        <f t="shared" si="9"/>
        <v>1946280.06</v>
      </c>
    </row>
    <row r="840" ht="15.75" customHeight="1">
      <c r="A840" s="7">
        <v>43204.0</v>
      </c>
      <c r="B840" s="19">
        <v>2.35100481294919E7</v>
      </c>
      <c r="C840" s="16">
        <f t="shared" si="1"/>
        <v>0.15</v>
      </c>
      <c r="D840" s="25">
        <f t="shared" si="2"/>
        <v>3526.507219</v>
      </c>
      <c r="E840" s="19">
        <f t="shared" si="3"/>
        <v>84636.17327</v>
      </c>
      <c r="F840" s="19">
        <f t="shared" si="15"/>
        <v>7099529.117</v>
      </c>
      <c r="G840" s="26">
        <v>7986.24</v>
      </c>
      <c r="H840" s="34">
        <v>10.3295620437956</v>
      </c>
      <c r="I840" s="1">
        <v>12.5</v>
      </c>
      <c r="J840" s="25">
        <f t="shared" si="4"/>
        <v>48569.70016</v>
      </c>
      <c r="K840" s="19">
        <f t="shared" si="5"/>
        <v>579858.0786</v>
      </c>
      <c r="L840" s="25">
        <f t="shared" si="6"/>
        <v>21.89402279</v>
      </c>
      <c r="M840" s="25">
        <f t="shared" si="7"/>
        <v>1742.571459</v>
      </c>
      <c r="N840" s="25">
        <f t="shared" si="9"/>
        <v>1948022.632</v>
      </c>
    </row>
    <row r="841" ht="15.75" customHeight="1">
      <c r="A841" s="7">
        <v>43205.0</v>
      </c>
      <c r="B841" s="19">
        <v>2.42889565921421E7</v>
      </c>
      <c r="C841" s="16">
        <f t="shared" si="1"/>
        <v>0.15</v>
      </c>
      <c r="D841" s="25">
        <f t="shared" si="2"/>
        <v>3643.343489</v>
      </c>
      <c r="E841" s="19">
        <f t="shared" si="3"/>
        <v>87440.24373</v>
      </c>
      <c r="F841" s="19">
        <f t="shared" si="15"/>
        <v>7186969.361</v>
      </c>
      <c r="G841" s="26">
        <v>8329.11</v>
      </c>
      <c r="H841" s="34">
        <v>9.040081799591</v>
      </c>
      <c r="I841" s="1">
        <v>12.5</v>
      </c>
      <c r="J841" s="25">
        <f t="shared" si="4"/>
        <v>43914.83088</v>
      </c>
      <c r="K841" s="19">
        <f t="shared" si="5"/>
        <v>691015.0415</v>
      </c>
      <c r="L841" s="25">
        <f t="shared" si="6"/>
        <v>18.98082642</v>
      </c>
      <c r="M841" s="25">
        <f t="shared" si="7"/>
        <v>1991.132425</v>
      </c>
      <c r="N841" s="25">
        <f t="shared" si="9"/>
        <v>1950013.764</v>
      </c>
    </row>
    <row r="842" ht="15.75" customHeight="1">
      <c r="A842" s="7">
        <v>43206.0</v>
      </c>
      <c r="B842" s="19">
        <v>2.40441672610103E7</v>
      </c>
      <c r="C842" s="16">
        <f t="shared" si="1"/>
        <v>0.15</v>
      </c>
      <c r="D842" s="25">
        <f t="shared" si="2"/>
        <v>3606.625089</v>
      </c>
      <c r="E842" s="19">
        <f t="shared" si="3"/>
        <v>86559.00214</v>
      </c>
      <c r="F842" s="19">
        <f t="shared" si="15"/>
        <v>7273528.363</v>
      </c>
      <c r="G842" s="26">
        <v>8058.67</v>
      </c>
      <c r="H842" s="34">
        <v>10.1945626477541</v>
      </c>
      <c r="I842" s="1">
        <v>12.5</v>
      </c>
      <c r="J842" s="25">
        <f t="shared" si="4"/>
        <v>49023.95389</v>
      </c>
      <c r="K842" s="19">
        <f t="shared" si="5"/>
        <v>592865.3056</v>
      </c>
      <c r="L842" s="25">
        <f t="shared" si="6"/>
        <v>21.90016889</v>
      </c>
      <c r="M842" s="25">
        <f t="shared" si="7"/>
        <v>1765.647102</v>
      </c>
      <c r="N842" s="25">
        <f t="shared" si="9"/>
        <v>1951779.411</v>
      </c>
    </row>
    <row r="843" ht="15.75" customHeight="1">
      <c r="A843" s="7">
        <v>43207.0</v>
      </c>
      <c r="B843" s="19">
        <v>2.44467394075131E7</v>
      </c>
      <c r="C843" s="16">
        <f t="shared" si="1"/>
        <v>0.15</v>
      </c>
      <c r="D843" s="25">
        <f t="shared" si="2"/>
        <v>3667.010911</v>
      </c>
      <c r="E843" s="19">
        <f t="shared" si="3"/>
        <v>88008.26187</v>
      </c>
      <c r="F843" s="19">
        <f t="shared" si="15"/>
        <v>7361536.625</v>
      </c>
      <c r="G843" s="26">
        <v>7902.09</v>
      </c>
      <c r="H843" s="34">
        <v>8.85226337448559</v>
      </c>
      <c r="I843" s="1">
        <v>12.5</v>
      </c>
      <c r="J843" s="25">
        <f t="shared" si="4"/>
        <v>43281.79518</v>
      </c>
      <c r="K843" s="19">
        <f t="shared" si="5"/>
        <v>669497.4211</v>
      </c>
      <c r="L843" s="25">
        <f t="shared" si="6"/>
        <v>19.71813313</v>
      </c>
      <c r="M843" s="25">
        <f t="shared" si="7"/>
        <v>2033.378272</v>
      </c>
      <c r="N843" s="25">
        <f t="shared" si="9"/>
        <v>1953812.79</v>
      </c>
    </row>
    <row r="844" ht="15.75" customHeight="1">
      <c r="A844" s="7">
        <v>43208.0</v>
      </c>
      <c r="B844" s="19">
        <v>2.49693177555738E7</v>
      </c>
      <c r="C844" s="16">
        <f t="shared" si="1"/>
        <v>0.15</v>
      </c>
      <c r="D844" s="25">
        <f t="shared" si="2"/>
        <v>3745.397663</v>
      </c>
      <c r="E844" s="19">
        <f t="shared" si="3"/>
        <v>89889.54392</v>
      </c>
      <c r="F844" s="19">
        <f t="shared" si="15"/>
        <v>7451426.169</v>
      </c>
      <c r="G844" s="26">
        <v>8163.42</v>
      </c>
      <c r="H844" s="34">
        <v>9.02864583333333</v>
      </c>
      <c r="I844" s="1">
        <v>12.5</v>
      </c>
      <c r="J844" s="25">
        <f t="shared" si="4"/>
        <v>45087.82534</v>
      </c>
      <c r="K844" s="19">
        <f t="shared" si="5"/>
        <v>678126.6109</v>
      </c>
      <c r="L844" s="25">
        <f t="shared" si="6"/>
        <v>19.88335419</v>
      </c>
      <c r="M844" s="25">
        <f t="shared" si="7"/>
        <v>1993.654456</v>
      </c>
      <c r="N844" s="25">
        <f t="shared" si="9"/>
        <v>1955806.444</v>
      </c>
    </row>
    <row r="845" ht="15.75" customHeight="1">
      <c r="A845" s="7">
        <v>43209.0</v>
      </c>
      <c r="B845" s="19">
        <v>2.5708391699909E7</v>
      </c>
      <c r="C845" s="16">
        <f t="shared" si="1"/>
        <v>0.15</v>
      </c>
      <c r="D845" s="25">
        <f t="shared" si="2"/>
        <v>3856.258755</v>
      </c>
      <c r="E845" s="19">
        <f t="shared" si="3"/>
        <v>92550.21012</v>
      </c>
      <c r="F845" s="19">
        <f t="shared" si="15"/>
        <v>7543976.379</v>
      </c>
      <c r="G845" s="26">
        <v>8294.31</v>
      </c>
      <c r="H845" s="34">
        <v>8.09176029962546</v>
      </c>
      <c r="I845" s="1">
        <v>12.5</v>
      </c>
      <c r="J845" s="25">
        <f t="shared" si="4"/>
        <v>41605.22866</v>
      </c>
      <c r="K845" s="19">
        <f t="shared" si="5"/>
        <v>768773.6994</v>
      </c>
      <c r="L845" s="25">
        <f t="shared" si="6"/>
        <v>18.05802088</v>
      </c>
      <c r="M845" s="25">
        <f t="shared" si="7"/>
        <v>2224.485073</v>
      </c>
      <c r="N845" s="25">
        <f t="shared" si="9"/>
        <v>1958030.929</v>
      </c>
    </row>
    <row r="846" ht="15.75" customHeight="1">
      <c r="A846" s="7">
        <v>43210.0</v>
      </c>
      <c r="B846" s="19">
        <v>2.5708391699909E7</v>
      </c>
      <c r="C846" s="16">
        <f t="shared" si="1"/>
        <v>0.15</v>
      </c>
      <c r="D846" s="25">
        <f t="shared" si="2"/>
        <v>3856.258755</v>
      </c>
      <c r="E846" s="19">
        <f t="shared" si="3"/>
        <v>92550.21012</v>
      </c>
      <c r="F846" s="19">
        <f t="shared" si="15"/>
        <v>7636526.589</v>
      </c>
      <c r="G846" s="26">
        <v>8845.83</v>
      </c>
      <c r="H846" s="34">
        <v>10.5377128953771</v>
      </c>
      <c r="I846" s="1">
        <v>12.5</v>
      </c>
      <c r="J846" s="25">
        <f t="shared" si="4"/>
        <v>54181.53015</v>
      </c>
      <c r="K846" s="19">
        <f t="shared" si="5"/>
        <v>629583.7214</v>
      </c>
      <c r="L846" s="25">
        <f t="shared" si="6"/>
        <v>22.05033429</v>
      </c>
      <c r="M846" s="25">
        <f t="shared" si="7"/>
        <v>1708.150543</v>
      </c>
      <c r="N846" s="25">
        <f t="shared" si="9"/>
        <v>1959739.08</v>
      </c>
    </row>
    <row r="847" ht="15.75" customHeight="1">
      <c r="A847" s="7">
        <v>43211.0</v>
      </c>
      <c r="B847" s="19">
        <v>2.55993325694836E7</v>
      </c>
      <c r="C847" s="16">
        <f t="shared" si="1"/>
        <v>0.15</v>
      </c>
      <c r="D847" s="25">
        <f t="shared" si="2"/>
        <v>3839.899885</v>
      </c>
      <c r="E847" s="19">
        <f t="shared" si="3"/>
        <v>92157.59725</v>
      </c>
      <c r="F847" s="19">
        <f t="shared" si="15"/>
        <v>7728684.186</v>
      </c>
      <c r="G847" s="26">
        <v>8895.58</v>
      </c>
      <c r="H847" s="34">
        <v>8.94287211740042</v>
      </c>
      <c r="I847" s="1">
        <v>12.5</v>
      </c>
      <c r="J847" s="25">
        <f t="shared" si="4"/>
        <v>45786.31149</v>
      </c>
      <c r="K847" s="19">
        <f t="shared" si="5"/>
        <v>746033.8147</v>
      </c>
      <c r="L847" s="25">
        <f t="shared" si="6"/>
        <v>18.52950807</v>
      </c>
      <c r="M847" s="25">
        <f t="shared" si="7"/>
        <v>2012.776182</v>
      </c>
      <c r="N847" s="25">
        <f t="shared" si="9"/>
        <v>1961751.856</v>
      </c>
    </row>
    <row r="848" ht="15.75" customHeight="1">
      <c r="A848" s="7">
        <v>43212.0</v>
      </c>
      <c r="B848" s="19">
        <v>2.6117363439004E7</v>
      </c>
      <c r="C848" s="16">
        <f t="shared" si="1"/>
        <v>0.15</v>
      </c>
      <c r="D848" s="25">
        <f t="shared" si="2"/>
        <v>3917.604516</v>
      </c>
      <c r="E848" s="19">
        <f t="shared" si="3"/>
        <v>94022.50838</v>
      </c>
      <c r="F848" s="19">
        <f t="shared" si="15"/>
        <v>7822706.695</v>
      </c>
      <c r="G848" s="26">
        <v>8802.46</v>
      </c>
      <c r="H848" s="34">
        <v>9.114375</v>
      </c>
      <c r="I848" s="1">
        <v>12.5</v>
      </c>
      <c r="J848" s="25">
        <f t="shared" si="4"/>
        <v>47608.68888</v>
      </c>
      <c r="K848" s="19">
        <f t="shared" si="5"/>
        <v>724333.2648</v>
      </c>
      <c r="L848" s="25">
        <f t="shared" si="6"/>
        <v>19.47083883</v>
      </c>
      <c r="M848" s="25">
        <f t="shared" si="7"/>
        <v>1974.902283</v>
      </c>
      <c r="N848" s="25">
        <f t="shared" si="9"/>
        <v>1963726.758</v>
      </c>
    </row>
    <row r="849" ht="15.75" customHeight="1">
      <c r="A849" s="7">
        <v>43213.0</v>
      </c>
      <c r="B849" s="19">
        <v>2.5871980395547E7</v>
      </c>
      <c r="C849" s="16">
        <f t="shared" si="1"/>
        <v>0.15</v>
      </c>
      <c r="D849" s="25">
        <f t="shared" si="2"/>
        <v>3880.797059</v>
      </c>
      <c r="E849" s="19">
        <f t="shared" si="3"/>
        <v>93139.12942</v>
      </c>
      <c r="F849" s="19">
        <f t="shared" si="15"/>
        <v>7915845.824</v>
      </c>
      <c r="G849" s="26">
        <v>8930.88</v>
      </c>
      <c r="H849" s="34">
        <v>9.40337690631808</v>
      </c>
      <c r="I849" s="1">
        <v>12.5</v>
      </c>
      <c r="J849" s="25">
        <f t="shared" si="4"/>
        <v>48656.79659</v>
      </c>
      <c r="K849" s="19">
        <f t="shared" si="5"/>
        <v>712314.3172</v>
      </c>
      <c r="L849" s="25">
        <f t="shared" si="6"/>
        <v>19.61334916</v>
      </c>
      <c r="M849" s="25">
        <f t="shared" si="7"/>
        <v>1914.205947</v>
      </c>
      <c r="N849" s="25">
        <f t="shared" si="9"/>
        <v>1965640.964</v>
      </c>
    </row>
    <row r="850" ht="15.75" customHeight="1">
      <c r="A850" s="7">
        <v>43214.0</v>
      </c>
      <c r="B850" s="19">
        <v>2.58447156129406E7</v>
      </c>
      <c r="C850" s="16">
        <f t="shared" si="1"/>
        <v>0.15</v>
      </c>
      <c r="D850" s="25">
        <f t="shared" si="2"/>
        <v>3876.707342</v>
      </c>
      <c r="E850" s="19">
        <f t="shared" si="3"/>
        <v>93040.97621</v>
      </c>
      <c r="F850" s="19">
        <f t="shared" si="15"/>
        <v>8008886.8</v>
      </c>
      <c r="G850" s="26">
        <v>9697.5</v>
      </c>
      <c r="H850" s="34">
        <v>8.98689727463312</v>
      </c>
      <c r="I850" s="1">
        <v>12.5</v>
      </c>
      <c r="J850" s="25">
        <f t="shared" si="4"/>
        <v>46452.76086</v>
      </c>
      <c r="K850" s="19">
        <f t="shared" si="5"/>
        <v>809303.2309</v>
      </c>
      <c r="L850" s="25">
        <f t="shared" si="6"/>
        <v>17.2446444</v>
      </c>
      <c r="M850" s="25">
        <f t="shared" si="7"/>
        <v>2002.915962</v>
      </c>
      <c r="N850" s="25">
        <f t="shared" si="9"/>
        <v>1967643.88</v>
      </c>
    </row>
    <row r="851" ht="15.75" customHeight="1">
      <c r="A851" s="7">
        <v>43215.0</v>
      </c>
      <c r="B851" s="19">
        <v>2.43451525695924E7</v>
      </c>
      <c r="C851" s="16">
        <f t="shared" si="1"/>
        <v>0.15</v>
      </c>
      <c r="D851" s="25">
        <f t="shared" si="2"/>
        <v>3651.772885</v>
      </c>
      <c r="E851" s="19">
        <f t="shared" si="3"/>
        <v>87642.54925</v>
      </c>
      <c r="F851" s="19">
        <f t="shared" si="15"/>
        <v>8096529.35</v>
      </c>
      <c r="G851" s="26">
        <v>8845.74</v>
      </c>
      <c r="H851" s="34">
        <v>11.440921409214</v>
      </c>
      <c r="I851" s="1">
        <v>12.5</v>
      </c>
      <c r="J851" s="25">
        <f t="shared" si="4"/>
        <v>55706.19545</v>
      </c>
      <c r="K851" s="19">
        <f t="shared" si="5"/>
        <v>579875.061</v>
      </c>
      <c r="L851" s="25">
        <f t="shared" si="6"/>
        <v>22.67106015</v>
      </c>
      <c r="M851" s="25">
        <f t="shared" si="7"/>
        <v>1573.299856</v>
      </c>
      <c r="N851" s="25">
        <f t="shared" si="9"/>
        <v>1969217.18</v>
      </c>
    </row>
    <row r="852" ht="15.75" customHeight="1">
      <c r="A852" s="7">
        <v>43216.0</v>
      </c>
      <c r="B852" s="19">
        <v>2.44542117000177E7</v>
      </c>
      <c r="C852" s="16">
        <f t="shared" si="1"/>
        <v>0.15</v>
      </c>
      <c r="D852" s="25">
        <f t="shared" si="2"/>
        <v>3668.131755</v>
      </c>
      <c r="E852" s="19">
        <f t="shared" si="3"/>
        <v>88035.16212</v>
      </c>
      <c r="F852" s="19">
        <f t="shared" si="15"/>
        <v>8184564.512</v>
      </c>
      <c r="G852" s="26">
        <v>9281.51</v>
      </c>
      <c r="H852" s="34">
        <v>10.3570921985815</v>
      </c>
      <c r="I852" s="1">
        <v>12.5</v>
      </c>
      <c r="J852" s="25">
        <f t="shared" si="4"/>
        <v>50654.90504</v>
      </c>
      <c r="K852" s="19">
        <f t="shared" si="5"/>
        <v>672112.6322</v>
      </c>
      <c r="L852" s="25">
        <f t="shared" si="6"/>
        <v>19.64741278</v>
      </c>
      <c r="M852" s="25">
        <f t="shared" si="7"/>
        <v>1737.939535</v>
      </c>
      <c r="N852" s="25">
        <f t="shared" si="9"/>
        <v>1970955.119</v>
      </c>
    </row>
    <row r="853" ht="15.75" customHeight="1">
      <c r="A853" s="7">
        <v>43217.0</v>
      </c>
      <c r="B853" s="19">
        <v>2.41749892497945E7</v>
      </c>
      <c r="C853" s="16">
        <f t="shared" si="1"/>
        <v>0.15</v>
      </c>
      <c r="D853" s="25">
        <f t="shared" si="2"/>
        <v>3626.248387</v>
      </c>
      <c r="E853" s="19">
        <f t="shared" si="3"/>
        <v>87029.9613</v>
      </c>
      <c r="F853" s="19">
        <f t="shared" si="15"/>
        <v>8271594.473</v>
      </c>
      <c r="G853" s="26">
        <v>8987.05</v>
      </c>
      <c r="H853" s="34">
        <v>10.3134976525821</v>
      </c>
      <c r="I853" s="1">
        <v>12.5</v>
      </c>
      <c r="J853" s="25">
        <f t="shared" si="4"/>
        <v>49865.73898</v>
      </c>
      <c r="K853" s="19">
        <f t="shared" si="5"/>
        <v>653540.4115</v>
      </c>
      <c r="L853" s="25">
        <f t="shared" si="6"/>
        <v>19.97503745</v>
      </c>
      <c r="M853" s="25">
        <f t="shared" si="7"/>
        <v>1745.285703</v>
      </c>
      <c r="N853" s="25">
        <f t="shared" si="9"/>
        <v>1972700.405</v>
      </c>
    </row>
    <row r="854" ht="15.75" customHeight="1">
      <c r="A854" s="7">
        <v>43218.0</v>
      </c>
      <c r="B854" s="19">
        <v>2.34686267227497E7</v>
      </c>
      <c r="C854" s="16">
        <f t="shared" si="1"/>
        <v>0.15</v>
      </c>
      <c r="D854" s="25">
        <f t="shared" si="2"/>
        <v>3520.294008</v>
      </c>
      <c r="E854" s="19">
        <f t="shared" si="3"/>
        <v>84487.0562</v>
      </c>
      <c r="F854" s="19">
        <f t="shared" si="15"/>
        <v>8356081.529</v>
      </c>
      <c r="G854" s="26">
        <v>9348.48</v>
      </c>
      <c r="H854" s="34">
        <v>11.2575520833333</v>
      </c>
      <c r="I854" s="1">
        <v>12.5</v>
      </c>
      <c r="J854" s="25">
        <f t="shared" si="4"/>
        <v>52839.85753</v>
      </c>
      <c r="K854" s="19">
        <f t="shared" si="5"/>
        <v>622813.9073</v>
      </c>
      <c r="L854" s="25">
        <f t="shared" si="6"/>
        <v>20.3480659</v>
      </c>
      <c r="M854" s="25">
        <f t="shared" si="7"/>
        <v>1598.926646</v>
      </c>
      <c r="N854" s="25">
        <f t="shared" si="9"/>
        <v>1974299.332</v>
      </c>
    </row>
    <row r="855" ht="15.75" customHeight="1">
      <c r="A855" s="7">
        <v>43219.0</v>
      </c>
      <c r="B855" s="19">
        <v>2.38099933044106E7</v>
      </c>
      <c r="C855" s="16">
        <f t="shared" si="1"/>
        <v>0.15</v>
      </c>
      <c r="D855" s="25">
        <f t="shared" si="2"/>
        <v>3571.498996</v>
      </c>
      <c r="E855" s="19">
        <f t="shared" si="3"/>
        <v>85715.9759</v>
      </c>
      <c r="F855" s="19">
        <f t="shared" si="15"/>
        <v>8441797.505</v>
      </c>
      <c r="G855" s="26">
        <v>9419.08</v>
      </c>
      <c r="H855" s="34">
        <v>9.09145569620253</v>
      </c>
      <c r="I855" s="1">
        <v>12.5</v>
      </c>
      <c r="J855" s="25">
        <f t="shared" si="4"/>
        <v>43293.49985</v>
      </c>
      <c r="K855" s="19">
        <f t="shared" si="5"/>
        <v>777027.38</v>
      </c>
      <c r="L855" s="25">
        <f t="shared" si="6"/>
        <v>16.54690261</v>
      </c>
      <c r="M855" s="25">
        <f t="shared" si="7"/>
        <v>1979.880957</v>
      </c>
      <c r="N855" s="25">
        <f t="shared" si="9"/>
        <v>1976279.213</v>
      </c>
    </row>
    <row r="856" ht="15.75" customHeight="1">
      <c r="A856" s="7">
        <v>43220.0</v>
      </c>
      <c r="B856" s="19">
        <v>2.39020836273873E7</v>
      </c>
      <c r="C856" s="16">
        <f t="shared" si="1"/>
        <v>0.15</v>
      </c>
      <c r="D856" s="25">
        <f t="shared" si="2"/>
        <v>3585.312544</v>
      </c>
      <c r="E856" s="19">
        <f t="shared" si="3"/>
        <v>86047.50106</v>
      </c>
      <c r="F856" s="19">
        <f t="shared" si="15"/>
        <v>8527845.006</v>
      </c>
      <c r="G856" s="26">
        <v>9240.55</v>
      </c>
      <c r="H856" s="34">
        <v>9.24860215053763</v>
      </c>
      <c r="I856" s="1">
        <v>12.5</v>
      </c>
      <c r="J856" s="25">
        <f t="shared" si="4"/>
        <v>44212.17241</v>
      </c>
      <c r="K856" s="19">
        <f t="shared" si="5"/>
        <v>749347.0243</v>
      </c>
      <c r="L856" s="25">
        <f t="shared" si="6"/>
        <v>17.22449645</v>
      </c>
      <c r="M856" s="25">
        <f t="shared" si="7"/>
        <v>1946.24006</v>
      </c>
      <c r="N856" s="25">
        <f t="shared" si="9"/>
        <v>1978225.453</v>
      </c>
    </row>
    <row r="857" ht="15.75" customHeight="1">
      <c r="A857" s="7">
        <v>43221.0</v>
      </c>
      <c r="B857" s="19">
        <v>2.50613936872381E7</v>
      </c>
      <c r="C857" s="16">
        <f t="shared" si="1"/>
        <v>0.15</v>
      </c>
      <c r="D857" s="25">
        <f t="shared" si="2"/>
        <v>3759.209053</v>
      </c>
      <c r="E857" s="19">
        <f t="shared" si="3"/>
        <v>90221.01727</v>
      </c>
      <c r="F857" s="19">
        <f t="shared" si="15"/>
        <v>8618066.023</v>
      </c>
      <c r="G857" s="26">
        <v>9119.01</v>
      </c>
      <c r="H857" s="34">
        <v>9.14873417721519</v>
      </c>
      <c r="I857" s="1">
        <v>12.5</v>
      </c>
      <c r="J857" s="25">
        <f t="shared" si="4"/>
        <v>45856.00579</v>
      </c>
      <c r="K857" s="19">
        <f t="shared" si="5"/>
        <v>747563.2549</v>
      </c>
      <c r="L857" s="25">
        <f t="shared" si="6"/>
        <v>18.10302005</v>
      </c>
      <c r="M857" s="25">
        <f t="shared" si="7"/>
        <v>1967.485299</v>
      </c>
      <c r="N857" s="25">
        <f t="shared" si="9"/>
        <v>1980192.938</v>
      </c>
    </row>
    <row r="858" ht="15.75" customHeight="1">
      <c r="A858" s="7">
        <v>43222.0</v>
      </c>
      <c r="B858" s="19">
        <v>2.52158122818982E7</v>
      </c>
      <c r="C858" s="16">
        <f t="shared" si="1"/>
        <v>0.15</v>
      </c>
      <c r="D858" s="25">
        <f t="shared" si="2"/>
        <v>3782.371842</v>
      </c>
      <c r="E858" s="19">
        <f t="shared" si="3"/>
        <v>90776.92421</v>
      </c>
      <c r="F858" s="19">
        <f t="shared" si="15"/>
        <v>8708842.948</v>
      </c>
      <c r="G858" s="26">
        <v>9235.92</v>
      </c>
      <c r="H858" s="34">
        <v>10.2725</v>
      </c>
      <c r="I858" s="1">
        <v>12.5</v>
      </c>
      <c r="J858" s="25">
        <f t="shared" si="4"/>
        <v>51805.88633</v>
      </c>
      <c r="K858" s="19">
        <f t="shared" si="5"/>
        <v>674318.8124</v>
      </c>
      <c r="L858" s="25">
        <f t="shared" si="6"/>
        <v>20.19302796</v>
      </c>
      <c r="M858" s="25">
        <f t="shared" si="7"/>
        <v>1752.251156</v>
      </c>
      <c r="N858" s="25">
        <f t="shared" si="9"/>
        <v>1981945.189</v>
      </c>
    </row>
    <row r="859" ht="15.75" customHeight="1">
      <c r="A859" s="7">
        <v>43223.0</v>
      </c>
      <c r="B859" s="19">
        <v>2.54728749710366E7</v>
      </c>
      <c r="C859" s="16">
        <f t="shared" si="1"/>
        <v>0.15</v>
      </c>
      <c r="D859" s="25">
        <f t="shared" si="2"/>
        <v>3820.931246</v>
      </c>
      <c r="E859" s="19">
        <f t="shared" si="3"/>
        <v>91702.3499</v>
      </c>
      <c r="F859" s="19">
        <f t="shared" si="15"/>
        <v>8800545.297</v>
      </c>
      <c r="G859" s="26">
        <v>9743.86</v>
      </c>
      <c r="H859" s="34">
        <v>9.5789183222958</v>
      </c>
      <c r="I859" s="1">
        <v>12.5</v>
      </c>
      <c r="J859" s="25">
        <f t="shared" si="4"/>
        <v>48800.51776</v>
      </c>
      <c r="K859" s="19">
        <f t="shared" si="5"/>
        <v>762914.4288</v>
      </c>
      <c r="L859" s="25">
        <f t="shared" si="6"/>
        <v>18.03000699</v>
      </c>
      <c r="M859" s="25">
        <f t="shared" si="7"/>
        <v>1879.126577</v>
      </c>
      <c r="N859" s="25">
        <f t="shared" si="9"/>
        <v>1983824.316</v>
      </c>
    </row>
    <row r="860" ht="15.75" customHeight="1">
      <c r="A860" s="7">
        <v>43224.0</v>
      </c>
      <c r="B860" s="19">
        <v>2.57585001811903E7</v>
      </c>
      <c r="C860" s="16">
        <f t="shared" si="1"/>
        <v>0.15</v>
      </c>
      <c r="D860" s="25">
        <f t="shared" si="2"/>
        <v>3863.775027</v>
      </c>
      <c r="E860" s="19">
        <f t="shared" si="3"/>
        <v>92730.60065</v>
      </c>
      <c r="F860" s="19">
        <f t="shared" si="15"/>
        <v>8893275.898</v>
      </c>
      <c r="G860" s="26">
        <v>9700.76</v>
      </c>
      <c r="H860" s="34">
        <v>10.3015700483091</v>
      </c>
      <c r="I860" s="1">
        <v>12.5</v>
      </c>
      <c r="J860" s="25">
        <f t="shared" si="4"/>
        <v>53070.59879</v>
      </c>
      <c r="K860" s="19">
        <f t="shared" si="5"/>
        <v>706258.3631</v>
      </c>
      <c r="L860" s="25">
        <f t="shared" si="6"/>
        <v>19.69476161</v>
      </c>
      <c r="M860" s="25">
        <f t="shared" si="7"/>
        <v>1747.30647</v>
      </c>
      <c r="N860" s="25">
        <f t="shared" si="9"/>
        <v>1985571.622</v>
      </c>
    </row>
    <row r="861" ht="15.75" customHeight="1">
      <c r="A861" s="7">
        <v>43225.0</v>
      </c>
      <c r="B861" s="19">
        <v>2.58441877442365E7</v>
      </c>
      <c r="C861" s="16">
        <f t="shared" si="1"/>
        <v>0.15</v>
      </c>
      <c r="D861" s="25">
        <f t="shared" si="2"/>
        <v>3876.628162</v>
      </c>
      <c r="E861" s="19">
        <f t="shared" si="3"/>
        <v>93039.07588</v>
      </c>
      <c r="F861" s="19">
        <f t="shared" si="15"/>
        <v>8986314.974</v>
      </c>
      <c r="G861" s="26">
        <v>9858.15</v>
      </c>
      <c r="H861" s="34">
        <v>9.06066252587991</v>
      </c>
      <c r="I861" s="1">
        <v>12.5</v>
      </c>
      <c r="J861" s="25">
        <f t="shared" si="4"/>
        <v>46833.09268</v>
      </c>
      <c r="K861" s="19">
        <f t="shared" si="5"/>
        <v>816012.3478</v>
      </c>
      <c r="L861" s="25">
        <f t="shared" si="6"/>
        <v>17.10251251</v>
      </c>
      <c r="M861" s="25">
        <f t="shared" si="7"/>
        <v>1986.609693</v>
      </c>
      <c r="N861" s="25">
        <f t="shared" si="9"/>
        <v>1987558.232</v>
      </c>
    </row>
    <row r="862" ht="15.75" customHeight="1">
      <c r="A862" s="7">
        <v>43226.0</v>
      </c>
      <c r="B862" s="19">
        <v>2.53300623659597E7</v>
      </c>
      <c r="C862" s="16">
        <f t="shared" si="1"/>
        <v>0.15</v>
      </c>
      <c r="D862" s="25">
        <f t="shared" si="2"/>
        <v>3799.509355</v>
      </c>
      <c r="E862" s="19">
        <f t="shared" si="3"/>
        <v>91188.22452</v>
      </c>
      <c r="F862" s="19">
        <f t="shared" si="15"/>
        <v>9077503.199</v>
      </c>
      <c r="G862" s="26">
        <v>9654.8</v>
      </c>
      <c r="H862" s="34">
        <v>10.4408759124087</v>
      </c>
      <c r="I862" s="1">
        <v>12.5</v>
      </c>
      <c r="J862" s="25">
        <f t="shared" si="4"/>
        <v>52893.6076</v>
      </c>
      <c r="K862" s="19">
        <f t="shared" si="5"/>
        <v>693533.7668</v>
      </c>
      <c r="L862" s="25">
        <f t="shared" si="6"/>
        <v>19.72252013</v>
      </c>
      <c r="M862" s="25">
        <f t="shared" si="7"/>
        <v>1723.993289</v>
      </c>
      <c r="N862" s="25">
        <f t="shared" si="9"/>
        <v>1989282.225</v>
      </c>
    </row>
    <row r="863" ht="15.75" customHeight="1">
      <c r="A863" s="7">
        <v>43227.0</v>
      </c>
      <c r="B863" s="19">
        <v>2.51015621978367E7</v>
      </c>
      <c r="C863" s="16">
        <f t="shared" si="1"/>
        <v>0.15</v>
      </c>
      <c r="D863" s="25">
        <f t="shared" si="2"/>
        <v>3765.23433</v>
      </c>
      <c r="E863" s="19">
        <f t="shared" si="3"/>
        <v>90365.62391</v>
      </c>
      <c r="F863" s="19">
        <f t="shared" si="15"/>
        <v>9167868.822</v>
      </c>
      <c r="G863" s="26">
        <v>9373.01</v>
      </c>
      <c r="H863" s="34">
        <v>9.66144444444444</v>
      </c>
      <c r="I863" s="1">
        <v>12.5</v>
      </c>
      <c r="J863" s="25">
        <f t="shared" si="4"/>
        <v>48503.46973</v>
      </c>
      <c r="K863" s="19">
        <f t="shared" si="5"/>
        <v>727609.3694</v>
      </c>
      <c r="L863" s="25">
        <f t="shared" si="6"/>
        <v>18.62928675</v>
      </c>
      <c r="M863" s="25">
        <f t="shared" si="7"/>
        <v>1863.075455</v>
      </c>
      <c r="N863" s="25">
        <f t="shared" si="9"/>
        <v>1991145.301</v>
      </c>
    </row>
    <row r="864" ht="15.75" customHeight="1">
      <c r="A864" s="7">
        <v>43228.0</v>
      </c>
      <c r="B864" s="19">
        <v>2.50729996768213E7</v>
      </c>
      <c r="C864" s="16">
        <f t="shared" si="1"/>
        <v>0.15</v>
      </c>
      <c r="D864" s="25">
        <f t="shared" si="2"/>
        <v>3760.949952</v>
      </c>
      <c r="E864" s="19">
        <f t="shared" si="3"/>
        <v>90262.79884</v>
      </c>
      <c r="F864" s="19">
        <f t="shared" si="15"/>
        <v>9258131.621</v>
      </c>
      <c r="G864" s="26">
        <v>9234.82</v>
      </c>
      <c r="H864" s="34">
        <v>10.2714628297362</v>
      </c>
      <c r="I864" s="1">
        <v>12.5</v>
      </c>
      <c r="J864" s="25">
        <f t="shared" si="4"/>
        <v>51507.27684</v>
      </c>
      <c r="K864" s="19">
        <f t="shared" si="5"/>
        <v>674306.5827</v>
      </c>
      <c r="L864" s="25">
        <f t="shared" si="6"/>
        <v>20.07902662</v>
      </c>
      <c r="M864" s="25">
        <f t="shared" si="7"/>
        <v>1752.428091</v>
      </c>
      <c r="N864" s="25">
        <f t="shared" si="9"/>
        <v>1992897.729</v>
      </c>
    </row>
    <row r="865" ht="15.75" customHeight="1">
      <c r="A865" s="7">
        <v>43229.0</v>
      </c>
      <c r="B865" s="19">
        <v>2.53300623659597E7</v>
      </c>
      <c r="C865" s="16">
        <f t="shared" si="1"/>
        <v>0.15</v>
      </c>
      <c r="D865" s="25">
        <f t="shared" si="2"/>
        <v>3799.509355</v>
      </c>
      <c r="E865" s="19">
        <f t="shared" si="3"/>
        <v>91188.22452</v>
      </c>
      <c r="F865" s="19">
        <f t="shared" si="15"/>
        <v>9349319.846</v>
      </c>
      <c r="G865" s="26">
        <v>9325.18</v>
      </c>
      <c r="H865" s="34">
        <v>9.07895833333333</v>
      </c>
      <c r="I865" s="1">
        <v>12.5</v>
      </c>
      <c r="J865" s="25">
        <f t="shared" si="4"/>
        <v>45994.11616</v>
      </c>
      <c r="K865" s="19">
        <f t="shared" si="5"/>
        <v>770340.0262</v>
      </c>
      <c r="L865" s="25">
        <f t="shared" si="6"/>
        <v>17.75609888</v>
      </c>
      <c r="M865" s="25">
        <f t="shared" si="7"/>
        <v>1982.606301</v>
      </c>
      <c r="N865" s="25">
        <f t="shared" si="9"/>
        <v>1994880.335</v>
      </c>
    </row>
    <row r="866" ht="15.75" customHeight="1">
      <c r="A866" s="7">
        <v>43230.0</v>
      </c>
      <c r="B866" s="19">
        <v>2.57870627022057E7</v>
      </c>
      <c r="C866" s="16">
        <f t="shared" si="1"/>
        <v>0.15</v>
      </c>
      <c r="D866" s="25">
        <f t="shared" si="2"/>
        <v>3868.059405</v>
      </c>
      <c r="E866" s="19">
        <f t="shared" si="3"/>
        <v>92833.42573</v>
      </c>
      <c r="F866" s="19">
        <f t="shared" si="15"/>
        <v>9442153.272</v>
      </c>
      <c r="G866" s="26">
        <v>9043.94</v>
      </c>
      <c r="H866" s="34">
        <v>9.29123376623376</v>
      </c>
      <c r="I866" s="1">
        <v>12.5</v>
      </c>
      <c r="J866" s="25">
        <f t="shared" si="4"/>
        <v>47918.72554</v>
      </c>
      <c r="K866" s="19">
        <f t="shared" si="5"/>
        <v>730038.1382</v>
      </c>
      <c r="L866" s="25">
        <f t="shared" si="6"/>
        <v>19.07436493</v>
      </c>
      <c r="M866" s="25">
        <f t="shared" si="7"/>
        <v>1937.309991</v>
      </c>
      <c r="N866" s="25">
        <f t="shared" si="9"/>
        <v>1996817.645</v>
      </c>
    </row>
    <row r="867" ht="15.75" customHeight="1">
      <c r="A867" s="7">
        <v>43231.0</v>
      </c>
      <c r="B867" s="19">
        <v>2.4925804128607E7</v>
      </c>
      <c r="C867" s="16">
        <f t="shared" si="1"/>
        <v>0.15</v>
      </c>
      <c r="D867" s="25">
        <f t="shared" si="2"/>
        <v>3738.870619</v>
      </c>
      <c r="E867" s="19">
        <f t="shared" si="3"/>
        <v>89732.89486</v>
      </c>
      <c r="F867" s="19">
        <f t="shared" si="15"/>
        <v>9531886.166</v>
      </c>
      <c r="G867" s="26">
        <v>8441.49</v>
      </c>
      <c r="H867" s="34">
        <v>11.3955380577427</v>
      </c>
      <c r="I867" s="1">
        <v>12.5</v>
      </c>
      <c r="J867" s="25">
        <f t="shared" si="4"/>
        <v>56808.58991</v>
      </c>
      <c r="K867" s="19">
        <f t="shared" si="5"/>
        <v>555578.6368</v>
      </c>
      <c r="L867" s="25">
        <f t="shared" si="6"/>
        <v>24.22687508</v>
      </c>
      <c r="M867" s="25">
        <f t="shared" si="7"/>
        <v>1579.565608</v>
      </c>
      <c r="N867" s="25">
        <f t="shared" si="9"/>
        <v>1998397.211</v>
      </c>
    </row>
    <row r="868" ht="15.75" customHeight="1">
      <c r="A868" s="7">
        <v>43232.0</v>
      </c>
      <c r="B868" s="19">
        <v>2.58682954906792E7</v>
      </c>
      <c r="C868" s="16">
        <f t="shared" si="1"/>
        <v>0.15</v>
      </c>
      <c r="D868" s="25">
        <f t="shared" si="2"/>
        <v>3880.244324</v>
      </c>
      <c r="E868" s="19">
        <f t="shared" si="3"/>
        <v>93125.86377</v>
      </c>
      <c r="F868" s="19">
        <f t="shared" si="15"/>
        <v>9625012.03</v>
      </c>
      <c r="G868" s="26">
        <v>8504.89</v>
      </c>
      <c r="H868" s="34">
        <v>8.67858585858585</v>
      </c>
      <c r="I868" s="1">
        <v>12.5</v>
      </c>
      <c r="J868" s="25">
        <f t="shared" si="4"/>
        <v>44900.04469</v>
      </c>
      <c r="K868" s="19">
        <f t="shared" si="5"/>
        <v>734989.2717</v>
      </c>
      <c r="L868" s="25">
        <f t="shared" si="6"/>
        <v>19.00555573</v>
      </c>
      <c r="M868" s="25">
        <f t="shared" si="7"/>
        <v>2074.070625</v>
      </c>
      <c r="N868" s="25">
        <f t="shared" si="9"/>
        <v>2000471.281</v>
      </c>
    </row>
    <row r="869" ht="15.75" customHeight="1">
      <c r="A869" s="7">
        <v>43233.0</v>
      </c>
      <c r="B869" s="19">
        <v>2.5939204597127E7</v>
      </c>
      <c r="C869" s="16">
        <f t="shared" si="1"/>
        <v>0.15</v>
      </c>
      <c r="D869" s="25">
        <f t="shared" si="2"/>
        <v>3890.88069</v>
      </c>
      <c r="E869" s="19">
        <f t="shared" si="3"/>
        <v>93381.13655</v>
      </c>
      <c r="F869" s="19">
        <f t="shared" si="15"/>
        <v>9718393.167</v>
      </c>
      <c r="G869" s="26">
        <v>8723.94</v>
      </c>
      <c r="H869" s="34">
        <v>9.74222972972973</v>
      </c>
      <c r="I869" s="1">
        <v>12.5</v>
      </c>
      <c r="J869" s="25">
        <f t="shared" si="4"/>
        <v>50541.13804</v>
      </c>
      <c r="K869" s="19">
        <f t="shared" si="5"/>
        <v>671607.5459</v>
      </c>
      <c r="L869" s="25">
        <f t="shared" si="6"/>
        <v>20.8561839</v>
      </c>
      <c r="M869" s="25">
        <f t="shared" si="7"/>
        <v>1847.626313</v>
      </c>
      <c r="N869" s="25">
        <f t="shared" si="9"/>
        <v>2002318.908</v>
      </c>
    </row>
    <row r="870" ht="15.75" customHeight="1">
      <c r="A870" s="7">
        <v>43234.0</v>
      </c>
      <c r="B870" s="19">
        <v>2.58534595689327E7</v>
      </c>
      <c r="C870" s="16">
        <f t="shared" si="1"/>
        <v>0.15</v>
      </c>
      <c r="D870" s="25">
        <f t="shared" si="2"/>
        <v>3878.018935</v>
      </c>
      <c r="E870" s="19">
        <f t="shared" si="3"/>
        <v>93072.45445</v>
      </c>
      <c r="F870" s="19">
        <f t="shared" si="15"/>
        <v>9811465.621</v>
      </c>
      <c r="G870" s="26">
        <v>8716.79</v>
      </c>
      <c r="H870" s="34">
        <v>10.9641414141414</v>
      </c>
      <c r="I870" s="1">
        <v>12.5</v>
      </c>
      <c r="J870" s="25">
        <f t="shared" si="4"/>
        <v>56692.19735</v>
      </c>
      <c r="K870" s="19">
        <f t="shared" si="5"/>
        <v>596270.3556</v>
      </c>
      <c r="L870" s="25">
        <f t="shared" si="6"/>
        <v>23.41365462</v>
      </c>
      <c r="M870" s="25">
        <f t="shared" si="7"/>
        <v>1641.715418</v>
      </c>
      <c r="N870" s="25">
        <f t="shared" si="9"/>
        <v>2003960.623</v>
      </c>
    </row>
    <row r="871" ht="15.75" customHeight="1">
      <c r="A871" s="7">
        <v>43235.0</v>
      </c>
      <c r="B871" s="19">
        <v>2.55798882320003E7</v>
      </c>
      <c r="C871" s="16">
        <f t="shared" si="1"/>
        <v>0.15</v>
      </c>
      <c r="D871" s="25">
        <f t="shared" si="2"/>
        <v>3836.983235</v>
      </c>
      <c r="E871" s="19">
        <f t="shared" si="3"/>
        <v>92087.59764</v>
      </c>
      <c r="F871" s="19">
        <f t="shared" si="15"/>
        <v>9903553.219</v>
      </c>
      <c r="G871" s="26">
        <v>8510.38</v>
      </c>
      <c r="H871" s="34">
        <v>9.84543378995433</v>
      </c>
      <c r="I871" s="1">
        <v>12.5</v>
      </c>
      <c r="J871" s="25">
        <f t="shared" si="4"/>
        <v>50369.01919</v>
      </c>
      <c r="K871" s="19">
        <f t="shared" si="5"/>
        <v>648299.0121</v>
      </c>
      <c r="L871" s="25">
        <f t="shared" si="6"/>
        <v>21.30674178</v>
      </c>
      <c r="M871" s="25">
        <f t="shared" si="7"/>
        <v>1828.258702</v>
      </c>
      <c r="N871" s="25">
        <f t="shared" si="9"/>
        <v>2005788.882</v>
      </c>
    </row>
    <row r="872" ht="15.75" customHeight="1">
      <c r="A872" s="7">
        <v>43236.0</v>
      </c>
      <c r="B872" s="19">
        <v>2.64488033693959E7</v>
      </c>
      <c r="C872" s="16">
        <f t="shared" si="1"/>
        <v>0.15</v>
      </c>
      <c r="D872" s="25">
        <f t="shared" si="2"/>
        <v>3967.320505</v>
      </c>
      <c r="E872" s="19">
        <f t="shared" si="3"/>
        <v>95215.69213</v>
      </c>
      <c r="F872" s="19">
        <f t="shared" si="15"/>
        <v>9998768.911</v>
      </c>
      <c r="G872" s="26">
        <v>8368.83</v>
      </c>
      <c r="H872" s="34">
        <v>7.91601489757914</v>
      </c>
      <c r="I872" s="1">
        <v>12.5</v>
      </c>
      <c r="J872" s="25">
        <f t="shared" si="4"/>
        <v>41873.8243</v>
      </c>
      <c r="K872" s="19">
        <f t="shared" si="5"/>
        <v>792901.8049</v>
      </c>
      <c r="L872" s="25">
        <f t="shared" si="6"/>
        <v>18.01276492</v>
      </c>
      <c r="M872" s="25">
        <f t="shared" si="7"/>
        <v>2273.871415</v>
      </c>
      <c r="N872" s="25">
        <f t="shared" si="9"/>
        <v>2008062.753</v>
      </c>
    </row>
    <row r="873" ht="15.75" customHeight="1">
      <c r="A873" s="7">
        <v>43237.0</v>
      </c>
      <c r="B873" s="19">
        <v>2.65959414524619E7</v>
      </c>
      <c r="C873" s="16">
        <f t="shared" si="1"/>
        <v>0.15</v>
      </c>
      <c r="D873" s="25">
        <f t="shared" si="2"/>
        <v>3989.391218</v>
      </c>
      <c r="E873" s="19">
        <f t="shared" si="3"/>
        <v>95745.38923</v>
      </c>
      <c r="F873" s="19">
        <f t="shared" si="15"/>
        <v>10094514.3</v>
      </c>
      <c r="G873" s="26">
        <v>8094.32</v>
      </c>
      <c r="H873" s="34">
        <v>10.9656565656565</v>
      </c>
      <c r="I873" s="1">
        <v>12.5</v>
      </c>
      <c r="J873" s="25">
        <f t="shared" si="4"/>
        <v>58328.392</v>
      </c>
      <c r="K873" s="19">
        <f t="shared" si="5"/>
        <v>553613.9094</v>
      </c>
      <c r="L873" s="25">
        <f t="shared" si="6"/>
        <v>25.94192115</v>
      </c>
      <c r="M873" s="25">
        <f t="shared" si="7"/>
        <v>1641.488578</v>
      </c>
      <c r="N873" s="25">
        <f t="shared" si="9"/>
        <v>2009704.242</v>
      </c>
    </row>
    <row r="874" ht="15.75" customHeight="1">
      <c r="A874" s="7">
        <v>43238.0</v>
      </c>
      <c r="B874" s="19">
        <v>2.60956719700374E7</v>
      </c>
      <c r="C874" s="16">
        <f t="shared" si="1"/>
        <v>0.15</v>
      </c>
      <c r="D874" s="25">
        <f t="shared" si="2"/>
        <v>3914.350796</v>
      </c>
      <c r="E874" s="19">
        <f t="shared" si="3"/>
        <v>93944.41909</v>
      </c>
      <c r="F874" s="19">
        <f t="shared" si="15"/>
        <v>10188458.72</v>
      </c>
      <c r="G874" s="26">
        <v>8250.97</v>
      </c>
      <c r="H874" s="34">
        <v>9.76835585585585</v>
      </c>
      <c r="I874" s="1">
        <v>12.5</v>
      </c>
      <c r="J874" s="25">
        <f t="shared" si="4"/>
        <v>50982.36202</v>
      </c>
      <c r="K874" s="19">
        <f t="shared" si="5"/>
        <v>633497.345</v>
      </c>
      <c r="L874" s="25">
        <f t="shared" si="6"/>
        <v>22.2442335</v>
      </c>
      <c r="M874" s="25">
        <f t="shared" si="7"/>
        <v>1842.684712</v>
      </c>
      <c r="N874" s="25">
        <f t="shared" si="9"/>
        <v>2011546.926</v>
      </c>
    </row>
    <row r="875" ht="15.75" customHeight="1">
      <c r="A875" s="7">
        <v>43239.0</v>
      </c>
      <c r="B875" s="19">
        <v>2.62722376697167E7</v>
      </c>
      <c r="C875" s="16">
        <f t="shared" si="1"/>
        <v>0.15</v>
      </c>
      <c r="D875" s="25">
        <f t="shared" si="2"/>
        <v>3940.83565</v>
      </c>
      <c r="E875" s="19">
        <f t="shared" si="3"/>
        <v>94580.05561</v>
      </c>
      <c r="F875" s="19">
        <f t="shared" si="15"/>
        <v>10283038.77</v>
      </c>
      <c r="G875" s="26">
        <v>8247.18</v>
      </c>
      <c r="H875" s="34">
        <v>9.41580086580086</v>
      </c>
      <c r="I875" s="1">
        <v>12.5</v>
      </c>
      <c r="J875" s="25">
        <f t="shared" si="4"/>
        <v>49474.83164</v>
      </c>
      <c r="K875" s="19">
        <f t="shared" si="5"/>
        <v>656915.4433</v>
      </c>
      <c r="L875" s="25">
        <f t="shared" si="6"/>
        <v>21.59639948</v>
      </c>
      <c r="M875" s="25">
        <f t="shared" si="7"/>
        <v>1911.680191</v>
      </c>
      <c r="N875" s="25">
        <f t="shared" si="9"/>
        <v>2013458.607</v>
      </c>
    </row>
    <row r="876" ht="15.75" customHeight="1">
      <c r="A876" s="7">
        <v>43240.0</v>
      </c>
      <c r="B876" s="19">
        <v>2.66253690690751E7</v>
      </c>
      <c r="C876" s="16">
        <f t="shared" si="1"/>
        <v>0.15</v>
      </c>
      <c r="D876" s="25">
        <f t="shared" si="2"/>
        <v>3993.80536</v>
      </c>
      <c r="E876" s="19">
        <f t="shared" si="3"/>
        <v>95851.32865</v>
      </c>
      <c r="F876" s="19">
        <f t="shared" si="15"/>
        <v>10378890.1</v>
      </c>
      <c r="G876" s="26">
        <v>8513.25</v>
      </c>
      <c r="H876" s="34">
        <v>10.0195601851851</v>
      </c>
      <c r="I876" s="1">
        <v>12.5</v>
      </c>
      <c r="J876" s="25">
        <f t="shared" si="4"/>
        <v>53354.89757</v>
      </c>
      <c r="K876" s="19">
        <f t="shared" si="5"/>
        <v>637247.2825</v>
      </c>
      <c r="L876" s="25">
        <f t="shared" si="6"/>
        <v>22.5621979</v>
      </c>
      <c r="M876" s="25">
        <f t="shared" si="7"/>
        <v>1796.48604</v>
      </c>
      <c r="N876" s="25">
        <f t="shared" si="9"/>
        <v>2015255.093</v>
      </c>
    </row>
    <row r="877" ht="15.75" customHeight="1">
      <c r="A877" s="7">
        <v>43241.0</v>
      </c>
      <c r="B877" s="19">
        <v>2.69490728518204E7</v>
      </c>
      <c r="C877" s="16">
        <f t="shared" si="1"/>
        <v>0.15</v>
      </c>
      <c r="D877" s="25">
        <f t="shared" si="2"/>
        <v>4042.360928</v>
      </c>
      <c r="E877" s="19">
        <f t="shared" si="3"/>
        <v>97016.66227</v>
      </c>
      <c r="F877" s="19">
        <f t="shared" si="15"/>
        <v>10475906.77</v>
      </c>
      <c r="G877" s="26">
        <v>8418.99</v>
      </c>
      <c r="H877" s="34">
        <v>9.13789808917197</v>
      </c>
      <c r="I877" s="1">
        <v>12.5</v>
      </c>
      <c r="J877" s="25">
        <f t="shared" si="4"/>
        <v>49251.57626</v>
      </c>
      <c r="K877" s="19">
        <f t="shared" si="5"/>
        <v>690995.0667</v>
      </c>
      <c r="L877" s="25">
        <f t="shared" si="6"/>
        <v>21.06020729</v>
      </c>
      <c r="M877" s="25">
        <f t="shared" si="7"/>
        <v>1969.818423</v>
      </c>
      <c r="N877" s="25">
        <f t="shared" si="9"/>
        <v>2017224.911</v>
      </c>
    </row>
    <row r="878" ht="15.75" customHeight="1">
      <c r="A878" s="7">
        <v>43242.0</v>
      </c>
      <c r="B878" s="19">
        <v>2.61250995866506E7</v>
      </c>
      <c r="C878" s="16">
        <f t="shared" si="1"/>
        <v>0.15</v>
      </c>
      <c r="D878" s="25">
        <f t="shared" si="2"/>
        <v>3918.764938</v>
      </c>
      <c r="E878" s="19">
        <f t="shared" si="3"/>
        <v>94050.35851</v>
      </c>
      <c r="F878" s="19">
        <f t="shared" si="15"/>
        <v>10569957.12</v>
      </c>
      <c r="G878" s="26">
        <v>8041.78</v>
      </c>
      <c r="H878" s="34">
        <v>9.48454746136865</v>
      </c>
      <c r="I878" s="1">
        <v>12.5</v>
      </c>
      <c r="J878" s="25">
        <f t="shared" si="4"/>
        <v>49556.94939</v>
      </c>
      <c r="K878" s="19">
        <f t="shared" si="5"/>
        <v>635911.7316</v>
      </c>
      <c r="L878" s="25">
        <f t="shared" si="6"/>
        <v>22.18476728</v>
      </c>
      <c r="M878" s="25">
        <f t="shared" si="7"/>
        <v>1897.82381</v>
      </c>
      <c r="N878" s="25">
        <f t="shared" si="9"/>
        <v>2019122.735</v>
      </c>
    </row>
    <row r="879" ht="15.75" customHeight="1">
      <c r="A879" s="7">
        <v>43243.0</v>
      </c>
      <c r="B879" s="19">
        <v>2.70079280850468E7</v>
      </c>
      <c r="C879" s="16">
        <f t="shared" si="1"/>
        <v>0.15</v>
      </c>
      <c r="D879" s="25">
        <f t="shared" si="2"/>
        <v>4051.189213</v>
      </c>
      <c r="E879" s="19">
        <f t="shared" si="3"/>
        <v>97228.54111</v>
      </c>
      <c r="F879" s="19">
        <f t="shared" si="15"/>
        <v>10667185.67</v>
      </c>
      <c r="G879" s="26">
        <v>7557.82</v>
      </c>
      <c r="H879" s="34">
        <v>8.90072016460905</v>
      </c>
      <c r="I879" s="1">
        <v>12.5</v>
      </c>
      <c r="J879" s="25">
        <f t="shared" si="4"/>
        <v>48078.00202</v>
      </c>
      <c r="K879" s="19">
        <f t="shared" si="5"/>
        <v>636843.4121</v>
      </c>
      <c r="L879" s="25">
        <f t="shared" si="6"/>
        <v>22.90089037</v>
      </c>
      <c r="M879" s="25">
        <f t="shared" si="7"/>
        <v>2022.30827</v>
      </c>
      <c r="N879" s="25">
        <f t="shared" si="9"/>
        <v>2021145.043</v>
      </c>
    </row>
    <row r="880" ht="15.75" customHeight="1">
      <c r="A880" s="7">
        <v>43244.0</v>
      </c>
      <c r="B880" s="19">
        <v>2.70263903003417E7</v>
      </c>
      <c r="C880" s="16">
        <f t="shared" si="1"/>
        <v>0.15</v>
      </c>
      <c r="D880" s="25">
        <f t="shared" si="2"/>
        <v>4053.958545</v>
      </c>
      <c r="E880" s="19">
        <f t="shared" si="3"/>
        <v>97295.00508</v>
      </c>
      <c r="F880" s="19">
        <f t="shared" si="15"/>
        <v>10764480.67</v>
      </c>
      <c r="G880" s="26">
        <v>7587.34</v>
      </c>
      <c r="H880" s="34">
        <v>10.1130536130536</v>
      </c>
      <c r="I880" s="1">
        <v>12.5</v>
      </c>
      <c r="J880" s="25">
        <f t="shared" si="4"/>
        <v>54663.86681</v>
      </c>
      <c r="K880" s="19">
        <f t="shared" si="5"/>
        <v>562689.0965</v>
      </c>
      <c r="L880" s="25">
        <f t="shared" si="6"/>
        <v>25.93661554</v>
      </c>
      <c r="M880" s="25">
        <f t="shared" si="7"/>
        <v>1779.877838</v>
      </c>
      <c r="N880" s="25">
        <f t="shared" si="9"/>
        <v>2022924.921</v>
      </c>
    </row>
    <row r="881" ht="15.75" customHeight="1">
      <c r="A881" s="7">
        <v>43245.0</v>
      </c>
      <c r="B881" s="19">
        <v>2.78776136176611E7</v>
      </c>
      <c r="C881" s="16">
        <f t="shared" si="1"/>
        <v>0.15</v>
      </c>
      <c r="D881" s="25">
        <f t="shared" si="2"/>
        <v>4181.642043</v>
      </c>
      <c r="E881" s="19">
        <f t="shared" si="3"/>
        <v>100359.409</v>
      </c>
      <c r="F881" s="19">
        <f t="shared" si="15"/>
        <v>10864840.08</v>
      </c>
      <c r="G881" s="26">
        <v>7480.14</v>
      </c>
      <c r="H881" s="34">
        <v>8.14460227272727</v>
      </c>
      <c r="I881" s="1">
        <v>12.5</v>
      </c>
      <c r="J881" s="25">
        <f t="shared" si="4"/>
        <v>45410.41505</v>
      </c>
      <c r="K881" s="19">
        <f t="shared" si="5"/>
        <v>688812.6408</v>
      </c>
      <c r="L881" s="25">
        <f t="shared" si="6"/>
        <v>21.85487092</v>
      </c>
      <c r="M881" s="25">
        <f t="shared" si="7"/>
        <v>2210.05267</v>
      </c>
      <c r="N881" s="25">
        <f t="shared" si="9"/>
        <v>2025134.974</v>
      </c>
    </row>
    <row r="882" ht="15.75" customHeight="1">
      <c r="A882" s="7">
        <v>43246.0</v>
      </c>
      <c r="B882" s="19">
        <v>2.85949138519049E7</v>
      </c>
      <c r="C882" s="16">
        <f t="shared" si="1"/>
        <v>0.15</v>
      </c>
      <c r="D882" s="25">
        <f t="shared" si="2"/>
        <v>4289.237078</v>
      </c>
      <c r="E882" s="19">
        <f t="shared" si="3"/>
        <v>102941.6899</v>
      </c>
      <c r="F882" s="19">
        <f t="shared" si="15"/>
        <v>10967781.77</v>
      </c>
      <c r="G882" s="26">
        <v>7355.88</v>
      </c>
      <c r="H882" s="34">
        <v>8.93549382716049</v>
      </c>
      <c r="I882" s="1">
        <v>12.5</v>
      </c>
      <c r="J882" s="25">
        <f t="shared" si="4"/>
        <v>51101.93524</v>
      </c>
      <c r="K882" s="19">
        <f t="shared" si="5"/>
        <v>617415.2326</v>
      </c>
      <c r="L882" s="25">
        <f t="shared" si="6"/>
        <v>25.00951169</v>
      </c>
      <c r="M882" s="25">
        <f t="shared" si="7"/>
        <v>2014.438189</v>
      </c>
      <c r="N882" s="25">
        <f t="shared" si="9"/>
        <v>2027149.412</v>
      </c>
    </row>
    <row r="883" ht="15.75" customHeight="1">
      <c r="A883" s="7">
        <v>43247.0</v>
      </c>
      <c r="B883" s="19">
        <v>2.89908263914924E7</v>
      </c>
      <c r="C883" s="16">
        <f t="shared" si="1"/>
        <v>0.15</v>
      </c>
      <c r="D883" s="25">
        <f t="shared" si="2"/>
        <v>4348.623959</v>
      </c>
      <c r="E883" s="19">
        <f t="shared" si="3"/>
        <v>104366.975</v>
      </c>
      <c r="F883" s="19">
        <f t="shared" si="15"/>
        <v>11072148.74</v>
      </c>
      <c r="G883" s="26">
        <v>7368.22</v>
      </c>
      <c r="H883" s="34">
        <v>8.80172764227642</v>
      </c>
      <c r="I883" s="1">
        <v>12.5</v>
      </c>
      <c r="J883" s="25">
        <f t="shared" si="4"/>
        <v>51033.8716</v>
      </c>
      <c r="K883" s="19">
        <f t="shared" si="5"/>
        <v>627850.0341</v>
      </c>
      <c r="L883" s="25">
        <f t="shared" si="6"/>
        <v>24.93437191</v>
      </c>
      <c r="M883" s="25">
        <f t="shared" si="7"/>
        <v>2045.053055</v>
      </c>
      <c r="N883" s="25">
        <f t="shared" si="9"/>
        <v>2029194.465</v>
      </c>
    </row>
    <row r="884" ht="15.75" customHeight="1">
      <c r="A884" s="7">
        <v>43248.0</v>
      </c>
      <c r="B884" s="19">
        <v>2.93186193454976E7</v>
      </c>
      <c r="C884" s="16">
        <f t="shared" si="1"/>
        <v>0.15</v>
      </c>
      <c r="D884" s="25">
        <f t="shared" si="2"/>
        <v>4397.792902</v>
      </c>
      <c r="E884" s="19">
        <f t="shared" si="3"/>
        <v>105547.0296</v>
      </c>
      <c r="F884" s="19">
        <f t="shared" si="15"/>
        <v>11177695.77</v>
      </c>
      <c r="G884" s="26">
        <v>7135.99</v>
      </c>
      <c r="H884" s="34">
        <v>8.99059829059829</v>
      </c>
      <c r="I884" s="1">
        <v>12.5</v>
      </c>
      <c r="J884" s="25">
        <f t="shared" si="4"/>
        <v>52718.38579</v>
      </c>
      <c r="K884" s="19">
        <f t="shared" si="5"/>
        <v>595287.6913</v>
      </c>
      <c r="L884" s="25">
        <f t="shared" si="6"/>
        <v>26.59563548</v>
      </c>
      <c r="M884" s="25">
        <f t="shared" si="7"/>
        <v>2002.091454</v>
      </c>
      <c r="N884" s="25">
        <f t="shared" si="9"/>
        <v>2031196.556</v>
      </c>
    </row>
    <row r="885" ht="15.75" customHeight="1">
      <c r="A885" s="7">
        <v>43249.0</v>
      </c>
      <c r="B885" s="19">
        <v>2.88027522855769E7</v>
      </c>
      <c r="C885" s="16">
        <f t="shared" si="1"/>
        <v>0.15</v>
      </c>
      <c r="D885" s="25">
        <f t="shared" si="2"/>
        <v>4320.412843</v>
      </c>
      <c r="E885" s="19">
        <f t="shared" si="3"/>
        <v>103689.9082</v>
      </c>
      <c r="F885" s="19">
        <f t="shared" si="15"/>
        <v>11281385.68</v>
      </c>
      <c r="G885" s="26">
        <v>7472.59</v>
      </c>
      <c r="H885" s="34">
        <v>10.615587529976</v>
      </c>
      <c r="I885" s="1">
        <v>12.5</v>
      </c>
      <c r="J885" s="25">
        <f t="shared" si="4"/>
        <v>61151.6276</v>
      </c>
      <c r="K885" s="19">
        <f t="shared" si="5"/>
        <v>527944.6365</v>
      </c>
      <c r="L885" s="25">
        <f t="shared" si="6"/>
        <v>29.46044937</v>
      </c>
      <c r="M885" s="25">
        <f t="shared" si="7"/>
        <v>1695.619762</v>
      </c>
      <c r="N885" s="25">
        <f t="shared" si="9"/>
        <v>2032892.176</v>
      </c>
    </row>
    <row r="886" ht="15.75" customHeight="1">
      <c r="A886" s="7">
        <v>43250.0</v>
      </c>
      <c r="B886" s="19">
        <v>2.97509077659652E7</v>
      </c>
      <c r="C886" s="16">
        <f t="shared" si="1"/>
        <v>0.15</v>
      </c>
      <c r="D886" s="25">
        <f t="shared" si="2"/>
        <v>4462.636165</v>
      </c>
      <c r="E886" s="19">
        <f t="shared" si="3"/>
        <v>107103.268</v>
      </c>
      <c r="F886" s="19">
        <f t="shared" si="15"/>
        <v>11388488.95</v>
      </c>
      <c r="G886" s="26">
        <v>7406.52</v>
      </c>
      <c r="H886" s="34">
        <v>8.19272030651341</v>
      </c>
      <c r="I886" s="1">
        <v>12.5</v>
      </c>
      <c r="J886" s="25">
        <f t="shared" si="4"/>
        <v>48748.17324</v>
      </c>
      <c r="K886" s="19">
        <f t="shared" si="5"/>
        <v>678027.5406</v>
      </c>
      <c r="L886" s="25">
        <f t="shared" si="6"/>
        <v>23.69445079</v>
      </c>
      <c r="M886" s="25">
        <f t="shared" si="7"/>
        <v>2197.072441</v>
      </c>
      <c r="N886" s="25">
        <f t="shared" si="9"/>
        <v>2035089.249</v>
      </c>
    </row>
    <row r="887" ht="15.75" customHeight="1">
      <c r="A887" s="7">
        <v>43251.0</v>
      </c>
      <c r="B887" s="19">
        <v>2.95673938020191E7</v>
      </c>
      <c r="C887" s="16">
        <f t="shared" si="1"/>
        <v>0.15</v>
      </c>
      <c r="D887" s="25">
        <f t="shared" si="2"/>
        <v>4435.10907</v>
      </c>
      <c r="E887" s="19">
        <f t="shared" si="3"/>
        <v>106442.6177</v>
      </c>
      <c r="F887" s="19">
        <f t="shared" si="15"/>
        <v>11494931.57</v>
      </c>
      <c r="G887" s="26">
        <v>7494.17</v>
      </c>
      <c r="H887" s="34">
        <v>8.56294117647058</v>
      </c>
      <c r="I887" s="1">
        <v>12.5</v>
      </c>
      <c r="J887" s="25">
        <f t="shared" si="4"/>
        <v>50636.77077</v>
      </c>
      <c r="K887" s="19">
        <f t="shared" si="5"/>
        <v>656389.8296</v>
      </c>
      <c r="L887" s="25">
        <f t="shared" si="6"/>
        <v>24.32455826</v>
      </c>
      <c r="M887" s="25">
        <f t="shared" si="7"/>
        <v>2102.081473</v>
      </c>
      <c r="N887" s="25">
        <f t="shared" si="9"/>
        <v>2037191.33</v>
      </c>
    </row>
    <row r="888" ht="15.75" customHeight="1">
      <c r="A888" s="7">
        <v>43252.0</v>
      </c>
      <c r="B888" s="19">
        <v>2.96897364446498E7</v>
      </c>
      <c r="C888" s="16">
        <f t="shared" si="1"/>
        <v>0.15</v>
      </c>
      <c r="D888" s="25">
        <f t="shared" si="2"/>
        <v>4453.460467</v>
      </c>
      <c r="E888" s="19">
        <f t="shared" si="3"/>
        <v>106883.0512</v>
      </c>
      <c r="F888" s="19">
        <f t="shared" si="15"/>
        <v>11601814.62</v>
      </c>
      <c r="G888" s="26">
        <v>7541.45</v>
      </c>
      <c r="H888" s="34">
        <v>8.67439759036144</v>
      </c>
      <c r="I888" s="1">
        <v>12.5</v>
      </c>
      <c r="J888" s="25">
        <f t="shared" si="4"/>
        <v>51508.11565</v>
      </c>
      <c r="K888" s="19">
        <f t="shared" si="5"/>
        <v>652043.8383</v>
      </c>
      <c r="L888" s="25">
        <f t="shared" si="6"/>
        <v>24.5880058</v>
      </c>
      <c r="M888" s="25">
        <f t="shared" si="7"/>
        <v>2075.072051</v>
      </c>
      <c r="N888" s="25">
        <f t="shared" si="9"/>
        <v>2039266.402</v>
      </c>
    </row>
    <row r="889" ht="15.75" customHeight="1">
      <c r="A889" s="7">
        <v>43253.0</v>
      </c>
      <c r="B889" s="19">
        <v>2.93227085167576E7</v>
      </c>
      <c r="C889" s="16">
        <f t="shared" si="1"/>
        <v>0.15</v>
      </c>
      <c r="D889" s="25">
        <f t="shared" si="2"/>
        <v>4398.406278</v>
      </c>
      <c r="E889" s="19">
        <f t="shared" si="3"/>
        <v>105561.7507</v>
      </c>
      <c r="F889" s="19">
        <f t="shared" si="15"/>
        <v>11707376.37</v>
      </c>
      <c r="G889" s="26">
        <v>7643.45</v>
      </c>
      <c r="H889" s="34">
        <v>9.44484649122807</v>
      </c>
      <c r="I889" s="1">
        <v>12.5</v>
      </c>
      <c r="J889" s="25">
        <f t="shared" si="4"/>
        <v>55389.69613</v>
      </c>
      <c r="K889" s="19">
        <f t="shared" si="5"/>
        <v>606954.0151</v>
      </c>
      <c r="L889" s="25">
        <f t="shared" si="6"/>
        <v>26.0880762</v>
      </c>
      <c r="M889" s="25">
        <f t="shared" si="7"/>
        <v>1905.801224</v>
      </c>
      <c r="N889" s="25">
        <f t="shared" si="9"/>
        <v>2041172.203</v>
      </c>
    </row>
    <row r="890" ht="15.75" customHeight="1">
      <c r="A890" s="7">
        <v>43254.0</v>
      </c>
      <c r="B890" s="19">
        <v>2.95368081413614E7</v>
      </c>
      <c r="C890" s="16">
        <f t="shared" si="1"/>
        <v>0.15</v>
      </c>
      <c r="D890" s="25">
        <f t="shared" si="2"/>
        <v>4430.521221</v>
      </c>
      <c r="E890" s="19">
        <f t="shared" si="3"/>
        <v>106332.5093</v>
      </c>
      <c r="F890" s="19">
        <f t="shared" si="15"/>
        <v>11813708.88</v>
      </c>
      <c r="G890" s="26">
        <v>7720.25</v>
      </c>
      <c r="H890" s="34">
        <v>8.85848670756646</v>
      </c>
      <c r="I890" s="1">
        <v>12.5</v>
      </c>
      <c r="J890" s="25">
        <f t="shared" si="4"/>
        <v>52330.28446</v>
      </c>
      <c r="K890" s="19">
        <f t="shared" si="5"/>
        <v>653631.6745</v>
      </c>
      <c r="L890" s="25">
        <f t="shared" si="6"/>
        <v>24.40193311</v>
      </c>
      <c r="M890" s="25">
        <f t="shared" si="7"/>
        <v>2031.949767</v>
      </c>
      <c r="N890" s="25">
        <f t="shared" si="9"/>
        <v>2043204.153</v>
      </c>
    </row>
    <row r="891" ht="15.75" customHeight="1">
      <c r="A891" s="7">
        <v>43255.0</v>
      </c>
      <c r="B891" s="19">
        <v>3.08825772102996E7</v>
      </c>
      <c r="C891" s="16">
        <f t="shared" si="1"/>
        <v>0.15</v>
      </c>
      <c r="D891" s="25">
        <f t="shared" si="2"/>
        <v>4632.386582</v>
      </c>
      <c r="E891" s="19">
        <f t="shared" si="3"/>
        <v>111177.278</v>
      </c>
      <c r="F891" s="19">
        <f t="shared" si="15"/>
        <v>11924886.16</v>
      </c>
      <c r="G891" s="26">
        <v>7514.47</v>
      </c>
      <c r="H891" s="34">
        <v>7.8981884057971</v>
      </c>
      <c r="I891" s="1">
        <v>12.5</v>
      </c>
      <c r="J891" s="25">
        <f t="shared" si="4"/>
        <v>48783.28265</v>
      </c>
      <c r="K891" s="19">
        <f t="shared" si="5"/>
        <v>713562.6818</v>
      </c>
      <c r="L891" s="25">
        <f t="shared" si="6"/>
        <v>23.37088544</v>
      </c>
      <c r="M891" s="25">
        <f t="shared" si="7"/>
        <v>2279.003624</v>
      </c>
      <c r="N891" s="25">
        <f t="shared" si="9"/>
        <v>2045483.157</v>
      </c>
    </row>
    <row r="892" ht="15.75" customHeight="1">
      <c r="A892" s="7">
        <v>43256.0</v>
      </c>
      <c r="B892" s="19">
        <v>3.17007665563539E7</v>
      </c>
      <c r="C892" s="16">
        <f t="shared" si="1"/>
        <v>0.15</v>
      </c>
      <c r="D892" s="25">
        <f t="shared" si="2"/>
        <v>4755.114983</v>
      </c>
      <c r="E892" s="19">
        <f t="shared" si="3"/>
        <v>114122.7596</v>
      </c>
      <c r="F892" s="19">
        <f t="shared" si="15"/>
        <v>12039008.92</v>
      </c>
      <c r="G892" s="26">
        <v>7633.76</v>
      </c>
      <c r="H892" s="34">
        <v>8.19409523809523</v>
      </c>
      <c r="I892" s="1">
        <v>12.5</v>
      </c>
      <c r="J892" s="25">
        <f t="shared" si="4"/>
        <v>51951.82006</v>
      </c>
      <c r="K892" s="19">
        <f t="shared" si="5"/>
        <v>698712.8943</v>
      </c>
      <c r="L892" s="25">
        <f t="shared" si="6"/>
        <v>24.49992562</v>
      </c>
      <c r="M892" s="25">
        <f t="shared" si="7"/>
        <v>2196.703782</v>
      </c>
      <c r="N892" s="25">
        <f t="shared" si="9"/>
        <v>2047679.86</v>
      </c>
    </row>
    <row r="893" ht="15.75" customHeight="1">
      <c r="A893" s="7">
        <v>43257.0</v>
      </c>
      <c r="B893" s="19">
        <v>3.16588834569602E7</v>
      </c>
      <c r="C893" s="16">
        <f t="shared" si="1"/>
        <v>0.15</v>
      </c>
      <c r="D893" s="25">
        <f t="shared" si="2"/>
        <v>4748.832519</v>
      </c>
      <c r="E893" s="19">
        <f t="shared" si="3"/>
        <v>113971.9804</v>
      </c>
      <c r="F893" s="19">
        <f t="shared" si="15"/>
        <v>12152980.9</v>
      </c>
      <c r="G893" s="26">
        <v>7653.98</v>
      </c>
      <c r="H893" s="34">
        <v>9.80759637188208</v>
      </c>
      <c r="I893" s="1">
        <v>12.5</v>
      </c>
      <c r="J893" s="25">
        <f t="shared" si="4"/>
        <v>62099.51011</v>
      </c>
      <c r="K893" s="19">
        <f t="shared" si="5"/>
        <v>585310.0783</v>
      </c>
      <c r="L893" s="25">
        <f t="shared" si="6"/>
        <v>29.20810302</v>
      </c>
      <c r="M893" s="25">
        <f t="shared" si="7"/>
        <v>1835.31207</v>
      </c>
      <c r="N893" s="25">
        <f t="shared" si="9"/>
        <v>2049515.173</v>
      </c>
    </row>
    <row r="894" ht="15.75" customHeight="1">
      <c r="A894" s="7">
        <v>43258.0</v>
      </c>
      <c r="B894" s="19">
        <v>3.15989979876146E7</v>
      </c>
      <c r="C894" s="16">
        <f t="shared" si="1"/>
        <v>0.15</v>
      </c>
      <c r="D894" s="25">
        <f t="shared" si="2"/>
        <v>4739.849698</v>
      </c>
      <c r="E894" s="19">
        <f t="shared" si="3"/>
        <v>113756.3928</v>
      </c>
      <c r="F894" s="19">
        <f t="shared" si="15"/>
        <v>12266737.29</v>
      </c>
      <c r="G894" s="26">
        <v>7678.24</v>
      </c>
      <c r="H894" s="34">
        <v>10.110606060606</v>
      </c>
      <c r="I894" s="1">
        <v>12.5</v>
      </c>
      <c r="J894" s="25">
        <f t="shared" si="4"/>
        <v>63897.00411</v>
      </c>
      <c r="K894" s="19">
        <f t="shared" si="5"/>
        <v>569568.2302</v>
      </c>
      <c r="L894" s="25">
        <f t="shared" si="6"/>
        <v>29.95858619</v>
      </c>
      <c r="M894" s="25">
        <f t="shared" si="7"/>
        <v>1780.308707</v>
      </c>
      <c r="N894" s="25">
        <f t="shared" si="9"/>
        <v>2051295.481</v>
      </c>
    </row>
    <row r="895" ht="15.75" customHeight="1">
      <c r="A895" s="7">
        <v>43259.0</v>
      </c>
      <c r="B895" s="19">
        <v>3.2037484273768E7</v>
      </c>
      <c r="C895" s="16">
        <f t="shared" si="1"/>
        <v>0.15</v>
      </c>
      <c r="D895" s="25">
        <f t="shared" si="2"/>
        <v>4805.622641</v>
      </c>
      <c r="E895" s="19">
        <f t="shared" si="3"/>
        <v>115334.9434</v>
      </c>
      <c r="F895" s="19">
        <f t="shared" si="15"/>
        <v>12382072.23</v>
      </c>
      <c r="G895" s="26">
        <v>7624.92</v>
      </c>
      <c r="H895" s="34">
        <v>9.91172413793103</v>
      </c>
      <c r="I895" s="1">
        <v>12.5</v>
      </c>
      <c r="J895" s="25">
        <f t="shared" si="4"/>
        <v>63509.34124</v>
      </c>
      <c r="K895" s="19">
        <f t="shared" si="5"/>
        <v>576962.1834</v>
      </c>
      <c r="L895" s="25">
        <f t="shared" si="6"/>
        <v>29.98505276</v>
      </c>
      <c r="M895" s="25">
        <f t="shared" si="7"/>
        <v>1816.031172</v>
      </c>
      <c r="N895" s="25">
        <f t="shared" si="9"/>
        <v>2053111.512</v>
      </c>
    </row>
    <row r="896" ht="15.75" customHeight="1">
      <c r="A896" s="7">
        <v>43260.0</v>
      </c>
      <c r="B896" s="19">
        <v>3.20693557863954E7</v>
      </c>
      <c r="C896" s="16">
        <f t="shared" si="1"/>
        <v>0.15</v>
      </c>
      <c r="D896" s="25">
        <f t="shared" si="2"/>
        <v>4810.403368</v>
      </c>
      <c r="E896" s="19">
        <f t="shared" si="3"/>
        <v>115449.6808</v>
      </c>
      <c r="F896" s="19">
        <f t="shared" si="15"/>
        <v>12497521.91</v>
      </c>
      <c r="G896" s="26">
        <v>7531.98</v>
      </c>
      <c r="H896" s="34">
        <v>9.99277389277389</v>
      </c>
      <c r="I896" s="1">
        <v>12.5</v>
      </c>
      <c r="J896" s="25">
        <f t="shared" si="4"/>
        <v>64092.36425</v>
      </c>
      <c r="K896" s="19">
        <f t="shared" si="5"/>
        <v>565306.9969</v>
      </c>
      <c r="L896" s="25">
        <f t="shared" si="6"/>
        <v>30.63371269</v>
      </c>
      <c r="M896" s="25">
        <f t="shared" si="7"/>
        <v>1801.30164</v>
      </c>
      <c r="N896" s="25">
        <f t="shared" si="9"/>
        <v>2054912.814</v>
      </c>
    </row>
    <row r="897" ht="15.75" customHeight="1">
      <c r="A897" s="7">
        <v>43261.0</v>
      </c>
      <c r="B897" s="19">
        <v>3.09281340355384E7</v>
      </c>
      <c r="C897" s="16">
        <f t="shared" si="1"/>
        <v>0.15</v>
      </c>
      <c r="D897" s="25">
        <f t="shared" si="2"/>
        <v>4639.220105</v>
      </c>
      <c r="E897" s="19">
        <f t="shared" si="3"/>
        <v>111341.2825</v>
      </c>
      <c r="F897" s="19">
        <f t="shared" si="15"/>
        <v>12608863.2</v>
      </c>
      <c r="G897" s="26">
        <v>6786.02</v>
      </c>
      <c r="H897" s="34">
        <v>11.4009186351706</v>
      </c>
      <c r="I897" s="1">
        <v>12.5</v>
      </c>
      <c r="J897" s="25">
        <f t="shared" si="4"/>
        <v>70521.82794</v>
      </c>
      <c r="K897" s="19">
        <f t="shared" si="5"/>
        <v>446412.7114</v>
      </c>
      <c r="L897" s="25">
        <f t="shared" si="6"/>
        <v>37.41200005</v>
      </c>
      <c r="M897" s="25">
        <f t="shared" si="7"/>
        <v>1578.820144</v>
      </c>
      <c r="N897" s="25">
        <f t="shared" si="9"/>
        <v>2056491.634</v>
      </c>
    </row>
    <row r="898" ht="15.75" customHeight="1">
      <c r="A898" s="7">
        <v>43262.0</v>
      </c>
      <c r="B898" s="19">
        <v>2.970011517544E7</v>
      </c>
      <c r="C898" s="16">
        <f t="shared" si="1"/>
        <v>0.15</v>
      </c>
      <c r="D898" s="25">
        <f t="shared" si="2"/>
        <v>4455.017276</v>
      </c>
      <c r="E898" s="19">
        <f t="shared" si="3"/>
        <v>106920.4146</v>
      </c>
      <c r="F898" s="19">
        <f t="shared" si="15"/>
        <v>12715783.61</v>
      </c>
      <c r="G898" s="26">
        <v>6906.92</v>
      </c>
      <c r="H898" s="34">
        <v>10.2185714285714</v>
      </c>
      <c r="I898" s="1">
        <v>12.5</v>
      </c>
      <c r="J898" s="25">
        <f t="shared" si="4"/>
        <v>60698.54967</v>
      </c>
      <c r="K898" s="19">
        <f t="shared" si="5"/>
        <v>506938.767</v>
      </c>
      <c r="L898" s="25">
        <f t="shared" si="6"/>
        <v>31.63707974</v>
      </c>
      <c r="M898" s="25">
        <f t="shared" si="7"/>
        <v>1761.498672</v>
      </c>
      <c r="N898" s="25">
        <f t="shared" si="9"/>
        <v>2058253.133</v>
      </c>
    </row>
    <row r="899" ht="15.75" customHeight="1">
      <c r="A899" s="7">
        <v>43263.0</v>
      </c>
      <c r="B899" s="19">
        <v>2.96299426691487E7</v>
      </c>
      <c r="C899" s="16">
        <f t="shared" si="1"/>
        <v>0.15</v>
      </c>
      <c r="D899" s="25">
        <f t="shared" si="2"/>
        <v>4444.4914</v>
      </c>
      <c r="E899" s="19">
        <f t="shared" si="3"/>
        <v>106667.7936</v>
      </c>
      <c r="F899" s="19">
        <f t="shared" si="15"/>
        <v>12822451.4</v>
      </c>
      <c r="G899" s="26">
        <v>6582.36</v>
      </c>
      <c r="H899" s="34">
        <v>10.0240229885057</v>
      </c>
      <c r="I899" s="1">
        <v>12.5</v>
      </c>
      <c r="J899" s="25">
        <f t="shared" si="4"/>
        <v>59402.24529</v>
      </c>
      <c r="K899" s="19">
        <f t="shared" si="5"/>
        <v>492493.8825</v>
      </c>
      <c r="L899" s="25">
        <f t="shared" si="6"/>
        <v>32.48805642</v>
      </c>
      <c r="M899" s="25">
        <f t="shared" si="7"/>
        <v>1795.686225</v>
      </c>
      <c r="N899" s="25">
        <f t="shared" si="9"/>
        <v>2060048.819</v>
      </c>
    </row>
    <row r="900" ht="15.75" customHeight="1">
      <c r="A900" s="7">
        <v>43264.0</v>
      </c>
      <c r="B900" s="19">
        <v>2.96299426691487E7</v>
      </c>
      <c r="C900" s="16">
        <f t="shared" si="1"/>
        <v>0.15</v>
      </c>
      <c r="D900" s="25">
        <f t="shared" si="2"/>
        <v>4444.4914</v>
      </c>
      <c r="E900" s="19">
        <f t="shared" si="3"/>
        <v>106667.7936</v>
      </c>
      <c r="F900" s="19">
        <f t="shared" si="15"/>
        <v>12929119.2</v>
      </c>
      <c r="G900" s="26">
        <v>6349.9</v>
      </c>
      <c r="H900" s="34">
        <v>9.99160839160839</v>
      </c>
      <c r="I900" s="1">
        <v>12.5</v>
      </c>
      <c r="J900" s="25">
        <f t="shared" si="4"/>
        <v>59210.15676</v>
      </c>
      <c r="K900" s="19">
        <f t="shared" si="5"/>
        <v>476642.4797</v>
      </c>
      <c r="L900" s="25">
        <f t="shared" si="6"/>
        <v>33.56849153</v>
      </c>
      <c r="M900" s="25">
        <f t="shared" si="7"/>
        <v>1801.511758</v>
      </c>
      <c r="N900" s="25">
        <f t="shared" si="9"/>
        <v>2061850.331</v>
      </c>
    </row>
    <row r="901" ht="15.75" customHeight="1">
      <c r="A901" s="7">
        <v>43265.0</v>
      </c>
      <c r="B901" s="19">
        <v>2.99106326943141E7</v>
      </c>
      <c r="C901" s="16">
        <f t="shared" si="1"/>
        <v>0.15</v>
      </c>
      <c r="D901" s="25">
        <f t="shared" si="2"/>
        <v>4486.594904</v>
      </c>
      <c r="E901" s="19">
        <f t="shared" si="3"/>
        <v>107678.2777</v>
      </c>
      <c r="F901" s="19">
        <f t="shared" si="15"/>
        <v>13036797.48</v>
      </c>
      <c r="G901" s="26">
        <v>6675.35</v>
      </c>
      <c r="H901" s="34">
        <v>9.39444444444444</v>
      </c>
      <c r="I901" s="1">
        <v>12.5</v>
      </c>
      <c r="J901" s="25">
        <f t="shared" si="4"/>
        <v>56198.75543</v>
      </c>
      <c r="K901" s="19">
        <f t="shared" si="5"/>
        <v>532922.6789</v>
      </c>
      <c r="L901" s="25">
        <f t="shared" si="6"/>
        <v>30.30785195</v>
      </c>
      <c r="M901" s="25">
        <f t="shared" si="7"/>
        <v>1916.02602</v>
      </c>
      <c r="N901" s="25">
        <f t="shared" si="9"/>
        <v>2063766.357</v>
      </c>
    </row>
    <row r="902" ht="15.75" customHeight="1">
      <c r="A902" s="7">
        <v>43266.0</v>
      </c>
      <c r="B902" s="19">
        <v>3.02614952257707E7</v>
      </c>
      <c r="C902" s="16">
        <f t="shared" si="1"/>
        <v>0.15</v>
      </c>
      <c r="D902" s="25">
        <f t="shared" si="2"/>
        <v>4539.224284</v>
      </c>
      <c r="E902" s="19">
        <f t="shared" si="3"/>
        <v>108941.3828</v>
      </c>
      <c r="F902" s="19">
        <f t="shared" si="15"/>
        <v>13145738.86</v>
      </c>
      <c r="G902" s="26">
        <v>6456.58</v>
      </c>
      <c r="H902" s="34">
        <v>9.4553376906318</v>
      </c>
      <c r="I902" s="1">
        <v>12.5</v>
      </c>
      <c r="J902" s="25">
        <f t="shared" si="4"/>
        <v>57226.53128</v>
      </c>
      <c r="K902" s="19">
        <f t="shared" si="5"/>
        <v>512137.7108</v>
      </c>
      <c r="L902" s="25">
        <f t="shared" si="6"/>
        <v>31.90783861</v>
      </c>
      <c r="M902" s="25">
        <f t="shared" si="7"/>
        <v>1903.686636</v>
      </c>
      <c r="N902" s="25">
        <f t="shared" si="9"/>
        <v>2065670.044</v>
      </c>
    </row>
    <row r="903" ht="15.75" customHeight="1">
      <c r="A903" s="7">
        <v>43267.0</v>
      </c>
      <c r="B903" s="19">
        <v>3.16298590984518E7</v>
      </c>
      <c r="C903" s="16">
        <f t="shared" si="1"/>
        <v>0.15</v>
      </c>
      <c r="D903" s="25">
        <f t="shared" si="2"/>
        <v>4744.478865</v>
      </c>
      <c r="E903" s="19">
        <f t="shared" si="3"/>
        <v>113867.4928</v>
      </c>
      <c r="F903" s="19">
        <f t="shared" si="15"/>
        <v>13259606.35</v>
      </c>
      <c r="G903" s="26">
        <v>6550.16</v>
      </c>
      <c r="H903" s="34">
        <v>8.71716867469879</v>
      </c>
      <c r="I903" s="1">
        <v>12.5</v>
      </c>
      <c r="J903" s="25">
        <f t="shared" si="4"/>
        <v>55144.56338</v>
      </c>
      <c r="K903" s="19">
        <f t="shared" si="5"/>
        <v>563556.8363</v>
      </c>
      <c r="L903" s="25">
        <f t="shared" si="6"/>
        <v>30.30772198</v>
      </c>
      <c r="M903" s="25">
        <f t="shared" si="7"/>
        <v>2064.89064</v>
      </c>
      <c r="N903" s="25">
        <f t="shared" si="9"/>
        <v>2067734.934</v>
      </c>
    </row>
    <row r="904" ht="15.75" customHeight="1">
      <c r="A904" s="7">
        <v>43268.0</v>
      </c>
      <c r="B904" s="19">
        <v>3.22263254019282E7</v>
      </c>
      <c r="C904" s="16">
        <f t="shared" si="1"/>
        <v>0.15</v>
      </c>
      <c r="D904" s="25">
        <f t="shared" si="2"/>
        <v>4833.94881</v>
      </c>
      <c r="E904" s="19">
        <f t="shared" si="3"/>
        <v>116014.7714</v>
      </c>
      <c r="F904" s="19">
        <f t="shared" si="15"/>
        <v>13375621.12</v>
      </c>
      <c r="G904" s="26">
        <v>6499.27</v>
      </c>
      <c r="H904" s="34">
        <v>9.07781316348195</v>
      </c>
      <c r="I904" s="1">
        <v>12.5</v>
      </c>
      <c r="J904" s="25">
        <f t="shared" si="4"/>
        <v>58508.91219</v>
      </c>
      <c r="K904" s="19">
        <f t="shared" si="5"/>
        <v>536963.2986</v>
      </c>
      <c r="L904" s="25">
        <f t="shared" si="6"/>
        <v>32.40857571</v>
      </c>
      <c r="M904" s="25">
        <f t="shared" si="7"/>
        <v>1982.856408</v>
      </c>
      <c r="N904" s="25">
        <f t="shared" si="9"/>
        <v>2069717.791</v>
      </c>
    </row>
    <row r="905" ht="15.75" customHeight="1">
      <c r="A905" s="7">
        <v>43269.0</v>
      </c>
      <c r="B905" s="19">
        <v>3.28929642116959E7</v>
      </c>
      <c r="C905" s="16">
        <f t="shared" si="1"/>
        <v>0.15</v>
      </c>
      <c r="D905" s="25">
        <f t="shared" si="2"/>
        <v>4933.944632</v>
      </c>
      <c r="E905" s="19">
        <f t="shared" si="3"/>
        <v>118414.6712</v>
      </c>
      <c r="F905" s="19">
        <f t="shared" si="15"/>
        <v>13494035.79</v>
      </c>
      <c r="G905" s="26">
        <v>6734.82</v>
      </c>
      <c r="H905" s="34">
        <v>8.87235772357723</v>
      </c>
      <c r="I905" s="1">
        <v>12.5</v>
      </c>
      <c r="J905" s="25">
        <f t="shared" si="4"/>
        <v>58367.62901</v>
      </c>
      <c r="K905" s="19">
        <f t="shared" si="5"/>
        <v>569309.2138</v>
      </c>
      <c r="L905" s="25">
        <f t="shared" si="6"/>
        <v>31.1995665</v>
      </c>
      <c r="M905" s="25">
        <f t="shared" si="7"/>
        <v>2028.773023</v>
      </c>
      <c r="N905" s="25">
        <f t="shared" si="9"/>
        <v>2071746.564</v>
      </c>
    </row>
    <row r="906" ht="15.75" customHeight="1">
      <c r="A906" s="7">
        <v>43270.0</v>
      </c>
      <c r="B906" s="19">
        <v>3.34645723176572E7</v>
      </c>
      <c r="C906" s="16">
        <f t="shared" si="1"/>
        <v>0.15</v>
      </c>
      <c r="D906" s="25">
        <f t="shared" si="2"/>
        <v>5019.685848</v>
      </c>
      <c r="E906" s="19">
        <f t="shared" si="3"/>
        <v>120472.4603</v>
      </c>
      <c r="F906" s="19">
        <f t="shared" si="15"/>
        <v>13614508.25</v>
      </c>
      <c r="G906" s="26">
        <v>6769.94</v>
      </c>
      <c r="H906" s="34">
        <v>9.30387096774193</v>
      </c>
      <c r="I906" s="1">
        <v>12.5</v>
      </c>
      <c r="J906" s="25">
        <f t="shared" si="4"/>
        <v>62270.01257</v>
      </c>
      <c r="K906" s="19">
        <f t="shared" si="5"/>
        <v>545735.7499</v>
      </c>
      <c r="L906" s="25">
        <f t="shared" si="6"/>
        <v>33.11285554</v>
      </c>
      <c r="M906" s="25">
        <f t="shared" si="7"/>
        <v>1934.678594</v>
      </c>
      <c r="N906" s="25">
        <f t="shared" si="9"/>
        <v>2073681.242</v>
      </c>
    </row>
    <row r="907" ht="15.75" customHeight="1">
      <c r="A907" s="7">
        <v>43271.0</v>
      </c>
      <c r="B907" s="19">
        <v>3.36853178921618E7</v>
      </c>
      <c r="C907" s="16">
        <f t="shared" si="1"/>
        <v>0.15</v>
      </c>
      <c r="D907" s="25">
        <f t="shared" si="2"/>
        <v>5052.797684</v>
      </c>
      <c r="E907" s="19">
        <f t="shared" si="3"/>
        <v>121267.1444</v>
      </c>
      <c r="F907" s="19">
        <f t="shared" si="15"/>
        <v>13735775.4</v>
      </c>
      <c r="G907" s="26">
        <v>6776.55</v>
      </c>
      <c r="H907" s="34">
        <v>9.22032258064516</v>
      </c>
      <c r="I907" s="1">
        <v>12.5</v>
      </c>
      <c r="J907" s="25">
        <f t="shared" si="4"/>
        <v>62117.89944</v>
      </c>
      <c r="K907" s="19">
        <f t="shared" si="5"/>
        <v>551218.5128</v>
      </c>
      <c r="L907" s="25">
        <f t="shared" si="6"/>
        <v>32.99974736</v>
      </c>
      <c r="M907" s="25">
        <f t="shared" si="7"/>
        <v>1952.209355</v>
      </c>
      <c r="N907" s="25">
        <f t="shared" si="9"/>
        <v>2075633.452</v>
      </c>
    </row>
    <row r="908" ht="15.75" customHeight="1">
      <c r="A908" s="7">
        <v>43272.0</v>
      </c>
      <c r="B908" s="19">
        <v>3.44469288510979E7</v>
      </c>
      <c r="C908" s="16">
        <f t="shared" si="1"/>
        <v>0.15</v>
      </c>
      <c r="D908" s="25">
        <f t="shared" si="2"/>
        <v>5167.039328</v>
      </c>
      <c r="E908" s="19">
        <f t="shared" si="3"/>
        <v>124008.9439</v>
      </c>
      <c r="F908" s="19">
        <f t="shared" si="15"/>
        <v>13859784.34</v>
      </c>
      <c r="G908" s="26">
        <v>6729.74</v>
      </c>
      <c r="H908" s="34">
        <v>8.48990196078431</v>
      </c>
      <c r="I908" s="1">
        <v>12.5</v>
      </c>
      <c r="J908" s="25">
        <f t="shared" si="4"/>
        <v>58490.20976</v>
      </c>
      <c r="K908" s="19">
        <f t="shared" si="5"/>
        <v>594506.8651</v>
      </c>
      <c r="L908" s="25">
        <f t="shared" si="6"/>
        <v>31.28869096</v>
      </c>
      <c r="M908" s="25">
        <f t="shared" si="7"/>
        <v>2120.165826</v>
      </c>
      <c r="N908" s="25">
        <f t="shared" si="9"/>
        <v>2077753.617</v>
      </c>
    </row>
    <row r="909" ht="15.75" customHeight="1">
      <c r="A909" s="7">
        <v>43273.0</v>
      </c>
      <c r="B909" s="19">
        <v>3.40673223655271E7</v>
      </c>
      <c r="C909" s="16">
        <f t="shared" si="1"/>
        <v>0.15</v>
      </c>
      <c r="D909" s="25">
        <f t="shared" si="2"/>
        <v>5110.098355</v>
      </c>
      <c r="E909" s="19">
        <f t="shared" si="3"/>
        <v>122642.3605</v>
      </c>
      <c r="F909" s="19">
        <f t="shared" si="15"/>
        <v>13982426.7</v>
      </c>
      <c r="G909" s="26">
        <v>6083.69</v>
      </c>
      <c r="H909" s="34">
        <v>9.56467991169977</v>
      </c>
      <c r="I909" s="1">
        <v>12.5</v>
      </c>
      <c r="J909" s="25">
        <f t="shared" si="4"/>
        <v>65168.60677</v>
      </c>
      <c r="K909" s="19">
        <f t="shared" si="5"/>
        <v>477043.4078</v>
      </c>
      <c r="L909" s="25">
        <f t="shared" si="6"/>
        <v>38.56327071</v>
      </c>
      <c r="M909" s="25">
        <f t="shared" si="7"/>
        <v>1881.923929</v>
      </c>
      <c r="N909" s="25">
        <f t="shared" si="9"/>
        <v>2079635.541</v>
      </c>
    </row>
    <row r="910" ht="15.75" customHeight="1">
      <c r="A910" s="7">
        <v>43274.0</v>
      </c>
      <c r="B910" s="19">
        <v>3.43280113889262E7</v>
      </c>
      <c r="C910" s="16">
        <f t="shared" si="1"/>
        <v>0.15</v>
      </c>
      <c r="D910" s="25">
        <f t="shared" si="2"/>
        <v>5149.201708</v>
      </c>
      <c r="E910" s="19">
        <f t="shared" si="3"/>
        <v>123580.841</v>
      </c>
      <c r="F910" s="19">
        <f t="shared" si="15"/>
        <v>14106007.54</v>
      </c>
      <c r="G910" s="26">
        <v>6162.48</v>
      </c>
      <c r="H910" s="34">
        <v>9.01854166666666</v>
      </c>
      <c r="I910" s="1">
        <v>12.5</v>
      </c>
      <c r="J910" s="25">
        <f t="shared" si="4"/>
        <v>61917.72021</v>
      </c>
      <c r="K910" s="19">
        <f t="shared" si="5"/>
        <v>512484.1877</v>
      </c>
      <c r="L910" s="25">
        <f t="shared" si="6"/>
        <v>36.17111824</v>
      </c>
      <c r="M910" s="25">
        <f t="shared" si="7"/>
        <v>1995.888101</v>
      </c>
      <c r="N910" s="25">
        <f t="shared" si="9"/>
        <v>2081631.429</v>
      </c>
    </row>
    <row r="911" ht="15.75" customHeight="1">
      <c r="A911" s="7">
        <v>43275.0</v>
      </c>
      <c r="B911" s="19">
        <v>3.47397312555554E7</v>
      </c>
      <c r="C911" s="16">
        <f t="shared" si="1"/>
        <v>0.15</v>
      </c>
      <c r="D911" s="25">
        <f t="shared" si="2"/>
        <v>5210.959688</v>
      </c>
      <c r="E911" s="19">
        <f t="shared" si="3"/>
        <v>125063.0325</v>
      </c>
      <c r="F911" s="19">
        <f t="shared" si="15"/>
        <v>14231070.58</v>
      </c>
      <c r="G911" s="26">
        <v>6173.23</v>
      </c>
      <c r="H911" s="34">
        <v>8.28352826510721</v>
      </c>
      <c r="I911" s="1">
        <v>12.5</v>
      </c>
      <c r="J911" s="25">
        <f t="shared" si="4"/>
        <v>57553.50916</v>
      </c>
      <c r="K911" s="19">
        <f t="shared" si="5"/>
        <v>558931.2129</v>
      </c>
      <c r="L911" s="25">
        <f t="shared" si="6"/>
        <v>33.56308334</v>
      </c>
      <c r="M911" s="25">
        <f t="shared" si="7"/>
        <v>2172.987092</v>
      </c>
      <c r="N911" s="25">
        <f t="shared" si="9"/>
        <v>2083804.416</v>
      </c>
    </row>
    <row r="912" ht="15.75" customHeight="1">
      <c r="A912" s="7">
        <v>43276.0</v>
      </c>
      <c r="B912" s="19">
        <v>3.48118466401462E7</v>
      </c>
      <c r="C912" s="16">
        <f t="shared" si="1"/>
        <v>0.15</v>
      </c>
      <c r="D912" s="25">
        <f t="shared" si="2"/>
        <v>5221.776996</v>
      </c>
      <c r="E912" s="19">
        <f t="shared" si="3"/>
        <v>125322.6479</v>
      </c>
      <c r="F912" s="19">
        <f t="shared" si="15"/>
        <v>14356393.22</v>
      </c>
      <c r="G912" s="26">
        <v>6249.18</v>
      </c>
      <c r="H912" s="34">
        <v>9.32707006369426</v>
      </c>
      <c r="I912" s="1">
        <v>12.5</v>
      </c>
      <c r="J912" s="25">
        <f t="shared" si="4"/>
        <v>64938.50653</v>
      </c>
      <c r="K912" s="19">
        <f t="shared" si="5"/>
        <v>502503.4623</v>
      </c>
      <c r="L912" s="25">
        <f t="shared" si="6"/>
        <v>37.40948789</v>
      </c>
      <c r="M912" s="25">
        <f t="shared" si="7"/>
        <v>1929.866494</v>
      </c>
      <c r="N912" s="25">
        <f t="shared" si="9"/>
        <v>2085734.283</v>
      </c>
    </row>
    <row r="913" ht="15.75" customHeight="1">
      <c r="A913" s="7">
        <v>43277.0</v>
      </c>
      <c r="B913" s="19">
        <v>3.44873274094874E7</v>
      </c>
      <c r="C913" s="16">
        <f t="shared" si="1"/>
        <v>0.15</v>
      </c>
      <c r="D913" s="25">
        <f t="shared" si="2"/>
        <v>5173.099111</v>
      </c>
      <c r="E913" s="19">
        <f t="shared" si="3"/>
        <v>124154.3787</v>
      </c>
      <c r="F913" s="19">
        <f t="shared" si="15"/>
        <v>14480547.6</v>
      </c>
      <c r="G913" s="26">
        <v>6093.67</v>
      </c>
      <c r="H913" s="34">
        <v>9.84132420091324</v>
      </c>
      <c r="I913" s="1">
        <v>12.5</v>
      </c>
      <c r="J913" s="25">
        <f t="shared" si="4"/>
        <v>67880.19397</v>
      </c>
      <c r="K913" s="19">
        <f t="shared" si="5"/>
        <v>464394.0599</v>
      </c>
      <c r="L913" s="25">
        <f t="shared" si="6"/>
        <v>40.10205645</v>
      </c>
      <c r="M913" s="25">
        <f t="shared" si="7"/>
        <v>1829.022155</v>
      </c>
      <c r="N913" s="25">
        <f t="shared" si="9"/>
        <v>2087563.305</v>
      </c>
    </row>
    <row r="914" ht="15.75" customHeight="1">
      <c r="A914" s="7">
        <v>43278.0</v>
      </c>
      <c r="B914" s="19">
        <v>3.27205004870112E7</v>
      </c>
      <c r="C914" s="16">
        <f t="shared" si="1"/>
        <v>0.15</v>
      </c>
      <c r="D914" s="25">
        <f t="shared" si="2"/>
        <v>4908.075073</v>
      </c>
      <c r="E914" s="19">
        <f t="shared" si="3"/>
        <v>117793.8018</v>
      </c>
      <c r="F914" s="19">
        <f t="shared" si="15"/>
        <v>14598341.41</v>
      </c>
      <c r="G914" s="26">
        <v>6157.13</v>
      </c>
      <c r="H914" s="34">
        <v>11.9063360881542</v>
      </c>
      <c r="I914" s="1">
        <v>12.5</v>
      </c>
      <c r="J914" s="25">
        <f t="shared" si="4"/>
        <v>77916.25515</v>
      </c>
      <c r="K914" s="19">
        <f t="shared" si="5"/>
        <v>387847.9043</v>
      </c>
      <c r="L914" s="25">
        <f t="shared" si="6"/>
        <v>45.55669907</v>
      </c>
      <c r="M914" s="25">
        <f t="shared" si="7"/>
        <v>1511.800093</v>
      </c>
      <c r="N914" s="25">
        <f t="shared" si="9"/>
        <v>2089075.105</v>
      </c>
    </row>
    <row r="915" ht="15.75" customHeight="1">
      <c r="A915" s="7">
        <v>43279.0</v>
      </c>
      <c r="B915" s="19">
        <v>3.29368466407838E7</v>
      </c>
      <c r="C915" s="16">
        <f t="shared" si="1"/>
        <v>0.15</v>
      </c>
      <c r="D915" s="25">
        <f t="shared" si="2"/>
        <v>4940.526996</v>
      </c>
      <c r="E915" s="19">
        <f t="shared" si="3"/>
        <v>118572.6479</v>
      </c>
      <c r="F915" s="19">
        <f t="shared" si="15"/>
        <v>14716914.05</v>
      </c>
      <c r="G915" s="26">
        <v>5903.44</v>
      </c>
      <c r="H915" s="34">
        <v>9.01518046709129</v>
      </c>
      <c r="I915" s="1">
        <v>12.5</v>
      </c>
      <c r="J915" s="25">
        <f t="shared" si="4"/>
        <v>59386.3233</v>
      </c>
      <c r="K915" s="19">
        <f t="shared" si="5"/>
        <v>491124.9438</v>
      </c>
      <c r="L915" s="25">
        <f t="shared" si="6"/>
        <v>36.21460773</v>
      </c>
      <c r="M915" s="25">
        <f t="shared" si="7"/>
        <v>1996.632243</v>
      </c>
      <c r="N915" s="25">
        <f t="shared" si="9"/>
        <v>2091071.737</v>
      </c>
    </row>
    <row r="916" ht="15.75" customHeight="1">
      <c r="A916" s="7">
        <v>43280.0</v>
      </c>
      <c r="B916" s="19">
        <v>3.26123274101249E7</v>
      </c>
      <c r="C916" s="16">
        <f t="shared" si="1"/>
        <v>0.15</v>
      </c>
      <c r="D916" s="25">
        <f t="shared" si="2"/>
        <v>4891.849112</v>
      </c>
      <c r="E916" s="19">
        <f t="shared" si="3"/>
        <v>117404.3787</v>
      </c>
      <c r="F916" s="19">
        <f t="shared" si="15"/>
        <v>14834318.43</v>
      </c>
      <c r="G916" s="26">
        <v>6218.3</v>
      </c>
      <c r="H916" s="34">
        <v>9.67108167770419</v>
      </c>
      <c r="I916" s="1">
        <v>12.5</v>
      </c>
      <c r="J916" s="25">
        <f t="shared" si="4"/>
        <v>63079.29642</v>
      </c>
      <c r="K916" s="19">
        <f t="shared" si="5"/>
        <v>482234.0619</v>
      </c>
      <c r="L916" s="25">
        <f t="shared" si="6"/>
        <v>36.51889859</v>
      </c>
      <c r="M916" s="25">
        <f t="shared" si="7"/>
        <v>1861.2189</v>
      </c>
      <c r="N916" s="25">
        <f t="shared" si="9"/>
        <v>2092932.956</v>
      </c>
    </row>
    <row r="917" ht="15.75" customHeight="1">
      <c r="A917" s="7">
        <v>43281.0</v>
      </c>
      <c r="B917" s="19">
        <v>3.1530596641262E7</v>
      </c>
      <c r="C917" s="16">
        <f t="shared" si="1"/>
        <v>0.15</v>
      </c>
      <c r="D917" s="25">
        <f t="shared" si="2"/>
        <v>4729.589496</v>
      </c>
      <c r="E917" s="19">
        <f t="shared" si="3"/>
        <v>113510.1479</v>
      </c>
      <c r="F917" s="19">
        <f t="shared" si="15"/>
        <v>14947828.58</v>
      </c>
      <c r="G917" s="26">
        <v>6404.0</v>
      </c>
      <c r="H917" s="34">
        <v>10.1937352245862</v>
      </c>
      <c r="I917" s="1">
        <v>12.5</v>
      </c>
      <c r="J917" s="25">
        <f t="shared" si="4"/>
        <v>64282.91073</v>
      </c>
      <c r="K917" s="19">
        <f t="shared" si="5"/>
        <v>471171.7436</v>
      </c>
      <c r="L917" s="25">
        <f t="shared" si="6"/>
        <v>36.13655194</v>
      </c>
      <c r="M917" s="25">
        <f t="shared" si="7"/>
        <v>1765.79042</v>
      </c>
      <c r="N917" s="25">
        <f t="shared" si="9"/>
        <v>2094698.747</v>
      </c>
    </row>
    <row r="918" ht="15.75" customHeight="1"/>
    <row r="919" ht="15.75" customHeight="1">
      <c r="G919" s="26"/>
      <c r="J919" s="25"/>
    </row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P3:Q3"/>
    <mergeCell ref="V3:X3"/>
    <mergeCell ref="P4:Q5"/>
    <mergeCell ref="R4:R5"/>
    <mergeCell ref="S4:S5"/>
    <mergeCell ref="T4:T5"/>
    <mergeCell ref="P6:Q7"/>
    <mergeCell ref="T6:T7"/>
    <mergeCell ref="P13:Q13"/>
    <mergeCell ref="P14:Q14"/>
    <mergeCell ref="R33:U33"/>
    <mergeCell ref="R6:R7"/>
    <mergeCell ref="S6:S7"/>
    <mergeCell ref="P10:Q10"/>
    <mergeCell ref="P11:Q11"/>
    <mergeCell ref="P12:Q12"/>
    <mergeCell ref="R12:T12"/>
    <mergeCell ref="R13:T13"/>
    <mergeCell ref="R14:T14"/>
  </mergeCells>
  <hyperlinks>
    <hyperlink r:id="rId2" ref="B2"/>
    <hyperlink r:id="rId3" ref="Q25"/>
    <hyperlink r:id="rId4" ref="Q36"/>
  </hyperlinks>
  <printOptions/>
  <pageMargins bottom="0.75" footer="0.0" header="0.0" left="0.7" right="0.7" top="0.75"/>
  <pageSetup orientation="portrait"/>
  <drawing r:id="rId5"/>
  <legacy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7.63"/>
    <col customWidth="1" min="3" max="3" width="9.88"/>
    <col customWidth="1" min="4" max="6" width="7.63"/>
    <col customWidth="1" min="7" max="7" width="9.63"/>
    <col customWidth="1" min="8" max="8" width="20.88"/>
    <col customWidth="1" min="9" max="9" width="9.25"/>
    <col customWidth="1" min="10" max="10" width="8.5"/>
    <col customWidth="1" min="11" max="11" width="9.63"/>
    <col customWidth="1" min="12" max="12" width="9.75"/>
    <col customWidth="1" min="13" max="14" width="7.63"/>
    <col customWidth="1" min="15" max="16" width="10.25"/>
    <col customWidth="1" min="17" max="26" width="7.63"/>
  </cols>
  <sheetData>
    <row r="1">
      <c r="A1" s="1" t="s">
        <v>365</v>
      </c>
    </row>
    <row r="3">
      <c r="A3" s="66" t="s">
        <v>366</v>
      </c>
      <c r="B3" s="15" t="s">
        <v>367</v>
      </c>
      <c r="C3" s="10"/>
      <c r="G3" s="37"/>
      <c r="H3" s="128" t="s">
        <v>368</v>
      </c>
      <c r="I3" s="37" t="s">
        <v>369</v>
      </c>
    </row>
    <row r="4">
      <c r="A4" s="31"/>
      <c r="B4" s="37" t="s">
        <v>370</v>
      </c>
      <c r="C4" s="37" t="s">
        <v>371</v>
      </c>
      <c r="G4" s="37" t="s">
        <v>372</v>
      </c>
      <c r="H4" s="31"/>
      <c r="I4" s="37" t="s">
        <v>68</v>
      </c>
    </row>
    <row r="5">
      <c r="A5" s="37" t="s">
        <v>0</v>
      </c>
      <c r="B5" s="129">
        <f>L13</f>
        <v>2850472.129</v>
      </c>
      <c r="C5" s="129">
        <f>L12</f>
        <v>13488828.48</v>
      </c>
      <c r="G5" s="37" t="s">
        <v>153</v>
      </c>
      <c r="H5" s="130">
        <f>Bitcoin!N917</f>
        <v>2094698.747</v>
      </c>
      <c r="I5" s="110">
        <f>'Carbon costs'!J9</f>
        <v>7044.156189</v>
      </c>
    </row>
    <row r="6">
      <c r="A6" s="37" t="s">
        <v>2</v>
      </c>
      <c r="B6" s="129">
        <f>L18</f>
        <v>291105.4445</v>
      </c>
      <c r="C6" s="129">
        <f>L17</f>
        <v>1377551.238</v>
      </c>
      <c r="G6" s="37" t="s">
        <v>160</v>
      </c>
      <c r="H6" s="130">
        <f>Ethereum!O917</f>
        <v>22831799.57</v>
      </c>
      <c r="I6" s="110">
        <f>'Carbon costs'!J10</f>
        <v>65.53940551</v>
      </c>
    </row>
    <row r="7">
      <c r="A7" s="37" t="s">
        <v>1</v>
      </c>
      <c r="B7" s="129">
        <f>L23</f>
        <v>20142.02944</v>
      </c>
      <c r="C7" s="129">
        <f>L22</f>
        <v>95314.86995</v>
      </c>
      <c r="G7" s="37" t="s">
        <v>162</v>
      </c>
      <c r="H7" s="130">
        <f>Litecoin!O917</f>
        <v>13367259.36</v>
      </c>
      <c r="I7" s="110">
        <f>'Carbon costs'!J11</f>
        <v>7.775091122</v>
      </c>
    </row>
    <row r="8">
      <c r="A8" s="37" t="s">
        <v>85</v>
      </c>
      <c r="B8" s="129">
        <f>L28</f>
        <v>39800.92253</v>
      </c>
      <c r="C8" s="129">
        <f>L27</f>
        <v>188343.4718</v>
      </c>
      <c r="G8" s="37" t="s">
        <v>164</v>
      </c>
      <c r="H8" s="130">
        <f>Monero!N917</f>
        <v>5568332.563</v>
      </c>
      <c r="I8" s="110">
        <f>'Carbon costs'!J12</f>
        <v>37.13795691</v>
      </c>
    </row>
    <row r="9">
      <c r="A9" s="37"/>
      <c r="B9" s="37"/>
      <c r="C9" s="37"/>
    </row>
    <row r="10">
      <c r="A10" s="11" t="s">
        <v>373</v>
      </c>
      <c r="B10" s="131">
        <f t="shared" ref="B10:C10" si="1">SUM(B5:B8)</f>
        <v>3201520.526</v>
      </c>
      <c r="C10" s="131">
        <f t="shared" si="1"/>
        <v>15150038.06</v>
      </c>
      <c r="G10" s="1" t="s">
        <v>374</v>
      </c>
    </row>
    <row r="11">
      <c r="G11" s="37" t="s">
        <v>153</v>
      </c>
      <c r="H11" s="37" t="s">
        <v>148</v>
      </c>
      <c r="I11" s="27" t="s">
        <v>353</v>
      </c>
      <c r="J11" s="27" t="s">
        <v>375</v>
      </c>
      <c r="K11" s="27" t="s">
        <v>68</v>
      </c>
      <c r="L11" s="27" t="s">
        <v>376</v>
      </c>
      <c r="N11" s="108"/>
    </row>
    <row r="12">
      <c r="A12" s="1" t="s">
        <v>377</v>
      </c>
      <c r="G12" s="37" t="s">
        <v>378</v>
      </c>
      <c r="H12" s="37" t="s">
        <v>358</v>
      </c>
      <c r="I12" s="132">
        <f>'Carbon costs'!$D$14</f>
        <v>0.9141630901</v>
      </c>
      <c r="J12" s="133">
        <f t="shared" ref="J12:K12" si="2">H5</f>
        <v>2094698.747</v>
      </c>
      <c r="K12" s="134">
        <f t="shared" si="2"/>
        <v>7044.156189</v>
      </c>
      <c r="L12" s="43">
        <f>J12*K12*I12/1000</f>
        <v>13488828.48</v>
      </c>
      <c r="O12" s="19"/>
    </row>
    <row r="13">
      <c r="A13" s="1" t="s">
        <v>379</v>
      </c>
      <c r="G13" s="37" t="s">
        <v>380</v>
      </c>
      <c r="H13" s="37" t="s">
        <v>356</v>
      </c>
      <c r="I13" s="132">
        <f>'Carbon costs'!$D$12</f>
        <v>0.1931818182</v>
      </c>
      <c r="J13" s="31"/>
      <c r="K13" s="31"/>
      <c r="L13" s="43">
        <f>J12*K12*I13/1000</f>
        <v>2850472.129</v>
      </c>
    </row>
    <row r="14">
      <c r="G14" s="5"/>
      <c r="H14" s="5"/>
      <c r="I14" s="135"/>
      <c r="J14" s="136"/>
      <c r="K14" s="32"/>
      <c r="L14" s="137"/>
    </row>
    <row r="15">
      <c r="G15" s="1" t="s">
        <v>381</v>
      </c>
      <c r="O15" s="25"/>
      <c r="P15" s="19"/>
    </row>
    <row r="16">
      <c r="G16" s="37" t="s">
        <v>160</v>
      </c>
      <c r="H16" s="37" t="s">
        <v>148</v>
      </c>
      <c r="I16" s="27" t="s">
        <v>353</v>
      </c>
      <c r="J16" s="27" t="s">
        <v>375</v>
      </c>
      <c r="K16" s="27" t="s">
        <v>68</v>
      </c>
      <c r="L16" s="27" t="s">
        <v>376</v>
      </c>
      <c r="O16" s="25"/>
      <c r="P16" s="19"/>
    </row>
    <row r="17">
      <c r="B17" s="20"/>
      <c r="C17" s="138"/>
      <c r="G17" s="37" t="s">
        <v>378</v>
      </c>
      <c r="H17" s="37" t="s">
        <v>358</v>
      </c>
      <c r="I17" s="132">
        <f>'Carbon costs'!$D$14</f>
        <v>0.9141630901</v>
      </c>
      <c r="J17" s="133">
        <f>H6</f>
        <v>22831799.57</v>
      </c>
      <c r="K17" s="134">
        <f>ROUND(I6,0)</f>
        <v>66</v>
      </c>
      <c r="L17" s="43">
        <f>J17*K17*I17/1000</f>
        <v>1377551.238</v>
      </c>
      <c r="O17" s="25"/>
      <c r="P17" s="19"/>
    </row>
    <row r="18">
      <c r="G18" s="37" t="s">
        <v>380</v>
      </c>
      <c r="H18" s="37" t="s">
        <v>356</v>
      </c>
      <c r="I18" s="132">
        <f>'Carbon costs'!$D$12</f>
        <v>0.1931818182</v>
      </c>
      <c r="J18" s="31"/>
      <c r="K18" s="31"/>
      <c r="L18" s="43">
        <f>J17*K17*I18/1000</f>
        <v>291105.4445</v>
      </c>
    </row>
    <row r="20">
      <c r="G20" s="1" t="s">
        <v>382</v>
      </c>
    </row>
    <row r="21" ht="15.75" customHeight="1">
      <c r="G21" s="37" t="s">
        <v>162</v>
      </c>
      <c r="H21" s="37" t="s">
        <v>148</v>
      </c>
      <c r="I21" s="27" t="s">
        <v>353</v>
      </c>
      <c r="J21" s="27" t="s">
        <v>375</v>
      </c>
      <c r="K21" s="27" t="s">
        <v>68</v>
      </c>
      <c r="L21" s="27" t="s">
        <v>376</v>
      </c>
    </row>
    <row r="22" ht="15.75" customHeight="1">
      <c r="G22" s="37" t="s">
        <v>378</v>
      </c>
      <c r="H22" s="37" t="s">
        <v>358</v>
      </c>
      <c r="I22" s="132">
        <f>'Carbon costs'!$D$14</f>
        <v>0.9141630901</v>
      </c>
      <c r="J22" s="133">
        <f>H7</f>
        <v>13367259.36</v>
      </c>
      <c r="K22" s="139">
        <f>ROUND(I7,1)</f>
        <v>7.8</v>
      </c>
      <c r="L22" s="43">
        <f>J22*K22*I22/1000</f>
        <v>95314.86995</v>
      </c>
    </row>
    <row r="23" ht="15.75" customHeight="1">
      <c r="G23" s="37" t="s">
        <v>380</v>
      </c>
      <c r="H23" s="37" t="s">
        <v>356</v>
      </c>
      <c r="I23" s="132">
        <f>'Carbon costs'!$D$12</f>
        <v>0.1931818182</v>
      </c>
      <c r="J23" s="31"/>
      <c r="K23" s="31"/>
      <c r="L23" s="43">
        <f>J22*K22*I23/1000</f>
        <v>20142.02944</v>
      </c>
    </row>
    <row r="24" ht="15.75" customHeight="1"/>
    <row r="25" ht="15.75" customHeight="1">
      <c r="G25" s="1" t="s">
        <v>383</v>
      </c>
    </row>
    <row r="26" ht="15.75" customHeight="1">
      <c r="G26" s="37" t="s">
        <v>164</v>
      </c>
      <c r="H26" s="37" t="s">
        <v>148</v>
      </c>
      <c r="I26" s="27" t="s">
        <v>353</v>
      </c>
      <c r="J26" s="27" t="s">
        <v>375</v>
      </c>
      <c r="K26" s="27" t="s">
        <v>68</v>
      </c>
      <c r="L26" s="27" t="s">
        <v>376</v>
      </c>
    </row>
    <row r="27" ht="15.75" customHeight="1">
      <c r="G27" s="37" t="s">
        <v>378</v>
      </c>
      <c r="H27" s="37" t="s">
        <v>358</v>
      </c>
      <c r="I27" s="132">
        <f>'Carbon costs'!$D$14</f>
        <v>0.9141630901</v>
      </c>
      <c r="J27" s="133">
        <f>H8</f>
        <v>5568332.563</v>
      </c>
      <c r="K27" s="134">
        <f>ROUND(I8,0)</f>
        <v>37</v>
      </c>
      <c r="L27" s="43">
        <f>J27*K27*I27/1000</f>
        <v>188343.4718</v>
      </c>
    </row>
    <row r="28" ht="15.75" customHeight="1">
      <c r="G28" s="37" t="s">
        <v>380</v>
      </c>
      <c r="H28" s="37" t="s">
        <v>356</v>
      </c>
      <c r="I28" s="132">
        <f>'Carbon costs'!$D$12</f>
        <v>0.1931818182</v>
      </c>
      <c r="J28" s="31"/>
      <c r="K28" s="31"/>
      <c r="L28" s="43">
        <f>J27*K27*I28/1000</f>
        <v>39800.92253</v>
      </c>
    </row>
    <row r="29" ht="15.75" customHeight="1"/>
    <row r="30" ht="15.75" customHeight="1"/>
    <row r="31" ht="15.75" customHeight="1"/>
    <row r="32" ht="15.75" customHeight="1">
      <c r="G32" s="140">
        <v>43281.0</v>
      </c>
      <c r="H32" s="130" t="s">
        <v>384</v>
      </c>
      <c r="I32" s="130" t="s">
        <v>68</v>
      </c>
    </row>
    <row r="33" ht="15.75" customHeight="1">
      <c r="G33" s="37" t="s">
        <v>153</v>
      </c>
      <c r="H33" s="141">
        <v>6404.0</v>
      </c>
      <c r="I33" s="110">
        <v>64282.91072685036</v>
      </c>
    </row>
    <row r="34" ht="15.75" customHeight="1">
      <c r="G34" s="37" t="s">
        <v>164</v>
      </c>
      <c r="H34" s="141" t="str">
        <f>'[1]Monero all-time'!G917</f>
        <v>#REF!</v>
      </c>
      <c r="I34" s="142" t="str">
        <f>'[1]Monero all-time'!J917</f>
        <v>#REF!</v>
      </c>
      <c r="J34" s="26"/>
    </row>
    <row r="35" ht="15.75" customHeight="1">
      <c r="G35" s="37" t="s">
        <v>385</v>
      </c>
      <c r="H35" s="110" t="str">
        <f t="shared" ref="H35:I35" si="3">H33/H34</f>
        <v>#REF!</v>
      </c>
      <c r="I35" s="110" t="str">
        <f t="shared" si="3"/>
        <v>#REF!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J22:J23"/>
    <mergeCell ref="K22:K23"/>
    <mergeCell ref="J27:J28"/>
    <mergeCell ref="K27:K28"/>
    <mergeCell ref="A3:A4"/>
    <mergeCell ref="B3:C3"/>
    <mergeCell ref="H3:H4"/>
    <mergeCell ref="J12:J13"/>
    <mergeCell ref="K12:K13"/>
    <mergeCell ref="J17:J18"/>
    <mergeCell ref="K17:K18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6" width="7.63"/>
  </cols>
  <sheetData>
    <row r="1">
      <c r="B1" s="1" t="s">
        <v>34</v>
      </c>
    </row>
    <row r="2">
      <c r="B2" s="1" t="s">
        <v>403</v>
      </c>
    </row>
    <row r="3">
      <c r="A3" s="1" t="s">
        <v>59</v>
      </c>
      <c r="B3" s="1" t="s">
        <v>153</v>
      </c>
      <c r="C3" s="1" t="s">
        <v>160</v>
      </c>
      <c r="D3" s="1" t="s">
        <v>162</v>
      </c>
      <c r="E3" s="1" t="s">
        <v>164</v>
      </c>
    </row>
    <row r="4">
      <c r="A4" s="7">
        <v>42370.0</v>
      </c>
      <c r="B4" s="16">
        <f>Bitcoin!J6/1000</f>
        <v>1.07401347</v>
      </c>
      <c r="C4" s="1">
        <f>Ethereum!K6/1000</f>
        <v>0.003362948674</v>
      </c>
      <c r="D4" s="1">
        <f>Litecoin!K6/1000</f>
        <v>0.005447529103</v>
      </c>
      <c r="E4" s="1">
        <f>Monero!J6/1000</f>
        <v>0.00546682548</v>
      </c>
    </row>
    <row r="5">
      <c r="A5" s="7">
        <v>42371.0</v>
      </c>
      <c r="B5" s="16">
        <f>Bitcoin!J7/1000</f>
        <v>0.9492012049</v>
      </c>
      <c r="C5" s="1">
        <f>Ethereum!K7/1000</f>
        <v>0.003241333557</v>
      </c>
      <c r="D5" s="1">
        <f>Litecoin!K7/1000</f>
        <v>0.005500686645</v>
      </c>
      <c r="E5" s="1">
        <f>Monero!J7/1000</f>
        <v>0.005674833154</v>
      </c>
    </row>
    <row r="6">
      <c r="A6" s="7">
        <v>42372.0</v>
      </c>
      <c r="B6" s="16">
        <f>Bitcoin!J8/1000</f>
        <v>0.9482598197</v>
      </c>
      <c r="C6" s="1">
        <f>Ethereum!K8/1000</f>
        <v>0.003298207708</v>
      </c>
      <c r="D6" s="1">
        <f>Litecoin!K8/1000</f>
        <v>0.005058919644</v>
      </c>
      <c r="E6" s="1">
        <f>Monero!J8/1000</f>
        <v>0.005526564226</v>
      </c>
    </row>
    <row r="7">
      <c r="A7" s="7">
        <v>42373.0</v>
      </c>
      <c r="B7" s="16">
        <f>Bitcoin!J9/1000</f>
        <v>0.7955588017</v>
      </c>
      <c r="C7" s="1">
        <f>Ethereum!K9/1000</f>
        <v>0.003296908159</v>
      </c>
      <c r="D7" s="1">
        <f>Litecoin!K9/1000</f>
        <v>0.005268560093</v>
      </c>
      <c r="E7" s="1">
        <f>Monero!J9/1000</f>
        <v>0.005599052832</v>
      </c>
    </row>
    <row r="8">
      <c r="A8" s="7">
        <v>42374.0</v>
      </c>
      <c r="B8" s="16">
        <f>Bitcoin!J10/1000</f>
        <v>0.9249384949</v>
      </c>
      <c r="C8" s="1">
        <f>Ethereum!K10/1000</f>
        <v>0.003314332435</v>
      </c>
      <c r="D8" s="1">
        <f>Litecoin!K10/1000</f>
        <v>0.005259837525</v>
      </c>
      <c r="E8" s="1">
        <f>Monero!J10/1000</f>
        <v>0.005726779699</v>
      </c>
    </row>
    <row r="9">
      <c r="A9" s="7">
        <v>42375.0</v>
      </c>
      <c r="B9" s="16">
        <f>Bitcoin!J11/1000</f>
        <v>1.017261443</v>
      </c>
      <c r="C9" s="1">
        <f>Ethereum!K11/1000</f>
        <v>0.003367447392</v>
      </c>
      <c r="D9" s="1">
        <f>Litecoin!K11/1000</f>
        <v>0.00555145334</v>
      </c>
      <c r="E9" s="1">
        <f>Monero!J11/1000</f>
        <v>0.005499581276</v>
      </c>
    </row>
    <row r="10">
      <c r="A10" s="7">
        <v>42376.0</v>
      </c>
      <c r="B10" s="16">
        <f>Bitcoin!J12/1000</f>
        <v>0.9810093133</v>
      </c>
      <c r="C10" s="1">
        <f>Ethereum!K12/1000</f>
        <v>0.003278923376</v>
      </c>
      <c r="D10" s="1">
        <f>Litecoin!K12/1000</f>
        <v>0.005826015546</v>
      </c>
      <c r="E10" s="1">
        <f>Monero!J12/1000</f>
        <v>0.005400079698</v>
      </c>
    </row>
    <row r="11">
      <c r="A11" s="7">
        <v>42377.0</v>
      </c>
      <c r="B11" s="16">
        <f>Bitcoin!J13/1000</f>
        <v>0.8751686442</v>
      </c>
      <c r="C11" s="1">
        <f>Ethereum!K13/1000</f>
        <v>0.003287351861</v>
      </c>
      <c r="D11" s="1">
        <f>Litecoin!K13/1000</f>
        <v>0.005538151626</v>
      </c>
      <c r="E11" s="1">
        <f>Monero!J13/1000</f>
        <v>0.005675683534</v>
      </c>
    </row>
    <row r="12">
      <c r="A12" s="7">
        <v>42378.0</v>
      </c>
      <c r="B12" s="16">
        <f>Bitcoin!J14/1000</f>
        <v>1.000089551</v>
      </c>
      <c r="C12" s="1">
        <f>Ethereum!K14/1000</f>
        <v>0.003355660793</v>
      </c>
      <c r="D12" s="1">
        <f>Litecoin!K14/1000</f>
        <v>0.005707618072</v>
      </c>
      <c r="E12" s="1">
        <f>Monero!J14/1000</f>
        <v>0.00569439458</v>
      </c>
    </row>
    <row r="13">
      <c r="A13" s="7">
        <v>42379.0</v>
      </c>
      <c r="B13" s="16">
        <f>Bitcoin!J15/1000</f>
        <v>0.8723110671</v>
      </c>
      <c r="C13" s="1">
        <f>Ethereum!K15/1000</f>
        <v>0.003272827974</v>
      </c>
      <c r="D13" s="1">
        <f>Litecoin!K15/1000</f>
        <v>0.005353371368</v>
      </c>
      <c r="E13" s="1">
        <f>Monero!J15/1000</f>
        <v>0.005956316646</v>
      </c>
    </row>
    <row r="14">
      <c r="A14" s="7">
        <v>42380.0</v>
      </c>
      <c r="B14" s="16">
        <f>Bitcoin!J16/1000</f>
        <v>0.8981143727</v>
      </c>
      <c r="C14" s="1">
        <f>Ethereum!K16/1000</f>
        <v>0.003399561828</v>
      </c>
      <c r="D14" s="1">
        <f>Litecoin!K16/1000</f>
        <v>0.005537169995</v>
      </c>
      <c r="E14" s="1">
        <f>Monero!J16/1000</f>
        <v>0.005715295803</v>
      </c>
    </row>
    <row r="15">
      <c r="A15" s="7">
        <v>42381.0</v>
      </c>
      <c r="B15" s="16">
        <f>Bitcoin!J17/1000</f>
        <v>0.9260105869</v>
      </c>
      <c r="C15" s="1">
        <f>Ethereum!K17/1000</f>
        <v>0.003418575354</v>
      </c>
      <c r="D15" s="1">
        <f>Litecoin!K17/1000</f>
        <v>0.005202028345</v>
      </c>
      <c r="E15" s="1">
        <f>Monero!J17/1000</f>
        <v>0.006100762533</v>
      </c>
    </row>
    <row r="16">
      <c r="A16" s="7">
        <v>42382.0</v>
      </c>
      <c r="B16" s="16">
        <f>Bitcoin!J18/1000</f>
        <v>1.093813677</v>
      </c>
      <c r="C16" s="1">
        <f>Ethereum!K18/1000</f>
        <v>0.003293925744</v>
      </c>
      <c r="D16" s="1">
        <f>Litecoin!K18/1000</f>
        <v>0.006345927041</v>
      </c>
      <c r="E16" s="1">
        <f>Monero!J18/1000</f>
        <v>0.006262045933</v>
      </c>
    </row>
    <row r="17">
      <c r="A17" s="7">
        <v>42383.0</v>
      </c>
      <c r="B17" s="16">
        <f>Bitcoin!J19/1000</f>
        <v>1.187099039</v>
      </c>
      <c r="C17" s="1">
        <f>Ethereum!K19/1000</f>
        <v>0.003382624686</v>
      </c>
      <c r="D17" s="1">
        <f>Litecoin!K19/1000</f>
        <v>0.005737691763</v>
      </c>
      <c r="E17" s="1">
        <f>Monero!J19/1000</f>
        <v>0.006010880918</v>
      </c>
    </row>
    <row r="18">
      <c r="A18" s="7">
        <v>42384.0</v>
      </c>
      <c r="B18" s="16">
        <f>Bitcoin!J20/1000</f>
        <v>1.255572311</v>
      </c>
      <c r="C18" s="1">
        <f>Ethereum!K20/1000</f>
        <v>0.003454155084</v>
      </c>
      <c r="D18" s="1">
        <f>Litecoin!K20/1000</f>
        <v>0.005935081523</v>
      </c>
      <c r="E18" s="1">
        <f>Monero!J20/1000</f>
        <v>0.00510331053</v>
      </c>
    </row>
    <row r="19">
      <c r="A19" s="7">
        <v>42385.0</v>
      </c>
      <c r="B19" s="16">
        <f>Bitcoin!J21/1000</f>
        <v>1.064444535</v>
      </c>
      <c r="C19" s="1">
        <f>Ethereum!K21/1000</f>
        <v>0.003534241384</v>
      </c>
      <c r="D19" s="1">
        <f>Litecoin!K21/1000</f>
        <v>0.005627112734</v>
      </c>
      <c r="E19" s="1">
        <f>Monero!J21/1000</f>
        <v>0.005689353242</v>
      </c>
    </row>
    <row r="20">
      <c r="A20" s="7">
        <v>42386.0</v>
      </c>
      <c r="B20" s="16">
        <f>Bitcoin!J22/1000</f>
        <v>0.9804789071</v>
      </c>
      <c r="C20" s="1">
        <f>Ethereum!K22/1000</f>
        <v>0.003492552097</v>
      </c>
      <c r="D20" s="1">
        <f>Litecoin!K22/1000</f>
        <v>0.00583034478</v>
      </c>
      <c r="E20" s="1">
        <f>Monero!J22/1000</f>
        <v>0.006028354364</v>
      </c>
    </row>
    <row r="21" ht="15.75" customHeight="1">
      <c r="A21" s="7">
        <v>42387.0</v>
      </c>
      <c r="B21" s="16">
        <f>Bitcoin!J23/1000</f>
        <v>0.8669170254</v>
      </c>
      <c r="C21" s="1">
        <f>Ethereum!K23/1000</f>
        <v>0.003623624213</v>
      </c>
      <c r="D21" s="1">
        <f>Litecoin!K23/1000</f>
        <v>0.005566619121</v>
      </c>
      <c r="E21" s="1">
        <f>Monero!J23/1000</f>
        <v>0.005588038596</v>
      </c>
    </row>
    <row r="22" ht="15.75" customHeight="1">
      <c r="A22" s="7">
        <v>42388.0</v>
      </c>
      <c r="B22" s="16">
        <f>Bitcoin!J24/1000</f>
        <v>1.127146802</v>
      </c>
      <c r="C22" s="1">
        <f>Ethereum!K24/1000</f>
        <v>0.003630889064</v>
      </c>
      <c r="D22" s="1">
        <f>Litecoin!K24/1000</f>
        <v>0.005794659495</v>
      </c>
      <c r="E22" s="1">
        <f>Monero!J24/1000</f>
        <v>0.005562710497</v>
      </c>
    </row>
    <row r="23" ht="15.75" customHeight="1">
      <c r="A23" s="7">
        <v>42389.0</v>
      </c>
      <c r="B23" s="16">
        <f>Bitcoin!J25/1000</f>
        <v>0.9898973689</v>
      </c>
      <c r="C23" s="1">
        <f>Ethereum!K25/1000</f>
        <v>0.003605762635</v>
      </c>
      <c r="D23" s="1">
        <f>Litecoin!K25/1000</f>
        <v>0.005900028134</v>
      </c>
      <c r="E23" s="1">
        <f>Monero!J25/1000</f>
        <v>0.005462171554</v>
      </c>
    </row>
    <row r="24" ht="15.75" customHeight="1">
      <c r="A24" s="7">
        <v>42390.0</v>
      </c>
      <c r="B24" s="16">
        <f>Bitcoin!J26/1000</f>
        <v>1.130648944</v>
      </c>
      <c r="C24" s="1">
        <f>Ethereum!K26/1000</f>
        <v>0.003634656548</v>
      </c>
      <c r="D24" s="1">
        <f>Litecoin!K26/1000</f>
        <v>0.005632452214</v>
      </c>
      <c r="E24" s="1">
        <f>Monero!J26/1000</f>
        <v>0.005920402161</v>
      </c>
    </row>
    <row r="25" ht="15.75" customHeight="1">
      <c r="A25" s="7">
        <v>42391.0</v>
      </c>
      <c r="B25" s="16">
        <f>Bitcoin!J27/1000</f>
        <v>0.8976288571</v>
      </c>
      <c r="C25" s="1">
        <f>Ethereum!K27/1000</f>
        <v>0.003763902221</v>
      </c>
      <c r="D25" s="1">
        <f>Litecoin!K27/1000</f>
        <v>0.005735309953</v>
      </c>
      <c r="E25" s="1">
        <f>Monero!J27/1000</f>
        <v>0.005975941235</v>
      </c>
    </row>
    <row r="26" ht="15.75" customHeight="1">
      <c r="A26" s="7">
        <v>42392.0</v>
      </c>
      <c r="B26" s="16">
        <f>Bitcoin!J28/1000</f>
        <v>0.9101674182</v>
      </c>
      <c r="C26" s="1">
        <f>Ethereum!K28/1000</f>
        <v>0.003822052326</v>
      </c>
      <c r="D26" s="1">
        <f>Litecoin!K28/1000</f>
        <v>0.005816742662</v>
      </c>
      <c r="E26" s="1">
        <f>Monero!J28/1000</f>
        <v>0.005704520826</v>
      </c>
    </row>
    <row r="27" ht="15.75" customHeight="1">
      <c r="A27" s="7">
        <v>42393.0</v>
      </c>
      <c r="B27" s="16">
        <f>Bitcoin!J29/1000</f>
        <v>0.960756781</v>
      </c>
      <c r="C27" s="1">
        <f>Ethereum!K29/1000</f>
        <v>0.003909709444</v>
      </c>
      <c r="D27" s="1">
        <f>Litecoin!K29/1000</f>
        <v>0.005490945698</v>
      </c>
      <c r="E27" s="1">
        <f>Monero!J29/1000</f>
        <v>0.006638348597</v>
      </c>
    </row>
    <row r="28" ht="15.75" customHeight="1">
      <c r="A28" s="7">
        <v>42394.0</v>
      </c>
      <c r="B28" s="16">
        <f>Bitcoin!J30/1000</f>
        <v>1.020166894</v>
      </c>
      <c r="C28" s="1">
        <f>Ethereum!K30/1000</f>
        <v>0.00396578649</v>
      </c>
      <c r="D28" s="1">
        <f>Litecoin!K30/1000</f>
        <v>0.00573334051</v>
      </c>
      <c r="E28" s="1">
        <f>Monero!J30/1000</f>
        <v>0.006652784794</v>
      </c>
    </row>
    <row r="29" ht="15.75" customHeight="1">
      <c r="A29" s="7">
        <v>42395.0</v>
      </c>
      <c r="B29" s="16">
        <f>Bitcoin!J31/1000</f>
        <v>1.075166026</v>
      </c>
      <c r="C29" s="1">
        <f>Ethereum!K31/1000</f>
        <v>0.004038809237</v>
      </c>
      <c r="D29" s="1">
        <f>Litecoin!K31/1000</f>
        <v>0.005305754204</v>
      </c>
      <c r="E29" s="1">
        <f>Monero!J31/1000</f>
        <v>0.006591368448</v>
      </c>
    </row>
    <row r="30" ht="15.75" customHeight="1">
      <c r="A30" s="7">
        <v>42396.0</v>
      </c>
      <c r="B30" s="16">
        <f>Bitcoin!J32/1000</f>
        <v>1.139826958</v>
      </c>
      <c r="C30" s="1">
        <f>Ethereum!K32/1000</f>
        <v>0.004127536148</v>
      </c>
      <c r="D30" s="1">
        <f>Litecoin!K32/1000</f>
        <v>0.006029396949</v>
      </c>
      <c r="E30" s="1">
        <f>Monero!J32/1000</f>
        <v>0.007775018928</v>
      </c>
      <c r="H30" s="1" t="s">
        <v>404</v>
      </c>
    </row>
    <row r="31" ht="15.75" customHeight="1">
      <c r="A31" s="7">
        <v>42397.0</v>
      </c>
      <c r="B31" s="16">
        <f>Bitcoin!J33/1000</f>
        <v>1.19806964</v>
      </c>
      <c r="C31" s="1">
        <f>Ethereum!K33/1000</f>
        <v>0.004055808803</v>
      </c>
      <c r="D31" s="1">
        <f>Litecoin!K33/1000</f>
        <v>0.006047597523</v>
      </c>
      <c r="E31" s="1">
        <f>Monero!J33/1000</f>
        <v>0.007440026597</v>
      </c>
      <c r="H31" s="1" t="s">
        <v>405</v>
      </c>
    </row>
    <row r="32" ht="15.75" customHeight="1">
      <c r="A32" s="7">
        <v>42398.0</v>
      </c>
      <c r="B32" s="16">
        <f>Bitcoin!J34/1000</f>
        <v>1.034739154</v>
      </c>
      <c r="C32" s="1">
        <f>Ethereum!K34/1000</f>
        <v>0.00424342068</v>
      </c>
      <c r="D32" s="1">
        <f>Litecoin!K34/1000</f>
        <v>0.006174940243</v>
      </c>
      <c r="E32" s="1">
        <f>Monero!J34/1000</f>
        <v>0.007798140108</v>
      </c>
    </row>
    <row r="33" ht="15.75" customHeight="1">
      <c r="A33" s="7">
        <v>42399.0</v>
      </c>
      <c r="B33" s="16">
        <f>Bitcoin!J35/1000</f>
        <v>0.9530546512</v>
      </c>
      <c r="C33" s="1">
        <f>Ethereum!K35/1000</f>
        <v>0.004195848342</v>
      </c>
      <c r="D33" s="1">
        <f>Litecoin!K35/1000</f>
        <v>0.006037639963</v>
      </c>
      <c r="E33" s="1">
        <f>Monero!J35/1000</f>
        <v>0.007364917804</v>
      </c>
    </row>
    <row r="34" ht="15.75" customHeight="1">
      <c r="A34" s="7">
        <v>42400.0</v>
      </c>
      <c r="B34" s="16">
        <f>Bitcoin!J36/1000</f>
        <v>0.9997303762</v>
      </c>
      <c r="C34" s="1">
        <f>Ethereum!K36/1000</f>
        <v>0.004180538021</v>
      </c>
      <c r="D34" s="1">
        <f>Litecoin!K36/1000</f>
        <v>0.005139120871</v>
      </c>
      <c r="E34" s="1">
        <f>Monero!J36/1000</f>
        <v>0.007211363763</v>
      </c>
    </row>
    <row r="35" ht="15.75" customHeight="1">
      <c r="A35" s="7">
        <v>42401.0</v>
      </c>
      <c r="B35" s="16">
        <f>Bitcoin!J37/1000</f>
        <v>1.105154039</v>
      </c>
      <c r="C35" s="1">
        <f>Ethereum!K37/1000</f>
        <v>0.004223622011</v>
      </c>
      <c r="D35" s="1">
        <f>Litecoin!K37/1000</f>
        <v>0.00471456913</v>
      </c>
      <c r="E35" s="1">
        <f>Monero!J37/1000</f>
        <v>0.00656983887</v>
      </c>
    </row>
    <row r="36" ht="15.75" customHeight="1">
      <c r="A36" s="7">
        <v>42402.0</v>
      </c>
      <c r="B36" s="16">
        <f>Bitcoin!J38/1000</f>
        <v>1.057055305</v>
      </c>
      <c r="C36" s="1">
        <f>Ethereum!K38/1000</f>
        <v>0.004077853998</v>
      </c>
      <c r="D36" s="1">
        <f>Litecoin!K38/1000</f>
        <v>0.005190100715</v>
      </c>
      <c r="E36" s="1">
        <f>Monero!J38/1000</f>
        <v>0.006439756316</v>
      </c>
    </row>
    <row r="37" ht="15.75" customHeight="1">
      <c r="A37" s="7">
        <v>42403.0</v>
      </c>
      <c r="B37" s="16">
        <f>Bitcoin!J39/1000</f>
        <v>1.055647891</v>
      </c>
      <c r="C37" s="1">
        <f>Ethereum!K39/1000</f>
        <v>0.004180596172</v>
      </c>
      <c r="D37" s="1">
        <f>Litecoin!K39/1000</f>
        <v>0.005450890544</v>
      </c>
      <c r="E37" s="1">
        <f>Monero!J39/1000</f>
        <v>0.005971583121</v>
      </c>
    </row>
    <row r="38" ht="15.75" customHeight="1">
      <c r="A38" s="7">
        <v>42404.0</v>
      </c>
      <c r="B38" s="16">
        <f>Bitcoin!J40/1000</f>
        <v>1.134140641</v>
      </c>
      <c r="C38" s="1">
        <f>Ethereum!K40/1000</f>
        <v>0.00427642908</v>
      </c>
      <c r="D38" s="1">
        <f>Litecoin!K40/1000</f>
        <v>0.006006841711</v>
      </c>
      <c r="E38" s="1">
        <f>Monero!J40/1000</f>
        <v>0.006154950632</v>
      </c>
    </row>
    <row r="39" ht="15.75" customHeight="1">
      <c r="A39" s="7">
        <v>42405.0</v>
      </c>
      <c r="B39" s="16">
        <f>Bitcoin!J41/1000</f>
        <v>1.030468267</v>
      </c>
      <c r="C39" s="1">
        <f>Ethereum!K41/1000</f>
        <v>0.004313851831</v>
      </c>
      <c r="D39" s="1">
        <f>Litecoin!K41/1000</f>
        <v>0.005411033509</v>
      </c>
      <c r="E39" s="1">
        <f>Monero!J41/1000</f>
        <v>0.006336927821</v>
      </c>
    </row>
    <row r="40" ht="15.75" customHeight="1">
      <c r="A40" s="7">
        <v>42406.0</v>
      </c>
      <c r="B40" s="16">
        <f>Bitcoin!J42/1000</f>
        <v>0.9725337511</v>
      </c>
      <c r="C40" s="1">
        <f>Ethereum!K42/1000</f>
        <v>0.004217673163</v>
      </c>
      <c r="D40" s="1">
        <f>Litecoin!K42/1000</f>
        <v>0.005715204248</v>
      </c>
      <c r="E40" s="1">
        <f>Monero!J42/1000</f>
        <v>0.006118004882</v>
      </c>
    </row>
    <row r="41" ht="15.75" customHeight="1">
      <c r="A41" s="7">
        <v>42407.0</v>
      </c>
      <c r="B41" s="16">
        <f>Bitcoin!J43/1000</f>
        <v>1.145160676</v>
      </c>
      <c r="C41" s="1">
        <f>Ethereum!K43/1000</f>
        <v>0.004242974805</v>
      </c>
      <c r="D41" s="1">
        <f>Litecoin!K43/1000</f>
        <v>0.005863949092</v>
      </c>
      <c r="E41" s="1">
        <f>Monero!J43/1000</f>
        <v>0.005907224676</v>
      </c>
    </row>
    <row r="42" ht="15.75" customHeight="1">
      <c r="A42" s="7">
        <v>42408.0</v>
      </c>
      <c r="B42" s="16">
        <f>Bitcoin!J44/1000</f>
        <v>1.387142805</v>
      </c>
      <c r="C42" s="1">
        <f>Ethereum!K44/1000</f>
        <v>0.00444192848</v>
      </c>
      <c r="D42" s="1">
        <f>Litecoin!K44/1000</f>
        <v>0.005675921996</v>
      </c>
      <c r="E42" s="1">
        <f>Monero!J44/1000</f>
        <v>0.006126323561</v>
      </c>
    </row>
    <row r="43" ht="15.75" customHeight="1">
      <c r="A43" s="7">
        <v>42409.0</v>
      </c>
      <c r="B43" s="16">
        <f>Bitcoin!J45/1000</f>
        <v>1.171362743</v>
      </c>
      <c r="C43" s="1">
        <f>Ethereum!K45/1000</f>
        <v>0.004339371049</v>
      </c>
      <c r="D43" s="1">
        <f>Litecoin!K45/1000</f>
        <v>0.00604033986</v>
      </c>
      <c r="E43" s="1">
        <f>Monero!J45/1000</f>
        <v>0.006076110447</v>
      </c>
    </row>
    <row r="44" ht="15.75" customHeight="1">
      <c r="A44" s="7">
        <v>42410.0</v>
      </c>
      <c r="B44" s="16">
        <f>Bitcoin!J46/1000</f>
        <v>1.346044289</v>
      </c>
      <c r="C44" s="1">
        <f>Ethereum!K46/1000</f>
        <v>0.004544282645</v>
      </c>
      <c r="D44" s="1">
        <f>Litecoin!K46/1000</f>
        <v>0.005765239091</v>
      </c>
      <c r="E44" s="1">
        <f>Monero!J46/1000</f>
        <v>0.006456002221</v>
      </c>
    </row>
    <row r="45" ht="15.75" customHeight="1">
      <c r="A45" s="7">
        <v>42411.0</v>
      </c>
      <c r="B45" s="16">
        <f>Bitcoin!J47/1000</f>
        <v>1.167108108</v>
      </c>
      <c r="C45" s="1">
        <f>Ethereum!K47/1000</f>
        <v>0.004665076192</v>
      </c>
      <c r="D45" s="1">
        <f>Litecoin!K47/1000</f>
        <v>0.005349106075</v>
      </c>
      <c r="E45" s="1">
        <f>Monero!J47/1000</f>
        <v>0.006757884703</v>
      </c>
    </row>
    <row r="46" ht="15.75" customHeight="1">
      <c r="A46" s="7">
        <v>42412.0</v>
      </c>
      <c r="B46" s="16">
        <f>Bitcoin!J48/1000</f>
        <v>1.31106365</v>
      </c>
      <c r="C46" s="1">
        <f>Ethereum!K48/1000</f>
        <v>0.004772105327</v>
      </c>
      <c r="D46" s="1">
        <f>Litecoin!K48/1000</f>
        <v>0.00581378969</v>
      </c>
      <c r="E46" s="1">
        <f>Monero!J48/1000</f>
        <v>0.006301544088</v>
      </c>
    </row>
    <row r="47" ht="15.75" customHeight="1">
      <c r="A47" s="7">
        <v>42413.0</v>
      </c>
      <c r="B47" s="16">
        <f>Bitcoin!J49/1000</f>
        <v>1.386899795</v>
      </c>
      <c r="C47" s="1">
        <f>Ethereum!K49/1000</f>
        <v>0.004444963035</v>
      </c>
      <c r="D47" s="1">
        <f>Litecoin!K49/1000</f>
        <v>0.005794592874</v>
      </c>
      <c r="E47" s="1">
        <f>Monero!J49/1000</f>
        <v>0.006273385316</v>
      </c>
    </row>
    <row r="48" ht="15.75" customHeight="1">
      <c r="A48" s="7">
        <v>42414.0</v>
      </c>
      <c r="B48" s="16">
        <f>Bitcoin!J50/1000</f>
        <v>1.335243152</v>
      </c>
      <c r="C48" s="1">
        <f>Ethereum!K50/1000</f>
        <v>0.004841038683</v>
      </c>
      <c r="D48" s="1">
        <f>Litecoin!K50/1000</f>
        <v>0.005336487672</v>
      </c>
      <c r="E48" s="1">
        <f>Monero!J50/1000</f>
        <v>0.006561103738</v>
      </c>
    </row>
    <row r="49" ht="15.75" customHeight="1">
      <c r="A49" s="7">
        <v>42415.0</v>
      </c>
      <c r="B49" s="16">
        <f>Bitcoin!J51/1000</f>
        <v>1.425687815</v>
      </c>
      <c r="C49" s="1">
        <f>Ethereum!K51/1000</f>
        <v>0.005011837996</v>
      </c>
      <c r="D49" s="1">
        <f>Litecoin!K51/1000</f>
        <v>0.005592329472</v>
      </c>
      <c r="E49" s="1">
        <f>Monero!J51/1000</f>
        <v>0.006861832354</v>
      </c>
    </row>
    <row r="50" ht="15.75" customHeight="1">
      <c r="A50" s="7">
        <v>42416.0</v>
      </c>
      <c r="B50" s="16">
        <f>Bitcoin!J52/1000</f>
        <v>1.521932261</v>
      </c>
      <c r="C50" s="1">
        <f>Ethereum!K52/1000</f>
        <v>0.004928217023</v>
      </c>
      <c r="D50" s="1">
        <f>Litecoin!K52/1000</f>
        <v>0.005280756378</v>
      </c>
      <c r="E50" s="1">
        <f>Monero!J52/1000</f>
        <v>0.006545314027</v>
      </c>
    </row>
    <row r="51" ht="15.75" customHeight="1">
      <c r="A51" s="7">
        <v>42417.0</v>
      </c>
      <c r="B51" s="16">
        <f>Bitcoin!J53/1000</f>
        <v>1.328470901</v>
      </c>
      <c r="C51" s="1">
        <f>Ethereum!K53/1000</f>
        <v>0.004941400567</v>
      </c>
      <c r="D51" s="1">
        <f>Litecoin!K53/1000</f>
        <v>0.005831062435</v>
      </c>
      <c r="E51" s="1">
        <f>Monero!J53/1000</f>
        <v>0.006711927438</v>
      </c>
    </row>
    <row r="52" ht="15.75" customHeight="1">
      <c r="A52" s="7">
        <v>42418.0</v>
      </c>
      <c r="B52" s="16">
        <f>Bitcoin!J54/1000</f>
        <v>1.204398937</v>
      </c>
      <c r="C52" s="1">
        <f>Ethereum!K54/1000</f>
        <v>0.004708444587</v>
      </c>
      <c r="D52" s="1">
        <f>Litecoin!K54/1000</f>
        <v>0.005858820698</v>
      </c>
      <c r="E52" s="1">
        <f>Monero!J54/1000</f>
        <v>0.006588025707</v>
      </c>
    </row>
    <row r="53" ht="15.75" customHeight="1">
      <c r="A53" s="7">
        <v>42419.0</v>
      </c>
      <c r="B53" s="16">
        <f>Bitcoin!J55/1000</f>
        <v>1.450967269</v>
      </c>
      <c r="C53" s="1">
        <f>Ethereum!K55/1000</f>
        <v>0.004928112358</v>
      </c>
      <c r="D53" s="1">
        <f>Litecoin!K55/1000</f>
        <v>0.005871154807</v>
      </c>
      <c r="E53" s="1">
        <f>Monero!J55/1000</f>
        <v>0.006740145707</v>
      </c>
    </row>
    <row r="54" ht="15.75" customHeight="1">
      <c r="A54" s="7">
        <v>42420.0</v>
      </c>
      <c r="B54" s="16">
        <f>Bitcoin!J56/1000</f>
        <v>1.382937147</v>
      </c>
      <c r="C54" s="1">
        <f>Ethereum!K56/1000</f>
        <v>0.004938601932</v>
      </c>
      <c r="D54" s="1">
        <f>Litecoin!K56/1000</f>
        <v>0.005658724925</v>
      </c>
      <c r="E54" s="1">
        <f>Monero!J56/1000</f>
        <v>0.006112818063</v>
      </c>
    </row>
    <row r="55" ht="15.75" customHeight="1">
      <c r="A55" s="7">
        <v>42421.0</v>
      </c>
      <c r="B55" s="16">
        <f>Bitcoin!J57/1000</f>
        <v>1.606891224</v>
      </c>
      <c r="C55" s="1">
        <f>Ethereum!K57/1000</f>
        <v>0.004985686417</v>
      </c>
      <c r="D55" s="1">
        <f>Litecoin!K57/1000</f>
        <v>0.005161608229</v>
      </c>
      <c r="E55" s="1">
        <f>Monero!J57/1000</f>
        <v>0.006635691788</v>
      </c>
    </row>
    <row r="56" ht="15.75" customHeight="1">
      <c r="A56" s="7">
        <v>42422.0</v>
      </c>
      <c r="B56" s="16">
        <f>Bitcoin!J58/1000</f>
        <v>1.625093735</v>
      </c>
      <c r="C56" s="1">
        <f>Ethereum!K58/1000</f>
        <v>0.005165568096</v>
      </c>
      <c r="D56" s="1">
        <f>Litecoin!K58/1000</f>
        <v>0.0057835722</v>
      </c>
      <c r="E56" s="1">
        <f>Monero!J58/1000</f>
        <v>0.00685357182</v>
      </c>
    </row>
    <row r="57" ht="15.75" customHeight="1">
      <c r="A57" s="7">
        <v>42423.0</v>
      </c>
      <c r="B57" s="16">
        <f>Bitcoin!J59/1000</f>
        <v>1.529598908</v>
      </c>
      <c r="C57" s="1">
        <f>Ethereum!K59/1000</f>
        <v>0.00529527339</v>
      </c>
      <c r="D57" s="1">
        <f>Litecoin!K59/1000</f>
        <v>0.005518153948</v>
      </c>
      <c r="E57" s="1">
        <f>Monero!J59/1000</f>
        <v>0.006721496089</v>
      </c>
    </row>
    <row r="58" ht="15.75" customHeight="1">
      <c r="A58" s="7">
        <v>42424.0</v>
      </c>
      <c r="B58" s="16">
        <f>Bitcoin!J60/1000</f>
        <v>1.704845801</v>
      </c>
      <c r="C58" s="1">
        <f>Ethereum!K60/1000</f>
        <v>0.005242862508</v>
      </c>
      <c r="D58" s="1">
        <f>Litecoin!K60/1000</f>
        <v>0.005308139098</v>
      </c>
      <c r="E58" s="1">
        <f>Monero!J60/1000</f>
        <v>0.006919636453</v>
      </c>
    </row>
    <row r="59" ht="15.75" customHeight="1">
      <c r="A59" s="7">
        <v>42425.0</v>
      </c>
      <c r="B59" s="16">
        <f>Bitcoin!J61/1000</f>
        <v>1.292893622</v>
      </c>
      <c r="C59" s="1">
        <f>Ethereum!K61/1000</f>
        <v>0.005181356304</v>
      </c>
      <c r="D59" s="1">
        <f>Litecoin!K61/1000</f>
        <v>0.005801288039</v>
      </c>
      <c r="E59" s="1">
        <f>Monero!J61/1000</f>
        <v>0.006725813023</v>
      </c>
    </row>
    <row r="60" ht="15.75" customHeight="1">
      <c r="A60" s="7">
        <v>42426.0</v>
      </c>
      <c r="B60" s="16">
        <f>Bitcoin!J62/1000</f>
        <v>1.425850331</v>
      </c>
      <c r="C60" s="1">
        <f>Ethereum!K62/1000</f>
        <v>0.005417126082</v>
      </c>
      <c r="D60" s="1">
        <f>Litecoin!K62/1000</f>
        <v>0.005575603589</v>
      </c>
      <c r="E60" s="1">
        <f>Monero!J62/1000</f>
        <v>0.007136355158</v>
      </c>
    </row>
    <row r="61" ht="15.75" customHeight="1">
      <c r="A61" s="7">
        <v>42427.0</v>
      </c>
      <c r="B61" s="16">
        <f>Bitcoin!J63/1000</f>
        <v>1.375338231</v>
      </c>
      <c r="C61" s="1">
        <f>Ethereum!K63/1000</f>
        <v>0.005572703367</v>
      </c>
      <c r="D61" s="1">
        <f>Litecoin!K63/1000</f>
        <v>0.005158326899</v>
      </c>
      <c r="E61" s="1">
        <f>Monero!J63/1000</f>
        <v>0.007019972105</v>
      </c>
    </row>
    <row r="62" ht="15.75" customHeight="1">
      <c r="A62" s="7">
        <v>42428.0</v>
      </c>
      <c r="B62" s="16">
        <f>Bitcoin!J64/1000</f>
        <v>1.537364283</v>
      </c>
      <c r="C62" s="1">
        <f>Ethereum!K64/1000</f>
        <v>0.005642315448</v>
      </c>
      <c r="D62" s="1">
        <f>Litecoin!K64/1000</f>
        <v>0.006021965196</v>
      </c>
      <c r="E62" s="1">
        <f>Monero!J64/1000</f>
        <v>0.006923737876</v>
      </c>
    </row>
    <row r="63" ht="15.75" customHeight="1">
      <c r="A63" s="7">
        <v>42429.0</v>
      </c>
      <c r="B63" s="16">
        <f>Bitcoin!J65/1000</f>
        <v>1.512136683</v>
      </c>
      <c r="C63" s="1">
        <f>Ethereum!K65/1000</f>
        <v>0.005675381592</v>
      </c>
      <c r="D63" s="1">
        <f>Litecoin!K65/1000</f>
        <v>0.006116890998</v>
      </c>
      <c r="E63" s="1">
        <f>Monero!J65/1000</f>
        <v>0.006596612727</v>
      </c>
    </row>
    <row r="64" ht="15.75" customHeight="1">
      <c r="A64" s="7">
        <v>42430.0</v>
      </c>
      <c r="B64" s="16">
        <f>Bitcoin!J66/1000</f>
        <v>1.490262603</v>
      </c>
      <c r="C64" s="1">
        <f>Ethereum!K66/1000</f>
        <v>0.005474420821</v>
      </c>
      <c r="D64" s="1">
        <f>Litecoin!K66/1000</f>
        <v>0.005807158404</v>
      </c>
      <c r="E64" s="1">
        <f>Monero!J66/1000</f>
        <v>0.006599920481</v>
      </c>
    </row>
    <row r="65" ht="15.75" customHeight="1">
      <c r="A65" s="7">
        <v>42431.0</v>
      </c>
      <c r="B65" s="16">
        <f>Bitcoin!J67/1000</f>
        <v>1.342956813</v>
      </c>
      <c r="C65" s="1">
        <f>Ethereum!K67/1000</f>
        <v>0.005709252093</v>
      </c>
      <c r="D65" s="1">
        <f>Litecoin!K67/1000</f>
        <v>0.005415257505</v>
      </c>
      <c r="E65" s="1">
        <f>Monero!J67/1000</f>
        <v>0.006553145045</v>
      </c>
    </row>
    <row r="66" ht="15.75" customHeight="1">
      <c r="A66" s="7">
        <v>42432.0</v>
      </c>
      <c r="B66" s="16">
        <f>Bitcoin!J68/1000</f>
        <v>1.503265848</v>
      </c>
      <c r="C66" s="1">
        <f>Ethereum!K68/1000</f>
        <v>0.005864937181</v>
      </c>
      <c r="D66" s="1">
        <f>Litecoin!K68/1000</f>
        <v>0.005433154213</v>
      </c>
      <c r="E66" s="1">
        <f>Monero!J68/1000</f>
        <v>0.006744646718</v>
      </c>
    </row>
    <row r="67" ht="15.75" customHeight="1">
      <c r="A67" s="7">
        <v>42433.0</v>
      </c>
      <c r="B67" s="16">
        <f>Bitcoin!J69/1000</f>
        <v>1.36515501</v>
      </c>
      <c r="C67" s="1">
        <f>Ethereum!K69/1000</f>
        <v>0.006078386175</v>
      </c>
      <c r="D67" s="1">
        <f>Litecoin!K69/1000</f>
        <v>0.005414135246</v>
      </c>
      <c r="E67" s="1">
        <f>Monero!J69/1000</f>
        <v>0.006782635001</v>
      </c>
    </row>
    <row r="68" ht="15.75" customHeight="1">
      <c r="A68" s="7">
        <v>42434.0</v>
      </c>
      <c r="B68" s="16">
        <f>Bitcoin!J70/1000</f>
        <v>1.419703063</v>
      </c>
      <c r="C68" s="1">
        <f>Ethereum!K70/1000</f>
        <v>0.006165501302</v>
      </c>
      <c r="D68" s="1">
        <f>Litecoin!K70/1000</f>
        <v>0.005486534358</v>
      </c>
      <c r="E68" s="1">
        <f>Monero!J70/1000</f>
        <v>0.006759034037</v>
      </c>
    </row>
    <row r="69" ht="15.75" customHeight="1">
      <c r="A69" s="7">
        <v>42435.0</v>
      </c>
      <c r="B69" s="16">
        <f>Bitcoin!J71/1000</f>
        <v>1.442811948</v>
      </c>
      <c r="C69" s="1">
        <f>Ethereum!K71/1000</f>
        <v>0.006526870618</v>
      </c>
      <c r="D69" s="1">
        <f>Litecoin!K71/1000</f>
        <v>0.005543981206</v>
      </c>
      <c r="E69" s="1">
        <f>Monero!J71/1000</f>
        <v>0.006680483971</v>
      </c>
    </row>
    <row r="70" ht="15.75" customHeight="1">
      <c r="A70" s="7">
        <v>42436.0</v>
      </c>
      <c r="B70" s="16">
        <f>Bitcoin!J72/1000</f>
        <v>1.602284704</v>
      </c>
      <c r="C70" s="1">
        <f>Ethereum!K72/1000</f>
        <v>0.006452827304</v>
      </c>
      <c r="D70" s="1">
        <f>Litecoin!K72/1000</f>
        <v>0.005322714368</v>
      </c>
      <c r="E70" s="1">
        <f>Monero!J72/1000</f>
        <v>0.007115673398</v>
      </c>
    </row>
    <row r="71" ht="15.75" customHeight="1">
      <c r="A71" s="7">
        <v>42437.0</v>
      </c>
      <c r="B71" s="16">
        <f>Bitcoin!J73/1000</f>
        <v>1.394065004</v>
      </c>
      <c r="C71" s="1">
        <f>Ethereum!K73/1000</f>
        <v>0.006515556482</v>
      </c>
      <c r="D71" s="1">
        <f>Litecoin!K73/1000</f>
        <v>0.005874006883</v>
      </c>
      <c r="E71" s="1">
        <f>Monero!J73/1000</f>
        <v>0.007139198354</v>
      </c>
    </row>
    <row r="72" ht="15.75" customHeight="1">
      <c r="A72" s="7">
        <v>42438.0</v>
      </c>
      <c r="B72" s="16">
        <f>Bitcoin!J74/1000</f>
        <v>1.306295087</v>
      </c>
      <c r="C72" s="1">
        <f>Ethereum!K74/1000</f>
        <v>0.006661023408</v>
      </c>
      <c r="D72" s="1">
        <f>Litecoin!K74/1000</f>
        <v>0.005545336784</v>
      </c>
      <c r="E72" s="1">
        <f>Monero!J74/1000</f>
        <v>0.007095446497</v>
      </c>
    </row>
    <row r="73" ht="15.75" customHeight="1">
      <c r="A73" s="7">
        <v>42439.0</v>
      </c>
      <c r="B73" s="16">
        <f>Bitcoin!J75/1000</f>
        <v>1.405575984</v>
      </c>
      <c r="C73" s="1">
        <f>Ethereum!K75/1000</f>
        <v>0.006671632507</v>
      </c>
      <c r="D73" s="1">
        <f>Litecoin!K75/1000</f>
        <v>0.005658602806</v>
      </c>
      <c r="E73" s="1">
        <f>Monero!J75/1000</f>
        <v>0.007360144735</v>
      </c>
    </row>
    <row r="74" ht="15.75" customHeight="1">
      <c r="A74" s="7">
        <v>42440.0</v>
      </c>
      <c r="B74" s="16">
        <f>Bitcoin!J76/1000</f>
        <v>1.355049053</v>
      </c>
      <c r="C74" s="1">
        <f>Ethereum!K76/1000</f>
        <v>0.007047309007</v>
      </c>
      <c r="D74" s="1">
        <f>Litecoin!K76/1000</f>
        <v>0.005906790236</v>
      </c>
      <c r="E74" s="1">
        <f>Monero!J76/1000</f>
        <v>0.007285419013</v>
      </c>
    </row>
    <row r="75" ht="15.75" customHeight="1">
      <c r="A75" s="7">
        <v>42441.0</v>
      </c>
      <c r="B75" s="16">
        <f>Bitcoin!J77/1000</f>
        <v>1.518326835</v>
      </c>
      <c r="C75" s="1">
        <f>Ethereum!K77/1000</f>
        <v>0.007466379947</v>
      </c>
      <c r="D75" s="1">
        <f>Litecoin!K77/1000</f>
        <v>0.005285555924</v>
      </c>
      <c r="E75" s="1">
        <f>Monero!J77/1000</f>
        <v>0.007456079826</v>
      </c>
    </row>
    <row r="76" ht="15.75" customHeight="1">
      <c r="A76" s="7">
        <v>42442.0</v>
      </c>
      <c r="B76" s="16">
        <f>Bitcoin!J78/1000</f>
        <v>1.641795255</v>
      </c>
      <c r="C76" s="1">
        <f>Ethereum!K78/1000</f>
        <v>0.007613494777</v>
      </c>
      <c r="D76" s="1">
        <f>Litecoin!K78/1000</f>
        <v>0.005262657912</v>
      </c>
      <c r="E76" s="1">
        <f>Monero!J78/1000</f>
        <v>0.007628214858</v>
      </c>
    </row>
    <row r="77" ht="15.75" customHeight="1">
      <c r="A77" s="7">
        <v>42443.0</v>
      </c>
      <c r="B77" s="16">
        <f>Bitcoin!J79/1000</f>
        <v>1.427928696</v>
      </c>
      <c r="C77" s="1">
        <f>Ethereum!K79/1000</f>
        <v>0.007554613442</v>
      </c>
      <c r="D77" s="1">
        <f>Litecoin!K79/1000</f>
        <v>0.005488894999</v>
      </c>
      <c r="E77" s="1">
        <f>Monero!J79/1000</f>
        <v>0.006758158496</v>
      </c>
    </row>
    <row r="78" ht="15.75" customHeight="1">
      <c r="A78" s="7">
        <v>42444.0</v>
      </c>
      <c r="B78" s="16">
        <f>Bitcoin!J80/1000</f>
        <v>1.34624456</v>
      </c>
      <c r="C78" s="1">
        <f>Ethereum!K80/1000</f>
        <v>0.006693245733</v>
      </c>
      <c r="D78" s="1">
        <f>Litecoin!K80/1000</f>
        <v>0.005124938034</v>
      </c>
      <c r="E78" s="1">
        <f>Monero!J80/1000</f>
        <v>0.007028636414</v>
      </c>
    </row>
    <row r="79" ht="15.75" customHeight="1">
      <c r="A79" s="7">
        <v>42445.0</v>
      </c>
      <c r="B79" s="16">
        <f>Bitcoin!J81/1000</f>
        <v>1.417110934</v>
      </c>
      <c r="C79" s="1">
        <f>Ethereum!K81/1000</f>
        <v>0.006792262633</v>
      </c>
      <c r="D79" s="1">
        <f>Litecoin!K81/1000</f>
        <v>0.005447049732</v>
      </c>
      <c r="E79" s="1">
        <f>Monero!J81/1000</f>
        <v>0.007237457808</v>
      </c>
    </row>
    <row r="80" ht="15.75" customHeight="1">
      <c r="A80" s="7">
        <v>42446.0</v>
      </c>
      <c r="B80" s="16">
        <f>Bitcoin!J82/1000</f>
        <v>1.50817087</v>
      </c>
      <c r="C80" s="1">
        <f>Ethereum!K82/1000</f>
        <v>0.006939213361</v>
      </c>
      <c r="D80" s="1">
        <f>Litecoin!K82/1000</f>
        <v>0.005265976871</v>
      </c>
      <c r="E80" s="1">
        <f>Monero!J82/1000</f>
        <v>0.007306926586</v>
      </c>
    </row>
    <row r="81" ht="15.75" customHeight="1">
      <c r="A81" s="7">
        <v>42447.0</v>
      </c>
      <c r="B81" s="16">
        <f>Bitcoin!J83/1000</f>
        <v>1.547489903</v>
      </c>
      <c r="C81" s="1">
        <f>Ethereum!K83/1000</f>
        <v>0.006994052454</v>
      </c>
      <c r="D81" s="1">
        <f>Litecoin!K83/1000</f>
        <v>0.005303270887</v>
      </c>
      <c r="E81" s="1">
        <f>Monero!J83/1000</f>
        <v>0.007373025356</v>
      </c>
    </row>
    <row r="82" ht="15.75" customHeight="1">
      <c r="A82" s="7">
        <v>42448.0</v>
      </c>
      <c r="B82" s="16">
        <f>Bitcoin!J84/1000</f>
        <v>1.557484857</v>
      </c>
      <c r="C82" s="1">
        <f>Ethereum!K84/1000</f>
        <v>0.00713113254</v>
      </c>
      <c r="D82" s="1">
        <f>Litecoin!K84/1000</f>
        <v>0.005360002291</v>
      </c>
      <c r="E82" s="1">
        <f>Monero!J84/1000</f>
        <v>0.007825027551</v>
      </c>
    </row>
    <row r="83" ht="15.75" customHeight="1">
      <c r="A83" s="7">
        <v>42449.0</v>
      </c>
      <c r="B83" s="16">
        <f>Bitcoin!J85/1000</f>
        <v>1.479418852</v>
      </c>
      <c r="C83" s="1">
        <f>Ethereum!K85/1000</f>
        <v>0.007392518778</v>
      </c>
      <c r="D83" s="1">
        <f>Litecoin!K85/1000</f>
        <v>0.006120618262</v>
      </c>
      <c r="E83" s="1">
        <f>Monero!J85/1000</f>
        <v>0.008107416337</v>
      </c>
    </row>
    <row r="84" ht="15.75" customHeight="1">
      <c r="A84" s="7">
        <v>42450.0</v>
      </c>
      <c r="B84" s="16">
        <f>Bitcoin!J86/1000</f>
        <v>1.50517743</v>
      </c>
      <c r="C84" s="1">
        <f>Ethereum!K86/1000</f>
        <v>0.007346914797</v>
      </c>
      <c r="D84" s="1">
        <f>Litecoin!K86/1000</f>
        <v>0.005607337071</v>
      </c>
      <c r="E84" s="1">
        <f>Monero!J86/1000</f>
        <v>0.007562900191</v>
      </c>
    </row>
    <row r="85" ht="15.75" customHeight="1">
      <c r="A85" s="7">
        <v>42451.0</v>
      </c>
      <c r="B85" s="16">
        <f>Bitcoin!J87/1000</f>
        <v>1.406936719</v>
      </c>
      <c r="C85" s="1">
        <f>Ethereum!K87/1000</f>
        <v>0.007447089923</v>
      </c>
      <c r="D85" s="1">
        <f>Litecoin!K87/1000</f>
        <v>0.005866528723</v>
      </c>
      <c r="E85" s="1">
        <f>Monero!J87/1000</f>
        <v>0.008069021371</v>
      </c>
    </row>
    <row r="86" ht="15.75" customHeight="1">
      <c r="A86" s="7">
        <v>42452.0</v>
      </c>
      <c r="B86" s="16">
        <f>Bitcoin!J88/1000</f>
        <v>1.419922733</v>
      </c>
      <c r="C86" s="1">
        <f>Ethereum!K88/1000</f>
        <v>0.007151625281</v>
      </c>
      <c r="D86" s="1">
        <f>Litecoin!K88/1000</f>
        <v>0.005914035731</v>
      </c>
      <c r="E86" s="1">
        <f>Monero!J88/1000</f>
        <v>0.003991931977</v>
      </c>
    </row>
    <row r="87" ht="15.75" customHeight="1">
      <c r="A87" s="7">
        <v>42453.0</v>
      </c>
      <c r="B87" s="16">
        <f>Bitcoin!J89/1000</f>
        <v>1.46159855</v>
      </c>
      <c r="C87" s="1">
        <f>Ethereum!K89/1000</f>
        <v>0.007566890242</v>
      </c>
      <c r="D87" s="1">
        <f>Litecoin!K89/1000</f>
        <v>0.006403948146</v>
      </c>
      <c r="E87" s="1">
        <f>Monero!J89/1000</f>
        <v>0.005458203488</v>
      </c>
    </row>
    <row r="88" ht="15.75" customHeight="1">
      <c r="A88" s="7">
        <v>42454.0</v>
      </c>
      <c r="B88" s="16">
        <f>Bitcoin!J90/1000</f>
        <v>1.490290822</v>
      </c>
      <c r="C88" s="1">
        <f>Ethereum!K90/1000</f>
        <v>0.007954450523</v>
      </c>
      <c r="D88" s="1">
        <f>Litecoin!K90/1000</f>
        <v>0.006322498691</v>
      </c>
      <c r="E88" s="1">
        <f>Monero!J90/1000</f>
        <v>0.00651049278</v>
      </c>
    </row>
    <row r="89" ht="15.75" customHeight="1">
      <c r="A89" s="7">
        <v>42455.0</v>
      </c>
      <c r="B89" s="16">
        <f>Bitcoin!J91/1000</f>
        <v>1.384047182</v>
      </c>
      <c r="C89" s="1">
        <f>Ethereum!K91/1000</f>
        <v>0.008150645888</v>
      </c>
      <c r="D89" s="1">
        <f>Litecoin!K91/1000</f>
        <v>0.005671666713</v>
      </c>
      <c r="E89" s="1">
        <f>Monero!J91/1000</f>
        <v>0.0082277602</v>
      </c>
    </row>
    <row r="90" ht="15.75" customHeight="1">
      <c r="A90" s="7">
        <v>42456.0</v>
      </c>
      <c r="B90" s="16">
        <f>Bitcoin!J92/1000</f>
        <v>1.595560256</v>
      </c>
      <c r="C90" s="1">
        <f>Ethereum!K92/1000</f>
        <v>0.008338193199</v>
      </c>
      <c r="D90" s="1">
        <f>Litecoin!K92/1000</f>
        <v>0.005997162379</v>
      </c>
      <c r="E90" s="1">
        <f>Monero!J92/1000</f>
        <v>0.008329844083</v>
      </c>
    </row>
    <row r="91" ht="15.75" customHeight="1">
      <c r="A91" s="7">
        <v>42457.0</v>
      </c>
      <c r="B91" s="16">
        <f>Bitcoin!J93/1000</f>
        <v>1.31790788</v>
      </c>
      <c r="C91" s="1">
        <f>Ethereum!K93/1000</f>
        <v>0.00828731204</v>
      </c>
      <c r="D91" s="1">
        <f>Litecoin!K93/1000</f>
        <v>0.005772209061</v>
      </c>
      <c r="E91" s="1">
        <f>Monero!J93/1000</f>
        <v>0.008181345353</v>
      </c>
    </row>
    <row r="92" ht="15.75" customHeight="1">
      <c r="A92" s="7">
        <v>42458.0</v>
      </c>
      <c r="B92" s="16">
        <f>Bitcoin!J94/1000</f>
        <v>1.437697996</v>
      </c>
      <c r="C92" s="1">
        <f>Ethereum!K94/1000</f>
        <v>0.008564576673</v>
      </c>
      <c r="D92" s="1">
        <f>Litecoin!K94/1000</f>
        <v>0.005833114461</v>
      </c>
      <c r="E92" s="1">
        <f>Monero!J94/1000</f>
        <v>0.008605905757</v>
      </c>
    </row>
    <row r="93" ht="15.75" customHeight="1">
      <c r="A93" s="7">
        <v>42459.0</v>
      </c>
      <c r="B93" s="16">
        <f>Bitcoin!J95/1000</f>
        <v>1.53718184</v>
      </c>
      <c r="C93" s="1">
        <f>Ethereum!K95/1000</f>
        <v>0.008701469515</v>
      </c>
      <c r="D93" s="1">
        <f>Litecoin!K95/1000</f>
        <v>0.00591220192</v>
      </c>
      <c r="E93" s="1">
        <f>Monero!J95/1000</f>
        <v>0.007535003078</v>
      </c>
    </row>
    <row r="94" ht="15.75" customHeight="1">
      <c r="A94" s="7">
        <v>42460.0</v>
      </c>
      <c r="B94" s="16">
        <f>Bitcoin!J96/1000</f>
        <v>1.793175492</v>
      </c>
      <c r="C94" s="1">
        <f>Ethereum!K96/1000</f>
        <v>0.009048587939</v>
      </c>
      <c r="D94" s="1">
        <f>Litecoin!K96/1000</f>
        <v>0.005899764503</v>
      </c>
      <c r="E94" s="1">
        <f>Monero!J96/1000</f>
        <v>0.008041235498</v>
      </c>
    </row>
    <row r="95" ht="15.75" customHeight="1">
      <c r="A95" s="7">
        <v>42461.0</v>
      </c>
      <c r="B95" s="16">
        <f>Bitcoin!J97/1000</f>
        <v>1.449874199</v>
      </c>
      <c r="C95" s="1">
        <f>Ethereum!K97/1000</f>
        <v>0.009023120746</v>
      </c>
      <c r="D95" s="1">
        <f>Litecoin!K97/1000</f>
        <v>0.005620821204</v>
      </c>
      <c r="E95" s="1">
        <f>Monero!J97/1000</f>
        <v>0.007464905134</v>
      </c>
    </row>
    <row r="96" ht="15.75" customHeight="1">
      <c r="A96" s="7">
        <v>42462.0</v>
      </c>
      <c r="B96" s="16">
        <f>Bitcoin!J98/1000</f>
        <v>1.591107716</v>
      </c>
      <c r="C96" s="1">
        <f>Ethereum!K98/1000</f>
        <v>0.008940997353</v>
      </c>
      <c r="D96" s="1">
        <f>Litecoin!K98/1000</f>
        <v>0.005814544137</v>
      </c>
      <c r="E96" s="1">
        <f>Monero!J98/1000</f>
        <v>0.00778117637</v>
      </c>
    </row>
    <row r="97" ht="15.75" customHeight="1">
      <c r="A97" s="7">
        <v>42463.0</v>
      </c>
      <c r="B97" s="16">
        <f>Bitcoin!J99/1000</f>
        <v>1.559243591</v>
      </c>
      <c r="C97" s="1">
        <f>Ethereum!K99/1000</f>
        <v>0.009312367622</v>
      </c>
      <c r="D97" s="1">
        <f>Litecoin!K99/1000</f>
        <v>0.005634712136</v>
      </c>
      <c r="E97" s="1">
        <f>Monero!J99/1000</f>
        <v>0.007887041473</v>
      </c>
    </row>
    <row r="98" ht="15.75" customHeight="1">
      <c r="A98" s="7">
        <v>42464.0</v>
      </c>
      <c r="B98" s="16">
        <f>Bitcoin!J100/1000</f>
        <v>1.324727343</v>
      </c>
      <c r="C98" s="1">
        <f>Ethereum!K100/1000</f>
        <v>0.009660642574</v>
      </c>
      <c r="D98" s="1">
        <f>Litecoin!K100/1000</f>
        <v>0.005769921608</v>
      </c>
      <c r="E98" s="1">
        <f>Monero!J100/1000</f>
        <v>0.008361650633</v>
      </c>
    </row>
    <row r="99" ht="15.75" customHeight="1">
      <c r="A99" s="7">
        <v>42465.0</v>
      </c>
      <c r="B99" s="16">
        <f>Bitcoin!J101/1000</f>
        <v>1.412154795</v>
      </c>
      <c r="C99" s="1">
        <f>Ethereum!K101/1000</f>
        <v>0.009805659048</v>
      </c>
      <c r="D99" s="1">
        <f>Litecoin!K101/1000</f>
        <v>0.005792979318</v>
      </c>
      <c r="E99" s="1">
        <f>Monero!J101/1000</f>
        <v>0.008901398683</v>
      </c>
    </row>
    <row r="100" ht="15.75" customHeight="1">
      <c r="A100" s="7">
        <v>42466.0</v>
      </c>
      <c r="B100" s="16">
        <f>Bitcoin!J102/1000</f>
        <v>1.443451405</v>
      </c>
      <c r="C100" s="1">
        <f>Ethereum!K102/1000</f>
        <v>0.009773400999</v>
      </c>
      <c r="D100" s="1">
        <f>Litecoin!K102/1000</f>
        <v>0.005624729809</v>
      </c>
      <c r="E100" s="1">
        <f>Monero!J102/1000</f>
        <v>0.008464381723</v>
      </c>
    </row>
    <row r="101" ht="15.75" customHeight="1">
      <c r="A101" s="7">
        <v>42467.0</v>
      </c>
      <c r="B101" s="16">
        <f>Bitcoin!J103/1000</f>
        <v>1.621167953</v>
      </c>
      <c r="C101" s="1">
        <f>Ethereum!K103/1000</f>
        <v>0.009411331239</v>
      </c>
      <c r="D101" s="1">
        <f>Litecoin!K103/1000</f>
        <v>0.005932393744</v>
      </c>
      <c r="E101" s="1">
        <f>Monero!J103/1000</f>
        <v>0.007151791164</v>
      </c>
    </row>
    <row r="102" ht="15.75" customHeight="1">
      <c r="A102" s="7">
        <v>42468.0</v>
      </c>
      <c r="B102" s="16">
        <f>Bitcoin!J104/1000</f>
        <v>1.57107466</v>
      </c>
      <c r="C102" s="1">
        <f>Ethereum!K104/1000</f>
        <v>0.009991618965</v>
      </c>
      <c r="D102" s="1">
        <f>Litecoin!K104/1000</f>
        <v>0.006520827201</v>
      </c>
      <c r="E102" s="1">
        <f>Monero!J104/1000</f>
        <v>0.007128993146</v>
      </c>
    </row>
    <row r="103" ht="15.75" customHeight="1">
      <c r="A103" s="7">
        <v>42469.0</v>
      </c>
      <c r="B103" s="16">
        <f>Bitcoin!J105/1000</f>
        <v>1.400495168</v>
      </c>
      <c r="C103" s="1">
        <f>Ethereum!K105/1000</f>
        <v>0.010146644</v>
      </c>
      <c r="D103" s="1">
        <f>Litecoin!K105/1000</f>
        <v>0.005604612258</v>
      </c>
      <c r="E103" s="1">
        <f>Monero!J105/1000</f>
        <v>0.007775647768</v>
      </c>
    </row>
    <row r="104" ht="15.75" customHeight="1">
      <c r="A104" s="7">
        <v>42470.0</v>
      </c>
      <c r="B104" s="16">
        <f>Bitcoin!J106/1000</f>
        <v>1.370112564</v>
      </c>
      <c r="C104" s="1">
        <f>Ethereum!K106/1000</f>
        <v>0.01031862404</v>
      </c>
      <c r="D104" s="1">
        <f>Litecoin!K106/1000</f>
        <v>0.005336376702</v>
      </c>
      <c r="E104" s="1">
        <f>Monero!J106/1000</f>
        <v>0.007274217495</v>
      </c>
    </row>
    <row r="105" ht="15.75" customHeight="1">
      <c r="A105" s="7">
        <v>42471.0</v>
      </c>
      <c r="B105" s="16">
        <f>Bitcoin!J107/1000</f>
        <v>1.520910365</v>
      </c>
      <c r="C105" s="1">
        <f>Ethereum!K107/1000</f>
        <v>0.01022328905</v>
      </c>
      <c r="D105" s="1">
        <f>Litecoin!K107/1000</f>
        <v>0.005488164082</v>
      </c>
      <c r="E105" s="1">
        <f>Monero!J107/1000</f>
        <v>0.006850465892</v>
      </c>
    </row>
    <row r="106" ht="15.75" customHeight="1">
      <c r="A106" s="7">
        <v>42472.0</v>
      </c>
      <c r="B106" s="16">
        <f>Bitcoin!J108/1000</f>
        <v>1.558058016</v>
      </c>
      <c r="C106" s="1">
        <f>Ethereum!K108/1000</f>
        <v>0.009848134177</v>
      </c>
      <c r="D106" s="1">
        <f>Litecoin!K108/1000</f>
        <v>0.005157382376</v>
      </c>
      <c r="E106" s="1">
        <f>Monero!J108/1000</f>
        <v>0.006656973813</v>
      </c>
    </row>
    <row r="107" ht="15.75" customHeight="1">
      <c r="A107" s="7">
        <v>42473.0</v>
      </c>
      <c r="B107" s="16">
        <f>Bitcoin!J109/1000</f>
        <v>1.431506021</v>
      </c>
      <c r="C107" s="1">
        <f>Ethereum!K109/1000</f>
        <v>0.01037052542</v>
      </c>
      <c r="D107" s="1">
        <f>Litecoin!K109/1000</f>
        <v>0.006007670196</v>
      </c>
      <c r="E107" s="1">
        <f>Monero!J109/1000</f>
        <v>0.006758058077</v>
      </c>
    </row>
    <row r="108" ht="15.75" customHeight="1">
      <c r="A108" s="7">
        <v>42474.0</v>
      </c>
      <c r="B108" s="16">
        <f>Bitcoin!J110/1000</f>
        <v>1.484001176</v>
      </c>
      <c r="C108" s="1">
        <f>Ethereum!K110/1000</f>
        <v>0.01040666811</v>
      </c>
      <c r="D108" s="1">
        <f>Litecoin!K110/1000</f>
        <v>0.00533215968</v>
      </c>
      <c r="E108" s="1">
        <f>Monero!J110/1000</f>
        <v>0.00710549854</v>
      </c>
    </row>
    <row r="109" ht="15.75" customHeight="1">
      <c r="A109" s="7">
        <v>42475.0</v>
      </c>
      <c r="B109" s="16">
        <f>Bitcoin!J111/1000</f>
        <v>1.724184266</v>
      </c>
      <c r="C109" s="1">
        <f>Ethereum!K111/1000</f>
        <v>0.01078404059</v>
      </c>
      <c r="D109" s="1">
        <f>Litecoin!K111/1000</f>
        <v>0.00552722743</v>
      </c>
      <c r="E109" s="1">
        <f>Monero!J111/1000</f>
        <v>0.006613008755</v>
      </c>
    </row>
    <row r="110" ht="15.75" customHeight="1">
      <c r="A110" s="7">
        <v>42476.0</v>
      </c>
      <c r="B110" s="16">
        <f>Bitcoin!J112/1000</f>
        <v>1.690717971</v>
      </c>
      <c r="C110" s="1">
        <f>Ethereum!K112/1000</f>
        <v>0.01098673453</v>
      </c>
      <c r="D110" s="1">
        <f>Litecoin!K112/1000</f>
        <v>0.005571686226</v>
      </c>
      <c r="E110" s="1">
        <f>Monero!J112/1000</f>
        <v>0.006429682058</v>
      </c>
    </row>
    <row r="111" ht="15.75" customHeight="1">
      <c r="A111" s="7">
        <v>42477.0</v>
      </c>
      <c r="B111" s="16">
        <f>Bitcoin!J113/1000</f>
        <v>1.541835142</v>
      </c>
      <c r="C111" s="1">
        <f>Ethereum!K113/1000</f>
        <v>0.01070710682</v>
      </c>
      <c r="D111" s="1">
        <f>Litecoin!K113/1000</f>
        <v>0.005110114768</v>
      </c>
      <c r="E111" s="1">
        <f>Monero!J113/1000</f>
        <v>0.006658754583</v>
      </c>
    </row>
    <row r="112" ht="15.75" customHeight="1">
      <c r="A112" s="7">
        <v>42478.0</v>
      </c>
      <c r="B112" s="16">
        <f>Bitcoin!J114/1000</f>
        <v>1.767564895</v>
      </c>
      <c r="C112" s="1">
        <f>Ethereum!K114/1000</f>
        <v>0.01125146973</v>
      </c>
      <c r="D112" s="1">
        <f>Litecoin!K114/1000</f>
        <v>0.004976467866</v>
      </c>
      <c r="E112" s="1">
        <f>Monero!J114/1000</f>
        <v>0.006739089645</v>
      </c>
    </row>
    <row r="113" ht="15.75" customHeight="1">
      <c r="A113" s="7">
        <v>42479.0</v>
      </c>
      <c r="B113" s="16">
        <f>Bitcoin!J115/1000</f>
        <v>1.594818809</v>
      </c>
      <c r="C113" s="1">
        <f>Ethereum!K115/1000</f>
        <v>0.01141683979</v>
      </c>
      <c r="D113" s="1">
        <f>Litecoin!K115/1000</f>
        <v>0.005296957335</v>
      </c>
      <c r="E113" s="1">
        <f>Monero!J115/1000</f>
        <v>0.006893919363</v>
      </c>
    </row>
    <row r="114" ht="15.75" customHeight="1">
      <c r="A114" s="7">
        <v>42480.0</v>
      </c>
      <c r="B114" s="16">
        <f>Bitcoin!J116/1000</f>
        <v>1.440234276</v>
      </c>
      <c r="C114" s="1">
        <f>Ethereum!K116/1000</f>
        <v>0.01155140542</v>
      </c>
      <c r="D114" s="1">
        <f>Litecoin!K116/1000</f>
        <v>0.005211542189</v>
      </c>
      <c r="E114" s="1">
        <f>Monero!J116/1000</f>
        <v>0.006945378992</v>
      </c>
    </row>
    <row r="115" ht="15.75" customHeight="1">
      <c r="A115" s="7">
        <v>42481.0</v>
      </c>
      <c r="B115" s="16">
        <f>Bitcoin!J117/1000</f>
        <v>1.589782075</v>
      </c>
      <c r="C115" s="1">
        <f>Ethereum!K117/1000</f>
        <v>0.01175172819</v>
      </c>
      <c r="D115" s="1">
        <f>Litecoin!K117/1000</f>
        <v>0.005522931817</v>
      </c>
      <c r="E115" s="1">
        <f>Monero!J117/1000</f>
        <v>0.00721253061</v>
      </c>
    </row>
    <row r="116" ht="15.75" customHeight="1">
      <c r="A116" s="7">
        <v>42482.0</v>
      </c>
      <c r="B116" s="16">
        <f>Bitcoin!J118/1000</f>
        <v>1.685752427</v>
      </c>
      <c r="C116" s="1">
        <f>Ethereum!K118/1000</f>
        <v>0.01134112965</v>
      </c>
      <c r="D116" s="1">
        <f>Litecoin!K118/1000</f>
        <v>0.005787978468</v>
      </c>
      <c r="E116" s="1">
        <f>Monero!J118/1000</f>
        <v>0.007710718978</v>
      </c>
    </row>
    <row r="117" ht="15.75" customHeight="1">
      <c r="A117" s="7">
        <v>42483.0</v>
      </c>
      <c r="B117" s="16">
        <f>Bitcoin!J119/1000</f>
        <v>1.645587784</v>
      </c>
      <c r="C117" s="1">
        <f>Ethereum!K119/1000</f>
        <v>0.01178760284</v>
      </c>
      <c r="D117" s="1">
        <f>Litecoin!K119/1000</f>
        <v>0.005323984365</v>
      </c>
      <c r="E117" s="1">
        <f>Monero!J119/1000</f>
        <v>0.007705563167</v>
      </c>
    </row>
    <row r="118" ht="15.75" customHeight="1">
      <c r="A118" s="7">
        <v>42484.0</v>
      </c>
      <c r="B118" s="16">
        <f>Bitcoin!J120/1000</f>
        <v>1.802020843</v>
      </c>
      <c r="C118" s="1">
        <f>Ethereum!K120/1000</f>
        <v>0.01166980907</v>
      </c>
      <c r="D118" s="1">
        <f>Litecoin!K120/1000</f>
        <v>0.005026864743</v>
      </c>
      <c r="E118" s="1">
        <f>Monero!J120/1000</f>
        <v>0.007410671095</v>
      </c>
    </row>
    <row r="119" ht="15.75" customHeight="1">
      <c r="A119" s="7">
        <v>42485.0</v>
      </c>
      <c r="B119" s="16">
        <f>Bitcoin!J121/1000</f>
        <v>1.798408462</v>
      </c>
      <c r="C119" s="1">
        <f>Ethereum!K121/1000</f>
        <v>0.01204714587</v>
      </c>
      <c r="D119" s="1">
        <f>Litecoin!K121/1000</f>
        <v>0.004757894107</v>
      </c>
      <c r="E119" s="1">
        <f>Monero!J121/1000</f>
        <v>0.007692361822</v>
      </c>
    </row>
    <row r="120" ht="15.75" customHeight="1">
      <c r="A120" s="7">
        <v>42486.0</v>
      </c>
      <c r="B120" s="16">
        <f>Bitcoin!J122/1000</f>
        <v>1.525716595</v>
      </c>
      <c r="C120" s="1">
        <f>Ethereum!K122/1000</f>
        <v>0.01199174108</v>
      </c>
      <c r="D120" s="1">
        <f>Litecoin!K122/1000</f>
        <v>0.005543361166</v>
      </c>
      <c r="E120" s="1">
        <f>Monero!J122/1000</f>
        <v>0.007386054204</v>
      </c>
    </row>
    <row r="121" ht="15.75" customHeight="1">
      <c r="A121" s="7">
        <v>42487.0</v>
      </c>
      <c r="B121" s="16">
        <f>Bitcoin!J123/1000</f>
        <v>1.68176227</v>
      </c>
      <c r="C121" s="1">
        <f>Ethereum!K123/1000</f>
        <v>0.01191810675</v>
      </c>
      <c r="D121" s="1">
        <f>Litecoin!K123/1000</f>
        <v>0.005031362988</v>
      </c>
      <c r="E121" s="1">
        <f>Monero!J123/1000</f>
        <v>0.007158794149</v>
      </c>
    </row>
    <row r="122" ht="15.75" customHeight="1">
      <c r="A122" s="7">
        <v>42488.0</v>
      </c>
      <c r="B122" s="16">
        <f>Bitcoin!J124/1000</f>
        <v>1.622710414</v>
      </c>
      <c r="C122" s="1">
        <f>Ethereum!K124/1000</f>
        <v>0.01220469973</v>
      </c>
      <c r="D122" s="1">
        <f>Litecoin!K124/1000</f>
        <v>0.005574545828</v>
      </c>
      <c r="E122" s="1">
        <f>Monero!J124/1000</f>
        <v>0.006700299981</v>
      </c>
    </row>
    <row r="123" ht="15.75" customHeight="1">
      <c r="A123" s="7">
        <v>42489.0</v>
      </c>
      <c r="B123" s="16">
        <f>Bitcoin!J125/1000</f>
        <v>1.450114132</v>
      </c>
      <c r="C123" s="1">
        <f>Ethereum!K125/1000</f>
        <v>0.01244551681</v>
      </c>
      <c r="D123" s="1">
        <f>Litecoin!K125/1000</f>
        <v>0.00552102983</v>
      </c>
      <c r="E123" s="1">
        <f>Monero!J125/1000</f>
        <v>0.007045339342</v>
      </c>
    </row>
    <row r="124" ht="15.75" customHeight="1">
      <c r="A124" s="7">
        <v>42490.0</v>
      </c>
      <c r="B124" s="16">
        <f>Bitcoin!J126/1000</f>
        <v>1.533641664</v>
      </c>
      <c r="C124" s="1">
        <f>Ethereum!K126/1000</f>
        <v>0.01289498529</v>
      </c>
      <c r="D124" s="1">
        <f>Litecoin!K126/1000</f>
        <v>0.005304744901</v>
      </c>
      <c r="E124" s="1">
        <f>Monero!J126/1000</f>
        <v>0.008039023133</v>
      </c>
    </row>
    <row r="125" ht="15.75" customHeight="1">
      <c r="A125" s="7">
        <v>42491.0</v>
      </c>
      <c r="B125" s="16">
        <f>Bitcoin!J127/1000</f>
        <v>1.509742468</v>
      </c>
      <c r="C125" s="1">
        <f>Ethereum!K127/1000</f>
        <v>0.01301543301</v>
      </c>
      <c r="D125" s="1">
        <f>Litecoin!K127/1000</f>
        <v>0.005754361741</v>
      </c>
      <c r="E125" s="1">
        <f>Monero!J127/1000</f>
        <v>0.008025719205</v>
      </c>
    </row>
    <row r="126" ht="15.75" customHeight="1">
      <c r="A126" s="7">
        <v>42492.0</v>
      </c>
      <c r="B126" s="16">
        <f>Bitcoin!J128/1000</f>
        <v>1.526554052</v>
      </c>
      <c r="C126" s="1">
        <f>Ethereum!K128/1000</f>
        <v>0.01237601317</v>
      </c>
      <c r="D126" s="1">
        <f>Litecoin!K128/1000</f>
        <v>0.005331023408</v>
      </c>
      <c r="E126" s="1">
        <f>Monero!J128/1000</f>
        <v>0.007783607238</v>
      </c>
    </row>
    <row r="127" ht="15.75" customHeight="1">
      <c r="A127" s="7">
        <v>42493.0</v>
      </c>
      <c r="B127" s="16">
        <f>Bitcoin!J129/1000</f>
        <v>1.600471239</v>
      </c>
      <c r="C127" s="1">
        <f>Ethereum!K129/1000</f>
        <v>0.01298949248</v>
      </c>
      <c r="D127" s="1">
        <f>Litecoin!K129/1000</f>
        <v>0.005476993204</v>
      </c>
      <c r="E127" s="1">
        <f>Monero!J129/1000</f>
        <v>0.007703169633</v>
      </c>
    </row>
    <row r="128" ht="15.75" customHeight="1">
      <c r="A128" s="7">
        <v>42494.0</v>
      </c>
      <c r="B128" s="16">
        <f>Bitcoin!J130/1000</f>
        <v>1.492735717</v>
      </c>
      <c r="C128" s="1">
        <f>Ethereum!K130/1000</f>
        <v>0.01307760288</v>
      </c>
      <c r="D128" s="1">
        <f>Litecoin!K130/1000</f>
        <v>0.005332628826</v>
      </c>
      <c r="E128" s="1">
        <f>Monero!J130/1000</f>
        <v>0.007266700372</v>
      </c>
    </row>
    <row r="129" ht="15.75" customHeight="1">
      <c r="A129" s="7">
        <v>42495.0</v>
      </c>
      <c r="B129" s="16">
        <f>Bitcoin!J131/1000</f>
        <v>1.602662865</v>
      </c>
      <c r="C129" s="1">
        <f>Ethereum!K131/1000</f>
        <v>0.01300838565</v>
      </c>
      <c r="D129" s="1">
        <f>Litecoin!K131/1000</f>
        <v>0.004542993517</v>
      </c>
      <c r="E129" s="1">
        <f>Monero!J131/1000</f>
        <v>0.007964913793</v>
      </c>
    </row>
    <row r="130" ht="15.75" customHeight="1">
      <c r="A130" s="7">
        <v>42496.0</v>
      </c>
      <c r="B130" s="16">
        <f>Bitcoin!J132/1000</f>
        <v>1.560388528</v>
      </c>
      <c r="C130" s="1">
        <f>Ethereum!K132/1000</f>
        <v>0.01305074313</v>
      </c>
      <c r="D130" s="1">
        <f>Litecoin!K132/1000</f>
        <v>0.005045757431</v>
      </c>
      <c r="E130" s="1">
        <f>Monero!J132/1000</f>
        <v>0.007782650712</v>
      </c>
    </row>
    <row r="131" ht="15.75" customHeight="1">
      <c r="A131" s="7">
        <v>42497.0</v>
      </c>
      <c r="B131" s="16">
        <f>Bitcoin!J133/1000</f>
        <v>1.684720469</v>
      </c>
      <c r="C131" s="1">
        <f>Ethereum!K133/1000</f>
        <v>0.01304623519</v>
      </c>
      <c r="D131" s="1">
        <f>Litecoin!K133/1000</f>
        <v>0.004671957758</v>
      </c>
      <c r="E131" s="1">
        <f>Monero!J133/1000</f>
        <v>0.007501614204</v>
      </c>
    </row>
    <row r="132" ht="15.75" customHeight="1">
      <c r="A132" s="7">
        <v>42498.0</v>
      </c>
      <c r="B132" s="16">
        <f>Bitcoin!J134/1000</f>
        <v>1.513567998</v>
      </c>
      <c r="C132" s="1">
        <f>Ethereum!K134/1000</f>
        <v>0.01316797625</v>
      </c>
      <c r="D132" s="1">
        <f>Litecoin!K134/1000</f>
        <v>0.005248461061</v>
      </c>
      <c r="E132" s="1">
        <f>Monero!J134/1000</f>
        <v>0.008230787092</v>
      </c>
    </row>
    <row r="133" ht="15.75" customHeight="1">
      <c r="A133" s="7">
        <v>42499.0</v>
      </c>
      <c r="B133" s="16">
        <f>Bitcoin!J135/1000</f>
        <v>1.517722229</v>
      </c>
      <c r="C133" s="1">
        <f>Ethereum!K135/1000</f>
        <v>0.0134100324</v>
      </c>
      <c r="D133" s="1">
        <f>Litecoin!K135/1000</f>
        <v>0.005052232897</v>
      </c>
      <c r="E133" s="1">
        <f>Monero!J135/1000</f>
        <v>0.008113851044</v>
      </c>
    </row>
    <row r="134" ht="15.75" customHeight="1">
      <c r="A134" s="7">
        <v>42500.0</v>
      </c>
      <c r="B134" s="16">
        <f>Bitcoin!J136/1000</f>
        <v>1.622363252</v>
      </c>
      <c r="C134" s="1">
        <f>Ethereum!K136/1000</f>
        <v>0.01360258143</v>
      </c>
      <c r="D134" s="1">
        <f>Litecoin!K136/1000</f>
        <v>0.00493100275</v>
      </c>
      <c r="E134" s="1">
        <f>Monero!J136/1000</f>
        <v>0.007852771196</v>
      </c>
    </row>
    <row r="135" ht="15.75" customHeight="1">
      <c r="A135" s="7">
        <v>42501.0</v>
      </c>
      <c r="B135" s="16">
        <f>Bitcoin!J137/1000</f>
        <v>1.908482086</v>
      </c>
      <c r="C135" s="1">
        <f>Ethereum!K137/1000</f>
        <v>0.01343485227</v>
      </c>
      <c r="D135" s="1">
        <f>Litecoin!K137/1000</f>
        <v>0.005158596088</v>
      </c>
      <c r="E135" s="1">
        <f>Monero!J137/1000</f>
        <v>0.007901097179</v>
      </c>
    </row>
    <row r="136" ht="15.75" customHeight="1">
      <c r="A136" s="7">
        <v>42502.0</v>
      </c>
      <c r="B136" s="16">
        <f>Bitcoin!J138/1000</f>
        <v>1.77396313</v>
      </c>
      <c r="C136" s="1">
        <f>Ethereum!K138/1000</f>
        <v>0.01325443636</v>
      </c>
      <c r="D136" s="1">
        <f>Litecoin!K138/1000</f>
        <v>0.005240037108</v>
      </c>
      <c r="E136" s="1">
        <f>Monero!J138/1000</f>
        <v>0.007575300479</v>
      </c>
    </row>
    <row r="137" ht="15.75" customHeight="1">
      <c r="A137" s="7">
        <v>42503.0</v>
      </c>
      <c r="B137" s="16">
        <f>Bitcoin!J139/1000</f>
        <v>1.70575762</v>
      </c>
      <c r="C137" s="1">
        <f>Ethereum!K139/1000</f>
        <v>0.01408161004</v>
      </c>
      <c r="D137" s="1">
        <f>Litecoin!K139/1000</f>
        <v>0.004922305057</v>
      </c>
      <c r="E137" s="1">
        <f>Monero!J139/1000</f>
        <v>0.007864839252</v>
      </c>
    </row>
    <row r="138" ht="15.75" customHeight="1">
      <c r="A138" s="7">
        <v>42504.0</v>
      </c>
      <c r="B138" s="16">
        <f>Bitcoin!J140/1000</f>
        <v>1.751765942</v>
      </c>
      <c r="C138" s="1">
        <f>Ethereum!K140/1000</f>
        <v>0.01414094649</v>
      </c>
      <c r="D138" s="1">
        <f>Litecoin!K140/1000</f>
        <v>0.005271467309</v>
      </c>
      <c r="E138" s="1">
        <f>Monero!J140/1000</f>
        <v>0.007484503834</v>
      </c>
    </row>
    <row r="139" ht="15.75" customHeight="1">
      <c r="A139" s="7">
        <v>42505.0</v>
      </c>
      <c r="B139" s="16">
        <f>Bitcoin!J141/1000</f>
        <v>1.785198533</v>
      </c>
      <c r="C139" s="1">
        <f>Ethereum!K141/1000</f>
        <v>0.01424995367</v>
      </c>
      <c r="D139" s="1">
        <f>Litecoin!K141/1000</f>
        <v>0.004612124154</v>
      </c>
      <c r="E139" s="1">
        <f>Monero!J141/1000</f>
        <v>0.007845640339</v>
      </c>
    </row>
    <row r="140" ht="15.75" customHeight="1">
      <c r="A140" s="7">
        <v>42506.0</v>
      </c>
      <c r="B140" s="16">
        <f>Bitcoin!J142/1000</f>
        <v>1.748716617</v>
      </c>
      <c r="C140" s="1">
        <f>Ethereum!K142/1000</f>
        <v>0.01431178946</v>
      </c>
      <c r="D140" s="1">
        <f>Litecoin!K142/1000</f>
        <v>0.004961785082</v>
      </c>
      <c r="E140" s="1">
        <f>Monero!J142/1000</f>
        <v>0.00863273305</v>
      </c>
    </row>
    <row r="141" ht="15.75" customHeight="1">
      <c r="A141" s="7">
        <v>42507.0</v>
      </c>
      <c r="B141" s="16">
        <f>Bitcoin!J143/1000</f>
        <v>1.74836804</v>
      </c>
      <c r="C141" s="1">
        <f>Ethereum!K143/1000</f>
        <v>0.01399234069</v>
      </c>
      <c r="D141" s="1">
        <f>Litecoin!K143/1000</f>
        <v>0.005089222416</v>
      </c>
      <c r="E141" s="1">
        <f>Monero!J143/1000</f>
        <v>0.008366651551</v>
      </c>
    </row>
    <row r="142" ht="15.75" customHeight="1">
      <c r="A142" s="7">
        <v>42508.0</v>
      </c>
      <c r="B142" s="16">
        <f>Bitcoin!J144/1000</f>
        <v>1.645621881</v>
      </c>
      <c r="C142" s="1">
        <f>Ethereum!K144/1000</f>
        <v>0.01469171431</v>
      </c>
      <c r="D142" s="1">
        <f>Litecoin!K144/1000</f>
        <v>0.004821592708</v>
      </c>
      <c r="E142" s="1">
        <f>Monero!J144/1000</f>
        <v>0.008062295675</v>
      </c>
    </row>
    <row r="143" ht="15.75" customHeight="1">
      <c r="A143" s="7">
        <v>42509.0</v>
      </c>
      <c r="B143" s="16">
        <f>Bitcoin!J145/1000</f>
        <v>2.042284935</v>
      </c>
      <c r="C143" s="1">
        <f>Ethereum!K145/1000</f>
        <v>0.01514731913</v>
      </c>
      <c r="D143" s="1">
        <f>Litecoin!K145/1000</f>
        <v>0.005665430972</v>
      </c>
      <c r="E143" s="1">
        <f>Monero!J145/1000</f>
        <v>0.008036316447</v>
      </c>
    </row>
    <row r="144" ht="15.75" customHeight="1">
      <c r="A144" s="7">
        <v>42510.0</v>
      </c>
      <c r="B144" s="16">
        <f>Bitcoin!J146/1000</f>
        <v>1.639284996</v>
      </c>
      <c r="C144" s="1">
        <f>Ethereum!K146/1000</f>
        <v>0.01539093439</v>
      </c>
      <c r="D144" s="1">
        <f>Litecoin!K146/1000</f>
        <v>0.005337130578</v>
      </c>
      <c r="E144" s="1">
        <f>Monero!J146/1000</f>
        <v>0.008026716791</v>
      </c>
    </row>
    <row r="145" ht="15.75" customHeight="1">
      <c r="A145" s="7">
        <v>42511.0</v>
      </c>
      <c r="B145" s="16">
        <f>Bitcoin!J147/1000</f>
        <v>1.767912289</v>
      </c>
      <c r="C145" s="1">
        <f>Ethereum!K147/1000</f>
        <v>0.0156404881</v>
      </c>
      <c r="D145" s="1">
        <f>Litecoin!K147/1000</f>
        <v>0.00532129874</v>
      </c>
      <c r="E145" s="1">
        <f>Monero!J147/1000</f>
        <v>0.007731535174</v>
      </c>
    </row>
    <row r="146" ht="15.75" customHeight="1">
      <c r="A146" s="7">
        <v>42512.0</v>
      </c>
      <c r="B146" s="16">
        <f>Bitcoin!J148/1000</f>
        <v>1.401570048</v>
      </c>
      <c r="C146" s="1">
        <f>Ethereum!K148/1000</f>
        <v>0.01535253031</v>
      </c>
      <c r="D146" s="1">
        <f>Litecoin!K148/1000</f>
        <v>0.005258594194</v>
      </c>
      <c r="E146" s="1">
        <f>Monero!J148/1000</f>
        <v>0.007961972384</v>
      </c>
    </row>
    <row r="147" ht="15.75" customHeight="1">
      <c r="A147" s="7">
        <v>42513.0</v>
      </c>
      <c r="B147" s="16">
        <f>Bitcoin!J149/1000</f>
        <v>1.491105205</v>
      </c>
      <c r="C147" s="1">
        <f>Ethereum!K149/1000</f>
        <v>0.01554475921</v>
      </c>
      <c r="D147" s="1">
        <f>Litecoin!K149/1000</f>
        <v>0.004981160048</v>
      </c>
      <c r="E147" s="1">
        <f>Monero!J149/1000</f>
        <v>0.007861948115</v>
      </c>
    </row>
    <row r="148" ht="15.75" customHeight="1">
      <c r="A148" s="7">
        <v>42514.0</v>
      </c>
      <c r="B148" s="16">
        <f>Bitcoin!J150/1000</f>
        <v>1.814766586</v>
      </c>
      <c r="C148" s="1">
        <f>Ethereum!K150/1000</f>
        <v>0.01590100255</v>
      </c>
      <c r="D148" s="1">
        <f>Litecoin!K150/1000</f>
        <v>0.004902344104</v>
      </c>
      <c r="E148" s="1">
        <f>Monero!J150/1000</f>
        <v>0.008162024924</v>
      </c>
    </row>
    <row r="149" ht="15.75" customHeight="1">
      <c r="A149" s="7">
        <v>42515.0</v>
      </c>
      <c r="B149" s="16">
        <f>Bitcoin!J151/1000</f>
        <v>1.991694854</v>
      </c>
      <c r="C149" s="1">
        <f>Ethereum!K151/1000</f>
        <v>0.01594623552</v>
      </c>
      <c r="D149" s="1">
        <f>Litecoin!K151/1000</f>
        <v>0.005216859255</v>
      </c>
      <c r="E149" s="1">
        <f>Monero!J151/1000</f>
        <v>0.007749067549</v>
      </c>
    </row>
    <row r="150" ht="15.75" customHeight="1">
      <c r="A150" s="7">
        <v>42516.0</v>
      </c>
      <c r="B150" s="16">
        <f>Bitcoin!J152/1000</f>
        <v>2.029364945</v>
      </c>
      <c r="C150" s="1">
        <f>Ethereum!K152/1000</f>
        <v>0.01610061804</v>
      </c>
      <c r="D150" s="1">
        <f>Litecoin!K152/1000</f>
        <v>0.005455155591</v>
      </c>
      <c r="E150" s="1">
        <f>Monero!J152/1000</f>
        <v>0.007331167557</v>
      </c>
    </row>
    <row r="151" ht="15.75" customHeight="1">
      <c r="A151" s="7">
        <v>42517.0</v>
      </c>
      <c r="B151" s="16">
        <f>Bitcoin!J153/1000</f>
        <v>1.951115543</v>
      </c>
      <c r="C151" s="1">
        <f>Ethereum!K153/1000</f>
        <v>0.01646114798</v>
      </c>
      <c r="D151" s="1">
        <f>Litecoin!K153/1000</f>
        <v>0.005133055223</v>
      </c>
      <c r="E151" s="1">
        <f>Monero!J153/1000</f>
        <v>0.007592681714</v>
      </c>
    </row>
    <row r="152" ht="15.75" customHeight="1">
      <c r="A152" s="7">
        <v>42518.0</v>
      </c>
      <c r="B152" s="16">
        <f>Bitcoin!J154/1000</f>
        <v>1.95873372</v>
      </c>
      <c r="C152" s="1">
        <f>Ethereum!K154/1000</f>
        <v>0.01612429437</v>
      </c>
      <c r="D152" s="1">
        <f>Litecoin!K154/1000</f>
        <v>0.005115929481</v>
      </c>
      <c r="E152" s="1">
        <f>Monero!J154/1000</f>
        <v>0.007271418071</v>
      </c>
    </row>
    <row r="153" ht="15.75" customHeight="1">
      <c r="A153" s="7">
        <v>42519.0</v>
      </c>
      <c r="B153" s="16">
        <f>Bitcoin!J155/1000</f>
        <v>1.695479918</v>
      </c>
      <c r="C153" s="1">
        <f>Ethereum!K155/1000</f>
        <v>0.01670578175</v>
      </c>
      <c r="D153" s="1">
        <f>Litecoin!K155/1000</f>
        <v>0.005444330376</v>
      </c>
      <c r="E153" s="1">
        <f>Monero!J155/1000</f>
        <v>0.007730166874</v>
      </c>
    </row>
    <row r="154" ht="15.75" customHeight="1">
      <c r="A154" s="7">
        <v>42520.0</v>
      </c>
      <c r="B154" s="16">
        <f>Bitcoin!J156/1000</f>
        <v>1.74677436</v>
      </c>
      <c r="C154" s="1">
        <f>Ethereum!K156/1000</f>
        <v>0.01667471339</v>
      </c>
      <c r="D154" s="1">
        <f>Litecoin!K156/1000</f>
        <v>0.005696376299</v>
      </c>
      <c r="E154" s="1">
        <f>Monero!J156/1000</f>
        <v>0.007514197973</v>
      </c>
    </row>
    <row r="155" ht="15.75" customHeight="1">
      <c r="A155" s="7">
        <v>42521.0</v>
      </c>
      <c r="B155" s="16">
        <f>Bitcoin!J157/1000</f>
        <v>1.936757225</v>
      </c>
      <c r="C155" s="1">
        <f>Ethereum!K157/1000</f>
        <v>0.01672615359</v>
      </c>
      <c r="D155" s="1">
        <f>Litecoin!K157/1000</f>
        <v>0.005302505639</v>
      </c>
      <c r="E155" s="1">
        <f>Monero!J157/1000</f>
        <v>0.007493358363</v>
      </c>
    </row>
    <row r="156" ht="15.75" customHeight="1">
      <c r="A156" s="7">
        <v>42522.0</v>
      </c>
      <c r="B156" s="16">
        <f>Bitcoin!J158/1000</f>
        <v>1.738005588</v>
      </c>
      <c r="C156" s="1">
        <f>Ethereum!K158/1000</f>
        <v>0.01613546414</v>
      </c>
      <c r="D156" s="1">
        <f>Litecoin!K158/1000</f>
        <v>0.005329395524</v>
      </c>
      <c r="E156" s="1">
        <f>Monero!J158/1000</f>
        <v>0.007695499027</v>
      </c>
    </row>
    <row r="157" ht="15.75" customHeight="1">
      <c r="A157" s="7">
        <v>42523.0</v>
      </c>
      <c r="B157" s="16">
        <f>Bitcoin!J159/1000</f>
        <v>1.789948982</v>
      </c>
      <c r="C157" s="1">
        <f>Ethereum!K159/1000</f>
        <v>0.01646857826</v>
      </c>
      <c r="D157" s="1">
        <f>Litecoin!K159/1000</f>
        <v>0.004596485412</v>
      </c>
      <c r="E157" s="1">
        <f>Monero!J159/1000</f>
        <v>0.007479526527</v>
      </c>
    </row>
    <row r="158" ht="15.75" customHeight="1">
      <c r="A158" s="7">
        <v>42524.0</v>
      </c>
      <c r="B158" s="16">
        <f>Bitcoin!J160/1000</f>
        <v>1.78067035</v>
      </c>
      <c r="C158" s="1">
        <f>Ethereum!K160/1000</f>
        <v>0.01728462008</v>
      </c>
      <c r="D158" s="1">
        <f>Litecoin!K160/1000</f>
        <v>0.003998940795</v>
      </c>
      <c r="E158" s="1">
        <f>Monero!J160/1000</f>
        <v>0.008067285001</v>
      </c>
    </row>
    <row r="159" ht="15.75" customHeight="1">
      <c r="A159" s="7">
        <v>42525.0</v>
      </c>
      <c r="B159" s="16">
        <f>Bitcoin!J161/1000</f>
        <v>2.040265679</v>
      </c>
      <c r="C159" s="1">
        <f>Ethereum!K161/1000</f>
        <v>0.01725024416</v>
      </c>
      <c r="D159" s="1">
        <f>Litecoin!K161/1000</f>
        <v>0.004184490415</v>
      </c>
      <c r="E159" s="1">
        <f>Monero!J161/1000</f>
        <v>0.008082349472</v>
      </c>
    </row>
    <row r="160" ht="15.75" customHeight="1">
      <c r="A160" s="7">
        <v>42526.0</v>
      </c>
      <c r="B160" s="16">
        <f>Bitcoin!J162/1000</f>
        <v>1.48170023</v>
      </c>
      <c r="C160" s="1">
        <f>Ethereum!K162/1000</f>
        <v>0.01706165503</v>
      </c>
      <c r="D160" s="1">
        <f>Litecoin!K162/1000</f>
        <v>0.004418518113</v>
      </c>
      <c r="E160" s="1">
        <f>Monero!J162/1000</f>
        <v>0.008276929053</v>
      </c>
    </row>
    <row r="161" ht="15.75" customHeight="1">
      <c r="A161" s="7">
        <v>42527.0</v>
      </c>
      <c r="B161" s="16">
        <f>Bitcoin!J163/1000</f>
        <v>1.542019518</v>
      </c>
      <c r="C161" s="1">
        <f>Ethereum!K163/1000</f>
        <v>0.01727754659</v>
      </c>
      <c r="D161" s="1">
        <f>Litecoin!K163/1000</f>
        <v>0.004012724467</v>
      </c>
      <c r="E161" s="1">
        <f>Monero!J163/1000</f>
        <v>0.008428836689</v>
      </c>
    </row>
    <row r="162" ht="15.75" customHeight="1">
      <c r="A162" s="7">
        <v>42528.0</v>
      </c>
      <c r="B162" s="16">
        <f>Bitcoin!J164/1000</f>
        <v>1.872070803</v>
      </c>
      <c r="C162" s="1">
        <f>Ethereum!K164/1000</f>
        <v>0.01772633326</v>
      </c>
      <c r="D162" s="1">
        <f>Litecoin!K164/1000</f>
        <v>0.00451245208</v>
      </c>
      <c r="E162" s="1">
        <f>Monero!J164/1000</f>
        <v>0.00809344049</v>
      </c>
    </row>
    <row r="163" ht="15.75" customHeight="1">
      <c r="A163" s="7">
        <v>42529.0</v>
      </c>
      <c r="B163" s="16">
        <f>Bitcoin!J165/1000</f>
        <v>1.75752013</v>
      </c>
      <c r="C163" s="1">
        <f>Ethereum!K165/1000</f>
        <v>0.01758626459</v>
      </c>
      <c r="D163" s="1">
        <f>Litecoin!K165/1000</f>
        <v>0.004388262928</v>
      </c>
      <c r="E163" s="1">
        <f>Monero!J165/1000</f>
        <v>0.008186117778</v>
      </c>
    </row>
    <row r="164" ht="15.75" customHeight="1">
      <c r="A164" s="7">
        <v>42530.0</v>
      </c>
      <c r="B164" s="16">
        <f>Bitcoin!J166/1000</f>
        <v>1.679513614</v>
      </c>
      <c r="C164" s="1">
        <f>Ethereum!K166/1000</f>
        <v>0.01835018139</v>
      </c>
      <c r="D164" s="1">
        <f>Litecoin!K166/1000</f>
        <v>0.004506363388</v>
      </c>
      <c r="E164" s="1">
        <f>Monero!J166/1000</f>
        <v>0.008878197484</v>
      </c>
    </row>
    <row r="165" ht="15.75" customHeight="1">
      <c r="A165" s="7">
        <v>42531.0</v>
      </c>
      <c r="B165" s="16">
        <f>Bitcoin!J167/1000</f>
        <v>1.931481033</v>
      </c>
      <c r="C165" s="1">
        <f>Ethereum!K167/1000</f>
        <v>0.01784061535</v>
      </c>
      <c r="D165" s="1">
        <f>Litecoin!K167/1000</f>
        <v>0.004645927079</v>
      </c>
      <c r="E165" s="1">
        <f>Monero!J167/1000</f>
        <v>0.008541398802</v>
      </c>
    </row>
    <row r="166" ht="15.75" customHeight="1">
      <c r="A166" s="7">
        <v>42532.0</v>
      </c>
      <c r="B166" s="16">
        <f>Bitcoin!J168/1000</f>
        <v>1.723856787</v>
      </c>
      <c r="C166" s="1">
        <f>Ethereum!K168/1000</f>
        <v>0.01783278288</v>
      </c>
      <c r="D166" s="1">
        <f>Litecoin!K168/1000</f>
        <v>0.004584035484</v>
      </c>
      <c r="E166" s="1">
        <f>Monero!J168/1000</f>
        <v>0.008518679423</v>
      </c>
    </row>
    <row r="167" ht="15.75" customHeight="1">
      <c r="A167" s="7">
        <v>42533.0</v>
      </c>
      <c r="B167" s="16">
        <f>Bitcoin!J169/1000</f>
        <v>1.810849748</v>
      </c>
      <c r="C167" s="1">
        <f>Ethereum!K169/1000</f>
        <v>0.01820190566</v>
      </c>
      <c r="D167" s="1">
        <f>Litecoin!K169/1000</f>
        <v>0.004643921897</v>
      </c>
      <c r="E167" s="1">
        <f>Monero!J169/1000</f>
        <v>0.008913419977</v>
      </c>
    </row>
    <row r="168" ht="15.75" customHeight="1">
      <c r="A168" s="7">
        <v>42534.0</v>
      </c>
      <c r="B168" s="16">
        <f>Bitcoin!J170/1000</f>
        <v>1.658114456</v>
      </c>
      <c r="C168" s="1">
        <f>Ethereum!K170/1000</f>
        <v>0.01886587934</v>
      </c>
      <c r="D168" s="1">
        <f>Litecoin!K170/1000</f>
        <v>0.00483995797</v>
      </c>
      <c r="E168" s="1">
        <f>Monero!J170/1000</f>
        <v>0.008621029038</v>
      </c>
    </row>
    <row r="169" ht="15.75" customHeight="1">
      <c r="A169" s="7">
        <v>42535.0</v>
      </c>
      <c r="B169" s="16">
        <f>Bitcoin!J171/1000</f>
        <v>2.010131183</v>
      </c>
      <c r="C169" s="1">
        <f>Ethereum!K171/1000</f>
        <v>0.0189997079</v>
      </c>
      <c r="D169" s="1">
        <f>Litecoin!K171/1000</f>
        <v>0.004767418953</v>
      </c>
      <c r="E169" s="1">
        <f>Monero!J171/1000</f>
        <v>0.009309937135</v>
      </c>
    </row>
    <row r="170" ht="15.75" customHeight="1">
      <c r="A170" s="7">
        <v>42536.0</v>
      </c>
      <c r="B170" s="16">
        <f>Bitcoin!J172/1000</f>
        <v>1.708005385</v>
      </c>
      <c r="C170" s="1">
        <f>Ethereum!K172/1000</f>
        <v>0.01896570222</v>
      </c>
      <c r="D170" s="1">
        <f>Litecoin!K172/1000</f>
        <v>0.004587367277</v>
      </c>
      <c r="E170" s="1">
        <f>Monero!J172/1000</f>
        <v>0.009564070158</v>
      </c>
    </row>
    <row r="171" ht="15.75" customHeight="1">
      <c r="A171" s="7">
        <v>42537.0</v>
      </c>
      <c r="B171" s="16">
        <f>Bitcoin!J173/1000</f>
        <v>1.750093267</v>
      </c>
      <c r="C171" s="1">
        <f>Ethereum!K173/1000</f>
        <v>0.01904057611</v>
      </c>
      <c r="D171" s="1">
        <f>Litecoin!K173/1000</f>
        <v>0.004674881301</v>
      </c>
      <c r="E171" s="1">
        <f>Monero!J173/1000</f>
        <v>0.009028278793</v>
      </c>
    </row>
    <row r="172" ht="15.75" customHeight="1">
      <c r="A172" s="7">
        <v>42538.0</v>
      </c>
      <c r="B172" s="16">
        <f>Bitcoin!J174/1000</f>
        <v>1.771465812</v>
      </c>
      <c r="C172" s="1">
        <f>Ethereum!K174/1000</f>
        <v>0.01987959814</v>
      </c>
      <c r="D172" s="1">
        <f>Litecoin!K174/1000</f>
        <v>0.004626944699</v>
      </c>
      <c r="E172" s="1">
        <f>Monero!J174/1000</f>
        <v>0.008908747378</v>
      </c>
    </row>
    <row r="173" ht="15.75" customHeight="1">
      <c r="A173" s="7">
        <v>42539.0</v>
      </c>
      <c r="B173" s="16">
        <f>Bitcoin!J175/1000</f>
        <v>1.67946638</v>
      </c>
      <c r="C173" s="1">
        <f>Ethereum!K175/1000</f>
        <v>0.01899180518</v>
      </c>
      <c r="D173" s="1">
        <f>Litecoin!K175/1000</f>
        <v>0.004455821208</v>
      </c>
      <c r="E173" s="1">
        <f>Monero!J175/1000</f>
        <v>0.009825351248</v>
      </c>
    </row>
    <row r="174" ht="15.75" customHeight="1">
      <c r="A174" s="7">
        <v>42540.0</v>
      </c>
      <c r="B174" s="16">
        <f>Bitcoin!J176/1000</f>
        <v>1.520359537</v>
      </c>
      <c r="C174" s="1">
        <f>Ethereum!K176/1000</f>
        <v>0.01898335671</v>
      </c>
      <c r="D174" s="1">
        <f>Litecoin!K176/1000</f>
        <v>0.004862872986</v>
      </c>
      <c r="E174" s="1">
        <f>Monero!J176/1000</f>
        <v>0.009467158479</v>
      </c>
    </row>
    <row r="175" ht="15.75" customHeight="1">
      <c r="A175" s="7">
        <v>42541.0</v>
      </c>
      <c r="B175" s="16">
        <f>Bitcoin!J177/1000</f>
        <v>1.694963909</v>
      </c>
      <c r="C175" s="1">
        <f>Ethereum!K177/1000</f>
        <v>0.01962108665</v>
      </c>
      <c r="D175" s="1">
        <f>Litecoin!K177/1000</f>
        <v>0.005263369445</v>
      </c>
      <c r="E175" s="1">
        <f>Monero!J177/1000</f>
        <v>0.009833701754</v>
      </c>
    </row>
    <row r="176" ht="15.75" customHeight="1">
      <c r="A176" s="7">
        <v>42542.0</v>
      </c>
      <c r="B176" s="16">
        <f>Bitcoin!J178/1000</f>
        <v>1.859179679</v>
      </c>
      <c r="C176" s="1">
        <f>Ethereum!K178/1000</f>
        <v>0.01923490361</v>
      </c>
      <c r="D176" s="1">
        <f>Litecoin!K178/1000</f>
        <v>0.004906734333</v>
      </c>
      <c r="E176" s="1">
        <f>Monero!J178/1000</f>
        <v>0.009631150785</v>
      </c>
    </row>
    <row r="177" ht="15.75" customHeight="1">
      <c r="A177" s="7">
        <v>42543.0</v>
      </c>
      <c r="B177" s="16">
        <f>Bitcoin!J179/1000</f>
        <v>2.150415675</v>
      </c>
      <c r="C177" s="1">
        <f>Ethereum!K179/1000</f>
        <v>0.01959175769</v>
      </c>
      <c r="D177" s="1">
        <f>Litecoin!K179/1000</f>
        <v>0.004999705592</v>
      </c>
      <c r="E177" s="1">
        <f>Monero!J179/1000</f>
        <v>0.009591768455</v>
      </c>
    </row>
    <row r="178" ht="15.75" customHeight="1">
      <c r="A178" s="7">
        <v>42544.0</v>
      </c>
      <c r="B178" s="16">
        <f>Bitcoin!J180/1000</f>
        <v>1.981514491</v>
      </c>
      <c r="C178" s="1">
        <f>Ethereum!K180/1000</f>
        <v>0.02048377671</v>
      </c>
      <c r="D178" s="1">
        <f>Litecoin!K180/1000</f>
        <v>0.005297214139</v>
      </c>
      <c r="E178" s="1">
        <f>Monero!J180/1000</f>
        <v>0.009443089447</v>
      </c>
    </row>
    <row r="179" ht="15.75" customHeight="1">
      <c r="A179" s="7">
        <v>42545.0</v>
      </c>
      <c r="B179" s="16">
        <f>Bitcoin!J181/1000</f>
        <v>2.095684259</v>
      </c>
      <c r="C179" s="1">
        <f>Ethereum!K181/1000</f>
        <v>0.0202671063</v>
      </c>
      <c r="D179" s="1">
        <f>Litecoin!K181/1000</f>
        <v>0.004690740091</v>
      </c>
      <c r="E179" s="1">
        <f>Monero!J181/1000</f>
        <v>0.009332272085</v>
      </c>
    </row>
    <row r="180" ht="15.75" customHeight="1">
      <c r="A180" s="7">
        <v>42546.0</v>
      </c>
      <c r="B180" s="16">
        <f>Bitcoin!J182/1000</f>
        <v>1.670415738</v>
      </c>
      <c r="C180" s="1">
        <f>Ethereum!K182/1000</f>
        <v>0.02035692225</v>
      </c>
      <c r="D180" s="1">
        <f>Litecoin!K182/1000</f>
        <v>0.005373069658</v>
      </c>
      <c r="E180" s="1">
        <f>Monero!J182/1000</f>
        <v>0.009734723114</v>
      </c>
    </row>
    <row r="181" ht="15.75" customHeight="1">
      <c r="A181" s="7">
        <v>42547.0</v>
      </c>
      <c r="B181" s="16">
        <f>Bitcoin!J183/1000</f>
        <v>1.823141755</v>
      </c>
      <c r="C181" s="1">
        <f>Ethereum!K183/1000</f>
        <v>0.02077338006</v>
      </c>
      <c r="D181" s="1">
        <f>Litecoin!K183/1000</f>
        <v>0.004763671119</v>
      </c>
      <c r="E181" s="1">
        <f>Monero!J183/1000</f>
        <v>0.009565122475</v>
      </c>
    </row>
    <row r="182" ht="15.75" customHeight="1">
      <c r="A182" s="7">
        <v>42548.0</v>
      </c>
      <c r="B182" s="16">
        <f>Bitcoin!J184/1000</f>
        <v>1.836125441</v>
      </c>
      <c r="C182" s="1">
        <f>Ethereum!K184/1000</f>
        <v>0.02121365085</v>
      </c>
      <c r="D182" s="1">
        <f>Litecoin!K184/1000</f>
        <v>0.004355198391</v>
      </c>
      <c r="E182" s="1">
        <f>Monero!J184/1000</f>
        <v>0.009551737</v>
      </c>
    </row>
    <row r="183" ht="15.75" customHeight="1">
      <c r="A183" s="7">
        <v>42549.0</v>
      </c>
      <c r="B183" s="16">
        <f>Bitcoin!J185/1000</f>
        <v>1.849464693</v>
      </c>
      <c r="C183" s="1">
        <f>Ethereum!K185/1000</f>
        <v>0.02133263161</v>
      </c>
      <c r="D183" s="1">
        <f>Litecoin!K185/1000</f>
        <v>0.004681516072</v>
      </c>
      <c r="E183" s="1">
        <f>Monero!J185/1000</f>
        <v>0.009277214575</v>
      </c>
    </row>
    <row r="184" ht="15.75" customHeight="1">
      <c r="A184" s="7">
        <v>42550.0</v>
      </c>
      <c r="B184" s="16">
        <f>Bitcoin!J186/1000</f>
        <v>1.883605873</v>
      </c>
      <c r="C184" s="1">
        <f>Ethereum!K186/1000</f>
        <v>0.02113695037</v>
      </c>
      <c r="D184" s="1">
        <f>Litecoin!K186/1000</f>
        <v>0.004700800932</v>
      </c>
      <c r="E184" s="1">
        <f>Monero!J186/1000</f>
        <v>0.009735111086</v>
      </c>
    </row>
    <row r="185" ht="15.75" customHeight="1">
      <c r="A185" s="7">
        <v>42551.0</v>
      </c>
      <c r="B185" s="16">
        <f>Bitcoin!J187/1000</f>
        <v>1.891651446</v>
      </c>
      <c r="C185" s="1">
        <f>Ethereum!K187/1000</f>
        <v>0.02119438205</v>
      </c>
      <c r="D185" s="1">
        <f>Litecoin!K187/1000</f>
        <v>0.004938936131</v>
      </c>
      <c r="E185" s="1">
        <f>Monero!J187/1000</f>
        <v>0.01024923475</v>
      </c>
    </row>
    <row r="186" ht="15.75" customHeight="1">
      <c r="A186" s="7">
        <v>42552.0</v>
      </c>
      <c r="B186" s="16">
        <f>Bitcoin!J188/1000</f>
        <v>1.785188567</v>
      </c>
      <c r="C186" s="1">
        <f>Ethereum!K188/1000</f>
        <v>0.02129361091</v>
      </c>
      <c r="D186" s="1">
        <f>Litecoin!K188/1000</f>
        <v>0.00472898411</v>
      </c>
      <c r="E186" s="1">
        <f>Monero!J188/1000</f>
        <v>0.01000267604</v>
      </c>
    </row>
    <row r="187" ht="15.75" customHeight="1">
      <c r="A187" s="7">
        <v>42553.0</v>
      </c>
      <c r="B187" s="16">
        <f>Bitcoin!J189/1000</f>
        <v>1.891362952</v>
      </c>
      <c r="C187" s="1">
        <f>Ethereum!K189/1000</f>
        <v>0.02172111092</v>
      </c>
      <c r="D187" s="1">
        <f>Litecoin!K189/1000</f>
        <v>0.004790578496</v>
      </c>
      <c r="E187" s="1">
        <f>Monero!J189/1000</f>
        <v>0.009998104264</v>
      </c>
    </row>
    <row r="188" ht="15.75" customHeight="1">
      <c r="A188" s="7">
        <v>42554.0</v>
      </c>
      <c r="B188" s="16">
        <f>Bitcoin!J190/1000</f>
        <v>1.802918895</v>
      </c>
      <c r="C188" s="1">
        <f>Ethereum!K190/1000</f>
        <v>0.0221550753</v>
      </c>
      <c r="D188" s="1">
        <f>Litecoin!K190/1000</f>
        <v>0.005004915444</v>
      </c>
      <c r="E188" s="1">
        <f>Monero!J190/1000</f>
        <v>0.01062548393</v>
      </c>
    </row>
    <row r="189" ht="15.75" customHeight="1">
      <c r="A189" s="7">
        <v>42555.0</v>
      </c>
      <c r="B189" s="16">
        <f>Bitcoin!J191/1000</f>
        <v>1.910353116</v>
      </c>
      <c r="C189" s="1">
        <f>Ethereum!K191/1000</f>
        <v>0.02200010886</v>
      </c>
      <c r="D189" s="1">
        <f>Litecoin!K191/1000</f>
        <v>0.004880752612</v>
      </c>
      <c r="E189" s="1">
        <f>Monero!J191/1000</f>
        <v>0.01164391469</v>
      </c>
    </row>
    <row r="190" ht="15.75" customHeight="1">
      <c r="A190" s="7">
        <v>42556.0</v>
      </c>
      <c r="B190" s="16">
        <f>Bitcoin!J192/1000</f>
        <v>1.951489944</v>
      </c>
      <c r="C190" s="1">
        <f>Ethereum!K192/1000</f>
        <v>0.02242786207</v>
      </c>
      <c r="D190" s="1">
        <f>Litecoin!K192/1000</f>
        <v>0.005206488938</v>
      </c>
      <c r="E190" s="1">
        <f>Monero!J192/1000</f>
        <v>0.01188282816</v>
      </c>
    </row>
    <row r="191" ht="15.75" customHeight="1">
      <c r="A191" s="7">
        <v>42557.0</v>
      </c>
      <c r="B191" s="16">
        <f>Bitcoin!J193/1000</f>
        <v>2.006235268</v>
      </c>
      <c r="C191" s="1">
        <f>Ethereum!K193/1000</f>
        <v>0.02186332514</v>
      </c>
      <c r="D191" s="1">
        <f>Litecoin!K193/1000</f>
        <v>0.00535884523</v>
      </c>
      <c r="E191" s="1">
        <f>Monero!J193/1000</f>
        <v>0.01191440899</v>
      </c>
    </row>
    <row r="192" ht="15.75" customHeight="1">
      <c r="A192" s="7">
        <v>42558.0</v>
      </c>
      <c r="B192" s="16">
        <f>Bitcoin!J194/1000</f>
        <v>2.029967329</v>
      </c>
      <c r="C192" s="1">
        <f>Ethereum!K194/1000</f>
        <v>0.02206986758</v>
      </c>
      <c r="D192" s="1">
        <f>Litecoin!K194/1000</f>
        <v>0.00561531179</v>
      </c>
      <c r="E192" s="1">
        <f>Monero!J194/1000</f>
        <v>0.01212563506</v>
      </c>
    </row>
    <row r="193" ht="15.75" customHeight="1">
      <c r="A193" s="7">
        <v>42559.0</v>
      </c>
      <c r="B193" s="16">
        <f>Bitcoin!J195/1000</f>
        <v>1.901236533</v>
      </c>
      <c r="C193" s="1">
        <f>Ethereum!K195/1000</f>
        <v>0.02232424309</v>
      </c>
      <c r="D193" s="1">
        <f>Litecoin!K195/1000</f>
        <v>0.005211157828</v>
      </c>
      <c r="E193" s="1">
        <f>Monero!J195/1000</f>
        <v>0.01346337903</v>
      </c>
    </row>
    <row r="194" ht="15.75" customHeight="1">
      <c r="A194" s="7">
        <v>42560.0</v>
      </c>
      <c r="B194" s="16">
        <f>Bitcoin!J196/1000</f>
        <v>2.474965685</v>
      </c>
      <c r="C194" s="1">
        <f>Ethereum!K196/1000</f>
        <v>0.02189980729</v>
      </c>
      <c r="D194" s="1">
        <f>Litecoin!K196/1000</f>
        <v>0.004519395547</v>
      </c>
      <c r="E194" s="1">
        <f>Monero!J196/1000</f>
        <v>0.01361746704</v>
      </c>
    </row>
    <row r="195" ht="15.75" customHeight="1">
      <c r="A195" s="7">
        <v>42561.0</v>
      </c>
      <c r="B195" s="16">
        <f>Bitcoin!J197/1000</f>
        <v>3.545475066</v>
      </c>
      <c r="C195" s="1">
        <f>Ethereum!K197/1000</f>
        <v>0.0223835134</v>
      </c>
      <c r="D195" s="1">
        <f>Litecoin!K197/1000</f>
        <v>0.005255057272</v>
      </c>
      <c r="E195" s="1">
        <f>Monero!J197/1000</f>
        <v>0.01309334655</v>
      </c>
    </row>
    <row r="196" ht="15.75" customHeight="1">
      <c r="A196" s="7">
        <v>42562.0</v>
      </c>
      <c r="B196" s="16">
        <f>Bitcoin!J198/1000</f>
        <v>3.876059069</v>
      </c>
      <c r="C196" s="1">
        <f>Ethereum!K198/1000</f>
        <v>0.02265607541</v>
      </c>
      <c r="D196" s="1">
        <f>Litecoin!K198/1000</f>
        <v>0.004244783248</v>
      </c>
      <c r="E196" s="1">
        <f>Monero!J198/1000</f>
        <v>0.01384408976</v>
      </c>
    </row>
    <row r="197" ht="15.75" customHeight="1">
      <c r="A197" s="7">
        <v>42563.0</v>
      </c>
      <c r="B197" s="16">
        <f>Bitcoin!J199/1000</f>
        <v>3.871154605</v>
      </c>
      <c r="C197" s="1">
        <f>Ethereum!K199/1000</f>
        <v>0.02284383633</v>
      </c>
      <c r="D197" s="1">
        <f>Litecoin!K199/1000</f>
        <v>0.004435170096</v>
      </c>
      <c r="E197" s="1">
        <f>Monero!J199/1000</f>
        <v>0.01434394529</v>
      </c>
    </row>
    <row r="198" ht="15.75" customHeight="1">
      <c r="A198" s="7">
        <v>42564.0</v>
      </c>
      <c r="B198" s="16">
        <f>Bitcoin!J200/1000</f>
        <v>4.281135421</v>
      </c>
      <c r="C198" s="1">
        <f>Ethereum!K200/1000</f>
        <v>0.02293999765</v>
      </c>
      <c r="D198" s="1">
        <f>Litecoin!K200/1000</f>
        <v>0.004551830205</v>
      </c>
      <c r="E198" s="1">
        <f>Monero!J200/1000</f>
        <v>0.01393170061</v>
      </c>
    </row>
    <row r="199" ht="15.75" customHeight="1">
      <c r="A199" s="7">
        <v>42565.0</v>
      </c>
      <c r="B199" s="16">
        <f>Bitcoin!J201/1000</f>
        <v>3.884378335</v>
      </c>
      <c r="C199" s="1">
        <f>Ethereum!K201/1000</f>
        <v>0.02289268897</v>
      </c>
      <c r="D199" s="1">
        <f>Litecoin!K201/1000</f>
        <v>0.005175941493</v>
      </c>
      <c r="E199" s="1">
        <f>Monero!J201/1000</f>
        <v>0.0135432389</v>
      </c>
    </row>
    <row r="200" ht="15.75" customHeight="1">
      <c r="A200" s="7">
        <v>42566.0</v>
      </c>
      <c r="B200" s="16">
        <f>Bitcoin!J202/1000</f>
        <v>3.98530687</v>
      </c>
      <c r="C200" s="1">
        <f>Ethereum!K202/1000</f>
        <v>0.02266188982</v>
      </c>
      <c r="D200" s="1">
        <f>Litecoin!K202/1000</f>
        <v>0.005315598496</v>
      </c>
      <c r="E200" s="1">
        <f>Monero!J202/1000</f>
        <v>0.0150122632</v>
      </c>
    </row>
    <row r="201" ht="15.75" customHeight="1">
      <c r="A201" s="7">
        <v>42567.0</v>
      </c>
      <c r="B201" s="16">
        <f>Bitcoin!J203/1000</f>
        <v>3.450217277</v>
      </c>
      <c r="C201" s="1">
        <f>Ethereum!K203/1000</f>
        <v>0.02236764805</v>
      </c>
      <c r="D201" s="1">
        <f>Litecoin!K203/1000</f>
        <v>0.005065064637</v>
      </c>
      <c r="E201" s="1">
        <f>Monero!J203/1000</f>
        <v>0.0149489506</v>
      </c>
    </row>
    <row r="202" ht="15.75" customHeight="1">
      <c r="A202" s="7">
        <v>42568.0</v>
      </c>
      <c r="B202" s="16">
        <f>Bitcoin!J204/1000</f>
        <v>3.597743191</v>
      </c>
      <c r="C202" s="1">
        <f>Ethereum!K204/1000</f>
        <v>0.02272500998</v>
      </c>
      <c r="D202" s="1">
        <f>Litecoin!K204/1000</f>
        <v>0.005418625591</v>
      </c>
      <c r="E202" s="1">
        <f>Monero!J204/1000</f>
        <v>0.01409148774</v>
      </c>
    </row>
    <row r="203" ht="15.75" customHeight="1">
      <c r="A203" s="7">
        <v>42569.0</v>
      </c>
      <c r="B203" s="16">
        <f>Bitcoin!J205/1000</f>
        <v>3.765947675</v>
      </c>
      <c r="C203" s="1">
        <f>Ethereum!K205/1000</f>
        <v>0.02293733471</v>
      </c>
      <c r="D203" s="1">
        <f>Litecoin!K205/1000</f>
        <v>0.005496807613</v>
      </c>
      <c r="E203" s="1">
        <f>Monero!J205/1000</f>
        <v>0.01440657777</v>
      </c>
    </row>
    <row r="204" ht="15.75" customHeight="1">
      <c r="A204" s="7">
        <v>42570.0</v>
      </c>
      <c r="B204" s="16">
        <f>Bitcoin!J206/1000</f>
        <v>4.246824166</v>
      </c>
      <c r="C204" s="1">
        <f>Ethereum!K206/1000</f>
        <v>0.02317593689</v>
      </c>
      <c r="D204" s="1">
        <f>Litecoin!K206/1000</f>
        <v>0.005471523141</v>
      </c>
      <c r="E204" s="1">
        <f>Monero!J206/1000</f>
        <v>0.01569956549</v>
      </c>
    </row>
    <row r="205" ht="15.75" customHeight="1">
      <c r="A205" s="7">
        <v>42571.0</v>
      </c>
      <c r="B205" s="16">
        <f>Bitcoin!J207/1000</f>
        <v>3.66263154</v>
      </c>
      <c r="C205" s="1">
        <f>Ethereum!K207/1000</f>
        <v>0.02280035967</v>
      </c>
      <c r="D205" s="1">
        <f>Litecoin!K207/1000</f>
        <v>0.00573788276</v>
      </c>
      <c r="E205" s="1">
        <f>Monero!J207/1000</f>
        <v>0.01473685793</v>
      </c>
    </row>
    <row r="206" ht="15.75" customHeight="1">
      <c r="A206" s="7">
        <v>42572.0</v>
      </c>
      <c r="B206" s="16">
        <f>Bitcoin!J208/1000</f>
        <v>4.116489774</v>
      </c>
      <c r="C206" s="1">
        <f>Ethereum!K208/1000</f>
        <v>0.02303577626</v>
      </c>
      <c r="D206" s="1">
        <f>Litecoin!K208/1000</f>
        <v>0.005328578676</v>
      </c>
      <c r="E206" s="1">
        <f>Monero!J208/1000</f>
        <v>0.01534644109</v>
      </c>
    </row>
    <row r="207" ht="15.75" customHeight="1">
      <c r="A207" s="7">
        <v>42573.0</v>
      </c>
      <c r="B207" s="16">
        <f>Bitcoin!J209/1000</f>
        <v>4.139593367</v>
      </c>
      <c r="C207" s="1">
        <f>Ethereum!K209/1000</f>
        <v>0.02289376944</v>
      </c>
      <c r="D207" s="1">
        <f>Litecoin!K209/1000</f>
        <v>0.005181624103</v>
      </c>
      <c r="E207" s="1">
        <f>Monero!J209/1000</f>
        <v>0.01505850462</v>
      </c>
    </row>
    <row r="208" ht="15.75" customHeight="1">
      <c r="A208" s="7">
        <v>42574.0</v>
      </c>
      <c r="B208" s="16">
        <f>Bitcoin!J210/1000</f>
        <v>4.033569544</v>
      </c>
      <c r="C208" s="1">
        <f>Ethereum!K210/1000</f>
        <v>0.02344268198</v>
      </c>
      <c r="D208" s="1">
        <f>Litecoin!K210/1000</f>
        <v>0.005626266206</v>
      </c>
      <c r="E208" s="1">
        <f>Monero!J210/1000</f>
        <v>0.01312823615</v>
      </c>
    </row>
    <row r="209" ht="15.75" customHeight="1">
      <c r="A209" s="7">
        <v>42575.0</v>
      </c>
      <c r="B209" s="16">
        <f>Bitcoin!J211/1000</f>
        <v>4.01207191</v>
      </c>
      <c r="C209" s="1">
        <f>Ethereum!K211/1000</f>
        <v>0.02335673899</v>
      </c>
      <c r="D209" s="1">
        <f>Litecoin!K211/1000</f>
        <v>0.004778842599</v>
      </c>
      <c r="E209" s="1">
        <f>Monero!J211/1000</f>
        <v>0.01323968619</v>
      </c>
    </row>
    <row r="210" ht="15.75" customHeight="1">
      <c r="A210" s="7">
        <v>42576.0</v>
      </c>
      <c r="B210" s="16">
        <f>Bitcoin!J212/1000</f>
        <v>3.97266481</v>
      </c>
      <c r="C210" s="1">
        <f>Ethereum!K212/1000</f>
        <v>0.0222501022</v>
      </c>
      <c r="D210" s="1">
        <f>Litecoin!K212/1000</f>
        <v>0.005225132699</v>
      </c>
      <c r="E210" s="1">
        <f>Monero!J212/1000</f>
        <v>0.0134251047</v>
      </c>
    </row>
    <row r="211" ht="15.75" customHeight="1">
      <c r="A211" s="7">
        <v>42577.0</v>
      </c>
      <c r="B211" s="16">
        <f>Bitcoin!J213/1000</f>
        <v>3.85539373</v>
      </c>
      <c r="C211" s="1">
        <f>Ethereum!K213/1000</f>
        <v>0.02192667285</v>
      </c>
      <c r="D211" s="1">
        <f>Litecoin!K213/1000</f>
        <v>0.004925105515</v>
      </c>
      <c r="E211" s="1">
        <f>Monero!J213/1000</f>
        <v>0.01241561682</v>
      </c>
    </row>
    <row r="212" ht="15.75" customHeight="1">
      <c r="A212" s="7">
        <v>42578.0</v>
      </c>
      <c r="B212" s="16">
        <f>Bitcoin!J214/1000</f>
        <v>3.865731958</v>
      </c>
      <c r="C212" s="1">
        <f>Ethereum!K214/1000</f>
        <v>0.02010371689</v>
      </c>
      <c r="D212" s="1">
        <f>Litecoin!K214/1000</f>
        <v>0.005160508925</v>
      </c>
      <c r="E212" s="1">
        <f>Monero!J214/1000</f>
        <v>0.01259220769</v>
      </c>
    </row>
    <row r="213" ht="15.75" customHeight="1">
      <c r="A213" s="7">
        <v>42579.0</v>
      </c>
      <c r="B213" s="16">
        <f>Bitcoin!J215/1000</f>
        <v>3.685223847</v>
      </c>
      <c r="C213" s="1">
        <f>Ethereum!K215/1000</f>
        <v>0.02204332024</v>
      </c>
      <c r="D213" s="1">
        <f>Litecoin!K215/1000</f>
        <v>0.004997707818</v>
      </c>
      <c r="E213" s="1">
        <f>Monero!J215/1000</f>
        <v>0.01269307879</v>
      </c>
    </row>
    <row r="214" ht="15.75" customHeight="1">
      <c r="A214" s="7">
        <v>42580.0</v>
      </c>
      <c r="B214" s="16">
        <f>Bitcoin!J216/1000</f>
        <v>3.458862864</v>
      </c>
      <c r="C214" s="1">
        <f>Ethereum!K216/1000</f>
        <v>0.02192371706</v>
      </c>
      <c r="D214" s="1">
        <f>Litecoin!K216/1000</f>
        <v>0.004908779831</v>
      </c>
      <c r="E214" s="1">
        <f>Monero!J216/1000</f>
        <v>0.01317638267</v>
      </c>
    </row>
    <row r="215" ht="15.75" customHeight="1">
      <c r="A215" s="7">
        <v>42581.0</v>
      </c>
      <c r="B215" s="16">
        <f>Bitcoin!J217/1000</f>
        <v>4.248570935</v>
      </c>
      <c r="C215" s="1">
        <f>Ethereum!K217/1000</f>
        <v>0.02148522045</v>
      </c>
      <c r="D215" s="1">
        <f>Litecoin!K217/1000</f>
        <v>0.005319118176</v>
      </c>
      <c r="E215" s="1">
        <f>Monero!J217/1000</f>
        <v>0.01379901946</v>
      </c>
    </row>
    <row r="216" ht="15.75" customHeight="1">
      <c r="A216" s="7">
        <v>42582.0</v>
      </c>
      <c r="B216" s="16">
        <f>Bitcoin!J218/1000</f>
        <v>3.347069126</v>
      </c>
      <c r="C216" s="1">
        <f>Ethereum!K218/1000</f>
        <v>0.02164912646</v>
      </c>
      <c r="D216" s="1">
        <f>Litecoin!K218/1000</f>
        <v>0.004833610052</v>
      </c>
      <c r="E216" s="1">
        <f>Monero!J218/1000</f>
        <v>0.01287467414</v>
      </c>
    </row>
    <row r="217" ht="15.75" customHeight="1">
      <c r="A217" s="7">
        <v>42583.0</v>
      </c>
      <c r="B217" s="16">
        <f>Bitcoin!J219/1000</f>
        <v>3.51681145</v>
      </c>
      <c r="C217" s="1">
        <f>Ethereum!K219/1000</f>
        <v>0.02142949033</v>
      </c>
      <c r="D217" s="1">
        <f>Litecoin!K219/1000</f>
        <v>0.005409831672</v>
      </c>
      <c r="E217" s="1">
        <f>Monero!J219/1000</f>
        <v>0.01361899465</v>
      </c>
    </row>
    <row r="218" ht="15.75" customHeight="1">
      <c r="A218" s="7">
        <v>42584.0</v>
      </c>
      <c r="B218" s="16">
        <f>Bitcoin!J220/1000</f>
        <v>3.535220118</v>
      </c>
      <c r="C218" s="1">
        <f>Ethereum!K220/1000</f>
        <v>0.02008373376</v>
      </c>
      <c r="D218" s="1">
        <f>Litecoin!K220/1000</f>
        <v>0.00540242699</v>
      </c>
      <c r="E218" s="1">
        <f>Monero!J220/1000</f>
        <v>0.01323934805</v>
      </c>
    </row>
    <row r="219" ht="15.75" customHeight="1">
      <c r="A219" s="7">
        <v>42585.0</v>
      </c>
      <c r="B219" s="16">
        <f>Bitcoin!J221/1000</f>
        <v>3.360285613</v>
      </c>
      <c r="C219" s="1">
        <f>Ethereum!K221/1000</f>
        <v>0.01913629559</v>
      </c>
      <c r="D219" s="1">
        <f>Litecoin!K221/1000</f>
        <v>0.005118524994</v>
      </c>
      <c r="E219" s="1">
        <f>Monero!J221/1000</f>
        <v>0.01249381905</v>
      </c>
    </row>
    <row r="220" ht="15.75" customHeight="1">
      <c r="A220" s="7">
        <v>42586.0</v>
      </c>
      <c r="B220" s="16">
        <f>Bitcoin!J222/1000</f>
        <v>3.613867715</v>
      </c>
      <c r="C220" s="1">
        <f>Ethereum!K222/1000</f>
        <v>0.02013774528</v>
      </c>
      <c r="D220" s="1">
        <f>Litecoin!K222/1000</f>
        <v>0.005658234427</v>
      </c>
      <c r="E220" s="1">
        <f>Monero!J222/1000</f>
        <v>0.01286227645</v>
      </c>
    </row>
    <row r="221" ht="15.75" customHeight="1">
      <c r="A221" s="7">
        <v>42587.0</v>
      </c>
      <c r="B221" s="16">
        <f>Bitcoin!J223/1000</f>
        <v>3.428860134</v>
      </c>
      <c r="C221" s="1">
        <f>Ethereum!K223/1000</f>
        <v>0.02104821909</v>
      </c>
      <c r="D221" s="1">
        <f>Litecoin!K223/1000</f>
        <v>0.00534099861</v>
      </c>
      <c r="E221" s="1">
        <f>Monero!J223/1000</f>
        <v>0.01315536842</v>
      </c>
    </row>
    <row r="222" ht="15.75" customHeight="1">
      <c r="A222" s="7">
        <v>42588.0</v>
      </c>
      <c r="B222" s="16">
        <f>Bitcoin!J224/1000</f>
        <v>3.54143317</v>
      </c>
      <c r="C222" s="1">
        <f>Ethereum!K224/1000</f>
        <v>0.02080726265</v>
      </c>
      <c r="D222" s="1">
        <f>Litecoin!K224/1000</f>
        <v>0.005851796125</v>
      </c>
      <c r="E222" s="1">
        <f>Monero!J224/1000</f>
        <v>0.01386054238</v>
      </c>
    </row>
    <row r="223" ht="15.75" customHeight="1">
      <c r="A223" s="7">
        <v>42589.0</v>
      </c>
      <c r="B223" s="16">
        <f>Bitcoin!J225/1000</f>
        <v>3.887969317</v>
      </c>
      <c r="C223" s="1">
        <f>Ethereum!K225/1000</f>
        <v>0.02115851889</v>
      </c>
      <c r="D223" s="1">
        <f>Litecoin!K225/1000</f>
        <v>0.005618317117</v>
      </c>
      <c r="E223" s="1">
        <f>Monero!J225/1000</f>
        <v>0.01282619313</v>
      </c>
    </row>
    <row r="224" ht="15.75" customHeight="1">
      <c r="A224" s="7">
        <v>42590.0</v>
      </c>
      <c r="B224" s="16">
        <f>Bitcoin!J226/1000</f>
        <v>3.870960797</v>
      </c>
      <c r="C224" s="1">
        <f>Ethereum!K226/1000</f>
        <v>0.02162981337</v>
      </c>
      <c r="D224" s="1">
        <f>Litecoin!K226/1000</f>
        <v>0.005430780864</v>
      </c>
      <c r="E224" s="1">
        <f>Monero!J226/1000</f>
        <v>0.01324520851</v>
      </c>
    </row>
    <row r="225" ht="15.75" customHeight="1">
      <c r="A225" s="7">
        <v>42591.0</v>
      </c>
      <c r="B225" s="16">
        <f>Bitcoin!J227/1000</f>
        <v>4.437790915</v>
      </c>
      <c r="C225" s="1">
        <f>Ethereum!K227/1000</f>
        <v>0.02296723954</v>
      </c>
      <c r="D225" s="1">
        <f>Litecoin!K227/1000</f>
        <v>0.005498896529</v>
      </c>
      <c r="E225" s="1">
        <f>Monero!J227/1000</f>
        <v>0.01207186685</v>
      </c>
    </row>
    <row r="226" ht="15.75" customHeight="1">
      <c r="A226" s="7">
        <v>42592.0</v>
      </c>
      <c r="B226" s="16">
        <f>Bitcoin!J228/1000</f>
        <v>3.546998482</v>
      </c>
      <c r="C226" s="1">
        <f>Ethereum!K228/1000</f>
        <v>0.02277722342</v>
      </c>
      <c r="D226" s="1">
        <f>Litecoin!K228/1000</f>
        <v>0.005607234414</v>
      </c>
      <c r="E226" s="1">
        <f>Monero!J228/1000</f>
        <v>0.01271941988</v>
      </c>
    </row>
    <row r="227" ht="15.75" customHeight="1">
      <c r="A227" s="7">
        <v>42593.0</v>
      </c>
      <c r="B227" s="16">
        <f>Bitcoin!J229/1000</f>
        <v>3.648632982</v>
      </c>
      <c r="C227" s="1">
        <f>Ethereum!K229/1000</f>
        <v>0.02369901745</v>
      </c>
      <c r="D227" s="1">
        <f>Litecoin!K229/1000</f>
        <v>0.005614559813</v>
      </c>
      <c r="E227" s="1">
        <f>Monero!J229/1000</f>
        <v>0.01308796656</v>
      </c>
    </row>
    <row r="228" ht="15.75" customHeight="1">
      <c r="A228" s="7">
        <v>42594.0</v>
      </c>
      <c r="B228" s="16">
        <f>Bitcoin!J230/1000</f>
        <v>3.527302281</v>
      </c>
      <c r="C228" s="1">
        <f>Ethereum!K230/1000</f>
        <v>0.02386567679</v>
      </c>
      <c r="D228" s="1">
        <f>Litecoin!K230/1000</f>
        <v>0.005588858988</v>
      </c>
      <c r="E228" s="1">
        <f>Monero!J230/1000</f>
        <v>0.01340251538</v>
      </c>
    </row>
    <row r="229" ht="15.75" customHeight="1">
      <c r="A229" s="7">
        <v>42595.0</v>
      </c>
      <c r="B229" s="16">
        <f>Bitcoin!J231/1000</f>
        <v>3.262343598</v>
      </c>
      <c r="C229" s="1">
        <f>Ethereum!K231/1000</f>
        <v>0.0235179392</v>
      </c>
      <c r="D229" s="1">
        <f>Litecoin!K231/1000</f>
        <v>0.005548856713</v>
      </c>
      <c r="E229" s="1">
        <f>Monero!J231/1000</f>
        <v>0.01279786927</v>
      </c>
    </row>
    <row r="230" ht="15.75" customHeight="1">
      <c r="A230" s="7">
        <v>42596.0</v>
      </c>
      <c r="B230" s="16">
        <f>Bitcoin!J232/1000</f>
        <v>3.346953138</v>
      </c>
      <c r="C230" s="1">
        <f>Ethereum!K232/1000</f>
        <v>0.02357018596</v>
      </c>
      <c r="D230" s="1">
        <f>Litecoin!K232/1000</f>
        <v>0.00595467775</v>
      </c>
      <c r="E230" s="1">
        <f>Monero!J232/1000</f>
        <v>0.01320441004</v>
      </c>
    </row>
    <row r="231" ht="15.75" customHeight="1">
      <c r="A231" s="7">
        <v>42597.0</v>
      </c>
      <c r="B231" s="16">
        <f>Bitcoin!J233/1000</f>
        <v>3.816053685</v>
      </c>
      <c r="C231" s="1">
        <f>Ethereum!K233/1000</f>
        <v>0.02347825498</v>
      </c>
      <c r="D231" s="1">
        <f>Litecoin!K233/1000</f>
        <v>0.005801434177</v>
      </c>
      <c r="E231" s="1">
        <f>Monero!J233/1000</f>
        <v>0.01274764041</v>
      </c>
    </row>
    <row r="232" ht="15.75" customHeight="1">
      <c r="A232" s="7">
        <v>42598.0</v>
      </c>
      <c r="B232" s="16">
        <f>Bitcoin!J234/1000</f>
        <v>4.187899726</v>
      </c>
      <c r="C232" s="1">
        <f>Ethereum!K234/1000</f>
        <v>0.0241903809</v>
      </c>
      <c r="D232" s="1">
        <f>Litecoin!K234/1000</f>
        <v>0.005738345811</v>
      </c>
      <c r="E232" s="1">
        <f>Monero!J234/1000</f>
        <v>0.01387070763</v>
      </c>
    </row>
    <row r="233" ht="15.75" customHeight="1">
      <c r="A233" s="7">
        <v>42599.0</v>
      </c>
      <c r="B233" s="16">
        <f>Bitcoin!J235/1000</f>
        <v>4.468763543</v>
      </c>
      <c r="C233" s="1">
        <f>Ethereum!K235/1000</f>
        <v>0.02434300776</v>
      </c>
      <c r="D233" s="1">
        <f>Litecoin!K235/1000</f>
        <v>0.00607909531</v>
      </c>
      <c r="E233" s="1">
        <f>Monero!J235/1000</f>
        <v>0.01300251646</v>
      </c>
    </row>
    <row r="234" ht="15.75" customHeight="1">
      <c r="A234" s="7">
        <v>42600.0</v>
      </c>
      <c r="B234" s="16">
        <f>Bitcoin!J236/1000</f>
        <v>3.627274</v>
      </c>
      <c r="C234" s="1">
        <f>Ethereum!K236/1000</f>
        <v>0.02449403257</v>
      </c>
      <c r="D234" s="1">
        <f>Litecoin!K236/1000</f>
        <v>0.005084091077</v>
      </c>
      <c r="E234" s="1">
        <f>Monero!J236/1000</f>
        <v>0.01401114851</v>
      </c>
    </row>
    <row r="235" ht="15.75" customHeight="1">
      <c r="A235" s="7">
        <v>42601.0</v>
      </c>
      <c r="B235" s="16">
        <f>Bitcoin!J237/1000</f>
        <v>3.611522027</v>
      </c>
      <c r="C235" s="1">
        <f>Ethereum!K237/1000</f>
        <v>0.02458705189</v>
      </c>
      <c r="D235" s="1">
        <f>Litecoin!K237/1000</f>
        <v>0.005060866514</v>
      </c>
      <c r="E235" s="1">
        <f>Monero!J237/1000</f>
        <v>0.01394298975</v>
      </c>
    </row>
    <row r="236" ht="15.75" customHeight="1">
      <c r="A236" s="7">
        <v>42602.0</v>
      </c>
      <c r="B236" s="16">
        <f>Bitcoin!J238/1000</f>
        <v>3.635010121</v>
      </c>
      <c r="C236" s="1">
        <f>Ethereum!K238/1000</f>
        <v>0.02515569878</v>
      </c>
      <c r="D236" s="1">
        <f>Litecoin!K238/1000</f>
        <v>0.005450523517</v>
      </c>
      <c r="E236" s="1">
        <f>Monero!J238/1000</f>
        <v>0.01310989457</v>
      </c>
    </row>
    <row r="237" ht="15.75" customHeight="1">
      <c r="A237" s="7">
        <v>42603.0</v>
      </c>
      <c r="B237" s="16">
        <f>Bitcoin!J239/1000</f>
        <v>3.511731206</v>
      </c>
      <c r="C237" s="1">
        <f>Ethereum!K239/1000</f>
        <v>0.02530717099</v>
      </c>
      <c r="D237" s="1">
        <f>Litecoin!K239/1000</f>
        <v>0.005419357535</v>
      </c>
      <c r="E237" s="1">
        <f>Monero!J239/1000</f>
        <v>0.01286027768</v>
      </c>
    </row>
    <row r="238" ht="15.75" customHeight="1">
      <c r="A238" s="7">
        <v>42604.0</v>
      </c>
      <c r="B238" s="16">
        <f>Bitcoin!J240/1000</f>
        <v>3.705969831</v>
      </c>
      <c r="C238" s="1">
        <f>Ethereum!K240/1000</f>
        <v>0.02549713052</v>
      </c>
      <c r="D238" s="1">
        <f>Litecoin!K240/1000</f>
        <v>0.005522263651</v>
      </c>
      <c r="E238" s="1">
        <f>Monero!J240/1000</f>
        <v>0.01332226507</v>
      </c>
    </row>
    <row r="239" ht="15.75" customHeight="1">
      <c r="A239" s="7">
        <v>42605.0</v>
      </c>
      <c r="B239" s="16">
        <f>Bitcoin!J241/1000</f>
        <v>4.08449288</v>
      </c>
      <c r="C239" s="1">
        <f>Ethereum!K241/1000</f>
        <v>0.02622434755</v>
      </c>
      <c r="D239" s="1">
        <f>Litecoin!K241/1000</f>
        <v>0.005794996663</v>
      </c>
      <c r="E239" s="1">
        <f>Monero!J241/1000</f>
        <v>0.01436206941</v>
      </c>
    </row>
    <row r="240" ht="15.75" customHeight="1">
      <c r="A240" s="7">
        <v>42606.0</v>
      </c>
      <c r="B240" s="16">
        <f>Bitcoin!J242/1000</f>
        <v>3.919499636</v>
      </c>
      <c r="C240" s="1">
        <f>Ethereum!K242/1000</f>
        <v>0.02601666874</v>
      </c>
      <c r="D240" s="1">
        <f>Litecoin!K242/1000</f>
        <v>0.005679864948</v>
      </c>
      <c r="E240" s="1">
        <f>Monero!J242/1000</f>
        <v>0.01550379128</v>
      </c>
    </row>
    <row r="241" ht="15.75" customHeight="1">
      <c r="A241" s="7">
        <v>42607.0</v>
      </c>
      <c r="B241" s="16">
        <f>Bitcoin!J243/1000</f>
        <v>4.578471083</v>
      </c>
      <c r="C241" s="1">
        <f>Ethereum!K243/1000</f>
        <v>0.02639621464</v>
      </c>
      <c r="D241" s="1">
        <f>Litecoin!K243/1000</f>
        <v>0.005746329094</v>
      </c>
      <c r="E241" s="1">
        <f>Monero!J243/1000</f>
        <v>0.0148687579</v>
      </c>
    </row>
    <row r="242" ht="15.75" customHeight="1">
      <c r="A242" s="7">
        <v>42608.0</v>
      </c>
      <c r="B242" s="16">
        <f>Bitcoin!J244/1000</f>
        <v>4.310397112</v>
      </c>
      <c r="C242" s="1">
        <f>Ethereum!K244/1000</f>
        <v>0.02765887069</v>
      </c>
      <c r="D242" s="1">
        <f>Litecoin!K244/1000</f>
        <v>0.005802310585</v>
      </c>
      <c r="E242" s="1">
        <f>Monero!J244/1000</f>
        <v>0.01588327884</v>
      </c>
    </row>
    <row r="243" ht="15.75" customHeight="1">
      <c r="A243" s="7">
        <v>42609.0</v>
      </c>
      <c r="B243" s="16">
        <f>Bitcoin!J245/1000</f>
        <v>3.909963322</v>
      </c>
      <c r="C243" s="1">
        <f>Ethereum!K245/1000</f>
        <v>0.02732757822</v>
      </c>
      <c r="D243" s="1">
        <f>Litecoin!K245/1000</f>
        <v>0.005847727658</v>
      </c>
      <c r="E243" s="1">
        <f>Monero!J245/1000</f>
        <v>0.01490016047</v>
      </c>
    </row>
    <row r="244" ht="15.75" customHeight="1">
      <c r="A244" s="7">
        <v>42610.0</v>
      </c>
      <c r="B244" s="16">
        <f>Bitcoin!J246/1000</f>
        <v>3.626086558</v>
      </c>
      <c r="C244" s="1">
        <f>Ethereum!K246/1000</f>
        <v>0.02716784247</v>
      </c>
      <c r="D244" s="1">
        <f>Litecoin!K246/1000</f>
        <v>0.005761231578</v>
      </c>
      <c r="E244" s="1">
        <f>Monero!J246/1000</f>
        <v>0.01500916299</v>
      </c>
    </row>
    <row r="245" ht="15.75" customHeight="1">
      <c r="A245" s="7">
        <v>42611.0</v>
      </c>
      <c r="B245" s="16">
        <f>Bitcoin!J247/1000</f>
        <v>3.761844942</v>
      </c>
      <c r="C245" s="1">
        <f>Ethereum!K247/1000</f>
        <v>0.02692618335</v>
      </c>
      <c r="D245" s="1">
        <f>Litecoin!K247/1000</f>
        <v>0.005283332123</v>
      </c>
      <c r="E245" s="1">
        <f>Monero!J247/1000</f>
        <v>0.01541265056</v>
      </c>
    </row>
    <row r="246" ht="15.75" customHeight="1">
      <c r="A246" s="7">
        <v>42612.0</v>
      </c>
      <c r="B246" s="16">
        <f>Bitcoin!J248/1000</f>
        <v>3.462644617</v>
      </c>
      <c r="C246" s="1">
        <f>Ethereum!K248/1000</f>
        <v>0.02684016347</v>
      </c>
      <c r="D246" s="1">
        <f>Litecoin!K248/1000</f>
        <v>0.006223925527</v>
      </c>
      <c r="E246" s="1">
        <f>Monero!J248/1000</f>
        <v>0.0158642112</v>
      </c>
    </row>
    <row r="247" ht="15.75" customHeight="1">
      <c r="A247" s="7">
        <v>42613.0</v>
      </c>
      <c r="B247" s="16">
        <f>Bitcoin!J249/1000</f>
        <v>4.240405936</v>
      </c>
      <c r="C247" s="1">
        <f>Ethereum!K249/1000</f>
        <v>0.02718044956</v>
      </c>
      <c r="D247" s="1">
        <f>Litecoin!K249/1000</f>
        <v>0.005216065786</v>
      </c>
      <c r="E247" s="1">
        <f>Monero!J249/1000</f>
        <v>0.01815967374</v>
      </c>
    </row>
    <row r="248" ht="15.75" customHeight="1">
      <c r="A248" s="7">
        <v>42614.0</v>
      </c>
      <c r="B248" s="16">
        <f>Bitcoin!J250/1000</f>
        <v>4.153056724</v>
      </c>
      <c r="C248" s="1">
        <f>Ethereum!K250/1000</f>
        <v>0.02785424357</v>
      </c>
      <c r="D248" s="1">
        <f>Litecoin!K250/1000</f>
        <v>0.005883044062</v>
      </c>
      <c r="E248" s="1">
        <f>Monero!J250/1000</f>
        <v>0.01744393715</v>
      </c>
    </row>
    <row r="249" ht="15.75" customHeight="1">
      <c r="A249" s="7">
        <v>42615.0</v>
      </c>
      <c r="B249" s="16">
        <f>Bitcoin!J251/1000</f>
        <v>3.788062979</v>
      </c>
      <c r="C249" s="1">
        <f>Ethereum!K251/1000</f>
        <v>0.02776083738</v>
      </c>
      <c r="D249" s="1">
        <f>Litecoin!K251/1000</f>
        <v>0.005755688243</v>
      </c>
      <c r="E249" s="1">
        <f>Monero!J251/1000</f>
        <v>0.01655074053</v>
      </c>
    </row>
    <row r="250" ht="15.75" customHeight="1">
      <c r="A250" s="7">
        <v>42616.0</v>
      </c>
      <c r="B250" s="16">
        <f>Bitcoin!J252/1000</f>
        <v>4.536371782</v>
      </c>
      <c r="C250" s="1">
        <f>Ethereum!K252/1000</f>
        <v>0.02698204242</v>
      </c>
      <c r="D250" s="1">
        <f>Litecoin!K252/1000</f>
        <v>0.005430740788</v>
      </c>
      <c r="E250" s="1">
        <f>Monero!J252/1000</f>
        <v>0.01708649097</v>
      </c>
    </row>
    <row r="251" ht="15.75" customHeight="1">
      <c r="A251" s="7">
        <v>42617.0</v>
      </c>
      <c r="B251" s="16">
        <f>Bitcoin!J253/1000</f>
        <v>3.308359595</v>
      </c>
      <c r="C251" s="1">
        <f>Ethereum!K253/1000</f>
        <v>0.02590022499</v>
      </c>
      <c r="D251" s="1">
        <f>Litecoin!K253/1000</f>
        <v>0.005848543306</v>
      </c>
      <c r="E251" s="1">
        <f>Monero!J253/1000</f>
        <v>0.02264821425</v>
      </c>
    </row>
    <row r="252" ht="15.75" customHeight="1">
      <c r="A252" s="7">
        <v>42618.0</v>
      </c>
      <c r="B252" s="16">
        <f>Bitcoin!J254/1000</f>
        <v>4.097582463</v>
      </c>
      <c r="C252" s="1">
        <f>Ethereum!K254/1000</f>
        <v>0.02667946707</v>
      </c>
      <c r="D252" s="1">
        <f>Litecoin!K254/1000</f>
        <v>0.005910469765</v>
      </c>
      <c r="E252" s="1">
        <f>Monero!J254/1000</f>
        <v>0.02409940929</v>
      </c>
    </row>
    <row r="253" ht="15.75" customHeight="1">
      <c r="A253" s="7">
        <v>42619.0</v>
      </c>
      <c r="B253" s="16">
        <f>Bitcoin!J255/1000</f>
        <v>4.171639552</v>
      </c>
      <c r="C253" s="1">
        <f>Ethereum!K255/1000</f>
        <v>0.02678614512</v>
      </c>
      <c r="D253" s="1">
        <f>Litecoin!K255/1000</f>
        <v>0.005822459257</v>
      </c>
      <c r="E253" s="1">
        <f>Monero!J255/1000</f>
        <v>0.02287990898</v>
      </c>
    </row>
    <row r="254" ht="15.75" customHeight="1">
      <c r="A254" s="7">
        <v>42620.0</v>
      </c>
      <c r="B254" s="16">
        <f>Bitcoin!J256/1000</f>
        <v>3.876039566</v>
      </c>
      <c r="C254" s="1">
        <f>Ethereum!K256/1000</f>
        <v>0.02686690532</v>
      </c>
      <c r="D254" s="1">
        <f>Litecoin!K256/1000</f>
        <v>0.005774902068</v>
      </c>
      <c r="E254" s="1">
        <f>Monero!J256/1000</f>
        <v>0.02439547788</v>
      </c>
    </row>
    <row r="255" ht="15.75" customHeight="1">
      <c r="A255" s="7">
        <v>42621.0</v>
      </c>
      <c r="B255" s="16">
        <f>Bitcoin!J257/1000</f>
        <v>3.972004903</v>
      </c>
      <c r="C255" s="1">
        <f>Ethereum!K257/1000</f>
        <v>0.0270601777</v>
      </c>
      <c r="D255" s="1">
        <f>Litecoin!K257/1000</f>
        <v>0.005268944481</v>
      </c>
      <c r="E255" s="1">
        <f>Monero!J257/1000</f>
        <v>0.02281592262</v>
      </c>
    </row>
    <row r="256" ht="15.75" customHeight="1">
      <c r="A256" s="7">
        <v>42622.0</v>
      </c>
      <c r="B256" s="16">
        <f>Bitcoin!J258/1000</f>
        <v>4.143635829</v>
      </c>
      <c r="C256" s="1">
        <f>Ethereum!K258/1000</f>
        <v>0.02695407572</v>
      </c>
      <c r="D256" s="1">
        <f>Litecoin!K258/1000</f>
        <v>0.005798728109</v>
      </c>
      <c r="E256" s="1">
        <f>Monero!J258/1000</f>
        <v>0.02271023912</v>
      </c>
    </row>
    <row r="257" ht="15.75" customHeight="1">
      <c r="A257" s="7">
        <v>42623.0</v>
      </c>
      <c r="B257" s="16">
        <f>Bitcoin!J259/1000</f>
        <v>3.678969955</v>
      </c>
      <c r="C257" s="1">
        <f>Ethereum!K259/1000</f>
        <v>0.02752333214</v>
      </c>
      <c r="D257" s="1">
        <f>Litecoin!K259/1000</f>
        <v>0.005457011458</v>
      </c>
      <c r="E257" s="1">
        <f>Monero!J259/1000</f>
        <v>0.02536694994</v>
      </c>
    </row>
    <row r="258" ht="15.75" customHeight="1">
      <c r="A258" s="7">
        <v>42624.0</v>
      </c>
      <c r="B258" s="16">
        <f>Bitcoin!J260/1000</f>
        <v>3.561845271</v>
      </c>
      <c r="C258" s="1">
        <f>Ethereum!K260/1000</f>
        <v>0.02814978547</v>
      </c>
      <c r="D258" s="1">
        <f>Litecoin!K260/1000</f>
        <v>0.005887250826</v>
      </c>
      <c r="E258" s="1">
        <f>Monero!J260/1000</f>
        <v>0.02534742367</v>
      </c>
    </row>
    <row r="259" ht="15.75" customHeight="1">
      <c r="A259" s="7">
        <v>42625.0</v>
      </c>
      <c r="B259" s="16">
        <f>Bitcoin!J261/1000</f>
        <v>3.714267195</v>
      </c>
      <c r="C259" s="1">
        <f>Ethereum!K261/1000</f>
        <v>0.02820435093</v>
      </c>
      <c r="D259" s="1">
        <f>Litecoin!K261/1000</f>
        <v>0.005928308042</v>
      </c>
      <c r="E259" s="1">
        <f>Monero!J261/1000</f>
        <v>0.02332166675</v>
      </c>
    </row>
    <row r="260" ht="15.75" customHeight="1">
      <c r="A260" s="7">
        <v>42626.0</v>
      </c>
      <c r="B260" s="16">
        <f>Bitcoin!J262/1000</f>
        <v>3.720999105</v>
      </c>
      <c r="C260" s="1">
        <f>Ethereum!K262/1000</f>
        <v>0.02832907635</v>
      </c>
      <c r="D260" s="1">
        <f>Litecoin!K262/1000</f>
        <v>0.005863576121</v>
      </c>
      <c r="E260" s="1">
        <f>Monero!J262/1000</f>
        <v>0.0219918955</v>
      </c>
    </row>
    <row r="261" ht="15.75" customHeight="1">
      <c r="A261" s="7">
        <v>42627.0</v>
      </c>
      <c r="B261" s="16">
        <f>Bitcoin!J263/1000</f>
        <v>4.057075698</v>
      </c>
      <c r="C261" s="1">
        <f>Ethereum!K263/1000</f>
        <v>0.02886125392</v>
      </c>
      <c r="D261" s="1">
        <f>Litecoin!K263/1000</f>
        <v>0.005429836196</v>
      </c>
      <c r="E261" s="1">
        <f>Monero!J263/1000</f>
        <v>0.02230746307</v>
      </c>
    </row>
    <row r="262" ht="15.75" customHeight="1">
      <c r="A262" s="7">
        <v>42628.0</v>
      </c>
      <c r="B262" s="16">
        <f>Bitcoin!J264/1000</f>
        <v>4.13668364</v>
      </c>
      <c r="C262" s="1">
        <f>Ethereum!K264/1000</f>
        <v>0.02908196565</v>
      </c>
      <c r="D262" s="1">
        <f>Litecoin!K264/1000</f>
        <v>0.006186724236</v>
      </c>
      <c r="E262" s="1">
        <f>Monero!J264/1000</f>
        <v>0.02256333704</v>
      </c>
    </row>
    <row r="263" ht="15.75" customHeight="1">
      <c r="A263" s="7">
        <v>42629.0</v>
      </c>
      <c r="B263" s="16">
        <f>Bitcoin!J265/1000</f>
        <v>4.498651734</v>
      </c>
      <c r="C263" s="1">
        <f>Ethereum!K265/1000</f>
        <v>0.02876224299</v>
      </c>
      <c r="D263" s="1">
        <f>Litecoin!K265/1000</f>
        <v>0.005636160964</v>
      </c>
      <c r="E263" s="1">
        <f>Monero!J265/1000</f>
        <v>0.02396544404</v>
      </c>
    </row>
    <row r="264" ht="15.75" customHeight="1">
      <c r="A264" s="7">
        <v>42630.0</v>
      </c>
      <c r="B264" s="16">
        <f>Bitcoin!J266/1000</f>
        <v>3.869074105</v>
      </c>
      <c r="C264" s="1">
        <f>Ethereum!K266/1000</f>
        <v>0.0299155101</v>
      </c>
      <c r="D264" s="1">
        <f>Litecoin!K266/1000</f>
        <v>0.005560120061</v>
      </c>
      <c r="E264" s="1">
        <f>Monero!J266/1000</f>
        <v>0.02142703845</v>
      </c>
    </row>
    <row r="265" ht="15.75" customHeight="1">
      <c r="A265" s="7">
        <v>42631.0</v>
      </c>
      <c r="B265" s="16">
        <f>Bitcoin!J267/1000</f>
        <v>4.236603179</v>
      </c>
      <c r="C265" s="1">
        <f>Ethereum!K267/1000</f>
        <v>0.028504076</v>
      </c>
      <c r="D265" s="1">
        <f>Litecoin!K267/1000</f>
        <v>0.005764341778</v>
      </c>
      <c r="E265" s="1">
        <f>Monero!J267/1000</f>
        <v>0.02172005347</v>
      </c>
    </row>
    <row r="266" ht="15.75" customHeight="1">
      <c r="A266" s="7">
        <v>42632.0</v>
      </c>
      <c r="B266" s="16">
        <f>Bitcoin!J268/1000</f>
        <v>4.458990709</v>
      </c>
      <c r="C266" s="1">
        <f>Ethereum!K268/1000</f>
        <v>0.02547984406</v>
      </c>
      <c r="D266" s="1">
        <f>Litecoin!K268/1000</f>
        <v>0.005521012202</v>
      </c>
      <c r="E266" s="1">
        <f>Monero!J268/1000</f>
        <v>0.02163098608</v>
      </c>
    </row>
    <row r="267" ht="15.75" customHeight="1">
      <c r="A267" s="7">
        <v>42633.0</v>
      </c>
      <c r="B267" s="16">
        <f>Bitcoin!J269/1000</f>
        <v>4.009465054</v>
      </c>
      <c r="C267" s="1">
        <f>Ethereum!K269/1000</f>
        <v>0.02952676966</v>
      </c>
      <c r="D267" s="1">
        <f>Litecoin!K269/1000</f>
        <v>0.006047613287</v>
      </c>
      <c r="E267" s="1">
        <f>Monero!J269/1000</f>
        <v>0.01991778207</v>
      </c>
    </row>
    <row r="268" ht="15.75" customHeight="1">
      <c r="A268" s="7">
        <v>42634.0</v>
      </c>
      <c r="B268" s="16">
        <f>Bitcoin!J270/1000</f>
        <v>3.639501217</v>
      </c>
      <c r="C268" s="1">
        <f>Ethereum!K270/1000</f>
        <v>0.03092491647</v>
      </c>
      <c r="D268" s="1">
        <f>Litecoin!K270/1000</f>
        <v>0.005767053985</v>
      </c>
      <c r="E268" s="1">
        <f>Monero!J270/1000</f>
        <v>0.02018942063</v>
      </c>
    </row>
    <row r="269" ht="15.75" customHeight="1">
      <c r="A269" s="7">
        <v>42635.0</v>
      </c>
      <c r="B269" s="16">
        <f>Bitcoin!J271/1000</f>
        <v>4.277306571</v>
      </c>
      <c r="C269" s="1">
        <f>Ethereum!K271/1000</f>
        <v>0.03001831043</v>
      </c>
      <c r="D269" s="1">
        <f>Litecoin!K271/1000</f>
        <v>0.005538072132</v>
      </c>
      <c r="E269" s="1">
        <f>Monero!J271/1000</f>
        <v>0.02026348525</v>
      </c>
    </row>
    <row r="270" ht="15.75" customHeight="1">
      <c r="A270" s="7">
        <v>42636.0</v>
      </c>
      <c r="B270" s="16">
        <f>Bitcoin!J272/1000</f>
        <v>4.284455956</v>
      </c>
      <c r="C270" s="1">
        <f>Ethereum!K272/1000</f>
        <v>0.0303444454</v>
      </c>
      <c r="D270" s="1">
        <f>Litecoin!K272/1000</f>
        <v>0.005727942738</v>
      </c>
      <c r="E270" s="1">
        <f>Monero!J272/1000</f>
        <v>0.0215477298</v>
      </c>
    </row>
    <row r="271" ht="15.75" customHeight="1">
      <c r="A271" s="7">
        <v>42637.0</v>
      </c>
      <c r="B271" s="16">
        <f>Bitcoin!J273/1000</f>
        <v>3.609907755</v>
      </c>
      <c r="C271" s="1">
        <f>Ethereum!K273/1000</f>
        <v>0.03233656131</v>
      </c>
      <c r="D271" s="1">
        <f>Litecoin!K273/1000</f>
        <v>0.006223763236</v>
      </c>
      <c r="E271" s="1">
        <f>Monero!J273/1000</f>
        <v>0.02075023648</v>
      </c>
    </row>
    <row r="272" ht="15.75" customHeight="1">
      <c r="A272" s="7">
        <v>42638.0</v>
      </c>
      <c r="B272" s="16">
        <f>Bitcoin!J274/1000</f>
        <v>3.505436422</v>
      </c>
      <c r="C272" s="1">
        <f>Ethereum!K274/1000</f>
        <v>0.03149010122</v>
      </c>
      <c r="D272" s="1">
        <f>Litecoin!K274/1000</f>
        <v>0.005890050053</v>
      </c>
      <c r="E272" s="1">
        <f>Monero!J274/1000</f>
        <v>0.0217932571</v>
      </c>
    </row>
    <row r="273" ht="15.75" customHeight="1">
      <c r="A273" s="7">
        <v>42639.0</v>
      </c>
      <c r="B273" s="16">
        <f>Bitcoin!J275/1000</f>
        <v>4.165655227</v>
      </c>
      <c r="C273" s="1">
        <f>Ethereum!K275/1000</f>
        <v>0.03182112441</v>
      </c>
      <c r="D273" s="1">
        <f>Litecoin!K275/1000</f>
        <v>0.005970229327</v>
      </c>
      <c r="E273" s="1">
        <f>Monero!J275/1000</f>
        <v>0.02156323162</v>
      </c>
    </row>
    <row r="274" ht="15.75" customHeight="1">
      <c r="A274" s="7">
        <v>42640.0</v>
      </c>
      <c r="B274" s="16">
        <f>Bitcoin!J276/1000</f>
        <v>3.99638172</v>
      </c>
      <c r="C274" s="1">
        <f>Ethereum!K276/1000</f>
        <v>0.03243727076</v>
      </c>
      <c r="D274" s="1">
        <f>Litecoin!K276/1000</f>
        <v>0.006112241356</v>
      </c>
      <c r="E274" s="1">
        <f>Monero!J276/1000</f>
        <v>0.02052537225</v>
      </c>
    </row>
    <row r="275" ht="15.75" customHeight="1">
      <c r="A275" s="7">
        <v>42641.0</v>
      </c>
      <c r="B275" s="16">
        <f>Bitcoin!J277/1000</f>
        <v>4.489979719</v>
      </c>
      <c r="C275" s="1">
        <f>Ethereum!K277/1000</f>
        <v>0.03311696149</v>
      </c>
      <c r="D275" s="1">
        <f>Litecoin!K277/1000</f>
        <v>0.005809974306</v>
      </c>
      <c r="E275" s="1">
        <f>Monero!J277/1000</f>
        <v>0.02128133605</v>
      </c>
    </row>
    <row r="276" ht="15.75" customHeight="1">
      <c r="A276" s="7">
        <v>42642.0</v>
      </c>
      <c r="B276" s="16">
        <f>Bitcoin!J278/1000</f>
        <v>4.819402016</v>
      </c>
      <c r="C276" s="1">
        <f>Ethereum!K278/1000</f>
        <v>0.03229813057</v>
      </c>
      <c r="D276" s="1">
        <f>Litecoin!K278/1000</f>
        <v>0.005680609381</v>
      </c>
      <c r="E276" s="1">
        <f>Monero!J278/1000</f>
        <v>0.02079713772</v>
      </c>
    </row>
    <row r="277" ht="15.75" customHeight="1">
      <c r="A277" s="7">
        <v>42643.0</v>
      </c>
      <c r="B277" s="16">
        <f>Bitcoin!J279/1000</f>
        <v>4.680510465</v>
      </c>
      <c r="C277" s="1">
        <f>Ethereum!K279/1000</f>
        <v>0.03272916646</v>
      </c>
      <c r="D277" s="1">
        <f>Litecoin!K279/1000</f>
        <v>0.005656590609</v>
      </c>
      <c r="E277" s="1">
        <f>Monero!J279/1000</f>
        <v>0.02154766186</v>
      </c>
    </row>
    <row r="278" ht="15.75" customHeight="1">
      <c r="A278" s="7">
        <v>42644.0</v>
      </c>
      <c r="B278" s="16">
        <f>Bitcoin!J280/1000</f>
        <v>4.180336595</v>
      </c>
      <c r="C278" s="1">
        <f>Ethereum!K280/1000</f>
        <v>0.03530103381</v>
      </c>
      <c r="D278" s="1">
        <f>Litecoin!K280/1000</f>
        <v>0.005634182655</v>
      </c>
      <c r="E278" s="1">
        <f>Monero!J280/1000</f>
        <v>0.02224041873</v>
      </c>
    </row>
    <row r="279" ht="15.75" customHeight="1">
      <c r="A279" s="7">
        <v>42645.0</v>
      </c>
      <c r="B279" s="16">
        <f>Bitcoin!J281/1000</f>
        <v>4.360829376</v>
      </c>
      <c r="C279" s="1">
        <f>Ethereum!K281/1000</f>
        <v>0.03402371166</v>
      </c>
      <c r="D279" s="1">
        <f>Litecoin!K281/1000</f>
        <v>0.005807977133</v>
      </c>
      <c r="E279" s="1">
        <f>Monero!J281/1000</f>
        <v>0.02193033529</v>
      </c>
    </row>
    <row r="280" ht="15.75" customHeight="1">
      <c r="A280" s="7">
        <v>42646.0</v>
      </c>
      <c r="B280" s="16">
        <f>Bitcoin!J282/1000</f>
        <v>4.315523042</v>
      </c>
      <c r="C280" s="1">
        <f>Ethereum!K282/1000</f>
        <v>0.0329101153</v>
      </c>
      <c r="D280" s="1">
        <f>Litecoin!K282/1000</f>
        <v>0.005935053185</v>
      </c>
      <c r="E280" s="1">
        <f>Monero!J282/1000</f>
        <v>0.02309605679</v>
      </c>
    </row>
    <row r="281" ht="15.75" customHeight="1">
      <c r="A281" s="7">
        <v>42647.0</v>
      </c>
      <c r="B281" s="16">
        <f>Bitcoin!J283/1000</f>
        <v>4.075606114</v>
      </c>
      <c r="C281" s="1">
        <f>Ethereum!K283/1000</f>
        <v>0.03429147227</v>
      </c>
      <c r="D281" s="1">
        <f>Litecoin!K283/1000</f>
        <v>0.005747724509</v>
      </c>
      <c r="E281" s="1">
        <f>Monero!J283/1000</f>
        <v>0.02013800597</v>
      </c>
    </row>
    <row r="282" ht="15.75" customHeight="1">
      <c r="A282" s="7">
        <v>42648.0</v>
      </c>
      <c r="B282" s="16">
        <f>Bitcoin!J284/1000</f>
        <v>3.913764564</v>
      </c>
      <c r="C282" s="1">
        <f>Ethereum!K284/1000</f>
        <v>0.03551753263</v>
      </c>
      <c r="D282" s="1">
        <f>Litecoin!K284/1000</f>
        <v>0.006074599023</v>
      </c>
      <c r="E282" s="1">
        <f>Monero!J284/1000</f>
        <v>0.0220656075</v>
      </c>
    </row>
    <row r="283" ht="15.75" customHeight="1">
      <c r="A283" s="7">
        <v>42649.0</v>
      </c>
      <c r="B283" s="16">
        <f>Bitcoin!J285/1000</f>
        <v>4.155327702</v>
      </c>
      <c r="C283" s="1">
        <f>Ethereum!K285/1000</f>
        <v>0.03518090031</v>
      </c>
      <c r="D283" s="1">
        <f>Litecoin!K285/1000</f>
        <v>0.005598303583</v>
      </c>
      <c r="E283" s="1">
        <f>Monero!J285/1000</f>
        <v>0.0199159809</v>
      </c>
    </row>
    <row r="284" ht="15.75" customHeight="1">
      <c r="A284" s="7">
        <v>42650.0</v>
      </c>
      <c r="B284" s="16">
        <f>Bitcoin!J286/1000</f>
        <v>4.561024788</v>
      </c>
      <c r="C284" s="1">
        <f>Ethereum!K286/1000</f>
        <v>0.03388240627</v>
      </c>
      <c r="D284" s="1">
        <f>Litecoin!K286/1000</f>
        <v>0.005827338378</v>
      </c>
      <c r="E284" s="1">
        <f>Monero!J286/1000</f>
        <v>0.01969349977</v>
      </c>
    </row>
    <row r="285" ht="15.75" customHeight="1">
      <c r="A285" s="7">
        <v>42651.0</v>
      </c>
      <c r="B285" s="16">
        <f>Bitcoin!J287/1000</f>
        <v>4.114250858</v>
      </c>
      <c r="C285" s="1">
        <f>Ethereum!K287/1000</f>
        <v>0.03372227392</v>
      </c>
      <c r="D285" s="1">
        <f>Litecoin!K287/1000</f>
        <v>0.005946934184</v>
      </c>
      <c r="E285" s="1">
        <f>Monero!J287/1000</f>
        <v>0.02081512699</v>
      </c>
    </row>
    <row r="286" ht="15.75" customHeight="1">
      <c r="A286" s="7">
        <v>42652.0</v>
      </c>
      <c r="B286" s="16">
        <f>Bitcoin!J288/1000</f>
        <v>4.367061096</v>
      </c>
      <c r="C286" s="1">
        <f>Ethereum!K288/1000</f>
        <v>0.03539686693</v>
      </c>
      <c r="D286" s="1">
        <f>Litecoin!K288/1000</f>
        <v>0.005304650067</v>
      </c>
      <c r="E286" s="1">
        <f>Monero!J288/1000</f>
        <v>0.0213962476</v>
      </c>
    </row>
    <row r="287" ht="15.75" customHeight="1">
      <c r="A287" s="7">
        <v>42653.0</v>
      </c>
      <c r="B287" s="16">
        <f>Bitcoin!J289/1000</f>
        <v>5.476857815</v>
      </c>
      <c r="C287" s="1">
        <f>Ethereum!K289/1000</f>
        <v>0.03560217431</v>
      </c>
      <c r="D287" s="1">
        <f>Litecoin!K289/1000</f>
        <v>0.005437571994</v>
      </c>
      <c r="E287" s="1">
        <f>Monero!J289/1000</f>
        <v>0.01966059683</v>
      </c>
    </row>
    <row r="288" ht="15.75" customHeight="1">
      <c r="A288" s="7">
        <v>42654.0</v>
      </c>
      <c r="B288" s="16">
        <f>Bitcoin!J290/1000</f>
        <v>4.856218363</v>
      </c>
      <c r="C288" s="1">
        <f>Ethereum!K290/1000</f>
        <v>0.03611955054</v>
      </c>
      <c r="D288" s="1">
        <f>Litecoin!K290/1000</f>
        <v>0.005868421013</v>
      </c>
      <c r="E288" s="1">
        <f>Monero!J290/1000</f>
        <v>0.02007976771</v>
      </c>
    </row>
    <row r="289" ht="15.75" customHeight="1">
      <c r="A289" s="7">
        <v>42655.0</v>
      </c>
      <c r="B289" s="16">
        <f>Bitcoin!J291/1000</f>
        <v>4.619868229</v>
      </c>
      <c r="C289" s="1">
        <f>Ethereum!K291/1000</f>
        <v>0.03557450363</v>
      </c>
      <c r="D289" s="1">
        <f>Litecoin!K291/1000</f>
        <v>0.005223759154</v>
      </c>
      <c r="E289" s="1">
        <f>Monero!J291/1000</f>
        <v>0.02026456163</v>
      </c>
    </row>
    <row r="290" ht="15.75" customHeight="1">
      <c r="A290" s="7">
        <v>42656.0</v>
      </c>
      <c r="B290" s="16">
        <f>Bitcoin!J292/1000</f>
        <v>5.133620591</v>
      </c>
      <c r="C290" s="1">
        <f>Ethereum!K292/1000</f>
        <v>0.03560486768</v>
      </c>
      <c r="D290" s="1">
        <f>Litecoin!K292/1000</f>
        <v>0.005789955457</v>
      </c>
      <c r="E290" s="1">
        <f>Monero!J292/1000</f>
        <v>0.02151494982</v>
      </c>
    </row>
    <row r="291" ht="15.75" customHeight="1">
      <c r="A291" s="7">
        <v>42657.0</v>
      </c>
      <c r="B291" s="16">
        <f>Bitcoin!J293/1000</f>
        <v>4.740972179</v>
      </c>
      <c r="C291" s="1">
        <f>Ethereum!K293/1000</f>
        <v>0.03743896137</v>
      </c>
      <c r="D291" s="1">
        <f>Litecoin!K293/1000</f>
        <v>0.005661360359</v>
      </c>
      <c r="E291" s="1">
        <f>Monero!J293/1000</f>
        <v>0.02133823087</v>
      </c>
    </row>
    <row r="292" ht="15.75" customHeight="1">
      <c r="A292" s="7">
        <v>42658.0</v>
      </c>
      <c r="B292" s="16">
        <f>Bitcoin!J294/1000</f>
        <v>4.394272783</v>
      </c>
      <c r="C292" s="1">
        <f>Ethereum!K294/1000</f>
        <v>0.03815089083</v>
      </c>
      <c r="D292" s="1">
        <f>Litecoin!K294/1000</f>
        <v>0.005899560253</v>
      </c>
      <c r="E292" s="1">
        <f>Monero!J294/1000</f>
        <v>0.02251187013</v>
      </c>
    </row>
    <row r="293" ht="15.75" customHeight="1">
      <c r="A293" s="7">
        <v>42659.0</v>
      </c>
      <c r="B293" s="16">
        <f>Bitcoin!J295/1000</f>
        <v>4.831650964</v>
      </c>
      <c r="C293" s="1">
        <f>Ethereum!K295/1000</f>
        <v>0.03900402565</v>
      </c>
      <c r="D293" s="1">
        <f>Litecoin!K295/1000</f>
        <v>0.005176665446</v>
      </c>
      <c r="E293" s="1">
        <f>Monero!J295/1000</f>
        <v>0.02115854666</v>
      </c>
    </row>
    <row r="294" ht="15.75" customHeight="1">
      <c r="A294" s="7">
        <v>42660.0</v>
      </c>
      <c r="B294" s="16">
        <f>Bitcoin!J296/1000</f>
        <v>4.927189451</v>
      </c>
      <c r="C294" s="1">
        <f>Ethereum!K296/1000</f>
        <v>0.03757769565</v>
      </c>
      <c r="D294" s="1">
        <f>Litecoin!K296/1000</f>
        <v>0.005026516598</v>
      </c>
      <c r="E294" s="1">
        <f>Monero!J296/1000</f>
        <v>0.02152409416</v>
      </c>
    </row>
    <row r="295" ht="15.75" customHeight="1">
      <c r="A295" s="7">
        <v>42661.0</v>
      </c>
      <c r="B295" s="16">
        <f>Bitcoin!J297/1000</f>
        <v>4.044916753</v>
      </c>
      <c r="C295" s="1">
        <f>Ethereum!K297/1000</f>
        <v>0.03797065015</v>
      </c>
      <c r="D295" s="1">
        <f>Litecoin!K297/1000</f>
        <v>0.005003795388</v>
      </c>
      <c r="E295" s="1">
        <f>Monero!J297/1000</f>
        <v>0.02149164558</v>
      </c>
    </row>
    <row r="296" ht="15.75" customHeight="1">
      <c r="A296" s="7">
        <v>42662.0</v>
      </c>
      <c r="B296" s="16">
        <f>Bitcoin!J298/1000</f>
        <v>4.882618237</v>
      </c>
      <c r="C296" s="1">
        <f>Ethereum!K298/1000</f>
        <v>0.04016422527</v>
      </c>
      <c r="D296" s="1">
        <f>Litecoin!K298/1000</f>
        <v>0.005261954907</v>
      </c>
      <c r="E296" s="1">
        <f>Monero!J298/1000</f>
        <v>0.02139425392</v>
      </c>
    </row>
    <row r="297" ht="15.75" customHeight="1">
      <c r="A297" s="7">
        <v>42663.0</v>
      </c>
      <c r="B297" s="16">
        <f>Bitcoin!J299/1000</f>
        <v>4.720819034</v>
      </c>
      <c r="C297" s="1">
        <f>Ethereum!K299/1000</f>
        <v>0.03839292958</v>
      </c>
      <c r="D297" s="1">
        <f>Litecoin!K299/1000</f>
        <v>0.00568472914</v>
      </c>
      <c r="E297" s="1">
        <f>Monero!J299/1000</f>
        <v>0.02059349747</v>
      </c>
    </row>
    <row r="298" ht="15.75" customHeight="1">
      <c r="A298" s="7">
        <v>42664.0</v>
      </c>
      <c r="B298" s="16">
        <f>Bitcoin!J300/1000</f>
        <v>3.900012647</v>
      </c>
      <c r="C298" s="1">
        <f>Ethereum!K300/1000</f>
        <v>0.04013445997</v>
      </c>
      <c r="D298" s="1">
        <f>Litecoin!K300/1000</f>
        <v>0.005408453868</v>
      </c>
      <c r="E298" s="1">
        <f>Monero!J300/1000</f>
        <v>0.02195546144</v>
      </c>
    </row>
    <row r="299" ht="15.75" customHeight="1">
      <c r="A299" s="7">
        <v>42665.0</v>
      </c>
      <c r="B299" s="16">
        <f>Bitcoin!J301/1000</f>
        <v>4.376767368</v>
      </c>
      <c r="C299" s="1">
        <f>Ethereum!K301/1000</f>
        <v>0.04055776242</v>
      </c>
      <c r="D299" s="1">
        <f>Litecoin!K301/1000</f>
        <v>0.005533602415</v>
      </c>
      <c r="E299" s="1">
        <f>Monero!J301/1000</f>
        <v>0.02218781872</v>
      </c>
    </row>
    <row r="300" ht="15.75" customHeight="1">
      <c r="A300" s="7">
        <v>42666.0</v>
      </c>
      <c r="B300" s="16">
        <f>Bitcoin!J302/1000</f>
        <v>4.555620371</v>
      </c>
      <c r="C300" s="1">
        <f>Ethereum!K302/1000</f>
        <v>0.03985226834</v>
      </c>
      <c r="D300" s="1">
        <f>Litecoin!K302/1000</f>
        <v>0.005527196602</v>
      </c>
      <c r="E300" s="1">
        <f>Monero!J302/1000</f>
        <v>0.02309352588</v>
      </c>
    </row>
    <row r="301" ht="15.75" customHeight="1">
      <c r="A301" s="7">
        <v>42667.0</v>
      </c>
      <c r="B301" s="16">
        <f>Bitcoin!J303/1000</f>
        <v>4.573859162</v>
      </c>
      <c r="C301" s="1">
        <f>Ethereum!K303/1000</f>
        <v>0.04001638381</v>
      </c>
      <c r="D301" s="1">
        <f>Litecoin!K303/1000</f>
        <v>0.004904483471</v>
      </c>
      <c r="E301" s="1">
        <f>Monero!J303/1000</f>
        <v>0.02346604007</v>
      </c>
    </row>
    <row r="302" ht="15.75" customHeight="1">
      <c r="A302" s="7">
        <v>42668.0</v>
      </c>
      <c r="B302" s="16">
        <f>Bitcoin!J304/1000</f>
        <v>4.723392269</v>
      </c>
      <c r="C302" s="1">
        <f>Ethereum!K304/1000</f>
        <v>0.04087486167</v>
      </c>
      <c r="D302" s="1">
        <f>Litecoin!K304/1000</f>
        <v>0.004865500269</v>
      </c>
      <c r="E302" s="1">
        <f>Monero!J304/1000</f>
        <v>0.02282860555</v>
      </c>
    </row>
    <row r="303" ht="15.75" customHeight="1">
      <c r="A303" s="7">
        <v>42669.0</v>
      </c>
      <c r="B303" s="16">
        <f>Bitcoin!J305/1000</f>
        <v>4.828449943</v>
      </c>
      <c r="C303" s="1">
        <f>Ethereum!K305/1000</f>
        <v>0.04091735939</v>
      </c>
      <c r="D303" s="1">
        <f>Litecoin!K305/1000</f>
        <v>0.005230193331</v>
      </c>
      <c r="E303" s="1">
        <f>Monero!J305/1000</f>
        <v>0.02109563491</v>
      </c>
    </row>
    <row r="304" ht="15.75" customHeight="1">
      <c r="A304" s="7">
        <v>42670.0</v>
      </c>
      <c r="B304" s="16">
        <f>Bitcoin!J306/1000</f>
        <v>3.903676718</v>
      </c>
      <c r="C304" s="1">
        <f>Ethereum!K306/1000</f>
        <v>0.04063323879</v>
      </c>
      <c r="D304" s="1">
        <f>Litecoin!K306/1000</f>
        <v>0.005477356349</v>
      </c>
      <c r="E304" s="1">
        <f>Monero!J306/1000</f>
        <v>0.02142047617</v>
      </c>
    </row>
    <row r="305" ht="15.75" customHeight="1">
      <c r="A305" s="7">
        <v>42671.0</v>
      </c>
      <c r="B305" s="16">
        <f>Bitcoin!J307/1000</f>
        <v>4.464645343</v>
      </c>
      <c r="C305" s="1">
        <f>Ethereum!K307/1000</f>
        <v>0.03956927997</v>
      </c>
      <c r="D305" s="1">
        <f>Litecoin!K307/1000</f>
        <v>0.005263922835</v>
      </c>
      <c r="E305" s="1">
        <f>Monero!J307/1000</f>
        <v>0.02173884656</v>
      </c>
    </row>
    <row r="306" ht="15.75" customHeight="1">
      <c r="A306" s="7">
        <v>42672.0</v>
      </c>
      <c r="B306" s="16">
        <f>Bitcoin!J308/1000</f>
        <v>4.496288128</v>
      </c>
      <c r="C306" s="1">
        <f>Ethereum!K308/1000</f>
        <v>0.03298424917</v>
      </c>
      <c r="D306" s="1">
        <f>Litecoin!K308/1000</f>
        <v>0.005717261395</v>
      </c>
      <c r="E306" s="1">
        <f>Monero!J308/1000</f>
        <v>0.02022174222</v>
      </c>
    </row>
    <row r="307" ht="15.75" customHeight="1">
      <c r="A307" s="7">
        <v>42673.0</v>
      </c>
      <c r="B307" s="16">
        <f>Bitcoin!J309/1000</f>
        <v>4.051967923</v>
      </c>
      <c r="C307" s="1">
        <f>Ethereum!K309/1000</f>
        <v>0.02999184636</v>
      </c>
      <c r="D307" s="1">
        <f>Litecoin!K309/1000</f>
        <v>0.005338023621</v>
      </c>
      <c r="E307" s="1">
        <f>Monero!J309/1000</f>
        <v>0.01957214568</v>
      </c>
    </row>
    <row r="308" ht="15.75" customHeight="1">
      <c r="A308" s="7">
        <v>42674.0</v>
      </c>
      <c r="B308" s="16">
        <f>Bitcoin!J310/1000</f>
        <v>4.646124469</v>
      </c>
      <c r="C308" s="1">
        <f>Ethereum!K310/1000</f>
        <v>0.031945149</v>
      </c>
      <c r="D308" s="1">
        <f>Litecoin!K310/1000</f>
        <v>0.0051012446</v>
      </c>
      <c r="E308" s="1">
        <f>Monero!J310/1000</f>
        <v>0.0191253374</v>
      </c>
    </row>
    <row r="309" ht="15.75" customHeight="1">
      <c r="A309" s="7">
        <v>42675.0</v>
      </c>
      <c r="B309" s="16">
        <f>Bitcoin!J311/1000</f>
        <v>4.799299813</v>
      </c>
      <c r="C309" s="1">
        <f>Ethereum!K311/1000</f>
        <v>0.0284719015</v>
      </c>
      <c r="D309" s="1">
        <f>Litecoin!K311/1000</f>
        <v>0.005740320998</v>
      </c>
      <c r="E309" s="1">
        <f>Monero!J311/1000</f>
        <v>0.01808745702</v>
      </c>
    </row>
    <row r="310" ht="15.75" customHeight="1">
      <c r="A310" s="7">
        <v>42676.0</v>
      </c>
      <c r="B310" s="16">
        <f>Bitcoin!J312/1000</f>
        <v>5.038237422</v>
      </c>
      <c r="C310" s="1">
        <f>Ethereum!K312/1000</f>
        <v>0.02515172198</v>
      </c>
      <c r="D310" s="1">
        <f>Litecoin!K312/1000</f>
        <v>0.005321987212</v>
      </c>
      <c r="E310" s="1">
        <f>Monero!J312/1000</f>
        <v>0.01824038753</v>
      </c>
    </row>
    <row r="311" ht="15.75" customHeight="1">
      <c r="A311" s="7">
        <v>42677.0</v>
      </c>
      <c r="B311" s="16">
        <f>Bitcoin!J313/1000</f>
        <v>4.346391922</v>
      </c>
      <c r="C311" s="1">
        <f>Ethereum!K313/1000</f>
        <v>0.02400834515</v>
      </c>
      <c r="D311" s="1">
        <f>Litecoin!K313/1000</f>
        <v>0.006318750008</v>
      </c>
      <c r="E311" s="1">
        <f>Monero!J313/1000</f>
        <v>0.01747818504</v>
      </c>
    </row>
    <row r="312" ht="15.75" customHeight="1">
      <c r="A312" s="7">
        <v>42678.0</v>
      </c>
      <c r="B312" s="16">
        <f>Bitcoin!J314/1000</f>
        <v>5.607475461</v>
      </c>
      <c r="C312" s="1">
        <f>Ethereum!K314/1000</f>
        <v>0.02226380512</v>
      </c>
      <c r="D312" s="1">
        <f>Litecoin!K314/1000</f>
        <v>0.005998238874</v>
      </c>
      <c r="E312" s="1">
        <f>Monero!J314/1000</f>
        <v>0.01708218053</v>
      </c>
    </row>
    <row r="313" ht="15.75" customHeight="1">
      <c r="A313" s="7">
        <v>42679.0</v>
      </c>
      <c r="B313" s="16">
        <f>Bitcoin!J315/1000</f>
        <v>4.323467432</v>
      </c>
      <c r="C313" s="1">
        <f>Ethereum!K315/1000</f>
        <v>0.02063331828</v>
      </c>
      <c r="D313" s="1">
        <f>Litecoin!K315/1000</f>
        <v>0.005942473824</v>
      </c>
      <c r="E313" s="1">
        <f>Monero!J315/1000</f>
        <v>0.0183391538</v>
      </c>
    </row>
    <row r="314" ht="15.75" customHeight="1">
      <c r="A314" s="7">
        <v>42680.0</v>
      </c>
      <c r="B314" s="16">
        <f>Bitcoin!J316/1000</f>
        <v>4.148523529</v>
      </c>
      <c r="C314" s="1">
        <f>Ethereum!K316/1000</f>
        <v>0.02010996032</v>
      </c>
      <c r="D314" s="1">
        <f>Litecoin!K316/1000</f>
        <v>0.005838762556</v>
      </c>
      <c r="E314" s="1">
        <f>Monero!J316/1000</f>
        <v>0.01800756387</v>
      </c>
    </row>
    <row r="315" ht="15.75" customHeight="1">
      <c r="A315" s="7">
        <v>42681.0</v>
      </c>
      <c r="B315" s="16">
        <f>Bitcoin!J317/1000</f>
        <v>4.466679288</v>
      </c>
      <c r="C315" s="1">
        <f>Ethereum!K317/1000</f>
        <v>0.02294765364</v>
      </c>
      <c r="D315" s="1">
        <f>Litecoin!K317/1000</f>
        <v>0.005992873454</v>
      </c>
      <c r="E315" s="1">
        <f>Monero!J317/1000</f>
        <v>0.01805897139</v>
      </c>
    </row>
    <row r="316" ht="15.75" customHeight="1">
      <c r="A316" s="7">
        <v>42682.0</v>
      </c>
      <c r="B316" s="16">
        <f>Bitcoin!J318/1000</f>
        <v>3.951892576</v>
      </c>
      <c r="C316" s="1">
        <f>Ethereum!K318/1000</f>
        <v>0.02626004342</v>
      </c>
      <c r="D316" s="1">
        <f>Litecoin!K318/1000</f>
        <v>0.006107102167</v>
      </c>
      <c r="E316" s="1">
        <f>Monero!J318/1000</f>
        <v>0.01797121866</v>
      </c>
    </row>
    <row r="317" ht="15.75" customHeight="1">
      <c r="A317" s="7">
        <v>42683.0</v>
      </c>
      <c r="B317" s="16">
        <f>Bitcoin!J319/1000</f>
        <v>4.439018813</v>
      </c>
      <c r="C317" s="1">
        <f>Ethereum!K319/1000</f>
        <v>0.02656710395</v>
      </c>
      <c r="D317" s="1">
        <f>Litecoin!K319/1000</f>
        <v>0.005488020386</v>
      </c>
      <c r="E317" s="1">
        <f>Monero!J319/1000</f>
        <v>0.01807621442</v>
      </c>
    </row>
    <row r="318" ht="15.75" customHeight="1">
      <c r="A318" s="7">
        <v>42684.0</v>
      </c>
      <c r="B318" s="16">
        <f>Bitcoin!J320/1000</f>
        <v>4.245872574</v>
      </c>
      <c r="C318" s="1">
        <f>Ethereum!K320/1000</f>
        <v>0.02426960976</v>
      </c>
      <c r="D318" s="1">
        <f>Litecoin!K320/1000</f>
        <v>0.005285247929</v>
      </c>
      <c r="E318" s="1">
        <f>Monero!J320/1000</f>
        <v>0.01775661751</v>
      </c>
    </row>
    <row r="319" ht="15.75" customHeight="1">
      <c r="A319" s="7">
        <v>42685.0</v>
      </c>
      <c r="B319" s="16">
        <f>Bitcoin!J321/1000</f>
        <v>4.331796513</v>
      </c>
      <c r="C319" s="1">
        <f>Ethereum!K321/1000</f>
        <v>0.02355624634</v>
      </c>
      <c r="D319" s="1">
        <f>Litecoin!K321/1000</f>
        <v>0.005961674899</v>
      </c>
      <c r="E319" s="1">
        <f>Monero!J321/1000</f>
        <v>0.0175329743</v>
      </c>
    </row>
    <row r="320" ht="15.75" customHeight="1">
      <c r="A320" s="7">
        <v>42686.0</v>
      </c>
      <c r="B320" s="16">
        <f>Bitcoin!J322/1000</f>
        <v>4.250241181</v>
      </c>
      <c r="C320" s="1">
        <f>Ethereum!K322/1000</f>
        <v>0.02358727315</v>
      </c>
      <c r="D320" s="1">
        <f>Litecoin!K322/1000</f>
        <v>0.005877980998</v>
      </c>
      <c r="E320" s="1">
        <f>Monero!J322/1000</f>
        <v>0.01894758528</v>
      </c>
    </row>
    <row r="321" ht="15.75" customHeight="1">
      <c r="A321" s="7">
        <v>42687.0</v>
      </c>
      <c r="B321" s="16">
        <f>Bitcoin!J323/1000</f>
        <v>5.11508015</v>
      </c>
      <c r="C321" s="1">
        <f>Ethereum!K323/1000</f>
        <v>0.02507238169</v>
      </c>
      <c r="D321" s="1">
        <f>Litecoin!K323/1000</f>
        <v>0.00632770493</v>
      </c>
      <c r="E321" s="1">
        <f>Monero!J323/1000</f>
        <v>0.02055319593</v>
      </c>
    </row>
    <row r="322" ht="15.75" customHeight="1">
      <c r="A322" s="7">
        <v>42688.0</v>
      </c>
      <c r="B322" s="16">
        <f>Bitcoin!J324/1000</f>
        <v>4.230215927</v>
      </c>
      <c r="C322" s="1">
        <f>Ethereum!K324/1000</f>
        <v>0.02671045328</v>
      </c>
      <c r="D322" s="1">
        <f>Litecoin!K324/1000</f>
        <v>0.005847933384</v>
      </c>
      <c r="E322" s="1">
        <f>Monero!J324/1000</f>
        <v>0.02032287877</v>
      </c>
    </row>
    <row r="323" ht="15.75" customHeight="1">
      <c r="A323" s="7">
        <v>42689.0</v>
      </c>
      <c r="B323" s="16">
        <f>Bitcoin!J325/1000</f>
        <v>4.658618836</v>
      </c>
      <c r="C323" s="1">
        <f>Ethereum!K325/1000</f>
        <v>0.02691479549</v>
      </c>
      <c r="D323" s="1">
        <f>Litecoin!K325/1000</f>
        <v>0.006174025752</v>
      </c>
      <c r="E323" s="1">
        <f>Monero!J325/1000</f>
        <v>0.02006784882</v>
      </c>
    </row>
    <row r="324" ht="15.75" customHeight="1">
      <c r="A324" s="7">
        <v>42690.0</v>
      </c>
      <c r="B324" s="16">
        <f>Bitcoin!J326/1000</f>
        <v>4.261840098</v>
      </c>
      <c r="C324" s="1">
        <f>Ethereum!K326/1000</f>
        <v>0.02631277627</v>
      </c>
      <c r="D324" s="1">
        <f>Litecoin!K326/1000</f>
        <v>0.00617528807</v>
      </c>
      <c r="E324" s="1">
        <f>Monero!J326/1000</f>
        <v>0.02027563446</v>
      </c>
    </row>
    <row r="325" ht="15.75" customHeight="1">
      <c r="A325" s="7">
        <v>42691.0</v>
      </c>
      <c r="B325" s="16">
        <f>Bitcoin!J327/1000</f>
        <v>4.60904737</v>
      </c>
      <c r="C325" s="1">
        <f>Ethereum!K327/1000</f>
        <v>0.02591762349</v>
      </c>
      <c r="D325" s="1">
        <f>Litecoin!K327/1000</f>
        <v>0.006304832178</v>
      </c>
      <c r="E325" s="1">
        <f>Monero!J327/1000</f>
        <v>0.02075282085</v>
      </c>
    </row>
    <row r="326" ht="15.75" customHeight="1">
      <c r="A326" s="7">
        <v>42692.0</v>
      </c>
      <c r="B326" s="16">
        <f>Bitcoin!J328/1000</f>
        <v>4.899935767</v>
      </c>
      <c r="C326" s="1">
        <f>Ethereum!K328/1000</f>
        <v>0.02603179827</v>
      </c>
      <c r="D326" s="1">
        <f>Litecoin!K328/1000</f>
        <v>0.006193671176</v>
      </c>
      <c r="E326" s="1">
        <f>Monero!J328/1000</f>
        <v>0.02114814819</v>
      </c>
    </row>
    <row r="327" ht="15.75" customHeight="1">
      <c r="A327" s="7">
        <v>42693.0</v>
      </c>
      <c r="B327" s="16">
        <f>Bitcoin!J329/1000</f>
        <v>5.178589756</v>
      </c>
      <c r="C327" s="1">
        <f>Ethereum!K329/1000</f>
        <v>0.02797136545</v>
      </c>
      <c r="D327" s="1">
        <f>Litecoin!K329/1000</f>
        <v>0.005935677077</v>
      </c>
      <c r="E327" s="1">
        <f>Monero!J329/1000</f>
        <v>0.02239611663</v>
      </c>
    </row>
    <row r="328" ht="15.75" customHeight="1">
      <c r="A328" s="7">
        <v>42694.0</v>
      </c>
      <c r="B328" s="16">
        <f>Bitcoin!J330/1000</f>
        <v>5.416002192</v>
      </c>
      <c r="C328" s="1">
        <f>Ethereum!K330/1000</f>
        <v>0.03045078821</v>
      </c>
      <c r="D328" s="1">
        <f>Litecoin!K330/1000</f>
        <v>0.006282917585</v>
      </c>
      <c r="E328" s="1">
        <f>Monero!J330/1000</f>
        <v>0.02402429857</v>
      </c>
    </row>
    <row r="329" ht="15.75" customHeight="1">
      <c r="A329" s="7">
        <v>42695.0</v>
      </c>
      <c r="B329" s="16">
        <f>Bitcoin!J331/1000</f>
        <v>5.224100336</v>
      </c>
      <c r="C329" s="1">
        <f>Ethereum!K331/1000</f>
        <v>0.03274623416</v>
      </c>
      <c r="D329" s="1">
        <f>Litecoin!K331/1000</f>
        <v>0.00618541236</v>
      </c>
      <c r="E329" s="1">
        <f>Monero!J331/1000</f>
        <v>0.02351559463</v>
      </c>
    </row>
    <row r="330" ht="15.75" customHeight="1">
      <c r="A330" s="7">
        <v>42696.0</v>
      </c>
      <c r="B330" s="16">
        <f>Bitcoin!J332/1000</f>
        <v>5.243434239</v>
      </c>
      <c r="C330" s="1">
        <f>Ethereum!K332/1000</f>
        <v>0.03159569386</v>
      </c>
      <c r="D330" s="1">
        <f>Litecoin!K332/1000</f>
        <v>0.006099957005</v>
      </c>
      <c r="E330" s="1">
        <f>Monero!J332/1000</f>
        <v>0.02343736337</v>
      </c>
    </row>
    <row r="331" ht="15.75" customHeight="1">
      <c r="A331" s="7">
        <v>42697.0</v>
      </c>
      <c r="B331" s="16">
        <f>Bitcoin!J333/1000</f>
        <v>4.709953768</v>
      </c>
      <c r="C331" s="1">
        <f>Ethereum!K333/1000</f>
        <v>0.03141104797</v>
      </c>
      <c r="D331" s="1">
        <f>Litecoin!K333/1000</f>
        <v>0.006588838371</v>
      </c>
      <c r="E331" s="1">
        <f>Monero!J333/1000</f>
        <v>0.02236862917</v>
      </c>
    </row>
    <row r="332" ht="15.75" customHeight="1">
      <c r="A332" s="7">
        <v>42698.0</v>
      </c>
      <c r="B332" s="16">
        <f>Bitcoin!J334/1000</f>
        <v>4.431009291</v>
      </c>
      <c r="C332" s="1">
        <f>Ethereum!K334/1000</f>
        <v>0.02799444394</v>
      </c>
      <c r="D332" s="1">
        <f>Litecoin!K334/1000</f>
        <v>0.005943929969</v>
      </c>
      <c r="E332" s="1">
        <f>Monero!J334/1000</f>
        <v>0.02268064788</v>
      </c>
    </row>
    <row r="333" ht="15.75" customHeight="1">
      <c r="A333" s="7">
        <v>42699.0</v>
      </c>
      <c r="B333" s="16">
        <f>Bitcoin!J335/1000</f>
        <v>4.751724283</v>
      </c>
      <c r="C333" s="1">
        <f>Ethereum!K335/1000</f>
        <v>0.02746881957</v>
      </c>
      <c r="D333" s="1">
        <f>Litecoin!K335/1000</f>
        <v>0.006783473013</v>
      </c>
      <c r="E333" s="1">
        <f>Monero!J335/1000</f>
        <v>0.02322670075</v>
      </c>
    </row>
    <row r="334" ht="15.75" customHeight="1">
      <c r="A334" s="7">
        <v>42700.0</v>
      </c>
      <c r="B334" s="16">
        <f>Bitcoin!J336/1000</f>
        <v>4.836164533</v>
      </c>
      <c r="C334" s="1">
        <f>Ethereum!K336/1000</f>
        <v>0.02864091844</v>
      </c>
      <c r="D334" s="1">
        <f>Litecoin!K336/1000</f>
        <v>0.006740974254</v>
      </c>
      <c r="E334" s="1">
        <f>Monero!J336/1000</f>
        <v>0.02480240666</v>
      </c>
    </row>
    <row r="335" ht="15.75" customHeight="1">
      <c r="A335" s="7">
        <v>42701.0</v>
      </c>
      <c r="B335" s="16">
        <f>Bitcoin!J337/1000</f>
        <v>5.123620449</v>
      </c>
      <c r="C335" s="1">
        <f>Ethereum!K337/1000</f>
        <v>0.0284929266</v>
      </c>
      <c r="D335" s="1">
        <f>Litecoin!K337/1000</f>
        <v>0.007042777684</v>
      </c>
      <c r="E335" s="1">
        <f>Monero!J337/1000</f>
        <v>0.02472655948</v>
      </c>
    </row>
    <row r="336" ht="15.75" customHeight="1">
      <c r="A336" s="7">
        <v>42702.0</v>
      </c>
      <c r="B336" s="16">
        <f>Bitcoin!J338/1000</f>
        <v>4.711930072</v>
      </c>
      <c r="C336" s="1">
        <f>Ethereum!K338/1000</f>
        <v>0.02907054484</v>
      </c>
      <c r="D336" s="1">
        <f>Litecoin!K338/1000</f>
        <v>0.006920382847</v>
      </c>
      <c r="E336" s="1">
        <f>Monero!J338/1000</f>
        <v>0.02278025801</v>
      </c>
    </row>
    <row r="337" ht="15.75" customHeight="1">
      <c r="A337" s="7">
        <v>42703.0</v>
      </c>
      <c r="B337" s="16">
        <f>Bitcoin!J339/1000</f>
        <v>5.170562967</v>
      </c>
      <c r="C337" s="1">
        <f>Ethereum!K339/1000</f>
        <v>0.02886836796</v>
      </c>
      <c r="D337" s="1">
        <f>Litecoin!K339/1000</f>
        <v>0.006950933838</v>
      </c>
      <c r="E337" s="1">
        <f>Monero!J339/1000</f>
        <v>0.02407190053</v>
      </c>
    </row>
    <row r="338" ht="15.75" customHeight="1">
      <c r="A338" s="7">
        <v>42704.0</v>
      </c>
      <c r="B338" s="16">
        <f>Bitcoin!J340/1000</f>
        <v>5.272004338</v>
      </c>
      <c r="C338" s="1">
        <f>Ethereum!K340/1000</f>
        <v>0.027241117</v>
      </c>
      <c r="D338" s="1">
        <f>Litecoin!K340/1000</f>
        <v>0.007232863865</v>
      </c>
      <c r="E338" s="1">
        <f>Monero!J340/1000</f>
        <v>0.02367349216</v>
      </c>
    </row>
    <row r="339" ht="15.75" customHeight="1">
      <c r="A339" s="7">
        <v>42705.0</v>
      </c>
      <c r="B339" s="16">
        <f>Bitcoin!J341/1000</f>
        <v>5.114520243</v>
      </c>
      <c r="C339" s="1">
        <f>Ethereum!K341/1000</f>
        <v>0.02756587006</v>
      </c>
      <c r="D339" s="1">
        <f>Litecoin!K341/1000</f>
        <v>0.007014798857</v>
      </c>
      <c r="E339" s="1">
        <f>Monero!J341/1000</f>
        <v>0.02282235672</v>
      </c>
    </row>
    <row r="340" ht="15.75" customHeight="1">
      <c r="A340" s="7">
        <v>42706.0</v>
      </c>
      <c r="B340" s="16">
        <f>Bitcoin!J342/1000</f>
        <v>5.213176068</v>
      </c>
      <c r="C340" s="1">
        <f>Ethereum!K342/1000</f>
        <v>0.02785116549</v>
      </c>
      <c r="D340" s="1">
        <f>Litecoin!K342/1000</f>
        <v>0.007403766989</v>
      </c>
      <c r="E340" s="1">
        <f>Monero!J342/1000</f>
        <v>0.0234162045</v>
      </c>
    </row>
    <row r="341" ht="15.75" customHeight="1">
      <c r="A341" s="7">
        <v>42707.0</v>
      </c>
      <c r="B341" s="16">
        <f>Bitcoin!J343/1000</f>
        <v>4.464763306</v>
      </c>
      <c r="C341" s="1">
        <f>Ethereum!K343/1000</f>
        <v>0.02882119702</v>
      </c>
      <c r="D341" s="1">
        <f>Litecoin!K343/1000</f>
        <v>0.007072392622</v>
      </c>
      <c r="E341" s="1">
        <f>Monero!J343/1000</f>
        <v>0.02505314873</v>
      </c>
    </row>
    <row r="342" ht="15.75" customHeight="1">
      <c r="A342" s="7">
        <v>42708.0</v>
      </c>
      <c r="B342" s="16">
        <f>Bitcoin!J344/1000</f>
        <v>5.079309358</v>
      </c>
      <c r="C342" s="1">
        <f>Ethereum!K344/1000</f>
        <v>0.02931416558</v>
      </c>
      <c r="D342" s="1">
        <f>Litecoin!K344/1000</f>
        <v>0.007288568718</v>
      </c>
      <c r="E342" s="1">
        <f>Monero!J344/1000</f>
        <v>0.02672657432</v>
      </c>
    </row>
    <row r="343" ht="15.75" customHeight="1">
      <c r="A343" s="7">
        <v>42709.0</v>
      </c>
      <c r="B343" s="16">
        <f>Bitcoin!J345/1000</f>
        <v>4.999738106</v>
      </c>
      <c r="C343" s="1">
        <f>Ethereum!K345/1000</f>
        <v>0.0284422135</v>
      </c>
      <c r="D343" s="1">
        <f>Litecoin!K345/1000</f>
        <v>0.007199754525</v>
      </c>
      <c r="E343" s="1">
        <f>Monero!J345/1000</f>
        <v>0.02574056107</v>
      </c>
    </row>
    <row r="344" ht="15.75" customHeight="1">
      <c r="A344" s="7">
        <v>42710.0</v>
      </c>
      <c r="B344" s="16">
        <f>Bitcoin!J346/1000</f>
        <v>5.101014144</v>
      </c>
      <c r="C344" s="1">
        <f>Ethereum!K346/1000</f>
        <v>0.0277315749</v>
      </c>
      <c r="D344" s="1">
        <f>Litecoin!K346/1000</f>
        <v>0.007137919236</v>
      </c>
      <c r="E344" s="1">
        <f>Monero!J346/1000</f>
        <v>0.02452164186</v>
      </c>
    </row>
    <row r="345" ht="15.75" customHeight="1">
      <c r="A345" s="7">
        <v>42711.0</v>
      </c>
      <c r="B345" s="16">
        <f>Bitcoin!J347/1000</f>
        <v>4.607404487</v>
      </c>
      <c r="C345" s="1">
        <f>Ethereum!K347/1000</f>
        <v>0.02855957015</v>
      </c>
      <c r="D345" s="1">
        <f>Litecoin!K347/1000</f>
        <v>0.00740931289</v>
      </c>
      <c r="E345" s="1">
        <f>Monero!J347/1000</f>
        <v>0.0239063024</v>
      </c>
    </row>
    <row r="346" ht="15.75" customHeight="1">
      <c r="A346" s="7">
        <v>42712.0</v>
      </c>
      <c r="B346" s="16">
        <f>Bitcoin!J348/1000</f>
        <v>5.001693838</v>
      </c>
      <c r="C346" s="1">
        <f>Ethereum!K348/1000</f>
        <v>0.02975167207</v>
      </c>
      <c r="D346" s="1">
        <f>Litecoin!K348/1000</f>
        <v>0.007268699534</v>
      </c>
      <c r="E346" s="1">
        <f>Monero!J348/1000</f>
        <v>0.0246516202</v>
      </c>
    </row>
    <row r="347" ht="15.75" customHeight="1">
      <c r="A347" s="7">
        <v>42713.0</v>
      </c>
      <c r="B347" s="16">
        <f>Bitcoin!J349/1000</f>
        <v>5.752172824</v>
      </c>
      <c r="C347" s="1">
        <f>Ethereum!K349/1000</f>
        <v>0.0308399476</v>
      </c>
      <c r="D347" s="1">
        <f>Litecoin!K349/1000</f>
        <v>0.007343729305</v>
      </c>
      <c r="E347" s="1">
        <f>Monero!J349/1000</f>
        <v>0.02542986246</v>
      </c>
    </row>
    <row r="348" ht="15.75" customHeight="1">
      <c r="A348" s="7">
        <v>42714.0</v>
      </c>
      <c r="B348" s="16">
        <f>Bitcoin!J350/1000</f>
        <v>5.878052856</v>
      </c>
      <c r="C348" s="1">
        <f>Ethereum!K350/1000</f>
        <v>0.03136048164</v>
      </c>
      <c r="D348" s="1">
        <f>Litecoin!K350/1000</f>
        <v>0.007809186925</v>
      </c>
      <c r="E348" s="1">
        <f>Monero!J350/1000</f>
        <v>0.02709007726</v>
      </c>
    </row>
    <row r="349" ht="15.75" customHeight="1">
      <c r="A349" s="7">
        <v>42715.0</v>
      </c>
      <c r="B349" s="16">
        <f>Bitcoin!J351/1000</f>
        <v>4.235020007</v>
      </c>
      <c r="C349" s="1">
        <f>Ethereum!K351/1000</f>
        <v>0.03209753147</v>
      </c>
      <c r="D349" s="1">
        <f>Litecoin!K351/1000</f>
        <v>0.007385510856</v>
      </c>
      <c r="E349" s="1">
        <f>Monero!J351/1000</f>
        <v>0.02919717148</v>
      </c>
    </row>
    <row r="350" ht="15.75" customHeight="1">
      <c r="A350" s="7">
        <v>42716.0</v>
      </c>
      <c r="B350" s="16">
        <f>Bitcoin!J352/1000</f>
        <v>5.081563534</v>
      </c>
      <c r="C350" s="1">
        <f>Ethereum!K352/1000</f>
        <v>0.03143873036</v>
      </c>
      <c r="D350" s="1">
        <f>Litecoin!K352/1000</f>
        <v>0.007834434849</v>
      </c>
      <c r="E350" s="1">
        <f>Monero!J352/1000</f>
        <v>0.0270618938</v>
      </c>
    </row>
    <row r="351" ht="15.75" customHeight="1">
      <c r="A351" s="7">
        <v>42717.0</v>
      </c>
      <c r="B351" s="16">
        <f>Bitcoin!J353/1000</f>
        <v>4.465119255</v>
      </c>
      <c r="C351" s="1">
        <f>Ethereum!K353/1000</f>
        <v>0.03205065445</v>
      </c>
      <c r="D351" s="1">
        <f>Litecoin!K353/1000</f>
        <v>0.007498894545</v>
      </c>
      <c r="E351" s="1">
        <f>Monero!J353/1000</f>
        <v>0.0271306113</v>
      </c>
    </row>
    <row r="352" ht="15.75" customHeight="1">
      <c r="A352" s="7">
        <v>42718.0</v>
      </c>
      <c r="B352" s="16">
        <f>Bitcoin!J354/1000</f>
        <v>5.486745213</v>
      </c>
      <c r="C352" s="1">
        <f>Ethereum!K354/1000</f>
        <v>0.03179480502</v>
      </c>
      <c r="D352" s="1">
        <f>Litecoin!K354/1000</f>
        <v>0.007125742956</v>
      </c>
      <c r="E352" s="1">
        <f>Monero!J354/1000</f>
        <v>0.02630492078</v>
      </c>
    </row>
    <row r="353" ht="15.75" customHeight="1">
      <c r="A353" s="7">
        <v>42719.0</v>
      </c>
      <c r="B353" s="16">
        <f>Bitcoin!J355/1000</f>
        <v>6.386015895</v>
      </c>
      <c r="C353" s="1">
        <f>Ethereum!K355/1000</f>
        <v>0.03203755296</v>
      </c>
      <c r="D353" s="1">
        <f>Litecoin!K355/1000</f>
        <v>0.007722399011</v>
      </c>
      <c r="E353" s="1">
        <f>Monero!J355/1000</f>
        <v>0.02705832108</v>
      </c>
    </row>
    <row r="354" ht="15.75" customHeight="1">
      <c r="A354" s="7">
        <v>42720.0</v>
      </c>
      <c r="B354" s="16">
        <f>Bitcoin!J356/1000</f>
        <v>5.781438516</v>
      </c>
      <c r="C354" s="1">
        <f>Ethereum!K356/1000</f>
        <v>0.03263916476</v>
      </c>
      <c r="D354" s="1">
        <f>Litecoin!K356/1000</f>
        <v>0.007069827557</v>
      </c>
      <c r="E354" s="1">
        <f>Monero!J356/1000</f>
        <v>0.02659784597</v>
      </c>
    </row>
    <row r="355" ht="15.75" customHeight="1">
      <c r="A355" s="7">
        <v>42721.0</v>
      </c>
      <c r="B355" s="16">
        <f>Bitcoin!J357/1000</f>
        <v>5.437332282</v>
      </c>
      <c r="C355" s="1">
        <f>Ethereum!K357/1000</f>
        <v>0.03286481467</v>
      </c>
      <c r="D355" s="1">
        <f>Litecoin!K357/1000</f>
        <v>0.007373377708</v>
      </c>
      <c r="E355" s="1">
        <f>Monero!J357/1000</f>
        <v>0.03037002801</v>
      </c>
    </row>
    <row r="356" ht="15.75" customHeight="1">
      <c r="A356" s="7">
        <v>42722.0</v>
      </c>
      <c r="B356" s="16">
        <f>Bitcoin!J358/1000</f>
        <v>5.511638865</v>
      </c>
      <c r="C356" s="1">
        <f>Ethereum!K358/1000</f>
        <v>0.03416445487</v>
      </c>
      <c r="D356" s="1">
        <f>Litecoin!K358/1000</f>
        <v>0.006849291985</v>
      </c>
      <c r="E356" s="1">
        <f>Monero!J358/1000</f>
        <v>0.03057959223</v>
      </c>
    </row>
    <row r="357" ht="15.75" customHeight="1">
      <c r="A357" s="7">
        <v>42723.0</v>
      </c>
      <c r="B357" s="16">
        <f>Bitcoin!J359/1000</f>
        <v>4.958633641</v>
      </c>
      <c r="C357" s="1">
        <f>Ethereum!K359/1000</f>
        <v>0.03447273423</v>
      </c>
      <c r="D357" s="1">
        <f>Litecoin!K359/1000</f>
        <v>0.007136231222</v>
      </c>
      <c r="E357" s="1">
        <f>Monero!J359/1000</f>
        <v>0.03037205751</v>
      </c>
    </row>
    <row r="358" ht="15.75" customHeight="1">
      <c r="A358" s="7">
        <v>42724.0</v>
      </c>
      <c r="B358" s="16">
        <f>Bitcoin!J360/1000</f>
        <v>5.548115121</v>
      </c>
      <c r="C358" s="1">
        <f>Ethereum!K360/1000</f>
        <v>0.0351115152</v>
      </c>
      <c r="D358" s="1">
        <f>Litecoin!K360/1000</f>
        <v>0.007182372635</v>
      </c>
      <c r="E358" s="1">
        <f>Monero!J360/1000</f>
        <v>0.03217170717</v>
      </c>
    </row>
    <row r="359" ht="15.75" customHeight="1">
      <c r="A359" s="7">
        <v>42725.0</v>
      </c>
      <c r="B359" s="16">
        <f>Bitcoin!J361/1000</f>
        <v>4.957457152</v>
      </c>
      <c r="C359" s="1">
        <f>Ethereum!K361/1000</f>
        <v>0.03484348318</v>
      </c>
      <c r="D359" s="1">
        <f>Litecoin!K361/1000</f>
        <v>0.00780993192</v>
      </c>
      <c r="E359" s="1">
        <f>Monero!J361/1000</f>
        <v>0.02852036819</v>
      </c>
    </row>
    <row r="360" ht="15.75" customHeight="1">
      <c r="A360" s="7">
        <v>42726.0</v>
      </c>
      <c r="B360" s="16">
        <f>Bitcoin!J362/1000</f>
        <v>5.161506962</v>
      </c>
      <c r="C360" s="1">
        <f>Ethereum!K362/1000</f>
        <v>0.03423724402</v>
      </c>
      <c r="D360" s="1">
        <f>Litecoin!K362/1000</f>
        <v>0.006945073471</v>
      </c>
      <c r="E360" s="1">
        <f>Monero!J362/1000</f>
        <v>0.02939290979</v>
      </c>
    </row>
    <row r="361" ht="15.75" customHeight="1">
      <c r="A361" s="7">
        <v>42727.0</v>
      </c>
      <c r="B361" s="16">
        <f>Bitcoin!J363/1000</f>
        <v>5.420443788</v>
      </c>
      <c r="C361" s="1">
        <f>Ethereum!K363/1000</f>
        <v>0.03186580041</v>
      </c>
      <c r="D361" s="1">
        <f>Litecoin!K363/1000</f>
        <v>0.00746588499</v>
      </c>
      <c r="E361" s="1">
        <f>Monero!J363/1000</f>
        <v>0.02971711926</v>
      </c>
    </row>
    <row r="362" ht="15.75" customHeight="1">
      <c r="A362" s="7">
        <v>42728.0</v>
      </c>
      <c r="B362" s="16">
        <f>Bitcoin!J364/1000</f>
        <v>5.944942671</v>
      </c>
      <c r="C362" s="1">
        <f>Ethereum!K364/1000</f>
        <v>0.02980081058</v>
      </c>
      <c r="D362" s="1">
        <f>Litecoin!K364/1000</f>
        <v>0.007188949001</v>
      </c>
      <c r="E362" s="1">
        <f>Monero!J364/1000</f>
        <v>0.03006218724</v>
      </c>
    </row>
    <row r="363" ht="15.75" customHeight="1">
      <c r="A363" s="7">
        <v>42729.0</v>
      </c>
      <c r="B363" s="16">
        <f>Bitcoin!J365/1000</f>
        <v>5.042460338</v>
      </c>
      <c r="C363" s="1">
        <f>Ethereum!K365/1000</f>
        <v>0.03064422217</v>
      </c>
      <c r="D363" s="1">
        <f>Litecoin!K365/1000</f>
        <v>0.00694689217</v>
      </c>
      <c r="E363" s="1">
        <f>Monero!J365/1000</f>
        <v>0.0321276719</v>
      </c>
    </row>
    <row r="364" ht="15.75" customHeight="1">
      <c r="A364" s="7">
        <v>42730.0</v>
      </c>
      <c r="B364" s="16">
        <f>Bitcoin!J366/1000</f>
        <v>5.86444988</v>
      </c>
      <c r="C364" s="1">
        <f>Ethereum!K366/1000</f>
        <v>0.03196342212</v>
      </c>
      <c r="D364" s="1">
        <f>Litecoin!K366/1000</f>
        <v>0.006263411885</v>
      </c>
      <c r="E364" s="1">
        <f>Monero!J366/1000</f>
        <v>0.03125897932</v>
      </c>
    </row>
    <row r="365" ht="15.75" customHeight="1">
      <c r="A365" s="7">
        <v>42731.0</v>
      </c>
      <c r="B365" s="16">
        <f>Bitcoin!J367/1000</f>
        <v>5.333886956</v>
      </c>
      <c r="C365" s="1">
        <f>Ethereum!K367/1000</f>
        <v>0.03133874182</v>
      </c>
      <c r="D365" s="1">
        <f>Litecoin!K367/1000</f>
        <v>0.006796386441</v>
      </c>
      <c r="E365" s="1">
        <f>Monero!J367/1000</f>
        <v>0.03161127135</v>
      </c>
    </row>
    <row r="366" ht="15.75" customHeight="1">
      <c r="A366" s="7">
        <v>42732.0</v>
      </c>
      <c r="B366" s="16">
        <f>Bitcoin!J368/1000</f>
        <v>5.093731474</v>
      </c>
      <c r="C366" s="1">
        <f>Ethereum!K368/1000</f>
        <v>0.03073360642</v>
      </c>
      <c r="D366" s="1">
        <f>Litecoin!K368/1000</f>
        <v>0.007393517799</v>
      </c>
      <c r="E366" s="1">
        <f>Monero!J368/1000</f>
        <v>0.03513085213</v>
      </c>
    </row>
    <row r="367" ht="15.75" customHeight="1">
      <c r="A367" s="7">
        <v>42733.0</v>
      </c>
      <c r="B367" s="16">
        <f>Bitcoin!J369/1000</f>
        <v>5.655817083</v>
      </c>
      <c r="C367" s="1">
        <f>Ethereum!K369/1000</f>
        <v>0.03047139104</v>
      </c>
      <c r="D367" s="1">
        <f>Litecoin!K369/1000</f>
        <v>0.007830572987</v>
      </c>
      <c r="E367" s="1">
        <f>Monero!J369/1000</f>
        <v>0.03842603013</v>
      </c>
    </row>
    <row r="368" ht="15.75" customHeight="1">
      <c r="A368" s="7">
        <v>42734.0</v>
      </c>
      <c r="B368" s="16">
        <f>Bitcoin!J370/1000</f>
        <v>5.475711227</v>
      </c>
      <c r="C368" s="1">
        <f>Ethereum!K370/1000</f>
        <v>0.03061665096</v>
      </c>
      <c r="D368" s="1">
        <f>Litecoin!K370/1000</f>
        <v>0.007566546024</v>
      </c>
      <c r="E368" s="1">
        <f>Monero!J370/1000</f>
        <v>0.0372674314</v>
      </c>
    </row>
    <row r="369" ht="15.75" customHeight="1">
      <c r="A369" s="7">
        <v>42735.0</v>
      </c>
      <c r="B369" s="16">
        <f>Bitcoin!J371/1000</f>
        <v>5.699164468</v>
      </c>
      <c r="C369" s="1">
        <f>Ethereum!K371/1000</f>
        <v>0.03132481683</v>
      </c>
      <c r="D369" s="1">
        <f>Litecoin!K371/1000</f>
        <v>0.008094568505</v>
      </c>
      <c r="E369" s="1">
        <f>Monero!J371/1000</f>
        <v>0.03591413271</v>
      </c>
    </row>
    <row r="370" ht="15.75" customHeight="1">
      <c r="A370" s="7">
        <v>42736.0</v>
      </c>
      <c r="B370" s="16">
        <f>Bitcoin!J372/1000</f>
        <v>4.57720963</v>
      </c>
      <c r="C370" s="1">
        <f>Ethereum!K372/1000</f>
        <v>0.02193658066</v>
      </c>
      <c r="D370" s="1">
        <f>Litecoin!K372/1000</f>
        <v>0.006108598537</v>
      </c>
      <c r="E370" s="1">
        <f>Monero!J372/1000</f>
        <v>0.02651843333</v>
      </c>
    </row>
    <row r="371" ht="15.75" customHeight="1">
      <c r="A371" s="7">
        <v>42737.0</v>
      </c>
      <c r="B371" s="16">
        <f>Bitcoin!J373/1000</f>
        <v>4.585020069</v>
      </c>
      <c r="C371" s="1">
        <f>Ethereum!K373/1000</f>
        <v>0.02218788809</v>
      </c>
      <c r="D371" s="1">
        <f>Litecoin!K373/1000</f>
        <v>0.005653766454</v>
      </c>
      <c r="E371" s="1">
        <f>Monero!J373/1000</f>
        <v>0.02883620952</v>
      </c>
    </row>
    <row r="372" ht="15.75" customHeight="1">
      <c r="A372" s="7">
        <v>42738.0</v>
      </c>
      <c r="B372" s="16">
        <f>Bitcoin!J374/1000</f>
        <v>4.543256022</v>
      </c>
      <c r="C372" s="1">
        <f>Ethereum!K374/1000</f>
        <v>0.02231579594</v>
      </c>
      <c r="D372" s="1">
        <f>Litecoin!K374/1000</f>
        <v>0.006110553496</v>
      </c>
      <c r="E372" s="1">
        <f>Monero!J374/1000</f>
        <v>0.03103677251</v>
      </c>
    </row>
    <row r="373" ht="15.75" customHeight="1">
      <c r="A373" s="7">
        <v>42739.0</v>
      </c>
      <c r="B373" s="16">
        <f>Bitcoin!J375/1000</f>
        <v>4.563678075</v>
      </c>
      <c r="C373" s="1">
        <f>Ethereum!K375/1000</f>
        <v>0.02412200275</v>
      </c>
      <c r="D373" s="1">
        <f>Litecoin!K375/1000</f>
        <v>0.00545191096</v>
      </c>
      <c r="E373" s="1">
        <f>Monero!J375/1000</f>
        <v>0.03199378106</v>
      </c>
    </row>
    <row r="374" ht="15.75" customHeight="1">
      <c r="A374" s="7">
        <v>42740.0</v>
      </c>
      <c r="B374" s="16">
        <f>Bitcoin!J376/1000</f>
        <v>4.5683659</v>
      </c>
      <c r="C374" s="1">
        <f>Ethereum!K376/1000</f>
        <v>0.02484699142</v>
      </c>
      <c r="D374" s="1">
        <f>Litecoin!K376/1000</f>
        <v>0.006329183899</v>
      </c>
      <c r="E374" s="1">
        <f>Monero!J376/1000</f>
        <v>0.03021276762</v>
      </c>
    </row>
    <row r="375" ht="15.75" customHeight="1">
      <c r="A375" s="7">
        <v>42741.0</v>
      </c>
      <c r="B375" s="16">
        <f>Bitcoin!J377/1000</f>
        <v>4.554310685</v>
      </c>
      <c r="C375" s="1">
        <f>Ethereum!K377/1000</f>
        <v>0.02536457244</v>
      </c>
      <c r="D375" s="1">
        <f>Litecoin!K377/1000</f>
        <v>0.005570914554</v>
      </c>
      <c r="E375" s="1">
        <f>Monero!J377/1000</f>
        <v>0.03065679367</v>
      </c>
    </row>
    <row r="376" ht="15.75" customHeight="1">
      <c r="A376" s="7">
        <v>42742.0</v>
      </c>
      <c r="B376" s="16">
        <f>Bitcoin!J378/1000</f>
        <v>4.536782292</v>
      </c>
      <c r="C376" s="1">
        <f>Ethereum!K378/1000</f>
        <v>0.02584796085</v>
      </c>
      <c r="D376" s="1">
        <f>Litecoin!K378/1000</f>
        <v>0.006109381444</v>
      </c>
      <c r="E376" s="1">
        <f>Monero!J378/1000</f>
        <v>0.02926847861</v>
      </c>
    </row>
    <row r="377" ht="15.75" customHeight="1">
      <c r="A377" s="7">
        <v>42743.0</v>
      </c>
      <c r="B377" s="16">
        <f>Bitcoin!J379/1000</f>
        <v>4.590580509</v>
      </c>
      <c r="C377" s="1">
        <f>Ethereum!K379/1000</f>
        <v>0.02602135836</v>
      </c>
      <c r="D377" s="1">
        <f>Litecoin!K379/1000</f>
        <v>0.005534931911</v>
      </c>
      <c r="E377" s="1">
        <f>Monero!J379/1000</f>
        <v>0.03066395853</v>
      </c>
    </row>
    <row r="378" ht="15.75" customHeight="1">
      <c r="A378" s="7">
        <v>42744.0</v>
      </c>
      <c r="B378" s="16">
        <f>Bitcoin!J380/1000</f>
        <v>4.543045457</v>
      </c>
      <c r="C378" s="1">
        <f>Ethereum!K380/1000</f>
        <v>0.02692066483</v>
      </c>
      <c r="D378" s="1">
        <f>Litecoin!K380/1000</f>
        <v>0.005703874247</v>
      </c>
      <c r="E378" s="1">
        <f>Monero!J380/1000</f>
        <v>0.02958719787</v>
      </c>
    </row>
    <row r="379" ht="15.75" customHeight="1">
      <c r="A379" s="7">
        <v>42745.0</v>
      </c>
      <c r="B379" s="16">
        <f>Bitcoin!J381/1000</f>
        <v>4.805271783</v>
      </c>
      <c r="C379" s="1">
        <f>Ethereum!K381/1000</f>
        <v>0.02713691887</v>
      </c>
      <c r="D379" s="1">
        <f>Litecoin!K381/1000</f>
        <v>0.005732435356</v>
      </c>
      <c r="E379" s="1">
        <f>Monero!J381/1000</f>
        <v>0.0272407983</v>
      </c>
    </row>
    <row r="380" ht="15.75" customHeight="1">
      <c r="A380" s="7">
        <v>42746.0</v>
      </c>
      <c r="B380" s="16">
        <f>Bitcoin!J382/1000</f>
        <v>4.846693652</v>
      </c>
      <c r="C380" s="1">
        <f>Ethereum!K382/1000</f>
        <v>0.02735306645</v>
      </c>
      <c r="D380" s="1">
        <f>Litecoin!K382/1000</f>
        <v>0.005450820028</v>
      </c>
      <c r="E380" s="1">
        <f>Monero!J382/1000</f>
        <v>0.02857694091</v>
      </c>
    </row>
    <row r="381" ht="15.75" customHeight="1">
      <c r="A381" s="7">
        <v>42747.0</v>
      </c>
      <c r="B381" s="16">
        <f>Bitcoin!J383/1000</f>
        <v>4.831468785</v>
      </c>
      <c r="C381" s="1">
        <f>Ethereum!K383/1000</f>
        <v>0.02757654895</v>
      </c>
      <c r="D381" s="1">
        <f>Litecoin!K383/1000</f>
        <v>0.005545743373</v>
      </c>
      <c r="E381" s="1">
        <f>Monero!J383/1000</f>
        <v>0.02881613394</v>
      </c>
    </row>
    <row r="382" ht="15.75" customHeight="1">
      <c r="A382" s="7">
        <v>42748.0</v>
      </c>
      <c r="B382" s="16">
        <f>Bitcoin!J384/1000</f>
        <v>4.878723959</v>
      </c>
      <c r="C382" s="1">
        <f>Ethereum!K384/1000</f>
        <v>0.02786591795</v>
      </c>
      <c r="D382" s="1">
        <f>Litecoin!K384/1000</f>
        <v>0.006202225089</v>
      </c>
      <c r="E382" s="1">
        <f>Monero!J384/1000</f>
        <v>0.03031067134</v>
      </c>
    </row>
    <row r="383" ht="15.75" customHeight="1">
      <c r="A383" s="7">
        <v>42749.0</v>
      </c>
      <c r="B383" s="16">
        <f>Bitcoin!J385/1000</f>
        <v>4.809570279</v>
      </c>
      <c r="C383" s="1">
        <f>Ethereum!K385/1000</f>
        <v>0.02809477903</v>
      </c>
      <c r="D383" s="1">
        <f>Litecoin!K385/1000</f>
        <v>0.006363787596</v>
      </c>
      <c r="E383" s="1">
        <f>Monero!J385/1000</f>
        <v>0.02691527805</v>
      </c>
    </row>
    <row r="384" ht="15.75" customHeight="1">
      <c r="A384" s="7">
        <v>42750.0</v>
      </c>
      <c r="B384" s="16">
        <f>Bitcoin!J386/1000</f>
        <v>4.828327352</v>
      </c>
      <c r="C384" s="1">
        <f>Ethereum!K386/1000</f>
        <v>0.02858398676</v>
      </c>
      <c r="D384" s="1">
        <f>Litecoin!K386/1000</f>
        <v>0.00633411599</v>
      </c>
      <c r="E384" s="1">
        <f>Monero!J386/1000</f>
        <v>0.02765336568</v>
      </c>
    </row>
    <row r="385" ht="15.75" customHeight="1">
      <c r="A385" s="7">
        <v>42751.0</v>
      </c>
      <c r="B385" s="16">
        <f>Bitcoin!J387/1000</f>
        <v>4.831676829</v>
      </c>
      <c r="C385" s="1">
        <f>Ethereum!K387/1000</f>
        <v>0.02872122162</v>
      </c>
      <c r="D385" s="1">
        <f>Litecoin!K387/1000</f>
        <v>0.006456121067</v>
      </c>
      <c r="E385" s="1">
        <f>Monero!J387/1000</f>
        <v>0.02627231396</v>
      </c>
    </row>
    <row r="386" ht="15.75" customHeight="1">
      <c r="A386" s="7">
        <v>42752.0</v>
      </c>
      <c r="B386" s="16">
        <f>Bitcoin!J388/1000</f>
        <v>4.825145348</v>
      </c>
      <c r="C386" s="1">
        <f>Ethereum!K388/1000</f>
        <v>0.02871292733</v>
      </c>
      <c r="D386" s="1">
        <f>Litecoin!K388/1000</f>
        <v>0.006786871572</v>
      </c>
      <c r="E386" s="1">
        <f>Monero!J388/1000</f>
        <v>0.02908778154</v>
      </c>
    </row>
    <row r="387" ht="15.75" customHeight="1">
      <c r="A387" s="7">
        <v>42753.0</v>
      </c>
      <c r="B387" s="16">
        <f>Bitcoin!J389/1000</f>
        <v>4.857425378</v>
      </c>
      <c r="C387" s="1">
        <f>Ethereum!K389/1000</f>
        <v>0.02811174081</v>
      </c>
      <c r="D387" s="1">
        <f>Litecoin!K389/1000</f>
        <v>0.006624384593</v>
      </c>
      <c r="E387" s="1">
        <f>Monero!J389/1000</f>
        <v>0.02829275417</v>
      </c>
    </row>
    <row r="388" ht="15.75" customHeight="1">
      <c r="A388" s="7">
        <v>42754.0</v>
      </c>
      <c r="B388" s="16">
        <f>Bitcoin!J390/1000</f>
        <v>4.823749733</v>
      </c>
      <c r="C388" s="1">
        <f>Ethereum!K390/1000</f>
        <v>0.0296627939</v>
      </c>
      <c r="D388" s="1">
        <f>Litecoin!K390/1000</f>
        <v>0.006935727382</v>
      </c>
      <c r="E388" s="1">
        <f>Monero!J390/1000</f>
        <v>0.02816666185</v>
      </c>
    </row>
    <row r="389" ht="15.75" customHeight="1">
      <c r="A389" s="7">
        <v>42755.0</v>
      </c>
      <c r="B389" s="16">
        <f>Bitcoin!J391/1000</f>
        <v>4.811133368</v>
      </c>
      <c r="C389" s="1">
        <f>Ethereum!K391/1000</f>
        <v>0.02949377353</v>
      </c>
      <c r="D389" s="1">
        <f>Litecoin!K391/1000</f>
        <v>0.006695800857</v>
      </c>
      <c r="E389" s="1">
        <f>Monero!J391/1000</f>
        <v>0.02912048594</v>
      </c>
    </row>
    <row r="390" ht="15.75" customHeight="1">
      <c r="A390" s="7">
        <v>42756.0</v>
      </c>
      <c r="B390" s="16">
        <f>Bitcoin!J392/1000</f>
        <v>4.829890441</v>
      </c>
      <c r="C390" s="1">
        <f>Ethereum!K392/1000</f>
        <v>0.02997266513</v>
      </c>
      <c r="D390" s="1">
        <f>Litecoin!K392/1000</f>
        <v>0.007838681232</v>
      </c>
      <c r="E390" s="1">
        <f>Monero!J392/1000</f>
        <v>0.03162368338</v>
      </c>
    </row>
    <row r="391" ht="15.75" customHeight="1">
      <c r="A391" s="7">
        <v>42757.0</v>
      </c>
      <c r="B391" s="16">
        <f>Bitcoin!J393/1000</f>
        <v>5.552692654</v>
      </c>
      <c r="C391" s="1">
        <f>Ethereum!K393/1000</f>
        <v>0.0299313758</v>
      </c>
      <c r="D391" s="1">
        <f>Litecoin!K393/1000</f>
        <v>0.007281285851</v>
      </c>
      <c r="E391" s="1">
        <f>Monero!J393/1000</f>
        <v>0.03098348125</v>
      </c>
    </row>
    <row r="392" ht="15.75" customHeight="1">
      <c r="A392" s="7">
        <v>42758.0</v>
      </c>
      <c r="B392" s="16">
        <f>Bitcoin!J394/1000</f>
        <v>5.689734802</v>
      </c>
      <c r="C392" s="1">
        <f>Ethereum!K394/1000</f>
        <v>0.03056869012</v>
      </c>
      <c r="D392" s="1">
        <f>Litecoin!K394/1000</f>
        <v>0.007181402714</v>
      </c>
      <c r="E392" s="1">
        <f>Monero!J394/1000</f>
        <v>0.02815879139</v>
      </c>
    </row>
    <row r="393" ht="15.75" customHeight="1">
      <c r="A393" s="7">
        <v>42759.0</v>
      </c>
      <c r="B393" s="16">
        <f>Bitcoin!J395/1000</f>
        <v>5.663387076</v>
      </c>
      <c r="C393" s="1">
        <f>Ethereum!K395/1000</f>
        <v>0.0301868746</v>
      </c>
      <c r="D393" s="1">
        <f>Litecoin!K395/1000</f>
        <v>0.00720288831</v>
      </c>
      <c r="E393" s="1">
        <f>Monero!J395/1000</f>
        <v>0.02876859407</v>
      </c>
    </row>
    <row r="394" ht="15.75" customHeight="1">
      <c r="A394" s="7">
        <v>42760.0</v>
      </c>
      <c r="B394" s="16">
        <f>Bitcoin!J396/1000</f>
        <v>5.617031765</v>
      </c>
      <c r="C394" s="1">
        <f>Ethereum!K396/1000</f>
        <v>0.0304371475</v>
      </c>
      <c r="D394" s="1">
        <f>Litecoin!K396/1000</f>
        <v>0.007722349479</v>
      </c>
      <c r="E394" s="1">
        <f>Monero!J396/1000</f>
        <v>0.02974164371</v>
      </c>
    </row>
    <row r="395" ht="15.75" customHeight="1">
      <c r="A395" s="7">
        <v>42761.0</v>
      </c>
      <c r="B395" s="16">
        <f>Bitcoin!J397/1000</f>
        <v>5.739892675</v>
      </c>
      <c r="C395" s="1">
        <f>Ethereum!K397/1000</f>
        <v>0.03089401958</v>
      </c>
      <c r="D395" s="1">
        <f>Litecoin!K397/1000</f>
        <v>0.007238700836</v>
      </c>
      <c r="E395" s="1">
        <f>Monero!J397/1000</f>
        <v>0.02778329127</v>
      </c>
    </row>
    <row r="396" ht="15.75" customHeight="1">
      <c r="A396" s="7">
        <v>42762.0</v>
      </c>
      <c r="B396" s="16">
        <f>Bitcoin!J398/1000</f>
        <v>5.539800009</v>
      </c>
      <c r="C396" s="1">
        <f>Ethereum!K398/1000</f>
        <v>0.030912417</v>
      </c>
      <c r="D396" s="1">
        <f>Litecoin!K398/1000</f>
        <v>0.007413382022</v>
      </c>
      <c r="E396" s="1">
        <f>Monero!J398/1000</f>
        <v>0.02897913131</v>
      </c>
    </row>
    <row r="397" ht="15.75" customHeight="1">
      <c r="A397" s="7">
        <v>42763.0</v>
      </c>
      <c r="B397" s="16">
        <f>Bitcoin!J399/1000</f>
        <v>5.697637232</v>
      </c>
      <c r="C397" s="1">
        <f>Ethereum!K399/1000</f>
        <v>0.03071971733</v>
      </c>
      <c r="D397" s="1">
        <f>Litecoin!K399/1000</f>
        <v>0.007785866723</v>
      </c>
      <c r="E397" s="1">
        <f>Monero!J399/1000</f>
        <v>0.03015480992</v>
      </c>
    </row>
    <row r="398" ht="15.75" customHeight="1">
      <c r="A398" s="7">
        <v>42764.0</v>
      </c>
      <c r="B398" s="16">
        <f>Bitcoin!J400/1000</f>
        <v>5.66494982</v>
      </c>
      <c r="C398" s="1">
        <f>Ethereum!K400/1000</f>
        <v>0.03056167309</v>
      </c>
      <c r="D398" s="1">
        <f>Litecoin!K400/1000</f>
        <v>0.007708989344</v>
      </c>
      <c r="E398" s="1">
        <f>Monero!J400/1000</f>
        <v>0.03002561516</v>
      </c>
    </row>
    <row r="399" ht="15.75" customHeight="1">
      <c r="A399" s="7">
        <v>42765.0</v>
      </c>
      <c r="B399" s="16">
        <f>Bitcoin!J401/1000</f>
        <v>5.672593523</v>
      </c>
      <c r="C399" s="1">
        <f>Ethereum!K401/1000</f>
        <v>0.03073487916</v>
      </c>
      <c r="D399" s="1">
        <f>Litecoin!K401/1000</f>
        <v>0.007339324132</v>
      </c>
      <c r="E399" s="1">
        <f>Monero!J401/1000</f>
        <v>0.03016738197</v>
      </c>
    </row>
    <row r="400" ht="15.75" customHeight="1">
      <c r="A400" s="7">
        <v>42766.0</v>
      </c>
      <c r="B400" s="16">
        <f>Bitcoin!J402/1000</f>
        <v>5.641313306</v>
      </c>
      <c r="C400" s="1">
        <f>Ethereum!K402/1000</f>
        <v>0.03111557314</v>
      </c>
      <c r="D400" s="1">
        <f>Litecoin!K402/1000</f>
        <v>0.007881288076</v>
      </c>
      <c r="E400" s="1">
        <f>Monero!J402/1000</f>
        <v>0.0304137657</v>
      </c>
    </row>
    <row r="401" ht="15.75" customHeight="1">
      <c r="A401" s="7">
        <v>42767.0</v>
      </c>
      <c r="B401" s="16">
        <f>Bitcoin!J403/1000</f>
        <v>5.614811759</v>
      </c>
      <c r="C401" s="1">
        <f>Ethereum!K403/1000</f>
        <v>0.03075793884</v>
      </c>
      <c r="D401" s="1">
        <f>Litecoin!K403/1000</f>
        <v>0.007263906421</v>
      </c>
      <c r="E401" s="1">
        <f>Monero!J403/1000</f>
        <v>0.03289846149</v>
      </c>
    </row>
    <row r="402" ht="15.75" customHeight="1">
      <c r="A402" s="7">
        <v>42768.0</v>
      </c>
      <c r="B402" s="16">
        <f>Bitcoin!J404/1000</f>
        <v>5.620932509</v>
      </c>
      <c r="C402" s="1">
        <f>Ethereum!K404/1000</f>
        <v>0.0311722696</v>
      </c>
      <c r="D402" s="1">
        <f>Litecoin!K404/1000</f>
        <v>0.007631017668</v>
      </c>
      <c r="E402" s="1">
        <f>Monero!J404/1000</f>
        <v>0.0301392135</v>
      </c>
    </row>
    <row r="403" ht="15.75" customHeight="1">
      <c r="A403" s="7">
        <v>42769.0</v>
      </c>
      <c r="B403" s="16">
        <f>Bitcoin!J405/1000</f>
        <v>5.636559957</v>
      </c>
      <c r="C403" s="1">
        <f>Ethereum!K405/1000</f>
        <v>0.03105944255</v>
      </c>
      <c r="D403" s="1">
        <f>Litecoin!K405/1000</f>
        <v>0.008326366295</v>
      </c>
      <c r="E403" s="1">
        <f>Monero!J405/1000</f>
        <v>0.03194867782</v>
      </c>
    </row>
    <row r="404" ht="15.75" customHeight="1">
      <c r="A404" s="7">
        <v>42770.0</v>
      </c>
      <c r="B404" s="16">
        <f>Bitcoin!J406/1000</f>
        <v>6.106992756</v>
      </c>
      <c r="C404" s="1">
        <f>Ethereum!K406/1000</f>
        <v>0.03107201487</v>
      </c>
      <c r="D404" s="1">
        <f>Litecoin!K406/1000</f>
        <v>0.007450567807</v>
      </c>
      <c r="E404" s="1">
        <f>Monero!J406/1000</f>
        <v>0.03101475328</v>
      </c>
    </row>
    <row r="405" ht="15.75" customHeight="1">
      <c r="A405" s="7">
        <v>42771.0</v>
      </c>
      <c r="B405" s="16">
        <f>Bitcoin!J407/1000</f>
        <v>6.034795327</v>
      </c>
      <c r="C405" s="1">
        <f>Ethereum!K407/1000</f>
        <v>0.03243779124</v>
      </c>
      <c r="D405" s="1">
        <f>Litecoin!K407/1000</f>
        <v>0.008174133521</v>
      </c>
      <c r="E405" s="1">
        <f>Monero!J407/1000</f>
        <v>0.0318787528</v>
      </c>
    </row>
    <row r="406" ht="15.75" customHeight="1">
      <c r="A406" s="7">
        <v>42772.0</v>
      </c>
      <c r="B406" s="16">
        <f>Bitcoin!J408/1000</f>
        <v>6.02430222</v>
      </c>
      <c r="C406" s="1">
        <f>Ethereum!K408/1000</f>
        <v>0.03293955507</v>
      </c>
      <c r="D406" s="1">
        <f>Litecoin!K408/1000</f>
        <v>0.008368702171</v>
      </c>
      <c r="E406" s="1">
        <f>Monero!J408/1000</f>
        <v>0.03126696028</v>
      </c>
    </row>
    <row r="407" ht="15.75" customHeight="1">
      <c r="A407" s="7">
        <v>42773.0</v>
      </c>
      <c r="B407" s="16">
        <f>Bitcoin!J409/1000</f>
        <v>5.956446799</v>
      </c>
      <c r="C407" s="1">
        <f>Ethereum!K409/1000</f>
        <v>0.03319643745</v>
      </c>
      <c r="D407" s="1">
        <f>Litecoin!K409/1000</f>
        <v>0.006691382562</v>
      </c>
      <c r="E407" s="1">
        <f>Monero!J409/1000</f>
        <v>0.03253329919</v>
      </c>
    </row>
    <row r="408" ht="15.75" customHeight="1">
      <c r="A408" s="7">
        <v>42774.0</v>
      </c>
      <c r="B408" s="16">
        <f>Bitcoin!J410/1000</f>
        <v>6.1130739</v>
      </c>
      <c r="C408" s="1">
        <f>Ethereum!K410/1000</f>
        <v>0.03325579751</v>
      </c>
      <c r="D408" s="1">
        <f>Litecoin!K410/1000</f>
        <v>0.007331671606</v>
      </c>
      <c r="E408" s="1">
        <f>Monero!J410/1000</f>
        <v>0.03286986125</v>
      </c>
    </row>
    <row r="409" ht="15.75" customHeight="1">
      <c r="A409" s="7">
        <v>42775.0</v>
      </c>
      <c r="B409" s="16">
        <f>Bitcoin!J411/1000</f>
        <v>6.090128974</v>
      </c>
      <c r="C409" s="1">
        <f>Ethereum!K411/1000</f>
        <v>0.03329206658</v>
      </c>
      <c r="D409" s="1">
        <f>Litecoin!K411/1000</f>
        <v>0.007577550232</v>
      </c>
      <c r="E409" s="1">
        <f>Monero!J411/1000</f>
        <v>0.03132398374</v>
      </c>
    </row>
    <row r="410" ht="15.75" customHeight="1">
      <c r="A410" s="7">
        <v>42776.0</v>
      </c>
      <c r="B410" s="16">
        <f>Bitcoin!J412/1000</f>
        <v>6.043239303</v>
      </c>
      <c r="C410" s="1">
        <f>Ethereum!K412/1000</f>
        <v>0.03424976642</v>
      </c>
      <c r="D410" s="1">
        <f>Litecoin!K412/1000</f>
        <v>0.007535460427</v>
      </c>
      <c r="E410" s="1">
        <f>Monero!J412/1000</f>
        <v>0.03192711514</v>
      </c>
    </row>
    <row r="411" ht="15.75" customHeight="1">
      <c r="A411" s="7">
        <v>42777.0</v>
      </c>
      <c r="B411" s="16">
        <f>Bitcoin!J413/1000</f>
        <v>6.040181788</v>
      </c>
      <c r="C411" s="1">
        <f>Ethereum!K413/1000</f>
        <v>0.034439154</v>
      </c>
      <c r="D411" s="1">
        <f>Litecoin!K413/1000</f>
        <v>0.007597679813</v>
      </c>
      <c r="E411" s="1">
        <f>Monero!J413/1000</f>
        <v>0.03350377686</v>
      </c>
    </row>
    <row r="412" ht="15.75" customHeight="1">
      <c r="A412" s="7">
        <v>42778.0</v>
      </c>
      <c r="B412" s="16">
        <f>Bitcoin!J414/1000</f>
        <v>6.102277993</v>
      </c>
      <c r="C412" s="1">
        <f>Ethereum!K414/1000</f>
        <v>0.03484896089</v>
      </c>
      <c r="D412" s="1">
        <f>Litecoin!K414/1000</f>
        <v>0.007627188045</v>
      </c>
      <c r="E412" s="1">
        <f>Monero!J414/1000</f>
        <v>0.03332360145</v>
      </c>
    </row>
    <row r="413" ht="15.75" customHeight="1">
      <c r="A413" s="7">
        <v>42779.0</v>
      </c>
      <c r="B413" s="16">
        <f>Bitcoin!J415/1000</f>
        <v>5.996390557</v>
      </c>
      <c r="C413" s="1">
        <f>Ethereum!K415/1000</f>
        <v>0.03528384124</v>
      </c>
      <c r="D413" s="1">
        <f>Litecoin!K415/1000</f>
        <v>0.007331376384</v>
      </c>
      <c r="E413" s="1">
        <f>Monero!J415/1000</f>
        <v>0.03087079791</v>
      </c>
    </row>
    <row r="414" ht="15.75" customHeight="1">
      <c r="A414" s="7">
        <v>42780.0</v>
      </c>
      <c r="B414" s="16">
        <f>Bitcoin!J416/1000</f>
        <v>6.058229931</v>
      </c>
      <c r="C414" s="1">
        <f>Ethereum!K416/1000</f>
        <v>0.03592986997</v>
      </c>
      <c r="D414" s="1">
        <f>Litecoin!K416/1000</f>
        <v>0.007128525409</v>
      </c>
      <c r="E414" s="1">
        <f>Monero!J416/1000</f>
        <v>0.03202011385</v>
      </c>
    </row>
    <row r="415" ht="15.75" customHeight="1">
      <c r="A415" s="7">
        <v>42781.0</v>
      </c>
      <c r="B415" s="16">
        <f>Bitcoin!J417/1000</f>
        <v>5.926016791</v>
      </c>
      <c r="C415" s="1">
        <f>Ethereum!K417/1000</f>
        <v>0.03571875298</v>
      </c>
      <c r="D415" s="1">
        <f>Litecoin!K417/1000</f>
        <v>0.006983745502</v>
      </c>
      <c r="E415" s="1">
        <f>Monero!J417/1000</f>
        <v>0.03351930956</v>
      </c>
    </row>
    <row r="416" ht="15.75" customHeight="1">
      <c r="A416" s="7">
        <v>42782.0</v>
      </c>
      <c r="B416" s="16">
        <f>Bitcoin!J418/1000</f>
        <v>6.267493048</v>
      </c>
      <c r="C416" s="1">
        <f>Ethereum!K418/1000</f>
        <v>0.03576987946</v>
      </c>
      <c r="D416" s="1">
        <f>Litecoin!K418/1000</f>
        <v>0.007318203141</v>
      </c>
      <c r="E416" s="1">
        <f>Monero!J418/1000</f>
        <v>0.03124654663</v>
      </c>
    </row>
    <row r="417" ht="15.75" customHeight="1">
      <c r="A417" s="7">
        <v>42783.0</v>
      </c>
      <c r="B417" s="16">
        <f>Bitcoin!J419/1000</f>
        <v>6.040671466</v>
      </c>
      <c r="C417" s="1">
        <f>Ethereum!K419/1000</f>
        <v>0.0367205809</v>
      </c>
      <c r="D417" s="1">
        <f>Litecoin!K419/1000</f>
        <v>0.007229075838</v>
      </c>
      <c r="E417" s="1">
        <f>Monero!J419/1000</f>
        <v>0.03359387917</v>
      </c>
    </row>
    <row r="418" ht="15.75" customHeight="1">
      <c r="A418" s="7">
        <v>42784.0</v>
      </c>
      <c r="B418" s="16">
        <f>Bitcoin!J420/1000</f>
        <v>6.357829569</v>
      </c>
      <c r="C418" s="1">
        <f>Ethereum!K420/1000</f>
        <v>0.03710795602</v>
      </c>
      <c r="D418" s="1">
        <f>Litecoin!K420/1000</f>
        <v>0.006989734357</v>
      </c>
      <c r="E418" s="1">
        <f>Monero!J420/1000</f>
        <v>0.0363133565</v>
      </c>
    </row>
    <row r="419" ht="15.75" customHeight="1">
      <c r="A419" s="7">
        <v>42785.0</v>
      </c>
      <c r="B419" s="16">
        <f>Bitcoin!J421/1000</f>
        <v>6.275611936</v>
      </c>
      <c r="C419" s="1">
        <f>Ethereum!K421/1000</f>
        <v>0.03765266118</v>
      </c>
      <c r="D419" s="1">
        <f>Litecoin!K421/1000</f>
        <v>0.00751162354</v>
      </c>
      <c r="E419" s="1">
        <f>Monero!J421/1000</f>
        <v>0.03628146144</v>
      </c>
    </row>
    <row r="420" ht="15.75" customHeight="1">
      <c r="A420" s="7">
        <v>42786.0</v>
      </c>
      <c r="B420" s="16">
        <f>Bitcoin!J422/1000</f>
        <v>6.284814677</v>
      </c>
      <c r="C420" s="1">
        <f>Ethereum!K422/1000</f>
        <v>0.03780635687</v>
      </c>
      <c r="D420" s="1">
        <f>Litecoin!K422/1000</f>
        <v>0.007171584969</v>
      </c>
      <c r="E420" s="1">
        <f>Monero!J422/1000</f>
        <v>0.03352496245</v>
      </c>
    </row>
    <row r="421" ht="15.75" customHeight="1">
      <c r="A421" s="7">
        <v>42787.0</v>
      </c>
      <c r="B421" s="16">
        <f>Bitcoin!J423/1000</f>
        <v>6.330390155</v>
      </c>
      <c r="C421" s="1">
        <f>Ethereum!K423/1000</f>
        <v>0.03834946287</v>
      </c>
      <c r="D421" s="1">
        <f>Litecoin!K423/1000</f>
        <v>0.008201481434</v>
      </c>
      <c r="E421" s="1">
        <f>Monero!J423/1000</f>
        <v>0.03522800558</v>
      </c>
    </row>
    <row r="422" ht="15.75" customHeight="1">
      <c r="A422" s="7">
        <v>42788.0</v>
      </c>
      <c r="B422" s="16">
        <f>Bitcoin!J424/1000</f>
        <v>6.265765088</v>
      </c>
      <c r="C422" s="1">
        <f>Ethereum!K424/1000</f>
        <v>0.0385286881</v>
      </c>
      <c r="D422" s="1">
        <f>Litecoin!K424/1000</f>
        <v>0.007651584592</v>
      </c>
      <c r="E422" s="1">
        <f>Monero!J424/1000</f>
        <v>0.03626925786</v>
      </c>
    </row>
    <row r="423" ht="15.75" customHeight="1">
      <c r="A423" s="7">
        <v>42789.0</v>
      </c>
      <c r="B423" s="16">
        <f>Bitcoin!J425/1000</f>
        <v>6.339665934</v>
      </c>
      <c r="C423" s="1">
        <f>Ethereum!K425/1000</f>
        <v>0.0382451838</v>
      </c>
      <c r="D423" s="1">
        <f>Litecoin!K425/1000</f>
        <v>0.007438936533</v>
      </c>
      <c r="E423" s="1">
        <f>Monero!J425/1000</f>
        <v>0.0362128502</v>
      </c>
    </row>
    <row r="424" ht="15.75" customHeight="1">
      <c r="A424" s="7">
        <v>42790.0</v>
      </c>
      <c r="B424" s="16">
        <f>Bitcoin!J426/1000</f>
        <v>6.500529737</v>
      </c>
      <c r="C424" s="1">
        <f>Ethereum!K426/1000</f>
        <v>0.03856965501</v>
      </c>
      <c r="D424" s="1">
        <f>Litecoin!K426/1000</f>
        <v>0.007234348739</v>
      </c>
      <c r="E424" s="1">
        <f>Monero!J426/1000</f>
        <v>0.03851562653</v>
      </c>
    </row>
    <row r="425" ht="15.75" customHeight="1">
      <c r="A425" s="7">
        <v>42791.0</v>
      </c>
      <c r="B425" s="16">
        <f>Bitcoin!J427/1000</f>
        <v>6.338351257</v>
      </c>
      <c r="C425" s="1">
        <f>Ethereum!K427/1000</f>
        <v>0.03957333377</v>
      </c>
      <c r="D425" s="1">
        <f>Litecoin!K427/1000</f>
        <v>0.006998604912</v>
      </c>
      <c r="E425" s="1">
        <f>Monero!J427/1000</f>
        <v>0.03687210925</v>
      </c>
    </row>
    <row r="426" ht="15.75" customHeight="1">
      <c r="A426" s="7">
        <v>42792.0</v>
      </c>
      <c r="B426" s="16">
        <f>Bitcoin!J428/1000</f>
        <v>6.215063744</v>
      </c>
      <c r="C426" s="1">
        <f>Ethereum!K428/1000</f>
        <v>0.04069651849</v>
      </c>
      <c r="D426" s="1">
        <f>Litecoin!K428/1000</f>
        <v>0.006732498379</v>
      </c>
      <c r="E426" s="1">
        <f>Monero!J428/1000</f>
        <v>0.0332275027</v>
      </c>
    </row>
    <row r="427" ht="15.75" customHeight="1">
      <c r="A427" s="7">
        <v>42793.0</v>
      </c>
      <c r="B427" s="16">
        <f>Bitcoin!J429/1000</f>
        <v>6.369830473</v>
      </c>
      <c r="C427" s="1">
        <f>Ethereum!K429/1000</f>
        <v>0.04156893186</v>
      </c>
      <c r="D427" s="1">
        <f>Litecoin!K429/1000</f>
        <v>0.007055718368</v>
      </c>
      <c r="E427" s="1">
        <f>Monero!J429/1000</f>
        <v>0.03497237603</v>
      </c>
    </row>
    <row r="428" ht="15.75" customHeight="1">
      <c r="A428" s="7">
        <v>42794.0</v>
      </c>
      <c r="B428" s="16">
        <f>Bitcoin!J430/1000</f>
        <v>6.315855668</v>
      </c>
      <c r="C428" s="1">
        <f>Ethereum!K430/1000</f>
        <v>0.04256997669</v>
      </c>
      <c r="D428" s="1">
        <f>Litecoin!K430/1000</f>
        <v>0.008070905653</v>
      </c>
      <c r="E428" s="1">
        <f>Monero!J430/1000</f>
        <v>0.03682825079</v>
      </c>
    </row>
    <row r="429" ht="15.75" customHeight="1">
      <c r="A429" s="7">
        <v>42795.0</v>
      </c>
      <c r="B429" s="16">
        <f>Bitcoin!J431/1000</f>
        <v>6.239604386</v>
      </c>
      <c r="C429" s="1">
        <f>Ethereum!K431/1000</f>
        <v>0.04223234019</v>
      </c>
      <c r="D429" s="1">
        <f>Litecoin!K431/1000</f>
        <v>0.007854005678</v>
      </c>
      <c r="E429" s="1">
        <f>Monero!J431/1000</f>
        <v>0.03537962808</v>
      </c>
    </row>
    <row r="430" ht="15.75" customHeight="1">
      <c r="A430" s="7">
        <v>42796.0</v>
      </c>
      <c r="B430" s="16">
        <f>Bitcoin!J432/1000</f>
        <v>6.324035882</v>
      </c>
      <c r="C430" s="1">
        <f>Ethereum!K432/1000</f>
        <v>0.04215614859</v>
      </c>
      <c r="D430" s="1">
        <f>Litecoin!K432/1000</f>
        <v>0.007312513729</v>
      </c>
      <c r="E430" s="1">
        <f>Monero!J432/1000</f>
        <v>0.03222016769</v>
      </c>
    </row>
    <row r="431" ht="15.75" customHeight="1">
      <c r="A431" s="7">
        <v>42797.0</v>
      </c>
      <c r="B431" s="16">
        <f>Bitcoin!J433/1000</f>
        <v>6.687105708</v>
      </c>
      <c r="C431" s="1">
        <f>Ethereum!K433/1000</f>
        <v>0.04406077026</v>
      </c>
      <c r="D431" s="1">
        <f>Litecoin!K433/1000</f>
        <v>0.007764315521</v>
      </c>
      <c r="E431" s="1">
        <f>Monero!J433/1000</f>
        <v>0.0333862746</v>
      </c>
    </row>
    <row r="432" ht="15.75" customHeight="1">
      <c r="A432" s="7">
        <v>42798.0</v>
      </c>
      <c r="B432" s="16">
        <f>Bitcoin!J434/1000</f>
        <v>6.685419069</v>
      </c>
      <c r="C432" s="1">
        <f>Ethereum!K434/1000</f>
        <v>0.04368045465</v>
      </c>
      <c r="D432" s="1">
        <f>Litecoin!K434/1000</f>
        <v>0.007900189206</v>
      </c>
      <c r="E432" s="1">
        <f>Monero!J434/1000</f>
        <v>0.03298829152</v>
      </c>
    </row>
    <row r="433" ht="15.75" customHeight="1">
      <c r="A433" s="7">
        <v>42799.0</v>
      </c>
      <c r="B433" s="16">
        <f>Bitcoin!J435/1000</f>
        <v>6.403923941</v>
      </c>
      <c r="C433" s="1">
        <f>Ethereum!K435/1000</f>
        <v>0.04505875968</v>
      </c>
      <c r="D433" s="1">
        <f>Litecoin!K435/1000</f>
        <v>0.007252101495</v>
      </c>
      <c r="E433" s="1">
        <f>Monero!J435/1000</f>
        <v>0.03119435369</v>
      </c>
    </row>
    <row r="434" ht="15.75" customHeight="1">
      <c r="A434" s="7">
        <v>42800.0</v>
      </c>
      <c r="B434" s="16">
        <f>Bitcoin!J436/1000</f>
        <v>6.750781522</v>
      </c>
      <c r="C434" s="1">
        <f>Ethereum!K436/1000</f>
        <v>0.04591140975</v>
      </c>
      <c r="D434" s="1">
        <f>Litecoin!K436/1000</f>
        <v>0.007580516844</v>
      </c>
      <c r="E434" s="1">
        <f>Monero!J436/1000</f>
        <v>0.03097046555</v>
      </c>
    </row>
    <row r="435" ht="15.75" customHeight="1">
      <c r="A435" s="7">
        <v>42801.0</v>
      </c>
      <c r="B435" s="16">
        <f>Bitcoin!J437/1000</f>
        <v>6.647098362</v>
      </c>
      <c r="C435" s="1">
        <f>Ethereum!K437/1000</f>
        <v>0.0456893231</v>
      </c>
      <c r="D435" s="1">
        <f>Litecoin!K437/1000</f>
        <v>0.007029149065</v>
      </c>
      <c r="E435" s="1">
        <f>Monero!J437/1000</f>
        <v>0.03298110168</v>
      </c>
    </row>
    <row r="436" ht="15.75" customHeight="1">
      <c r="A436" s="7">
        <v>42802.0</v>
      </c>
      <c r="B436" s="16">
        <f>Bitcoin!J438/1000</f>
        <v>6.524404078</v>
      </c>
      <c r="C436" s="1">
        <f>Ethereum!K438/1000</f>
        <v>0.04688759998</v>
      </c>
      <c r="D436" s="1">
        <f>Litecoin!K438/1000</f>
        <v>0.006630220586</v>
      </c>
      <c r="E436" s="1">
        <f>Monero!J438/1000</f>
        <v>0.03445300951</v>
      </c>
    </row>
    <row r="437" ht="15.75" customHeight="1">
      <c r="A437" s="7">
        <v>42803.0</v>
      </c>
      <c r="B437" s="16">
        <f>Bitcoin!J439/1000</f>
        <v>6.50035386</v>
      </c>
      <c r="C437" s="1">
        <f>Ethereum!K439/1000</f>
        <v>0.0478107466</v>
      </c>
      <c r="D437" s="1">
        <f>Litecoin!K439/1000</f>
        <v>0.007321728838</v>
      </c>
      <c r="E437" s="1">
        <f>Monero!J439/1000</f>
        <v>0.03339896419</v>
      </c>
    </row>
    <row r="438" ht="15.75" customHeight="1">
      <c r="A438" s="7">
        <v>42804.0</v>
      </c>
      <c r="B438" s="16">
        <f>Bitcoin!J440/1000</f>
        <v>6.756049664</v>
      </c>
      <c r="C438" s="1">
        <f>Ethereum!K440/1000</f>
        <v>0.04756009606</v>
      </c>
      <c r="D438" s="1">
        <f>Litecoin!K440/1000</f>
        <v>0.006656025824</v>
      </c>
      <c r="E438" s="1">
        <f>Monero!J440/1000</f>
        <v>0.0322623342</v>
      </c>
    </row>
    <row r="439" ht="15.75" customHeight="1">
      <c r="A439" s="7">
        <v>42805.0</v>
      </c>
      <c r="B439" s="16">
        <f>Bitcoin!J441/1000</f>
        <v>6.576551057</v>
      </c>
      <c r="C439" s="1">
        <f>Ethereum!K441/1000</f>
        <v>0.04822601443</v>
      </c>
      <c r="D439" s="1">
        <f>Litecoin!K441/1000</f>
        <v>0.007021547039</v>
      </c>
      <c r="E439" s="1">
        <f>Monero!J441/1000</f>
        <v>0.03377617896</v>
      </c>
    </row>
    <row r="440" ht="15.75" customHeight="1">
      <c r="A440" s="7">
        <v>42806.0</v>
      </c>
      <c r="B440" s="16">
        <f>Bitcoin!J442/1000</f>
        <v>6.616176654</v>
      </c>
      <c r="C440" s="1">
        <f>Ethereum!K442/1000</f>
        <v>0.04898434554</v>
      </c>
      <c r="D440" s="1">
        <f>Litecoin!K442/1000</f>
        <v>0.006586372453</v>
      </c>
      <c r="E440" s="1">
        <f>Monero!J442/1000</f>
        <v>0.03548957969</v>
      </c>
    </row>
    <row r="441" ht="15.75" customHeight="1">
      <c r="A441" s="7">
        <v>42807.0</v>
      </c>
      <c r="B441" s="16">
        <f>Bitcoin!J443/1000</f>
        <v>6.577849005</v>
      </c>
      <c r="C441" s="1">
        <f>Ethereum!K443/1000</f>
        <v>0.04998623461</v>
      </c>
      <c r="D441" s="1">
        <f>Litecoin!K443/1000</f>
        <v>0.006755628257</v>
      </c>
      <c r="E441" s="1">
        <f>Monero!J443/1000</f>
        <v>0.03702421407</v>
      </c>
    </row>
    <row r="442" ht="15.75" customHeight="1">
      <c r="A442" s="7">
        <v>42808.0</v>
      </c>
      <c r="B442" s="16">
        <f>Bitcoin!J444/1000</f>
        <v>6.607243716</v>
      </c>
      <c r="C442" s="1">
        <f>Ethereum!K444/1000</f>
        <v>0.04994350836</v>
      </c>
      <c r="D442" s="1">
        <f>Litecoin!K444/1000</f>
        <v>0.006770756735</v>
      </c>
      <c r="E442" s="1">
        <f>Monero!J444/1000</f>
        <v>0.03797721094</v>
      </c>
    </row>
    <row r="443" ht="15.75" customHeight="1">
      <c r="A443" s="7">
        <v>42809.0</v>
      </c>
      <c r="B443" s="16">
        <f>Bitcoin!J445/1000</f>
        <v>6.56716002</v>
      </c>
      <c r="C443" s="1">
        <f>Ethereum!K445/1000</f>
        <v>0.05113730244</v>
      </c>
      <c r="D443" s="1">
        <f>Litecoin!K445/1000</f>
        <v>0.006520043154</v>
      </c>
      <c r="E443" s="1">
        <f>Monero!J445/1000</f>
        <v>0.04075870078</v>
      </c>
    </row>
    <row r="444" ht="15.75" customHeight="1">
      <c r="A444" s="7">
        <v>42810.0</v>
      </c>
      <c r="B444" s="16">
        <f>Bitcoin!J446/1000</f>
        <v>6.607625465</v>
      </c>
      <c r="C444" s="1">
        <f>Ethereum!K446/1000</f>
        <v>0.05176099996</v>
      </c>
      <c r="D444" s="1">
        <f>Litecoin!K446/1000</f>
        <v>0.006390589637</v>
      </c>
      <c r="E444" s="1">
        <f>Monero!J446/1000</f>
        <v>0.03952610401</v>
      </c>
    </row>
    <row r="445" ht="15.75" customHeight="1">
      <c r="A445" s="7">
        <v>42811.0</v>
      </c>
      <c r="B445" s="16">
        <f>Bitcoin!J447/1000</f>
        <v>6.837576719</v>
      </c>
      <c r="C445" s="1">
        <f>Ethereum!K447/1000</f>
        <v>0.05390824945</v>
      </c>
      <c r="D445" s="1">
        <f>Litecoin!K447/1000</f>
        <v>0.007407758648</v>
      </c>
      <c r="E445" s="1">
        <f>Monero!J447/1000</f>
        <v>0.04003216363</v>
      </c>
    </row>
    <row r="446" ht="15.75" customHeight="1">
      <c r="A446" s="7">
        <v>42812.0</v>
      </c>
      <c r="B446" s="16">
        <f>Bitcoin!J448/1000</f>
        <v>6.795247812</v>
      </c>
      <c r="C446" s="1">
        <f>Ethereum!K448/1000</f>
        <v>0.05510550033</v>
      </c>
      <c r="D446" s="1">
        <f>Litecoin!K448/1000</f>
        <v>0.007246514714</v>
      </c>
      <c r="E446" s="1">
        <f>Monero!J448/1000</f>
        <v>0.03532243585</v>
      </c>
    </row>
    <row r="447" ht="15.75" customHeight="1">
      <c r="A447" s="7">
        <v>42813.0</v>
      </c>
      <c r="B447" s="16">
        <f>Bitcoin!J449/1000</f>
        <v>6.871086327</v>
      </c>
      <c r="C447" s="1">
        <f>Ethereum!K449/1000</f>
        <v>0.05261175285</v>
      </c>
      <c r="D447" s="1">
        <f>Litecoin!K449/1000</f>
        <v>0.007085838771</v>
      </c>
      <c r="E447" s="1">
        <f>Monero!J449/1000</f>
        <v>0.03386273451</v>
      </c>
    </row>
    <row r="448" ht="15.75" customHeight="1">
      <c r="A448" s="7">
        <v>42814.0</v>
      </c>
      <c r="B448" s="16">
        <f>Bitcoin!J450/1000</f>
        <v>6.801869093</v>
      </c>
      <c r="C448" s="1">
        <f>Ethereum!K450/1000</f>
        <v>0.05491582207</v>
      </c>
      <c r="D448" s="1">
        <f>Litecoin!K450/1000</f>
        <v>0.007717227287</v>
      </c>
      <c r="E448" s="1">
        <f>Monero!J450/1000</f>
        <v>0.03470023361</v>
      </c>
    </row>
    <row r="449" ht="15.75" customHeight="1">
      <c r="A449" s="7">
        <v>42815.0</v>
      </c>
      <c r="B449" s="16">
        <f>Bitcoin!J451/1000</f>
        <v>6.791858346</v>
      </c>
      <c r="C449" s="1">
        <f>Ethereum!K451/1000</f>
        <v>0.05497765148</v>
      </c>
      <c r="D449" s="1">
        <f>Litecoin!K451/1000</f>
        <v>0.006190719127</v>
      </c>
      <c r="E449" s="1">
        <f>Monero!J451/1000</f>
        <v>0.03433370698</v>
      </c>
    </row>
    <row r="450" ht="15.75" customHeight="1">
      <c r="A450" s="7">
        <v>42816.0</v>
      </c>
      <c r="B450" s="16">
        <f>Bitcoin!J452/1000</f>
        <v>6.908738144</v>
      </c>
      <c r="C450" s="1">
        <f>Ethereum!K452/1000</f>
        <v>0.05572890994</v>
      </c>
      <c r="D450" s="1">
        <f>Litecoin!K452/1000</f>
        <v>0.007231298304</v>
      </c>
      <c r="E450" s="1">
        <f>Monero!J452/1000</f>
        <v>0.0362556038</v>
      </c>
    </row>
    <row r="451" ht="15.75" customHeight="1">
      <c r="A451" s="7">
        <v>42817.0</v>
      </c>
      <c r="B451" s="16">
        <f>Bitcoin!J453/1000</f>
        <v>6.789887727</v>
      </c>
      <c r="C451" s="1">
        <f>Ethereum!K453/1000</f>
        <v>0.05860380265</v>
      </c>
      <c r="D451" s="1">
        <f>Litecoin!K453/1000</f>
        <v>0.006528343551</v>
      </c>
      <c r="E451" s="1">
        <f>Monero!J453/1000</f>
        <v>0.03733169125</v>
      </c>
    </row>
    <row r="452" ht="15.75" customHeight="1">
      <c r="A452" s="7">
        <v>42818.0</v>
      </c>
      <c r="B452" s="16">
        <f>Bitcoin!J454/1000</f>
        <v>6.83182251</v>
      </c>
      <c r="C452" s="1">
        <f>Ethereum!K454/1000</f>
        <v>0.05821678646</v>
      </c>
      <c r="D452" s="1">
        <f>Litecoin!K454/1000</f>
        <v>0.007432486033</v>
      </c>
      <c r="E452" s="1">
        <f>Monero!J454/1000</f>
        <v>0.03549177912</v>
      </c>
    </row>
    <row r="453" ht="15.75" customHeight="1">
      <c r="A453" s="7">
        <v>42819.0</v>
      </c>
      <c r="B453" s="16">
        <f>Bitcoin!J455/1000</f>
        <v>6.703416943</v>
      </c>
      <c r="C453" s="1">
        <f>Ethereum!K455/1000</f>
        <v>0.05821362053</v>
      </c>
      <c r="D453" s="1">
        <f>Litecoin!K455/1000</f>
        <v>0.007110068658</v>
      </c>
      <c r="E453" s="1">
        <f>Monero!J455/1000</f>
        <v>0.03257729939</v>
      </c>
    </row>
    <row r="454" ht="15.75" customHeight="1">
      <c r="A454" s="7">
        <v>42820.0</v>
      </c>
      <c r="B454" s="16">
        <f>Bitcoin!J456/1000</f>
        <v>6.936107694</v>
      </c>
      <c r="C454" s="1">
        <f>Ethereum!K456/1000</f>
        <v>0.06085824324</v>
      </c>
      <c r="D454" s="1">
        <f>Litecoin!K456/1000</f>
        <v>0.007241940118</v>
      </c>
      <c r="E454" s="1">
        <f>Monero!J456/1000</f>
        <v>0.03574552438</v>
      </c>
    </row>
    <row r="455" ht="15.75" customHeight="1">
      <c r="A455" s="7">
        <v>42821.0</v>
      </c>
      <c r="B455" s="16">
        <f>Bitcoin!J457/1000</f>
        <v>6.803760888</v>
      </c>
      <c r="C455" s="1">
        <f>Ethereum!K457/1000</f>
        <v>0.06374316907</v>
      </c>
      <c r="D455" s="1">
        <f>Litecoin!K457/1000</f>
        <v>0.007443790855</v>
      </c>
      <c r="E455" s="1">
        <f>Monero!J457/1000</f>
        <v>0.03638323564</v>
      </c>
    </row>
    <row r="456" ht="15.75" customHeight="1">
      <c r="A456" s="7">
        <v>42822.0</v>
      </c>
      <c r="B456" s="16">
        <f>Bitcoin!J458/1000</f>
        <v>6.804470311</v>
      </c>
      <c r="C456" s="1">
        <f>Ethereum!K458/1000</f>
        <v>0.0627881778</v>
      </c>
      <c r="D456" s="1">
        <f>Litecoin!K458/1000</f>
        <v>0.007059212068</v>
      </c>
      <c r="E456" s="1">
        <f>Monero!J458/1000</f>
        <v>0.03689667079</v>
      </c>
    </row>
    <row r="457" ht="15.75" customHeight="1">
      <c r="A457" s="7">
        <v>42823.0</v>
      </c>
      <c r="B457" s="16">
        <f>Bitcoin!J459/1000</f>
        <v>6.798479628</v>
      </c>
      <c r="C457" s="1">
        <f>Ethereum!K459/1000</f>
        <v>0.06427421766</v>
      </c>
      <c r="D457" s="1">
        <f>Litecoin!K459/1000</f>
        <v>0.00666792272</v>
      </c>
      <c r="E457" s="1">
        <f>Monero!J459/1000</f>
        <v>0.03836232804</v>
      </c>
    </row>
    <row r="458" ht="15.75" customHeight="1">
      <c r="A458" s="7">
        <v>42824.0</v>
      </c>
      <c r="B458" s="16">
        <f>Bitcoin!J460/1000</f>
        <v>6.977385955</v>
      </c>
      <c r="C458" s="1">
        <f>Ethereum!K460/1000</f>
        <v>0.06537451329</v>
      </c>
      <c r="D458" s="1">
        <f>Litecoin!K460/1000</f>
        <v>0.006817786684</v>
      </c>
      <c r="E458" s="1">
        <f>Monero!J460/1000</f>
        <v>0.03879292343</v>
      </c>
    </row>
    <row r="459" ht="15.75" customHeight="1">
      <c r="A459" s="7">
        <v>42825.0</v>
      </c>
      <c r="B459" s="16">
        <f>Bitcoin!J461/1000</f>
        <v>7.327008643</v>
      </c>
      <c r="C459" s="1">
        <f>Ethereum!K461/1000</f>
        <v>0.06629360433</v>
      </c>
      <c r="D459" s="1">
        <f>Litecoin!K461/1000</f>
        <v>0.006712236002</v>
      </c>
      <c r="E459" s="1">
        <f>Monero!J461/1000</f>
        <v>0.0361695646</v>
      </c>
    </row>
    <row r="460" ht="15.75" customHeight="1">
      <c r="A460" s="7">
        <v>42826.0</v>
      </c>
      <c r="B460" s="16">
        <f>Bitcoin!J462/1000</f>
        <v>7.174343656</v>
      </c>
      <c r="C460" s="1">
        <f>Ethereum!K462/1000</f>
        <v>0.06570429773</v>
      </c>
      <c r="D460" s="1">
        <f>Litecoin!K462/1000</f>
        <v>0.006548358368</v>
      </c>
      <c r="E460" s="1">
        <f>Monero!J462/1000</f>
        <v>0.03715735006</v>
      </c>
    </row>
    <row r="461" ht="15.75" customHeight="1">
      <c r="A461" s="7">
        <v>42827.0</v>
      </c>
      <c r="B461" s="16">
        <f>Bitcoin!J463/1000</f>
        <v>7.115231509</v>
      </c>
      <c r="C461" s="1">
        <f>Ethereum!K463/1000</f>
        <v>0.06648300937</v>
      </c>
      <c r="D461" s="1">
        <f>Litecoin!K463/1000</f>
        <v>0.006813686475</v>
      </c>
      <c r="E461" s="1">
        <f>Monero!J463/1000</f>
        <v>0.03917769479</v>
      </c>
    </row>
    <row r="462" ht="15.75" customHeight="1">
      <c r="A462" s="7">
        <v>42828.0</v>
      </c>
      <c r="B462" s="16">
        <f>Bitcoin!J464/1000</f>
        <v>7.13659136</v>
      </c>
      <c r="C462" s="1">
        <f>Ethereum!K464/1000</f>
        <v>0.06228391985</v>
      </c>
      <c r="D462" s="1">
        <f>Litecoin!K464/1000</f>
        <v>0.006442011687</v>
      </c>
      <c r="E462" s="1">
        <f>Monero!J464/1000</f>
        <v>0.03957843093</v>
      </c>
    </row>
    <row r="463" ht="15.75" customHeight="1">
      <c r="A463" s="7">
        <v>42829.0</v>
      </c>
      <c r="B463" s="16">
        <f>Bitcoin!J465/1000</f>
        <v>7.213172224</v>
      </c>
      <c r="C463" s="1">
        <f>Ethereum!K465/1000</f>
        <v>0.06656315182</v>
      </c>
      <c r="D463" s="1">
        <f>Litecoin!K465/1000</f>
        <v>0.006915714797</v>
      </c>
      <c r="E463" s="1">
        <f>Monero!J465/1000</f>
        <v>0.0387222465</v>
      </c>
    </row>
    <row r="464" ht="15.75" customHeight="1">
      <c r="A464" s="7">
        <v>42830.0</v>
      </c>
      <c r="B464" s="16">
        <f>Bitcoin!J466/1000</f>
        <v>7.137502052</v>
      </c>
      <c r="C464" s="1">
        <f>Ethereum!K466/1000</f>
        <v>0.06808331777</v>
      </c>
      <c r="D464" s="1">
        <f>Litecoin!K466/1000</f>
        <v>0.007617739425</v>
      </c>
      <c r="E464" s="1">
        <f>Monero!J466/1000</f>
        <v>0.03898775559</v>
      </c>
    </row>
    <row r="465" ht="15.75" customHeight="1">
      <c r="A465" s="7">
        <v>42831.0</v>
      </c>
      <c r="B465" s="16">
        <f>Bitcoin!J467/1000</f>
        <v>7.124835163</v>
      </c>
      <c r="C465" s="1">
        <f>Ethereum!K467/1000</f>
        <v>0.06873010659</v>
      </c>
      <c r="D465" s="1">
        <f>Litecoin!K467/1000</f>
        <v>0.006879539999</v>
      </c>
      <c r="E465" s="1">
        <f>Monero!J467/1000</f>
        <v>0.03952270135</v>
      </c>
    </row>
    <row r="466" ht="15.75" customHeight="1">
      <c r="A466" s="7">
        <v>42832.0</v>
      </c>
      <c r="B466" s="16">
        <f>Bitcoin!J468/1000</f>
        <v>7.195951878</v>
      </c>
      <c r="C466" s="1">
        <f>Ethereum!K468/1000</f>
        <v>0.06896502707</v>
      </c>
      <c r="D466" s="1">
        <f>Litecoin!K468/1000</f>
        <v>0.008117632534</v>
      </c>
      <c r="E466" s="1">
        <f>Monero!J468/1000</f>
        <v>0.04034599238</v>
      </c>
    </row>
    <row r="467" ht="15.75" customHeight="1">
      <c r="A467" s="7">
        <v>42833.0</v>
      </c>
      <c r="B467" s="16">
        <f>Bitcoin!J469/1000</f>
        <v>6.918853338</v>
      </c>
      <c r="C467" s="1">
        <f>Ethereum!K469/1000</f>
        <v>0.06953387188</v>
      </c>
      <c r="D467" s="1">
        <f>Litecoin!K469/1000</f>
        <v>0.008026584991</v>
      </c>
      <c r="E467" s="1">
        <f>Monero!J469/1000</f>
        <v>0.04164385733</v>
      </c>
    </row>
    <row r="468" ht="15.75" customHeight="1">
      <c r="A468" s="7">
        <v>42834.0</v>
      </c>
      <c r="B468" s="16">
        <f>Bitcoin!J470/1000</f>
        <v>7.379332</v>
      </c>
      <c r="C468" s="1">
        <f>Ethereum!K470/1000</f>
        <v>0.07006666148</v>
      </c>
      <c r="D468" s="1">
        <f>Litecoin!K470/1000</f>
        <v>0.007365267016</v>
      </c>
      <c r="E468" s="1">
        <f>Monero!J470/1000</f>
        <v>0.04685344556</v>
      </c>
    </row>
    <row r="469" ht="15.75" customHeight="1">
      <c r="A469" s="7">
        <v>42835.0</v>
      </c>
      <c r="B469" s="16">
        <f>Bitcoin!J471/1000</f>
        <v>7.214563323</v>
      </c>
      <c r="C469" s="1">
        <f>Ethereum!K471/1000</f>
        <v>0.07064120721</v>
      </c>
      <c r="D469" s="1">
        <f>Litecoin!K471/1000</f>
        <v>0.007972049139</v>
      </c>
      <c r="E469" s="1">
        <f>Monero!J471/1000</f>
        <v>0.05329401728</v>
      </c>
    </row>
    <row r="470" ht="15.75" customHeight="1">
      <c r="A470" s="7">
        <v>42836.0</v>
      </c>
      <c r="B470" s="16">
        <f>Bitcoin!J472/1000</f>
        <v>7.132451854</v>
      </c>
      <c r="C470" s="1">
        <f>Ethereum!K472/1000</f>
        <v>0.07195955016</v>
      </c>
      <c r="D470" s="1">
        <f>Litecoin!K472/1000</f>
        <v>0.006938475758</v>
      </c>
      <c r="E470" s="1">
        <f>Monero!J472/1000</f>
        <v>0.05133204973</v>
      </c>
    </row>
    <row r="471" ht="15.75" customHeight="1">
      <c r="A471" s="7">
        <v>42837.0</v>
      </c>
      <c r="B471" s="16">
        <f>Bitcoin!J473/1000</f>
        <v>7.110926422</v>
      </c>
      <c r="C471" s="1">
        <f>Ethereum!K473/1000</f>
        <v>0.07258028865</v>
      </c>
      <c r="D471" s="1">
        <f>Litecoin!K473/1000</f>
        <v>0.007103797794</v>
      </c>
      <c r="E471" s="1">
        <f>Monero!J473/1000</f>
        <v>0.05280227065</v>
      </c>
    </row>
    <row r="472" ht="15.75" customHeight="1">
      <c r="A472" s="7">
        <v>42838.0</v>
      </c>
      <c r="B472" s="16">
        <f>Bitcoin!J474/1000</f>
        <v>7.367214757</v>
      </c>
      <c r="C472" s="1">
        <f>Ethereum!K474/1000</f>
        <v>0.07073278085</v>
      </c>
      <c r="D472" s="1">
        <f>Litecoin!K474/1000</f>
        <v>0.006931980334</v>
      </c>
      <c r="E472" s="1">
        <f>Monero!J474/1000</f>
        <v>0.05103363931</v>
      </c>
    </row>
    <row r="473" ht="15.75" customHeight="1">
      <c r="A473" s="7">
        <v>42839.0</v>
      </c>
      <c r="B473" s="16">
        <f>Bitcoin!J475/1000</f>
        <v>7.593057873</v>
      </c>
      <c r="C473" s="1">
        <f>Ethereum!K475/1000</f>
        <v>0.07571447543</v>
      </c>
      <c r="D473" s="1">
        <f>Litecoin!K475/1000</f>
        <v>0.007093201226</v>
      </c>
      <c r="E473" s="1">
        <f>Monero!J475/1000</f>
        <v>0.04890732657</v>
      </c>
    </row>
    <row r="474" ht="15.75" customHeight="1">
      <c r="A474" s="7">
        <v>42840.0</v>
      </c>
      <c r="B474" s="16">
        <f>Bitcoin!J476/1000</f>
        <v>7.461069529</v>
      </c>
      <c r="C474" s="1">
        <f>Ethereum!K476/1000</f>
        <v>0.07583787401</v>
      </c>
      <c r="D474" s="1">
        <f>Litecoin!K476/1000</f>
        <v>0.007168538712</v>
      </c>
      <c r="E474" s="1">
        <f>Monero!J476/1000</f>
        <v>0.04480687107</v>
      </c>
    </row>
    <row r="475" ht="15.75" customHeight="1">
      <c r="A475" s="7">
        <v>42841.0</v>
      </c>
      <c r="B475" s="16">
        <f>Bitcoin!J477/1000</f>
        <v>7.465336126</v>
      </c>
      <c r="C475" s="1">
        <f>Ethereum!K477/1000</f>
        <v>0.07596713897</v>
      </c>
      <c r="D475" s="1">
        <f>Litecoin!K477/1000</f>
        <v>0.00731633087</v>
      </c>
      <c r="E475" s="1">
        <f>Monero!J477/1000</f>
        <v>0.04136123049</v>
      </c>
    </row>
    <row r="476" ht="15.75" customHeight="1">
      <c r="A476" s="7">
        <v>42842.0</v>
      </c>
      <c r="B476" s="16">
        <f>Bitcoin!J478/1000</f>
        <v>7.441258851</v>
      </c>
      <c r="C476" s="1">
        <f>Ethereum!K478/1000</f>
        <v>0.07650016577</v>
      </c>
      <c r="D476" s="1">
        <f>Litecoin!K478/1000</f>
        <v>0.006098765644</v>
      </c>
      <c r="E476" s="1">
        <f>Monero!J478/1000</f>
        <v>0.03711856376</v>
      </c>
    </row>
    <row r="477" ht="15.75" customHeight="1">
      <c r="A477" s="7">
        <v>42843.0</v>
      </c>
      <c r="B477" s="16">
        <f>Bitcoin!J479/1000</f>
        <v>7.514785154</v>
      </c>
      <c r="C477" s="1">
        <f>Ethereum!K479/1000</f>
        <v>0.07776797892</v>
      </c>
      <c r="D477" s="1">
        <f>Litecoin!K479/1000</f>
        <v>0.008109187097</v>
      </c>
      <c r="E477" s="1">
        <f>Monero!J479/1000</f>
        <v>0.03748997829</v>
      </c>
    </row>
    <row r="478" ht="15.75" customHeight="1">
      <c r="A478" s="7">
        <v>42844.0</v>
      </c>
      <c r="B478" s="16">
        <f>Bitcoin!J480/1000</f>
        <v>7.391723524</v>
      </c>
      <c r="C478" s="1">
        <f>Ethereum!K480/1000</f>
        <v>0.07895687114</v>
      </c>
      <c r="D478" s="1">
        <f>Litecoin!K480/1000</f>
        <v>0.007695806033</v>
      </c>
      <c r="E478" s="1">
        <f>Monero!J480/1000</f>
        <v>0.03684856887</v>
      </c>
    </row>
    <row r="479" ht="15.75" customHeight="1">
      <c r="A479" s="7">
        <v>42845.0</v>
      </c>
      <c r="B479" s="16">
        <f>Bitcoin!J481/1000</f>
        <v>7.460933028</v>
      </c>
      <c r="C479" s="1">
        <f>Ethereum!K481/1000</f>
        <v>0.07771658012</v>
      </c>
      <c r="D479" s="1">
        <f>Litecoin!K481/1000</f>
        <v>0.008962300667</v>
      </c>
      <c r="E479" s="1">
        <f>Monero!J481/1000</f>
        <v>0.03668223138</v>
      </c>
    </row>
    <row r="480" ht="15.75" customHeight="1">
      <c r="A480" s="7">
        <v>42846.0</v>
      </c>
      <c r="B480" s="16">
        <f>Bitcoin!J482/1000</f>
        <v>7.569757284</v>
      </c>
      <c r="C480" s="1">
        <f>Ethereum!K482/1000</f>
        <v>0.07969465875</v>
      </c>
      <c r="D480" s="1">
        <f>Litecoin!K482/1000</f>
        <v>0.01115256743</v>
      </c>
      <c r="E480" s="1">
        <f>Monero!J482/1000</f>
        <v>0.03902830647</v>
      </c>
    </row>
    <row r="481" ht="15.75" customHeight="1">
      <c r="A481" s="7">
        <v>42847.0</v>
      </c>
      <c r="B481" s="16">
        <f>Bitcoin!J483/1000</f>
        <v>7.44074106</v>
      </c>
      <c r="C481" s="1">
        <f>Ethereum!K483/1000</f>
        <v>0.08115261409</v>
      </c>
      <c r="D481" s="1">
        <f>Litecoin!K483/1000</f>
        <v>0.009808697993</v>
      </c>
      <c r="E481" s="1">
        <f>Monero!J483/1000</f>
        <v>0.03702499758</v>
      </c>
    </row>
    <row r="482" ht="15.75" customHeight="1">
      <c r="A482" s="7">
        <v>42848.0</v>
      </c>
      <c r="B482" s="16">
        <f>Bitcoin!J484/1000</f>
        <v>7.4498024</v>
      </c>
      <c r="C482" s="1">
        <f>Ethereum!K484/1000</f>
        <v>0.08193058557</v>
      </c>
      <c r="D482" s="1">
        <f>Litecoin!K484/1000</f>
        <v>0.009961378665</v>
      </c>
      <c r="E482" s="1">
        <f>Monero!J484/1000</f>
        <v>0.0391438292</v>
      </c>
    </row>
    <row r="483" ht="15.75" customHeight="1">
      <c r="A483" s="7">
        <v>42849.0</v>
      </c>
      <c r="B483" s="16">
        <f>Bitcoin!J485/1000</f>
        <v>7.448766818</v>
      </c>
      <c r="C483" s="1">
        <f>Ethereum!K485/1000</f>
        <v>0.08126090782</v>
      </c>
      <c r="D483" s="1">
        <f>Litecoin!K485/1000</f>
        <v>0.00958801716</v>
      </c>
      <c r="E483" s="1">
        <f>Monero!J485/1000</f>
        <v>0.03690776843</v>
      </c>
    </row>
    <row r="484" ht="15.75" customHeight="1">
      <c r="A484" s="7">
        <v>42850.0</v>
      </c>
      <c r="B484" s="16">
        <f>Bitcoin!J486/1000</f>
        <v>7.471722213</v>
      </c>
      <c r="C484" s="1">
        <f>Ethereum!K486/1000</f>
        <v>0.08210803221</v>
      </c>
      <c r="D484" s="1">
        <f>Litecoin!K486/1000</f>
        <v>0.01068936909</v>
      </c>
      <c r="E484" s="1">
        <f>Monero!J486/1000</f>
        <v>0.03796626743</v>
      </c>
    </row>
    <row r="485" ht="15.75" customHeight="1">
      <c r="A485" s="7">
        <v>42851.0</v>
      </c>
      <c r="B485" s="16">
        <f>Bitcoin!J487/1000</f>
        <v>7.471204423</v>
      </c>
      <c r="C485" s="1">
        <f>Ethereum!K487/1000</f>
        <v>0.08489724066</v>
      </c>
      <c r="D485" s="1">
        <f>Litecoin!K487/1000</f>
        <v>0.009942924569</v>
      </c>
      <c r="E485" s="1">
        <f>Monero!J487/1000</f>
        <v>0.03762904466</v>
      </c>
    </row>
    <row r="486" ht="15.75" customHeight="1">
      <c r="A486" s="7">
        <v>42852.0</v>
      </c>
      <c r="B486" s="16">
        <f>Bitcoin!J488/1000</f>
        <v>7.458953148</v>
      </c>
      <c r="C486" s="1">
        <f>Ethereum!K488/1000</f>
        <v>0.08607930933</v>
      </c>
      <c r="D486" s="1">
        <f>Litecoin!K488/1000</f>
        <v>0.01229906306</v>
      </c>
      <c r="E486" s="1">
        <f>Monero!J488/1000</f>
        <v>0.03781022662</v>
      </c>
    </row>
    <row r="487" ht="15.75" customHeight="1">
      <c r="A487" s="7">
        <v>42853.0</v>
      </c>
      <c r="B487" s="16">
        <f>Bitcoin!J489/1000</f>
        <v>7.471753911</v>
      </c>
      <c r="C487" s="1">
        <f>Ethereum!K489/1000</f>
        <v>0.09061069447</v>
      </c>
      <c r="D487" s="1">
        <f>Litecoin!K489/1000</f>
        <v>0.01113721237</v>
      </c>
      <c r="E487" s="1">
        <f>Monero!J489/1000</f>
        <v>0.04283721384</v>
      </c>
    </row>
    <row r="488" ht="15.75" customHeight="1">
      <c r="A488" s="7">
        <v>42854.0</v>
      </c>
      <c r="B488" s="16">
        <f>Bitcoin!J490/1000</f>
        <v>7.437330236</v>
      </c>
      <c r="C488" s="1">
        <f>Ethereum!K490/1000</f>
        <v>0.09369091355</v>
      </c>
      <c r="D488" s="1">
        <f>Litecoin!K490/1000</f>
        <v>0.01069607568</v>
      </c>
      <c r="E488" s="1">
        <f>Monero!J490/1000</f>
        <v>0.04172126966</v>
      </c>
    </row>
    <row r="489" ht="15.75" customHeight="1">
      <c r="A489" s="7">
        <v>42855.0</v>
      </c>
      <c r="B489" s="16">
        <f>Bitcoin!J491/1000</f>
        <v>7.503582837</v>
      </c>
      <c r="C489" s="1">
        <f>Ethereum!K491/1000</f>
        <v>0.09133891918</v>
      </c>
      <c r="D489" s="1">
        <f>Litecoin!K491/1000</f>
        <v>0.01073924341</v>
      </c>
      <c r="E489" s="1">
        <f>Monero!J491/1000</f>
        <v>0.0416564419</v>
      </c>
    </row>
    <row r="490" ht="15.75" customHeight="1">
      <c r="A490" s="7">
        <v>42856.0</v>
      </c>
      <c r="B490" s="16">
        <f>Bitcoin!J492/1000</f>
        <v>7.428594579</v>
      </c>
      <c r="C490" s="1">
        <f>Ethereum!K492/1000</f>
        <v>0.09282627353</v>
      </c>
      <c r="D490" s="1">
        <f>Litecoin!K492/1000</f>
        <v>0.009548454405</v>
      </c>
      <c r="E490" s="1">
        <f>Monero!J492/1000</f>
        <v>0.04151803541</v>
      </c>
    </row>
    <row r="491" ht="15.75" customHeight="1">
      <c r="A491" s="7">
        <v>42857.0</v>
      </c>
      <c r="B491" s="16">
        <f>Bitcoin!J493/1000</f>
        <v>7.481527467</v>
      </c>
      <c r="C491" s="1">
        <f>Ethereum!K493/1000</f>
        <v>0.09281002169</v>
      </c>
      <c r="D491" s="1">
        <f>Litecoin!K493/1000</f>
        <v>0.009233966932</v>
      </c>
      <c r="E491" s="1">
        <f>Monero!J493/1000</f>
        <v>0.03988897181</v>
      </c>
    </row>
    <row r="492" ht="15.75" customHeight="1">
      <c r="A492" s="7">
        <v>42858.0</v>
      </c>
      <c r="B492" s="16">
        <f>Bitcoin!J494/1000</f>
        <v>7.510848136</v>
      </c>
      <c r="C492" s="1">
        <f>Ethereum!K494/1000</f>
        <v>0.09378397958</v>
      </c>
      <c r="D492" s="1">
        <f>Litecoin!K494/1000</f>
        <v>0.009251310022</v>
      </c>
      <c r="E492" s="1">
        <f>Monero!J494/1000</f>
        <v>0.04043849387</v>
      </c>
    </row>
    <row r="493" ht="15.75" customHeight="1">
      <c r="A493" s="7">
        <v>42859.0</v>
      </c>
      <c r="B493" s="16">
        <f>Bitcoin!J495/1000</f>
        <v>7.477721835</v>
      </c>
      <c r="C493" s="1">
        <f>Ethereum!K495/1000</f>
        <v>0.09264073827</v>
      </c>
      <c r="D493" s="1">
        <f>Litecoin!K495/1000</f>
        <v>0.0134630292</v>
      </c>
      <c r="E493" s="1">
        <f>Monero!J495/1000</f>
        <v>0.04164505071</v>
      </c>
    </row>
    <row r="494" ht="15.75" customHeight="1">
      <c r="A494" s="7">
        <v>42860.0</v>
      </c>
      <c r="B494" s="16">
        <f>Bitcoin!J496/1000</f>
        <v>7.493809281</v>
      </c>
      <c r="C494" s="1">
        <f>Ethereum!K496/1000</f>
        <v>0.09679526091</v>
      </c>
      <c r="D494" s="1">
        <f>Litecoin!K496/1000</f>
        <v>0.01230892109</v>
      </c>
      <c r="E494" s="1">
        <f>Monero!J496/1000</f>
        <v>0.04175868805</v>
      </c>
    </row>
    <row r="495" ht="15.75" customHeight="1">
      <c r="A495" s="7">
        <v>42861.0</v>
      </c>
      <c r="B495" s="16">
        <f>Bitcoin!J497/1000</f>
        <v>7.383272956</v>
      </c>
      <c r="C495" s="1">
        <f>Ethereum!K497/1000</f>
        <v>0.0965213144</v>
      </c>
      <c r="D495" s="1">
        <f>Litecoin!K497/1000</f>
        <v>0.01305737961</v>
      </c>
      <c r="E495" s="1">
        <f>Monero!J497/1000</f>
        <v>0.04154439085</v>
      </c>
    </row>
    <row r="496" ht="15.75" customHeight="1">
      <c r="A496" s="7">
        <v>42862.0</v>
      </c>
      <c r="B496" s="16">
        <f>Bitcoin!J498/1000</f>
        <v>7.543282503</v>
      </c>
      <c r="C496" s="1">
        <f>Ethereum!K498/1000</f>
        <v>0.09783068479</v>
      </c>
      <c r="D496" s="1">
        <f>Litecoin!K498/1000</f>
        <v>0.01303125181</v>
      </c>
      <c r="E496" s="1">
        <f>Monero!J498/1000</f>
        <v>0.04271237371</v>
      </c>
    </row>
    <row r="497" ht="15.75" customHeight="1">
      <c r="A497" s="7">
        <v>42863.0</v>
      </c>
      <c r="B497" s="16">
        <f>Bitcoin!J499/1000</f>
        <v>7.404636393</v>
      </c>
      <c r="C497" s="1">
        <f>Ethereum!K499/1000</f>
        <v>0.09741933113</v>
      </c>
      <c r="D497" s="1">
        <f>Litecoin!K499/1000</f>
        <v>0.01384469083</v>
      </c>
      <c r="E497" s="1">
        <f>Monero!J499/1000</f>
        <v>0.04465253205</v>
      </c>
    </row>
    <row r="498" ht="15.75" customHeight="1">
      <c r="A498" s="7">
        <v>42864.0</v>
      </c>
      <c r="B498" s="16">
        <f>Bitcoin!J500/1000</f>
        <v>7.510156203</v>
      </c>
      <c r="C498" s="1">
        <f>Ethereum!K500/1000</f>
        <v>0.101162511</v>
      </c>
      <c r="D498" s="1">
        <f>Litecoin!K500/1000</f>
        <v>0.01387623039</v>
      </c>
      <c r="E498" s="1">
        <f>Monero!J500/1000</f>
        <v>0.04225085332</v>
      </c>
    </row>
    <row r="499" ht="15.75" customHeight="1">
      <c r="A499" s="7">
        <v>42865.0</v>
      </c>
      <c r="B499" s="16">
        <f>Bitcoin!J501/1000</f>
        <v>7.951533045</v>
      </c>
      <c r="C499" s="1">
        <f>Ethereum!K501/1000</f>
        <v>0.1005541582</v>
      </c>
      <c r="D499" s="1">
        <f>Litecoin!K501/1000</f>
        <v>0.01467696927</v>
      </c>
      <c r="E499" s="1">
        <f>Monero!J501/1000</f>
        <v>0.04333968756</v>
      </c>
    </row>
    <row r="500" ht="15.75" customHeight="1">
      <c r="A500" s="7">
        <v>42866.0</v>
      </c>
      <c r="B500" s="16">
        <f>Bitcoin!J502/1000</f>
        <v>8.115767239</v>
      </c>
      <c r="C500" s="1">
        <f>Ethereum!K502/1000</f>
        <v>0.101223689</v>
      </c>
      <c r="D500" s="1">
        <f>Litecoin!K502/1000</f>
        <v>0.01325516504</v>
      </c>
      <c r="E500" s="1">
        <f>Monero!J502/1000</f>
        <v>0.04440315052</v>
      </c>
    </row>
    <row r="501" ht="15.75" customHeight="1">
      <c r="A501" s="7">
        <v>42867.0</v>
      </c>
      <c r="B501" s="16">
        <f>Bitcoin!J503/1000</f>
        <v>7.98734909</v>
      </c>
      <c r="C501" s="1">
        <f>Ethereum!K503/1000</f>
        <v>0.1052594934</v>
      </c>
      <c r="D501" s="1">
        <f>Litecoin!K503/1000</f>
        <v>0.01441712123</v>
      </c>
      <c r="E501" s="1">
        <f>Monero!J503/1000</f>
        <v>0.04694120745</v>
      </c>
    </row>
    <row r="502" ht="15.75" customHeight="1">
      <c r="A502" s="7">
        <v>42868.0</v>
      </c>
      <c r="B502" s="16">
        <f>Bitcoin!J504/1000</f>
        <v>8.06612583</v>
      </c>
      <c r="C502" s="1">
        <f>Ethereum!K504/1000</f>
        <v>0.1047072721</v>
      </c>
      <c r="D502" s="1">
        <f>Litecoin!K504/1000</f>
        <v>0.0148786481</v>
      </c>
      <c r="E502" s="1">
        <f>Monero!J504/1000</f>
        <v>0.0460161271</v>
      </c>
    </row>
    <row r="503" ht="15.75" customHeight="1">
      <c r="A503" s="7">
        <v>42869.0</v>
      </c>
      <c r="B503" s="16">
        <f>Bitcoin!J505/1000</f>
        <v>7.889643663</v>
      </c>
      <c r="C503" s="1">
        <f>Ethereum!K505/1000</f>
        <v>0.1117461921</v>
      </c>
      <c r="D503" s="1">
        <f>Litecoin!K505/1000</f>
        <v>0.01701452165</v>
      </c>
      <c r="E503" s="1">
        <f>Monero!J505/1000</f>
        <v>0.04478160603</v>
      </c>
    </row>
    <row r="504" ht="15.75" customHeight="1">
      <c r="A504" s="7">
        <v>42870.0</v>
      </c>
      <c r="B504" s="16">
        <f>Bitcoin!J506/1000</f>
        <v>8.128386364</v>
      </c>
      <c r="C504" s="1">
        <f>Ethereum!K506/1000</f>
        <v>0.1154746256</v>
      </c>
      <c r="D504" s="1">
        <f>Litecoin!K506/1000</f>
        <v>0.01665818503</v>
      </c>
      <c r="E504" s="1">
        <f>Monero!J506/1000</f>
        <v>0.04342731784</v>
      </c>
    </row>
    <row r="505" ht="15.75" customHeight="1">
      <c r="A505" s="7">
        <v>42871.0</v>
      </c>
      <c r="B505" s="16">
        <f>Bitcoin!J507/1000</f>
        <v>7.888994149</v>
      </c>
      <c r="C505" s="1">
        <f>Ethereum!K507/1000</f>
        <v>0.1155066358</v>
      </c>
      <c r="D505" s="1">
        <f>Litecoin!K507/1000</f>
        <v>0.01660698083</v>
      </c>
      <c r="E505" s="1">
        <f>Monero!J507/1000</f>
        <v>0.04481510477</v>
      </c>
    </row>
    <row r="506" ht="15.75" customHeight="1">
      <c r="A506" s="7">
        <v>42872.0</v>
      </c>
      <c r="B506" s="16">
        <f>Bitcoin!J508/1000</f>
        <v>8.16095484</v>
      </c>
      <c r="C506" s="1">
        <f>Ethereum!K508/1000</f>
        <v>0.1125083773</v>
      </c>
      <c r="D506" s="1">
        <f>Litecoin!K508/1000</f>
        <v>0.01916375034</v>
      </c>
      <c r="E506" s="1">
        <f>Monero!J508/1000</f>
        <v>0.04201638621</v>
      </c>
    </row>
    <row r="507" ht="15.75" customHeight="1">
      <c r="A507" s="7">
        <v>42873.0</v>
      </c>
      <c r="B507" s="16">
        <f>Bitcoin!J509/1000</f>
        <v>7.9541311</v>
      </c>
      <c r="C507" s="1">
        <f>Ethereum!K509/1000</f>
        <v>0.1140091977</v>
      </c>
      <c r="D507" s="1">
        <f>Litecoin!K509/1000</f>
        <v>0.01656097538</v>
      </c>
      <c r="E507" s="1">
        <f>Monero!J509/1000</f>
        <v>0.04374601402</v>
      </c>
    </row>
    <row r="508" ht="15.75" customHeight="1">
      <c r="A508" s="7">
        <v>42874.0</v>
      </c>
      <c r="B508" s="16">
        <f>Bitcoin!J510/1000</f>
        <v>8.078281017</v>
      </c>
      <c r="C508" s="1">
        <f>Ethereum!K510/1000</f>
        <v>0.1191103631</v>
      </c>
      <c r="D508" s="1">
        <f>Litecoin!K510/1000</f>
        <v>0.01866671474</v>
      </c>
      <c r="E508" s="1">
        <f>Monero!J510/1000</f>
        <v>0.04390622479</v>
      </c>
    </row>
    <row r="509" ht="15.75" customHeight="1">
      <c r="A509" s="7">
        <v>42875.0</v>
      </c>
      <c r="B509" s="16">
        <f>Bitcoin!J511/1000</f>
        <v>8.007205654</v>
      </c>
      <c r="C509" s="1">
        <f>Ethereum!K511/1000</f>
        <v>0.1205319141</v>
      </c>
      <c r="D509" s="1">
        <f>Litecoin!K511/1000</f>
        <v>0.01668402369</v>
      </c>
      <c r="E509" s="1">
        <f>Monero!J511/1000</f>
        <v>0.04606361453</v>
      </c>
    </row>
    <row r="510" ht="15.75" customHeight="1">
      <c r="A510" s="7">
        <v>42876.0</v>
      </c>
      <c r="B510" s="16">
        <f>Bitcoin!J512/1000</f>
        <v>7.965265622</v>
      </c>
      <c r="C510" s="1">
        <f>Ethereum!K512/1000</f>
        <v>0.125595243</v>
      </c>
      <c r="D510" s="1">
        <f>Litecoin!K512/1000</f>
        <v>0.01704145979</v>
      </c>
      <c r="E510" s="1">
        <f>Monero!J512/1000</f>
        <v>0.04887686302</v>
      </c>
    </row>
    <row r="511" ht="15.75" customHeight="1">
      <c r="A511" s="7">
        <v>42877.0</v>
      </c>
      <c r="B511" s="16">
        <f>Bitcoin!J513/1000</f>
        <v>7.978998199</v>
      </c>
      <c r="C511" s="1">
        <f>Ethereum!K513/1000</f>
        <v>0.1287335998</v>
      </c>
      <c r="D511" s="1">
        <f>Litecoin!K513/1000</f>
        <v>0.01704063077</v>
      </c>
      <c r="E511" s="1">
        <f>Monero!J513/1000</f>
        <v>0.04687640029</v>
      </c>
    </row>
    <row r="512" ht="15.75" customHeight="1">
      <c r="A512" s="7">
        <v>42878.0</v>
      </c>
      <c r="B512" s="16">
        <f>Bitcoin!J514/1000</f>
        <v>8.615977284</v>
      </c>
      <c r="C512" s="1">
        <f>Ethereum!K514/1000</f>
        <v>0.1249790242</v>
      </c>
      <c r="D512" s="1">
        <f>Litecoin!K514/1000</f>
        <v>0.0175024759</v>
      </c>
      <c r="E512" s="1">
        <f>Monero!J514/1000</f>
        <v>0.04474472209</v>
      </c>
    </row>
    <row r="513" ht="15.75" customHeight="1">
      <c r="A513" s="7">
        <v>42879.0</v>
      </c>
      <c r="B513" s="16">
        <f>Bitcoin!J515/1000</f>
        <v>8.491065116</v>
      </c>
      <c r="C513" s="1">
        <f>Ethereum!K515/1000</f>
        <v>0.1275493488</v>
      </c>
      <c r="D513" s="1">
        <f>Litecoin!K515/1000</f>
        <v>0.02046124479</v>
      </c>
      <c r="E513" s="1">
        <f>Monero!J515/1000</f>
        <v>0.04367143113</v>
      </c>
    </row>
    <row r="514" ht="15.75" customHeight="1">
      <c r="A514" s="7">
        <v>42880.0</v>
      </c>
      <c r="B514" s="16">
        <f>Bitcoin!J516/1000</f>
        <v>8.586551335</v>
      </c>
      <c r="C514" s="1">
        <f>Ethereum!K516/1000</f>
        <v>0.127734771</v>
      </c>
      <c r="D514" s="1">
        <f>Litecoin!K516/1000</f>
        <v>0.01770118416</v>
      </c>
      <c r="E514" s="1">
        <f>Monero!J516/1000</f>
        <v>0.04755976683</v>
      </c>
    </row>
    <row r="515" ht="15.75" customHeight="1">
      <c r="A515" s="7">
        <v>42881.0</v>
      </c>
      <c r="B515" s="16">
        <f>Bitcoin!J517/1000</f>
        <v>8.358055874</v>
      </c>
      <c r="C515" s="1">
        <f>Ethereum!K517/1000</f>
        <v>0.1268316129</v>
      </c>
      <c r="D515" s="1">
        <f>Litecoin!K517/1000</f>
        <v>0.01767614979</v>
      </c>
      <c r="E515" s="1">
        <f>Monero!J517/1000</f>
        <v>0.04909971349</v>
      </c>
    </row>
    <row r="516" ht="15.75" customHeight="1">
      <c r="A516" s="7">
        <v>42882.0</v>
      </c>
      <c r="B516" s="16">
        <f>Bitcoin!J518/1000</f>
        <v>8.707316222</v>
      </c>
      <c r="C516" s="1">
        <f>Ethereum!K518/1000</f>
        <v>0.1323161432</v>
      </c>
      <c r="D516" s="1">
        <f>Litecoin!K518/1000</f>
        <v>0.02031473705</v>
      </c>
      <c r="E516" s="1">
        <f>Monero!J518/1000</f>
        <v>0.05165447036</v>
      </c>
    </row>
    <row r="517" ht="15.75" customHeight="1">
      <c r="A517" s="7">
        <v>42883.0</v>
      </c>
      <c r="B517" s="16">
        <f>Bitcoin!J519/1000</f>
        <v>8.515751315</v>
      </c>
      <c r="C517" s="1">
        <f>Ethereum!K519/1000</f>
        <v>0.1309402291</v>
      </c>
      <c r="D517" s="1">
        <f>Litecoin!K519/1000</f>
        <v>0.01766061618</v>
      </c>
      <c r="E517" s="1">
        <f>Monero!J519/1000</f>
        <v>0.05197197389</v>
      </c>
    </row>
    <row r="518" ht="15.75" customHeight="1">
      <c r="A518" s="7">
        <v>42884.0</v>
      </c>
      <c r="B518" s="16">
        <f>Bitcoin!J520/1000</f>
        <v>8.547053416</v>
      </c>
      <c r="C518" s="1">
        <f>Ethereum!K520/1000</f>
        <v>0.1360704767</v>
      </c>
      <c r="D518" s="1">
        <f>Litecoin!K520/1000</f>
        <v>0.01837956844</v>
      </c>
      <c r="E518" s="1">
        <f>Monero!J520/1000</f>
        <v>0.05237380339</v>
      </c>
    </row>
    <row r="519" ht="15.75" customHeight="1">
      <c r="A519" s="7">
        <v>42885.0</v>
      </c>
      <c r="B519" s="16">
        <f>Bitcoin!J521/1000</f>
        <v>8.528489394</v>
      </c>
      <c r="C519" s="1">
        <f>Ethereum!K521/1000</f>
        <v>0.1448736377</v>
      </c>
      <c r="D519" s="1">
        <f>Litecoin!K521/1000</f>
        <v>0.01735191069</v>
      </c>
      <c r="E519" s="1">
        <f>Monero!J521/1000</f>
        <v>0.05129041898</v>
      </c>
    </row>
    <row r="520" ht="15.75" customHeight="1">
      <c r="A520" s="7">
        <v>42886.0</v>
      </c>
      <c r="B520" s="16">
        <f>Bitcoin!J522/1000</f>
        <v>8.511011565</v>
      </c>
      <c r="C520" s="1">
        <f>Ethereum!K522/1000</f>
        <v>0.1463184985</v>
      </c>
      <c r="D520" s="1">
        <f>Litecoin!K522/1000</f>
        <v>0.01972186361</v>
      </c>
      <c r="E520" s="1">
        <f>Monero!J522/1000</f>
        <v>0.05102609475</v>
      </c>
    </row>
    <row r="521" ht="15.75" customHeight="1">
      <c r="A521" s="7">
        <v>42887.0</v>
      </c>
      <c r="B521" s="16">
        <f>Bitcoin!J523/1000</f>
        <v>8.510419096</v>
      </c>
      <c r="C521" s="1">
        <f>Ethereum!K523/1000</f>
        <v>0.1577376537</v>
      </c>
      <c r="D521" s="1">
        <f>Litecoin!K523/1000</f>
        <v>0.01818003813</v>
      </c>
      <c r="E521" s="1">
        <f>Monero!J523/1000</f>
        <v>0.0496700105</v>
      </c>
    </row>
    <row r="522" ht="15.75" customHeight="1">
      <c r="A522" s="7">
        <v>42888.0</v>
      </c>
      <c r="B522" s="16">
        <f>Bitcoin!J524/1000</f>
        <v>8.438434139</v>
      </c>
      <c r="C522" s="1">
        <f>Ethereum!K524/1000</f>
        <v>0.1594208555</v>
      </c>
      <c r="D522" s="1">
        <f>Litecoin!K524/1000</f>
        <v>0.01794021265</v>
      </c>
      <c r="E522" s="1">
        <f>Monero!J524/1000</f>
        <v>0.0504885922</v>
      </c>
    </row>
    <row r="523" ht="15.75" customHeight="1">
      <c r="A523" s="7">
        <v>42889.0</v>
      </c>
      <c r="B523" s="16">
        <f>Bitcoin!J525/1000</f>
        <v>8.594253429</v>
      </c>
      <c r="C523" s="1">
        <f>Ethereum!K525/1000</f>
        <v>0.1611874276</v>
      </c>
      <c r="D523" s="1">
        <f>Litecoin!K525/1000</f>
        <v>0.0207205122</v>
      </c>
      <c r="E523" s="1">
        <f>Monero!J525/1000</f>
        <v>0.05383622161</v>
      </c>
    </row>
    <row r="524" ht="15.75" customHeight="1">
      <c r="A524" s="7">
        <v>42890.0</v>
      </c>
      <c r="B524" s="16">
        <f>Bitcoin!J526/1000</f>
        <v>9.751924424</v>
      </c>
      <c r="C524" s="1">
        <f>Ethereum!K526/1000</f>
        <v>0.1664505588</v>
      </c>
      <c r="D524" s="1">
        <f>Litecoin!K526/1000</f>
        <v>0.02015869567</v>
      </c>
      <c r="E524" s="1">
        <f>Monero!J526/1000</f>
        <v>0.05344804911</v>
      </c>
    </row>
    <row r="525" ht="15.75" customHeight="1">
      <c r="A525" s="7">
        <v>42891.0</v>
      </c>
      <c r="B525" s="16">
        <f>Bitcoin!J527/1000</f>
        <v>9.707723258</v>
      </c>
      <c r="C525" s="1">
        <f>Ethereum!K527/1000</f>
        <v>0.1672955486</v>
      </c>
      <c r="D525" s="1">
        <f>Litecoin!K527/1000</f>
        <v>0.01908490804</v>
      </c>
      <c r="E525" s="1">
        <f>Monero!J527/1000</f>
        <v>0.05718658388</v>
      </c>
    </row>
    <row r="526" ht="15.75" customHeight="1">
      <c r="A526" s="7">
        <v>42892.0</v>
      </c>
      <c r="B526" s="16">
        <f>Bitcoin!J528/1000</f>
        <v>9.733929038</v>
      </c>
      <c r="C526" s="1">
        <f>Ethereum!K528/1000</f>
        <v>0.1710151361</v>
      </c>
      <c r="D526" s="1">
        <f>Litecoin!K528/1000</f>
        <v>0.0209666501</v>
      </c>
      <c r="E526" s="1">
        <f>Monero!J528/1000</f>
        <v>0.05837113994</v>
      </c>
    </row>
    <row r="527" ht="15.75" customHeight="1">
      <c r="A527" s="7">
        <v>42893.0</v>
      </c>
      <c r="B527" s="16">
        <f>Bitcoin!J529/1000</f>
        <v>9.76710803</v>
      </c>
      <c r="C527" s="1">
        <f>Ethereum!K529/1000</f>
        <v>0.1774588871</v>
      </c>
      <c r="D527" s="1">
        <f>Litecoin!K529/1000</f>
        <v>0.02059448263</v>
      </c>
      <c r="E527" s="1">
        <f>Monero!J529/1000</f>
        <v>0.05103783737</v>
      </c>
    </row>
    <row r="528" ht="15.75" customHeight="1">
      <c r="A528" s="7">
        <v>42894.0</v>
      </c>
      <c r="B528" s="16">
        <f>Bitcoin!J530/1000</f>
        <v>9.65654888</v>
      </c>
      <c r="C528" s="1">
        <f>Ethereum!K530/1000</f>
        <v>0.1794441658</v>
      </c>
      <c r="D528" s="1">
        <f>Litecoin!K530/1000</f>
        <v>0.01954907847</v>
      </c>
      <c r="E528" s="1">
        <f>Monero!J530/1000</f>
        <v>0.05225057275</v>
      </c>
    </row>
    <row r="529" ht="15.75" customHeight="1">
      <c r="A529" s="7">
        <v>42895.0</v>
      </c>
      <c r="B529" s="16">
        <f>Bitcoin!J531/1000</f>
        <v>9.778355146</v>
      </c>
      <c r="C529" s="1">
        <f>Ethereum!K531/1000</f>
        <v>0.1790531175</v>
      </c>
      <c r="D529" s="1">
        <f>Litecoin!K531/1000</f>
        <v>0.01992868389</v>
      </c>
      <c r="E529" s="1">
        <f>Monero!J531/1000</f>
        <v>0.05787516703</v>
      </c>
    </row>
    <row r="530" ht="15.75" customHeight="1">
      <c r="A530" s="7">
        <v>42896.0</v>
      </c>
      <c r="B530" s="16">
        <f>Bitcoin!J532/1000</f>
        <v>9.67105766</v>
      </c>
      <c r="C530" s="1">
        <f>Ethereum!K532/1000</f>
        <v>0.1837770472</v>
      </c>
      <c r="D530" s="1">
        <f>Litecoin!K532/1000</f>
        <v>0.01928365774</v>
      </c>
      <c r="E530" s="1">
        <f>Monero!J532/1000</f>
        <v>0.05673029263</v>
      </c>
    </row>
    <row r="531" ht="15.75" customHeight="1">
      <c r="A531" s="7">
        <v>42897.0</v>
      </c>
      <c r="B531" s="16">
        <f>Bitcoin!J533/1000</f>
        <v>9.692314709</v>
      </c>
      <c r="C531" s="1">
        <f>Ethereum!K533/1000</f>
        <v>0.1924582336</v>
      </c>
      <c r="D531" s="1">
        <f>Litecoin!K533/1000</f>
        <v>0.01300061729</v>
      </c>
      <c r="E531" s="1">
        <f>Monero!J533/1000</f>
        <v>0.0535394887</v>
      </c>
    </row>
    <row r="532" ht="15.75" customHeight="1">
      <c r="A532" s="7">
        <v>42898.0</v>
      </c>
      <c r="B532" s="16">
        <f>Bitcoin!J534/1000</f>
        <v>9.652387447</v>
      </c>
      <c r="C532" s="1">
        <f>Ethereum!K534/1000</f>
        <v>0.1915204663</v>
      </c>
      <c r="D532" s="1">
        <f>Litecoin!K534/1000</f>
        <v>0.01466425078</v>
      </c>
      <c r="E532" s="1">
        <f>Monero!J534/1000</f>
        <v>0.05763885784</v>
      </c>
    </row>
    <row r="533" ht="15.75" customHeight="1">
      <c r="A533" s="7">
        <v>42899.0</v>
      </c>
      <c r="B533" s="16">
        <f>Bitcoin!J535/1000</f>
        <v>9.797025359</v>
      </c>
      <c r="C533" s="1">
        <f>Ethereum!K535/1000</f>
        <v>0.1969217681</v>
      </c>
      <c r="D533" s="1">
        <f>Litecoin!K535/1000</f>
        <v>0.01484486559</v>
      </c>
      <c r="E533" s="1">
        <f>Monero!J535/1000</f>
        <v>0.05784396406</v>
      </c>
    </row>
    <row r="534" ht="15.75" customHeight="1">
      <c r="A534" s="7">
        <v>42900.0</v>
      </c>
      <c r="B534" s="16">
        <f>Bitcoin!J536/1000</f>
        <v>9.727743124</v>
      </c>
      <c r="C534" s="1">
        <f>Ethereum!K536/1000</f>
        <v>0.2009510872</v>
      </c>
      <c r="D534" s="1">
        <f>Litecoin!K536/1000</f>
        <v>0.0185946127</v>
      </c>
      <c r="E534" s="1">
        <f>Monero!J536/1000</f>
        <v>0.05816708991</v>
      </c>
    </row>
    <row r="535" ht="15.75" customHeight="1">
      <c r="A535" s="7">
        <v>42901.0</v>
      </c>
      <c r="B535" s="16">
        <f>Bitcoin!J537/1000</f>
        <v>9.763733896</v>
      </c>
      <c r="C535" s="1">
        <f>Ethereum!K537/1000</f>
        <v>0.2041193424</v>
      </c>
      <c r="D535" s="1">
        <f>Litecoin!K537/1000</f>
        <v>0.01841394203</v>
      </c>
      <c r="E535" s="1">
        <f>Monero!J537/1000</f>
        <v>0.05764657345</v>
      </c>
    </row>
    <row r="536" ht="15.75" customHeight="1">
      <c r="A536" s="7">
        <v>42902.0</v>
      </c>
      <c r="B536" s="16">
        <f>Bitcoin!J538/1000</f>
        <v>9.661160197</v>
      </c>
      <c r="C536" s="1">
        <f>Ethereum!K538/1000</f>
        <v>0.2066162948</v>
      </c>
      <c r="D536" s="1">
        <f>Litecoin!K538/1000</f>
        <v>0.0176512796</v>
      </c>
      <c r="E536" s="1">
        <f>Monero!J538/1000</f>
        <v>0.05738890555</v>
      </c>
    </row>
    <row r="537" ht="15.75" customHeight="1">
      <c r="A537" s="7">
        <v>42903.0</v>
      </c>
      <c r="B537" s="16">
        <f>Bitcoin!J539/1000</f>
        <v>10.09341366</v>
      </c>
      <c r="C537" s="1">
        <f>Ethereum!K539/1000</f>
        <v>0.2152839928</v>
      </c>
      <c r="D537" s="1">
        <f>Litecoin!K539/1000</f>
        <v>0.01646355984</v>
      </c>
      <c r="E537" s="1">
        <f>Monero!J539/1000</f>
        <v>0.05583329696</v>
      </c>
    </row>
    <row r="538" ht="15.75" customHeight="1">
      <c r="A538" s="7">
        <v>42904.0</v>
      </c>
      <c r="B538" s="16">
        <f>Bitcoin!J540/1000</f>
        <v>10.34354078</v>
      </c>
      <c r="C538" s="1">
        <f>Ethereum!K540/1000</f>
        <v>0.2168225672</v>
      </c>
      <c r="D538" s="1">
        <f>Litecoin!K540/1000</f>
        <v>0.01695602157</v>
      </c>
      <c r="E538" s="1">
        <f>Monero!J540/1000</f>
        <v>0.05552548186</v>
      </c>
    </row>
    <row r="539" ht="15.75" customHeight="1">
      <c r="A539" s="7">
        <v>42905.0</v>
      </c>
      <c r="B539" s="16">
        <f>Bitcoin!J541/1000</f>
        <v>10.17101085</v>
      </c>
      <c r="C539" s="1">
        <f>Ethereum!K541/1000</f>
        <v>0.2196188381</v>
      </c>
      <c r="D539" s="1">
        <f>Litecoin!K541/1000</f>
        <v>0.01689136418</v>
      </c>
      <c r="E539" s="1">
        <f>Monero!J541/1000</f>
        <v>0.05577862378</v>
      </c>
    </row>
    <row r="540" ht="15.75" customHeight="1">
      <c r="A540" s="7">
        <v>42906.0</v>
      </c>
      <c r="B540" s="16">
        <f>Bitcoin!J542/1000</f>
        <v>10.1434155</v>
      </c>
      <c r="C540" s="1">
        <f>Ethereum!K542/1000</f>
        <v>0.2424271146</v>
      </c>
      <c r="D540" s="1">
        <f>Litecoin!K542/1000</f>
        <v>0.01968850705</v>
      </c>
      <c r="E540" s="1">
        <f>Monero!J542/1000</f>
        <v>0.06046121956</v>
      </c>
    </row>
    <row r="541" ht="15.75" customHeight="1">
      <c r="A541" s="7">
        <v>42907.0</v>
      </c>
      <c r="B541" s="16">
        <f>Bitcoin!J543/1000</f>
        <v>10.23870202</v>
      </c>
      <c r="C541" s="1">
        <f>Ethereum!K543/1000</f>
        <v>0.2475259451</v>
      </c>
      <c r="D541" s="1">
        <f>Litecoin!K543/1000</f>
        <v>0.02297512424</v>
      </c>
      <c r="E541" s="1">
        <f>Monero!J543/1000</f>
        <v>0.06197731704</v>
      </c>
    </row>
    <row r="542" ht="15.75" customHeight="1">
      <c r="A542" s="7">
        <v>42908.0</v>
      </c>
      <c r="B542" s="16">
        <f>Bitcoin!J544/1000</f>
        <v>10.202262</v>
      </c>
      <c r="C542" s="1">
        <f>Ethereum!K544/1000</f>
        <v>0.2474077841</v>
      </c>
      <c r="D542" s="1">
        <f>Litecoin!K544/1000</f>
        <v>0.0201119758</v>
      </c>
      <c r="E542" s="1">
        <f>Monero!J544/1000</f>
        <v>0.06530209077</v>
      </c>
    </row>
    <row r="543" ht="15.75" customHeight="1">
      <c r="A543" s="7">
        <v>42909.0</v>
      </c>
      <c r="B543" s="16">
        <f>Bitcoin!J545/1000</f>
        <v>9.951545234</v>
      </c>
      <c r="C543" s="1">
        <f>Ethereum!K545/1000</f>
        <v>0.2487327541</v>
      </c>
      <c r="D543" s="1">
        <f>Litecoin!K545/1000</f>
        <v>0.02158969634</v>
      </c>
      <c r="E543" s="1">
        <f>Monero!J545/1000</f>
        <v>0.06531677499</v>
      </c>
    </row>
    <row r="544" ht="15.75" customHeight="1">
      <c r="A544" s="7">
        <v>42910.0</v>
      </c>
      <c r="B544" s="16">
        <f>Bitcoin!J546/1000</f>
        <v>10.41276503</v>
      </c>
      <c r="C544" s="1">
        <f>Ethereum!K546/1000</f>
        <v>0.2508675907</v>
      </c>
      <c r="D544" s="1">
        <f>Litecoin!K546/1000</f>
        <v>0.01943528521</v>
      </c>
      <c r="E544" s="1">
        <f>Monero!J546/1000</f>
        <v>0.06231432471</v>
      </c>
    </row>
    <row r="545" ht="15.75" customHeight="1">
      <c r="A545" s="7">
        <v>42911.0</v>
      </c>
      <c r="B545" s="16">
        <f>Bitcoin!J547/1000</f>
        <v>10.20002135</v>
      </c>
      <c r="C545" s="1">
        <f>Ethereum!K547/1000</f>
        <v>0.2550398965</v>
      </c>
      <c r="D545" s="1">
        <f>Litecoin!K547/1000</f>
        <v>0.01950396523</v>
      </c>
      <c r="E545" s="1">
        <f>Monero!J547/1000</f>
        <v>0.06368440751</v>
      </c>
    </row>
    <row r="546" ht="15.75" customHeight="1">
      <c r="A546" s="7">
        <v>42912.0</v>
      </c>
      <c r="B546" s="16">
        <f>Bitcoin!J548/1000</f>
        <v>10.14376929</v>
      </c>
      <c r="C546" s="1">
        <f>Ethereum!K548/1000</f>
        <v>0.2623458744</v>
      </c>
      <c r="D546" s="1">
        <f>Litecoin!K548/1000</f>
        <v>0.01984404258</v>
      </c>
      <c r="E546" s="1">
        <f>Monero!J548/1000</f>
        <v>0.06161759286</v>
      </c>
    </row>
    <row r="547" ht="15.75" customHeight="1">
      <c r="A547" s="7">
        <v>42913.0</v>
      </c>
      <c r="B547" s="16">
        <f>Bitcoin!J549/1000</f>
        <v>10.20261579</v>
      </c>
      <c r="C547" s="1">
        <f>Ethereum!K549/1000</f>
        <v>0.259788516</v>
      </c>
      <c r="D547" s="1">
        <f>Litecoin!K549/1000</f>
        <v>0.01994364985</v>
      </c>
      <c r="E547" s="1">
        <f>Monero!J549/1000</f>
        <v>0.06617902377</v>
      </c>
    </row>
    <row r="548" ht="15.75" customHeight="1">
      <c r="A548" s="7">
        <v>42914.0</v>
      </c>
      <c r="B548" s="16">
        <f>Bitcoin!J550/1000</f>
        <v>10.16558613</v>
      </c>
      <c r="C548" s="1">
        <f>Ethereum!K550/1000</f>
        <v>0.2697720915</v>
      </c>
      <c r="D548" s="1">
        <f>Litecoin!K550/1000</f>
        <v>0.01757569368</v>
      </c>
      <c r="E548" s="1">
        <f>Monero!J550/1000</f>
        <v>0.06800754119</v>
      </c>
    </row>
    <row r="549" ht="15.75" customHeight="1">
      <c r="A549" s="7">
        <v>42915.0</v>
      </c>
      <c r="B549" s="16">
        <f>Bitcoin!J551/1000</f>
        <v>10.25037698</v>
      </c>
      <c r="C549" s="1">
        <f>Ethereum!K551/1000</f>
        <v>0.2725864243</v>
      </c>
      <c r="D549" s="1">
        <f>Litecoin!K551/1000</f>
        <v>0.01785896215</v>
      </c>
      <c r="E549" s="1">
        <f>Monero!J551/1000</f>
        <v>0.06608756519</v>
      </c>
    </row>
    <row r="550" ht="15.75" customHeight="1">
      <c r="A550" s="7">
        <v>42916.0</v>
      </c>
      <c r="B550" s="16">
        <f>Bitcoin!J552/1000</f>
        <v>10.17832244</v>
      </c>
      <c r="C550" s="1">
        <f>Ethereum!K552/1000</f>
        <v>0.2733380812</v>
      </c>
      <c r="D550" s="1">
        <f>Litecoin!K552/1000</f>
        <v>0.01963227994</v>
      </c>
      <c r="E550" s="1">
        <f>Monero!J552/1000</f>
        <v>0.06863946611</v>
      </c>
    </row>
    <row r="551" ht="15.75" customHeight="1">
      <c r="A551" s="7">
        <v>42917.0</v>
      </c>
      <c r="B551" s="16">
        <f>Bitcoin!J553/1000</f>
        <v>10.12914611</v>
      </c>
      <c r="C551" s="1">
        <f>Ethereum!K553/1000</f>
        <v>0.2784992981</v>
      </c>
      <c r="D551" s="1">
        <f>Litecoin!K553/1000</f>
        <v>0.0196167509</v>
      </c>
      <c r="E551" s="1">
        <f>Monero!J553/1000</f>
        <v>0.07211938256</v>
      </c>
    </row>
    <row r="552" ht="15.75" customHeight="1">
      <c r="A552" s="7">
        <v>42918.0</v>
      </c>
      <c r="B552" s="16">
        <f>Bitcoin!J554/1000</f>
        <v>10.14485955</v>
      </c>
      <c r="C552" s="1">
        <f>Ethereum!K554/1000</f>
        <v>0.2796599073</v>
      </c>
      <c r="D552" s="1">
        <f>Litecoin!K554/1000</f>
        <v>0.01916762929</v>
      </c>
      <c r="E552" s="1">
        <f>Monero!J554/1000</f>
        <v>0.0701354774</v>
      </c>
    </row>
    <row r="553" ht="15.75" customHeight="1">
      <c r="A553" s="7">
        <v>42919.0</v>
      </c>
      <c r="B553" s="16">
        <f>Bitcoin!J555/1000</f>
        <v>10.19206461</v>
      </c>
      <c r="C553" s="1">
        <f>Ethereum!K555/1000</f>
        <v>0.2859690973</v>
      </c>
      <c r="D553" s="1">
        <f>Litecoin!K555/1000</f>
        <v>0.01872998866</v>
      </c>
      <c r="E553" s="1">
        <f>Monero!J555/1000</f>
        <v>0.07284438992</v>
      </c>
    </row>
    <row r="554" ht="15.75" customHeight="1">
      <c r="A554" s="7">
        <v>42920.0</v>
      </c>
      <c r="B554" s="16">
        <f>Bitcoin!J556/1000</f>
        <v>10.04046827</v>
      </c>
      <c r="C554" s="1">
        <f>Ethereum!K556/1000</f>
        <v>0.292191567</v>
      </c>
      <c r="D554" s="1">
        <f>Litecoin!K556/1000</f>
        <v>0.01972729332</v>
      </c>
      <c r="E554" s="1">
        <f>Monero!J556/1000</f>
        <v>0.07347957702</v>
      </c>
    </row>
    <row r="555" ht="15.75" customHeight="1">
      <c r="A555" s="7">
        <v>42921.0</v>
      </c>
      <c r="B555" s="16">
        <f>Bitcoin!J557/1000</f>
        <v>10.23198928</v>
      </c>
      <c r="C555" s="1">
        <f>Ethereum!K557/1000</f>
        <v>0.2904490662</v>
      </c>
      <c r="D555" s="1">
        <f>Litecoin!K557/1000</f>
        <v>0.01848089763</v>
      </c>
      <c r="E555" s="1">
        <f>Monero!J557/1000</f>
        <v>0.07683478276</v>
      </c>
    </row>
    <row r="556" ht="15.75" customHeight="1">
      <c r="A556" s="7">
        <v>42922.0</v>
      </c>
      <c r="B556" s="16">
        <f>Bitcoin!J558/1000</f>
        <v>10.11268496</v>
      </c>
      <c r="C556" s="1">
        <f>Ethereum!K558/1000</f>
        <v>0.2921821824</v>
      </c>
      <c r="D556" s="1">
        <f>Litecoin!K558/1000</f>
        <v>0.01901939158</v>
      </c>
      <c r="E556" s="1">
        <f>Monero!J558/1000</f>
        <v>0.08194100509</v>
      </c>
    </row>
    <row r="557" ht="15.75" customHeight="1">
      <c r="A557" s="7">
        <v>42923.0</v>
      </c>
      <c r="B557" s="16">
        <f>Bitcoin!J559/1000</f>
        <v>9.931497399</v>
      </c>
      <c r="C557" s="1">
        <f>Ethereum!K559/1000</f>
        <v>0.2939316918</v>
      </c>
      <c r="D557" s="1">
        <f>Litecoin!K559/1000</f>
        <v>0.01952940749</v>
      </c>
      <c r="E557" s="1">
        <f>Monero!J559/1000</f>
        <v>0.0773245204</v>
      </c>
    </row>
    <row r="558" ht="15.75" customHeight="1">
      <c r="A558" s="7">
        <v>42924.0</v>
      </c>
      <c r="B558" s="16">
        <f>Bitcoin!J560/1000</f>
        <v>10.35739973</v>
      </c>
      <c r="C558" s="1">
        <f>Ethereum!K560/1000</f>
        <v>0.2955910645</v>
      </c>
      <c r="D558" s="1">
        <f>Litecoin!K560/1000</f>
        <v>0.02209265265</v>
      </c>
      <c r="E558" s="1">
        <f>Monero!J560/1000</f>
        <v>0.07657362493</v>
      </c>
    </row>
    <row r="559" ht="15.75" customHeight="1">
      <c r="A559" s="7">
        <v>42925.0</v>
      </c>
      <c r="B559" s="16">
        <f>Bitcoin!J561/1000</f>
        <v>10.20098895</v>
      </c>
      <c r="C559" s="1">
        <f>Ethereum!K561/1000</f>
        <v>0.2987884729</v>
      </c>
      <c r="D559" s="1">
        <f>Litecoin!K561/1000</f>
        <v>0.02075079071</v>
      </c>
      <c r="E559" s="1">
        <f>Monero!J561/1000</f>
        <v>0.08386852624</v>
      </c>
    </row>
    <row r="560" ht="15.75" customHeight="1">
      <c r="A560" s="7">
        <v>42926.0</v>
      </c>
      <c r="B560" s="16">
        <f>Bitcoin!J562/1000</f>
        <v>10.12654117</v>
      </c>
      <c r="C560" s="1">
        <f>Ethereum!K562/1000</f>
        <v>0.3354522501</v>
      </c>
      <c r="D560" s="1">
        <f>Litecoin!K562/1000</f>
        <v>0.02075722122</v>
      </c>
      <c r="E560" s="1">
        <f>Monero!J562/1000</f>
        <v>0.08358720196</v>
      </c>
    </row>
    <row r="561" ht="15.75" customHeight="1">
      <c r="A561" s="7">
        <v>42927.0</v>
      </c>
      <c r="B561" s="16">
        <f>Bitcoin!J563/1000</f>
        <v>10.03130908</v>
      </c>
      <c r="C561" s="1">
        <f>Ethereum!K563/1000</f>
        <v>0.3396156595</v>
      </c>
      <c r="D561" s="1">
        <f>Litecoin!K563/1000</f>
        <v>0.02222034805</v>
      </c>
      <c r="E561" s="1">
        <f>Monero!J563/1000</f>
        <v>0.08365702599</v>
      </c>
    </row>
    <row r="562" ht="15.75" customHeight="1">
      <c r="A562" s="7">
        <v>42928.0</v>
      </c>
      <c r="B562" s="16">
        <f>Bitcoin!J564/1000</f>
        <v>10.21496258</v>
      </c>
      <c r="C562" s="1">
        <f>Ethereum!K564/1000</f>
        <v>0.3311723113</v>
      </c>
      <c r="D562" s="1">
        <f>Litecoin!K564/1000</f>
        <v>0.01968655853</v>
      </c>
      <c r="E562" s="1">
        <f>Monero!J564/1000</f>
        <v>0.08423255618</v>
      </c>
    </row>
    <row r="563" ht="15.75" customHeight="1">
      <c r="A563" s="7">
        <v>42929.0</v>
      </c>
      <c r="B563" s="16">
        <f>Bitcoin!J565/1000</f>
        <v>10.1681098</v>
      </c>
      <c r="C563" s="1">
        <f>Ethereum!K565/1000</f>
        <v>0.3331710552</v>
      </c>
      <c r="D563" s="1">
        <f>Litecoin!K565/1000</f>
        <v>0.02133809124</v>
      </c>
      <c r="E563" s="1">
        <f>Monero!J565/1000</f>
        <v>0.08229152866</v>
      </c>
    </row>
    <row r="564" ht="15.75" customHeight="1">
      <c r="A564" s="7">
        <v>42930.0</v>
      </c>
      <c r="B564" s="16">
        <f>Bitcoin!J566/1000</f>
        <v>11.5593576</v>
      </c>
      <c r="C564" s="1">
        <f>Ethereum!K566/1000</f>
        <v>0.3285870023</v>
      </c>
      <c r="D564" s="1">
        <f>Litecoin!K566/1000</f>
        <v>0.02186452715</v>
      </c>
      <c r="E564" s="1">
        <f>Monero!J566/1000</f>
        <v>0.08775868926</v>
      </c>
    </row>
    <row r="565" ht="15.75" customHeight="1">
      <c r="A565" s="7">
        <v>42931.0</v>
      </c>
      <c r="B565" s="16">
        <f>Bitcoin!J567/1000</f>
        <v>11.40951655</v>
      </c>
      <c r="C565" s="1">
        <f>Ethereum!K567/1000</f>
        <v>0.3327606962</v>
      </c>
      <c r="D565" s="1">
        <f>Litecoin!K567/1000</f>
        <v>0.02161061118</v>
      </c>
      <c r="E565" s="1">
        <f>Monero!J567/1000</f>
        <v>0.08319475444</v>
      </c>
    </row>
    <row r="566" ht="15.75" customHeight="1">
      <c r="A566" s="7">
        <v>42932.0</v>
      </c>
      <c r="B566" s="16">
        <f>Bitcoin!J568/1000</f>
        <v>11.55055911</v>
      </c>
      <c r="C566" s="1">
        <f>Ethereum!K568/1000</f>
        <v>0.3429907479</v>
      </c>
      <c r="D566" s="1">
        <f>Litecoin!K568/1000</f>
        <v>0.02045007094</v>
      </c>
      <c r="E566" s="1">
        <f>Monero!J568/1000</f>
        <v>0.08537759574</v>
      </c>
    </row>
    <row r="567" ht="15.75" customHeight="1">
      <c r="A567" s="7">
        <v>42933.0</v>
      </c>
      <c r="B567" s="16">
        <f>Bitcoin!J569/1000</f>
        <v>11.56362354</v>
      </c>
      <c r="C567" s="1">
        <f>Ethereum!K569/1000</f>
        <v>0.3338332341</v>
      </c>
      <c r="D567" s="1">
        <f>Litecoin!K569/1000</f>
        <v>0.01998136447</v>
      </c>
      <c r="E567" s="1">
        <f>Monero!J569/1000</f>
        <v>0.09081610684</v>
      </c>
    </row>
    <row r="568" ht="15.75" customHeight="1">
      <c r="A568" s="7">
        <v>42934.0</v>
      </c>
      <c r="B568" s="16">
        <f>Bitcoin!J570/1000</f>
        <v>11.57788777</v>
      </c>
      <c r="C568" s="1">
        <f>Ethereum!K570/1000</f>
        <v>0.3361653675</v>
      </c>
      <c r="D568" s="1">
        <f>Litecoin!K570/1000</f>
        <v>0.02349266088</v>
      </c>
      <c r="E568" s="1">
        <f>Monero!J570/1000</f>
        <v>0.08563599802</v>
      </c>
    </row>
    <row r="569" ht="15.75" customHeight="1">
      <c r="A569" s="7">
        <v>42935.0</v>
      </c>
      <c r="B569" s="16">
        <f>Bitcoin!J571/1000</f>
        <v>11.4431108</v>
      </c>
      <c r="C569" s="1">
        <f>Ethereum!K571/1000</f>
        <v>0.342554575</v>
      </c>
      <c r="D569" s="1">
        <f>Litecoin!K571/1000</f>
        <v>0.02361786131</v>
      </c>
      <c r="E569" s="1">
        <f>Monero!J571/1000</f>
        <v>0.08993081421</v>
      </c>
    </row>
    <row r="570" ht="15.75" customHeight="1">
      <c r="A570" s="7">
        <v>42936.0</v>
      </c>
      <c r="B570" s="16">
        <f>Bitcoin!J572/1000</f>
        <v>11.56842272</v>
      </c>
      <c r="C570" s="1">
        <f>Ethereum!K572/1000</f>
        <v>0.3535587043</v>
      </c>
      <c r="D570" s="1">
        <f>Litecoin!K572/1000</f>
        <v>0.02327798671</v>
      </c>
      <c r="E570" s="1">
        <f>Monero!J572/1000</f>
        <v>0.0904324646</v>
      </c>
    </row>
    <row r="571" ht="15.75" customHeight="1">
      <c r="A571" s="7">
        <v>42937.0</v>
      </c>
      <c r="B571" s="16">
        <f>Bitcoin!J573/1000</f>
        <v>11.48910294</v>
      </c>
      <c r="C571" s="1">
        <f>Ethereum!K573/1000</f>
        <v>0.3601783247</v>
      </c>
      <c r="D571" s="1">
        <f>Litecoin!K573/1000</f>
        <v>0.02617944296</v>
      </c>
      <c r="E571" s="1">
        <f>Monero!J573/1000</f>
        <v>0.0940526158</v>
      </c>
    </row>
    <row r="572" ht="15.75" customHeight="1">
      <c r="A572" s="7">
        <v>42938.0</v>
      </c>
      <c r="B572" s="16">
        <f>Bitcoin!J574/1000</f>
        <v>11.54815952</v>
      </c>
      <c r="C572" s="1">
        <f>Ethereum!K574/1000</f>
        <v>0.3515201436</v>
      </c>
      <c r="D572" s="1">
        <f>Litecoin!K574/1000</f>
        <v>0.02734881408</v>
      </c>
      <c r="E572" s="1">
        <f>Monero!J574/1000</f>
        <v>0.09480446013</v>
      </c>
    </row>
    <row r="573" ht="15.75" customHeight="1">
      <c r="A573" s="7">
        <v>42939.0</v>
      </c>
      <c r="B573" s="16">
        <f>Bitcoin!J575/1000</f>
        <v>11.43631197</v>
      </c>
      <c r="C573" s="1">
        <f>Ethereum!K575/1000</f>
        <v>0.3622659242</v>
      </c>
      <c r="D573" s="1">
        <f>Litecoin!K575/1000</f>
        <v>0.02612956243</v>
      </c>
      <c r="E573" s="1">
        <f>Monero!J575/1000</f>
        <v>0.09275652435</v>
      </c>
    </row>
    <row r="574" ht="15.75" customHeight="1">
      <c r="A574" s="7">
        <v>42940.0</v>
      </c>
      <c r="B574" s="16">
        <f>Bitcoin!J576/1000</f>
        <v>11.56522327</v>
      </c>
      <c r="C574" s="1">
        <f>Ethereum!K576/1000</f>
        <v>0.357897428</v>
      </c>
      <c r="D574" s="1">
        <f>Litecoin!K576/1000</f>
        <v>0.03102352569</v>
      </c>
      <c r="E574" s="1">
        <f>Monero!J576/1000</f>
        <v>0.09483191476</v>
      </c>
    </row>
    <row r="575" ht="15.75" customHeight="1">
      <c r="A575" s="7">
        <v>42941.0</v>
      </c>
      <c r="B575" s="16">
        <f>Bitcoin!J577/1000</f>
        <v>11.4772383</v>
      </c>
      <c r="C575" s="1">
        <f>Ethereum!K577/1000</f>
        <v>0.3675143762</v>
      </c>
      <c r="D575" s="1">
        <f>Litecoin!K577/1000</f>
        <v>0.03030977928</v>
      </c>
      <c r="E575" s="1">
        <f>Monero!J577/1000</f>
        <v>0.09677765756</v>
      </c>
    </row>
    <row r="576" ht="15.75" customHeight="1">
      <c r="A576" s="7">
        <v>42942.0</v>
      </c>
      <c r="B576" s="16">
        <f>Bitcoin!J578/1000</f>
        <v>11.57548818</v>
      </c>
      <c r="C576" s="1">
        <f>Ethereum!K578/1000</f>
        <v>0.3697581691</v>
      </c>
      <c r="D576" s="1">
        <f>Litecoin!K578/1000</f>
        <v>0.02922392851</v>
      </c>
      <c r="E576" s="1">
        <f>Monero!J578/1000</f>
        <v>0.09835763085</v>
      </c>
    </row>
    <row r="577" ht="15.75" customHeight="1">
      <c r="A577" s="7">
        <v>42943.0</v>
      </c>
      <c r="B577" s="16">
        <f>Bitcoin!J579/1000</f>
        <v>12.22903866</v>
      </c>
      <c r="C577" s="1">
        <f>Ethereum!K579/1000</f>
        <v>0.3642824483</v>
      </c>
      <c r="D577" s="1">
        <f>Litecoin!K579/1000</f>
        <v>0.02993722292</v>
      </c>
      <c r="E577" s="1">
        <f>Monero!J579/1000</f>
        <v>0.1036484228</v>
      </c>
    </row>
    <row r="578" ht="15.75" customHeight="1">
      <c r="A578" s="7">
        <v>42944.0</v>
      </c>
      <c r="B578" s="16">
        <f>Bitcoin!J580/1000</f>
        <v>12.43486578</v>
      </c>
      <c r="C578" s="1">
        <f>Ethereum!K580/1000</f>
        <v>0.3735316537</v>
      </c>
      <c r="D578" s="1">
        <f>Litecoin!K580/1000</f>
        <v>0.0293326094</v>
      </c>
      <c r="E578" s="1">
        <f>Monero!J580/1000</f>
        <v>0.1044394024</v>
      </c>
    </row>
    <row r="579" ht="15.75" customHeight="1">
      <c r="A579" s="7">
        <v>42945.0</v>
      </c>
      <c r="B579" s="16">
        <f>Bitcoin!J581/1000</f>
        <v>12.28947544</v>
      </c>
      <c r="C579" s="1">
        <f>Ethereum!K581/1000</f>
        <v>0.3657479017</v>
      </c>
      <c r="D579" s="1">
        <f>Litecoin!K581/1000</f>
        <v>0.02945061477</v>
      </c>
      <c r="E579" s="1">
        <f>Monero!J581/1000</f>
        <v>0.09995408531</v>
      </c>
    </row>
    <row r="580" ht="15.75" customHeight="1">
      <c r="A580" s="7">
        <v>42946.0</v>
      </c>
      <c r="B580" s="16">
        <f>Bitcoin!J582/1000</f>
        <v>12.26139514</v>
      </c>
      <c r="C580" s="1">
        <f>Ethereum!K582/1000</f>
        <v>0.3765929169</v>
      </c>
      <c r="D580" s="1">
        <f>Litecoin!K582/1000</f>
        <v>0.03059361293</v>
      </c>
      <c r="E580" s="1">
        <f>Monero!J582/1000</f>
        <v>0.1001884346</v>
      </c>
    </row>
    <row r="581" ht="15.75" customHeight="1">
      <c r="A581" s="7">
        <v>42947.0</v>
      </c>
      <c r="B581" s="16">
        <f>Bitcoin!J583/1000</f>
        <v>12.3902509</v>
      </c>
      <c r="C581" s="1">
        <f>Ethereum!K583/1000</f>
        <v>0.3984612538</v>
      </c>
      <c r="D581" s="1">
        <f>Litecoin!K583/1000</f>
        <v>0.0356058348</v>
      </c>
      <c r="E581" s="1">
        <f>Monero!J583/1000</f>
        <v>0.1015280325</v>
      </c>
    </row>
    <row r="582" ht="15.75" customHeight="1">
      <c r="A582" s="7">
        <v>42948.0</v>
      </c>
      <c r="B582" s="16">
        <f>Bitcoin!J584/1000</f>
        <v>12.18428124</v>
      </c>
      <c r="C582" s="1">
        <f>Ethereum!K584/1000</f>
        <v>0.4416858277</v>
      </c>
      <c r="D582" s="1">
        <f>Litecoin!K584/1000</f>
        <v>0.03271263455</v>
      </c>
      <c r="E582" s="1">
        <f>Monero!J584/1000</f>
        <v>0.1012761534</v>
      </c>
    </row>
    <row r="583" ht="15.75" customHeight="1">
      <c r="A583" s="7">
        <v>42949.0</v>
      </c>
      <c r="B583" s="16">
        <f>Bitcoin!J585/1000</f>
        <v>12.44227784</v>
      </c>
      <c r="C583" s="1">
        <f>Ethereum!K585/1000</f>
        <v>0.4419830604</v>
      </c>
      <c r="D583" s="1">
        <f>Litecoin!K585/1000</f>
        <v>0.03315535413</v>
      </c>
      <c r="E583" s="1">
        <f>Monero!J585/1000</f>
        <v>0.09944358327</v>
      </c>
    </row>
    <row r="584" ht="15.75" customHeight="1">
      <c r="A584" s="7">
        <v>42950.0</v>
      </c>
      <c r="B584" s="16">
        <f>Bitcoin!J586/1000</f>
        <v>12.25284277</v>
      </c>
      <c r="C584" s="1">
        <f>Ethereum!K586/1000</f>
        <v>0.4313574422</v>
      </c>
      <c r="D584" s="1">
        <f>Litecoin!K586/1000</f>
        <v>0.03447512549</v>
      </c>
      <c r="E584" s="1">
        <f>Monero!J586/1000</f>
        <v>0.1017384434</v>
      </c>
    </row>
    <row r="585" ht="15.75" customHeight="1">
      <c r="A585" s="7">
        <v>42951.0</v>
      </c>
      <c r="B585" s="16">
        <f>Bitcoin!J587/1000</f>
        <v>12.16446825</v>
      </c>
      <c r="C585" s="1">
        <f>Ethereum!K587/1000</f>
        <v>0.4400267462</v>
      </c>
      <c r="D585" s="1">
        <f>Litecoin!K587/1000</f>
        <v>0.03333063886</v>
      </c>
      <c r="E585" s="1">
        <f>Monero!J587/1000</f>
        <v>0.1000711384</v>
      </c>
    </row>
    <row r="586" ht="15.75" customHeight="1">
      <c r="A586" s="7">
        <v>42952.0</v>
      </c>
      <c r="B586" s="16">
        <f>Bitcoin!J588/1000</f>
        <v>12.47221115</v>
      </c>
      <c r="C586" s="1">
        <f>Ethereum!K588/1000</f>
        <v>0.4376704776</v>
      </c>
      <c r="D586" s="1">
        <f>Litecoin!K588/1000</f>
        <v>0.03468925463</v>
      </c>
      <c r="E586" s="1">
        <f>Monero!J588/1000</f>
        <v>0.09972024521</v>
      </c>
    </row>
    <row r="587" ht="15.75" customHeight="1">
      <c r="A587" s="7">
        <v>42953.0</v>
      </c>
      <c r="B587" s="16">
        <f>Bitcoin!J589/1000</f>
        <v>12.23987167</v>
      </c>
      <c r="C587" s="1">
        <f>Ethereum!K589/1000</f>
        <v>0.4448391044</v>
      </c>
      <c r="D587" s="1">
        <f>Litecoin!K589/1000</f>
        <v>0.03500748286</v>
      </c>
      <c r="E587" s="1">
        <f>Monero!J589/1000</f>
        <v>0.09632023088</v>
      </c>
    </row>
    <row r="588" ht="15.75" customHeight="1">
      <c r="A588" s="7">
        <v>42954.0</v>
      </c>
      <c r="B588" s="16">
        <f>Bitcoin!J590/1000</f>
        <v>12.13966636</v>
      </c>
      <c r="C588" s="1">
        <f>Ethereum!K590/1000</f>
        <v>0.4498232755</v>
      </c>
      <c r="D588" s="1">
        <f>Litecoin!K590/1000</f>
        <v>0.03328686615</v>
      </c>
      <c r="E588" s="1">
        <f>Monero!J590/1000</f>
        <v>0.0986983458</v>
      </c>
    </row>
    <row r="589" ht="15.75" customHeight="1">
      <c r="A589" s="7">
        <v>42955.0</v>
      </c>
      <c r="B589" s="16">
        <f>Bitcoin!J591/1000</f>
        <v>12.63513386</v>
      </c>
      <c r="C589" s="1">
        <f>Ethereum!K591/1000</f>
        <v>0.4542002738</v>
      </c>
      <c r="D589" s="1">
        <f>Litecoin!K591/1000</f>
        <v>0.03309938355</v>
      </c>
      <c r="E589" s="1">
        <f>Monero!J591/1000</f>
        <v>0.1035211725</v>
      </c>
    </row>
    <row r="590" ht="15.75" customHeight="1">
      <c r="A590" s="7">
        <v>42956.0</v>
      </c>
      <c r="B590" s="16">
        <f>Bitcoin!J592/1000</f>
        <v>13.22853405</v>
      </c>
      <c r="C590" s="1">
        <f>Ethereum!K592/1000</f>
        <v>0.4623834026</v>
      </c>
      <c r="D590" s="1">
        <f>Litecoin!K592/1000</f>
        <v>0.03446632723</v>
      </c>
      <c r="E590" s="1">
        <f>Monero!J592/1000</f>
        <v>0.1058607347</v>
      </c>
    </row>
    <row r="591" ht="15.75" customHeight="1">
      <c r="A591" s="7">
        <v>42957.0</v>
      </c>
      <c r="B591" s="16">
        <f>Bitcoin!J593/1000</f>
        <v>13.18325181</v>
      </c>
      <c r="C591" s="1">
        <f>Ethereum!K593/1000</f>
        <v>0.4590663779</v>
      </c>
      <c r="D591" s="1">
        <f>Litecoin!K593/1000</f>
        <v>0.03476835764</v>
      </c>
      <c r="E591" s="1">
        <f>Monero!J593/1000</f>
        <v>0.1073596603</v>
      </c>
    </row>
    <row r="592" ht="15.75" customHeight="1">
      <c r="A592" s="7">
        <v>42958.0</v>
      </c>
      <c r="B592" s="16">
        <f>Bitcoin!J594/1000</f>
        <v>13.23404135</v>
      </c>
      <c r="C592" s="1">
        <f>Ethereum!K594/1000</f>
        <v>0.4593990847</v>
      </c>
      <c r="D592" s="1">
        <f>Litecoin!K594/1000</f>
        <v>0.03491454093</v>
      </c>
      <c r="E592" s="1">
        <f>Monero!J594/1000</f>
        <v>0.109409911</v>
      </c>
    </row>
    <row r="593" ht="15.75" customHeight="1">
      <c r="A593" s="7">
        <v>42959.0</v>
      </c>
      <c r="B593" s="16">
        <f>Bitcoin!J595/1000</f>
        <v>13.20941148</v>
      </c>
      <c r="C593" s="1">
        <f>Ethereum!K595/1000</f>
        <v>0.472383</v>
      </c>
      <c r="D593" s="1">
        <f>Litecoin!K595/1000</f>
        <v>0.0341264787</v>
      </c>
      <c r="E593" s="1">
        <f>Monero!J595/1000</f>
        <v>0.10806396</v>
      </c>
    </row>
    <row r="594" ht="15.75" customHeight="1">
      <c r="A594" s="7">
        <v>42960.0</v>
      </c>
      <c r="B594" s="16">
        <f>Bitcoin!J596/1000</f>
        <v>13.18585248</v>
      </c>
      <c r="C594" s="1">
        <f>Ethereum!K596/1000</f>
        <v>0.4744560941</v>
      </c>
      <c r="D594" s="1">
        <f>Litecoin!K596/1000</f>
        <v>0.03388592664</v>
      </c>
      <c r="E594" s="1">
        <f>Monero!J596/1000</f>
        <v>0.1012088378</v>
      </c>
    </row>
    <row r="595" ht="15.75" customHeight="1">
      <c r="A595" s="7">
        <v>42961.0</v>
      </c>
      <c r="B595" s="16">
        <f>Bitcoin!J597/1000</f>
        <v>13.25025729</v>
      </c>
      <c r="C595" s="1">
        <f>Ethereum!K597/1000</f>
        <v>0.4820979433</v>
      </c>
      <c r="D595" s="1">
        <f>Litecoin!K597/1000</f>
        <v>0.03931649037</v>
      </c>
      <c r="E595" s="1">
        <f>Monero!J597/1000</f>
        <v>0.107809215</v>
      </c>
    </row>
    <row r="596" ht="15.75" customHeight="1">
      <c r="A596" s="7">
        <v>42962.0</v>
      </c>
      <c r="B596" s="16">
        <f>Bitcoin!J598/1000</f>
        <v>13.23541818</v>
      </c>
      <c r="C596" s="1">
        <f>Ethereum!K598/1000</f>
        <v>0.4915524935</v>
      </c>
      <c r="D596" s="1">
        <f>Litecoin!K598/1000</f>
        <v>0.03485376415</v>
      </c>
      <c r="E596" s="1">
        <f>Monero!J598/1000</f>
        <v>0.1090524617</v>
      </c>
    </row>
    <row r="597" ht="15.75" customHeight="1">
      <c r="A597" s="7">
        <v>42963.0</v>
      </c>
      <c r="B597" s="16">
        <f>Bitcoin!J599/1000</f>
        <v>13.17743855</v>
      </c>
      <c r="C597" s="1">
        <f>Ethereum!K599/1000</f>
        <v>0.4869819563</v>
      </c>
      <c r="D597" s="1">
        <f>Litecoin!K599/1000</f>
        <v>0.03742486327</v>
      </c>
      <c r="E597" s="1">
        <f>Monero!J599/1000</f>
        <v>0.1037531074</v>
      </c>
    </row>
    <row r="598" ht="15.75" customHeight="1">
      <c r="A598" s="7">
        <v>42964.0</v>
      </c>
      <c r="B598" s="16">
        <f>Bitcoin!J600/1000</f>
        <v>13.22042608</v>
      </c>
      <c r="C598" s="1">
        <f>Ethereum!K600/1000</f>
        <v>0.4979767242</v>
      </c>
      <c r="D598" s="1">
        <f>Litecoin!K600/1000</f>
        <v>0.03442847554</v>
      </c>
      <c r="E598" s="1">
        <f>Monero!J600/1000</f>
        <v>0.1085468581</v>
      </c>
    </row>
    <row r="599" ht="15.75" customHeight="1">
      <c r="A599" s="7">
        <v>42965.0</v>
      </c>
      <c r="B599" s="16">
        <f>Bitcoin!J601/1000</f>
        <v>13.2187433</v>
      </c>
      <c r="C599" s="1">
        <f>Ethereum!K601/1000</f>
        <v>0.4955770526</v>
      </c>
      <c r="D599" s="1">
        <f>Litecoin!K601/1000</f>
        <v>0.03398491607</v>
      </c>
      <c r="E599" s="1">
        <f>Monero!J601/1000</f>
        <v>0.1063604861</v>
      </c>
    </row>
    <row r="600" ht="15.75" customHeight="1">
      <c r="A600" s="7">
        <v>42966.0</v>
      </c>
      <c r="B600" s="16">
        <f>Bitcoin!J602/1000</f>
        <v>13.24123144</v>
      </c>
      <c r="C600" s="1">
        <f>Ethereum!K602/1000</f>
        <v>0.5055590198</v>
      </c>
      <c r="D600" s="1">
        <f>Litecoin!K602/1000</f>
        <v>0.03459796404</v>
      </c>
      <c r="E600" s="1">
        <f>Monero!J602/1000</f>
        <v>0.1023839501</v>
      </c>
    </row>
    <row r="601" ht="15.75" customHeight="1">
      <c r="A601" s="7">
        <v>42967.0</v>
      </c>
      <c r="B601" s="16">
        <f>Bitcoin!J603/1000</f>
        <v>12.97275057</v>
      </c>
      <c r="C601" s="1">
        <f>Ethereum!K603/1000</f>
        <v>0.5029672217</v>
      </c>
      <c r="D601" s="1">
        <f>Litecoin!K603/1000</f>
        <v>0.03271561012</v>
      </c>
      <c r="E601" s="1">
        <f>Monero!J603/1000</f>
        <v>0.1074063405</v>
      </c>
    </row>
    <row r="602" ht="15.75" customHeight="1">
      <c r="A602" s="7">
        <v>42968.0</v>
      </c>
      <c r="B602" s="16">
        <f>Bitcoin!J604/1000</f>
        <v>13.34648205</v>
      </c>
      <c r="C602" s="1">
        <f>Ethereum!K604/1000</f>
        <v>0.5077348884</v>
      </c>
      <c r="D602" s="1">
        <f>Litecoin!K604/1000</f>
        <v>0.03397294832</v>
      </c>
      <c r="E602" s="1">
        <f>Monero!J604/1000</f>
        <v>0.109249856</v>
      </c>
    </row>
    <row r="603" ht="15.75" customHeight="1">
      <c r="A603" s="7">
        <v>42969.0</v>
      </c>
      <c r="B603" s="16">
        <f>Bitcoin!J605/1000</f>
        <v>13.33347871</v>
      </c>
      <c r="C603" s="1">
        <f>Ethereum!K605/1000</f>
        <v>0.5105508568</v>
      </c>
      <c r="D603" s="1">
        <f>Litecoin!K605/1000</f>
        <v>0.03214043584</v>
      </c>
      <c r="E603" s="1">
        <f>Monero!J605/1000</f>
        <v>0.1067704697</v>
      </c>
    </row>
    <row r="604" ht="15.75" customHeight="1">
      <c r="A604" s="7">
        <v>42970.0</v>
      </c>
      <c r="B604" s="16">
        <f>Bitcoin!J606/1000</f>
        <v>13.19059488</v>
      </c>
      <c r="C604" s="1">
        <f>Ethereum!K606/1000</f>
        <v>0.5230786779</v>
      </c>
      <c r="D604" s="1">
        <f>Litecoin!K606/1000</f>
        <v>0.03485350296</v>
      </c>
      <c r="E604" s="1">
        <f>Monero!J606/1000</f>
        <v>0.1180219353</v>
      </c>
    </row>
    <row r="605" ht="15.75" customHeight="1">
      <c r="A605" s="7">
        <v>42971.0</v>
      </c>
      <c r="B605" s="16">
        <f>Bitcoin!J607/1000</f>
        <v>12.69540118</v>
      </c>
      <c r="C605" s="1">
        <f>Ethereum!K607/1000</f>
        <v>0.5206955337</v>
      </c>
      <c r="D605" s="1">
        <f>Litecoin!K607/1000</f>
        <v>0.03574145988</v>
      </c>
      <c r="E605" s="1">
        <f>Monero!J607/1000</f>
        <v>0.1214305703</v>
      </c>
    </row>
    <row r="606" ht="15.75" customHeight="1">
      <c r="A606" s="7">
        <v>42972.0</v>
      </c>
      <c r="B606" s="16">
        <f>Bitcoin!J608/1000</f>
        <v>12.44094273</v>
      </c>
      <c r="C606" s="1">
        <f>Ethereum!K608/1000</f>
        <v>0.6019405308</v>
      </c>
      <c r="D606" s="1">
        <f>Litecoin!K608/1000</f>
        <v>0.03539518151</v>
      </c>
      <c r="E606" s="1">
        <f>Monero!J608/1000</f>
        <v>0.1155573139</v>
      </c>
    </row>
    <row r="607" ht="15.75" customHeight="1">
      <c r="A607" s="7">
        <v>42973.0</v>
      </c>
      <c r="B607" s="16">
        <f>Bitcoin!J609/1000</f>
        <v>12.96707861</v>
      </c>
      <c r="C607" s="1">
        <f>Ethereum!K609/1000</f>
        <v>0.6157838902</v>
      </c>
      <c r="D607" s="1">
        <f>Litecoin!K609/1000</f>
        <v>0.03702680816</v>
      </c>
      <c r="E607" s="1">
        <f>Monero!J609/1000</f>
        <v>0.1343248818</v>
      </c>
    </row>
    <row r="608" ht="15.75" customHeight="1">
      <c r="A608" s="7">
        <v>42974.0</v>
      </c>
      <c r="B608" s="16">
        <f>Bitcoin!J610/1000</f>
        <v>12.76089222</v>
      </c>
      <c r="C608" s="1">
        <f>Ethereum!K610/1000</f>
        <v>0.609233768</v>
      </c>
      <c r="D608" s="1">
        <f>Litecoin!K610/1000</f>
        <v>0.03668102719</v>
      </c>
      <c r="E608" s="1">
        <f>Monero!J610/1000</f>
        <v>0.1815929052</v>
      </c>
    </row>
    <row r="609" ht="15.75" customHeight="1">
      <c r="A609" s="7">
        <v>42975.0</v>
      </c>
      <c r="B609" s="16">
        <f>Bitcoin!J611/1000</f>
        <v>12.48965629</v>
      </c>
      <c r="C609" s="1">
        <f>Ethereum!K611/1000</f>
        <v>0.604253994</v>
      </c>
      <c r="D609" s="1">
        <f>Litecoin!K611/1000</f>
        <v>0.03841155253</v>
      </c>
      <c r="E609" s="1">
        <f>Monero!J611/1000</f>
        <v>0.170479804</v>
      </c>
    </row>
    <row r="610" ht="15.75" customHeight="1">
      <c r="A610" s="7">
        <v>42976.0</v>
      </c>
      <c r="B610" s="16">
        <f>Bitcoin!J612/1000</f>
        <v>12.98164853</v>
      </c>
      <c r="C610" s="1">
        <f>Ethereum!K612/1000</f>
        <v>0.6275754997</v>
      </c>
      <c r="D610" s="1">
        <f>Litecoin!K612/1000</f>
        <v>0.04114220465</v>
      </c>
      <c r="E610" s="1">
        <f>Monero!J612/1000</f>
        <v>0.1737236161</v>
      </c>
    </row>
    <row r="611" ht="15.75" customHeight="1">
      <c r="A611" s="7">
        <v>42977.0</v>
      </c>
      <c r="B611" s="16">
        <f>Bitcoin!J613/1000</f>
        <v>12.5401359</v>
      </c>
      <c r="C611" s="1">
        <f>Ethereum!K613/1000</f>
        <v>0.6301189665</v>
      </c>
      <c r="D611" s="1">
        <f>Litecoin!K613/1000</f>
        <v>0.04529029498</v>
      </c>
      <c r="E611" s="1">
        <f>Monero!J613/1000</f>
        <v>0.1758648966</v>
      </c>
    </row>
    <row r="612" ht="15.75" customHeight="1">
      <c r="A612" s="7">
        <v>42978.0</v>
      </c>
      <c r="B612" s="16">
        <f>Bitcoin!J614/1000</f>
        <v>12.76986964</v>
      </c>
      <c r="C612" s="1">
        <f>Ethereum!K614/1000</f>
        <v>0.6302236888</v>
      </c>
      <c r="D612" s="1">
        <f>Litecoin!K614/1000</f>
        <v>0.05229994016</v>
      </c>
      <c r="E612" s="1">
        <f>Monero!J614/1000</f>
        <v>0.1602600213</v>
      </c>
    </row>
    <row r="613" ht="15.75" customHeight="1">
      <c r="A613" s="7">
        <v>42979.0</v>
      </c>
      <c r="B613" s="16">
        <f>Bitcoin!J615/1000</f>
        <v>12.81019446</v>
      </c>
      <c r="C613" s="1">
        <f>Ethereum!K615/1000</f>
        <v>0.6314221467</v>
      </c>
      <c r="D613" s="1">
        <f>Litecoin!K615/1000</f>
        <v>0.04720209208</v>
      </c>
      <c r="E613" s="1">
        <f>Monero!J615/1000</f>
        <v>0.1663732171</v>
      </c>
    </row>
    <row r="614" ht="15.75" customHeight="1">
      <c r="A614" s="7">
        <v>42980.0</v>
      </c>
      <c r="B614" s="16">
        <f>Bitcoin!J616/1000</f>
        <v>12.58605322</v>
      </c>
      <c r="C614" s="1">
        <f>Ethereum!K616/1000</f>
        <v>0.6248309838</v>
      </c>
      <c r="D614" s="1">
        <f>Litecoin!K616/1000</f>
        <v>0.05175754986</v>
      </c>
      <c r="E614" s="1">
        <f>Monero!J616/1000</f>
        <v>0.1743280471</v>
      </c>
    </row>
    <row r="615" ht="15.75" customHeight="1">
      <c r="A615" s="7">
        <v>42981.0</v>
      </c>
      <c r="B615" s="16">
        <f>Bitcoin!J617/1000</f>
        <v>12.75765446</v>
      </c>
      <c r="C615" s="1">
        <f>Ethereum!K617/1000</f>
        <v>0.6231238426</v>
      </c>
      <c r="D615" s="1">
        <f>Litecoin!K617/1000</f>
        <v>0.05302138288</v>
      </c>
      <c r="E615" s="1">
        <f>Monero!J617/1000</f>
        <v>0.1752399377</v>
      </c>
    </row>
    <row r="616" ht="15.75" customHeight="1">
      <c r="A616" s="7">
        <v>42982.0</v>
      </c>
      <c r="B616" s="16">
        <f>Bitcoin!J618/1000</f>
        <v>12.82903233</v>
      </c>
      <c r="C616" s="1">
        <f>Ethereum!K618/1000</f>
        <v>0.6352286742</v>
      </c>
      <c r="D616" s="1">
        <f>Litecoin!K618/1000</f>
        <v>0.05578313341</v>
      </c>
      <c r="E616" s="1">
        <f>Monero!J618/1000</f>
        <v>0.1729601555</v>
      </c>
    </row>
    <row r="617" ht="15.75" customHeight="1">
      <c r="A617" s="7">
        <v>42983.0</v>
      </c>
      <c r="B617" s="16">
        <f>Bitcoin!J619/1000</f>
        <v>12.66876325</v>
      </c>
      <c r="C617" s="1">
        <f>Ethereum!K619/1000</f>
        <v>0.6317379563</v>
      </c>
      <c r="D617" s="1">
        <f>Litecoin!K619/1000</f>
        <v>0.04919154707</v>
      </c>
      <c r="E617" s="1">
        <f>Monero!J619/1000</f>
        <v>0.1770253801</v>
      </c>
    </row>
    <row r="618" ht="15.75" customHeight="1">
      <c r="A618" s="7">
        <v>42984.0</v>
      </c>
      <c r="B618" s="16">
        <f>Bitcoin!J620/1000</f>
        <v>13.22981209</v>
      </c>
      <c r="C618" s="1">
        <f>Ethereum!K620/1000</f>
        <v>0.6356939994</v>
      </c>
      <c r="D618" s="1">
        <f>Litecoin!K620/1000</f>
        <v>0.04963733937</v>
      </c>
      <c r="E618" s="1">
        <f>Monero!J620/1000</f>
        <v>0.1784926934</v>
      </c>
    </row>
    <row r="619" ht="15.75" customHeight="1">
      <c r="A619" s="7">
        <v>42985.0</v>
      </c>
      <c r="B619" s="16">
        <f>Bitcoin!J621/1000</f>
        <v>13.17369914</v>
      </c>
      <c r="C619" s="1">
        <f>Ethereum!K621/1000</f>
        <v>0.6417953028</v>
      </c>
      <c r="D619" s="1">
        <f>Litecoin!K621/1000</f>
        <v>0.05509514773</v>
      </c>
      <c r="E619" s="1">
        <f>Monero!J621/1000</f>
        <v>0.1780000827</v>
      </c>
    </row>
    <row r="620" ht="15.75" customHeight="1">
      <c r="A620" s="7">
        <v>42986.0</v>
      </c>
      <c r="B620" s="16">
        <f>Bitcoin!J622/1000</f>
        <v>13.22690706</v>
      </c>
      <c r="C620" s="1">
        <f>Ethereum!K622/1000</f>
        <v>0.6649275529</v>
      </c>
      <c r="D620" s="1">
        <f>Litecoin!K622/1000</f>
        <v>0.04932452194</v>
      </c>
      <c r="E620" s="1">
        <f>Monero!J622/1000</f>
        <v>0.191839759</v>
      </c>
    </row>
    <row r="621" ht="15.75" customHeight="1">
      <c r="A621" s="7">
        <v>42987.0</v>
      </c>
      <c r="B621" s="16">
        <f>Bitcoin!J623/1000</f>
        <v>13.25626315</v>
      </c>
      <c r="C621" s="1">
        <f>Ethereum!K623/1000</f>
        <v>0.6525507969</v>
      </c>
      <c r="D621" s="1">
        <f>Litecoin!K623/1000</f>
        <v>0.06460790305</v>
      </c>
      <c r="E621" s="1">
        <f>Monero!J623/1000</f>
        <v>0.1963110305</v>
      </c>
    </row>
    <row r="622" ht="15.75" customHeight="1">
      <c r="A622" s="7">
        <v>42988.0</v>
      </c>
      <c r="B622" s="16">
        <f>Bitcoin!J624/1000</f>
        <v>13.17874472</v>
      </c>
      <c r="C622" s="1">
        <f>Ethereum!K624/1000</f>
        <v>0.642899456</v>
      </c>
      <c r="D622" s="1">
        <f>Litecoin!K624/1000</f>
        <v>0.05932741839</v>
      </c>
      <c r="E622" s="1">
        <f>Monero!J624/1000</f>
        <v>0.1879697427</v>
      </c>
    </row>
    <row r="623" ht="15.75" customHeight="1">
      <c r="A623" s="7">
        <v>42989.0</v>
      </c>
      <c r="B623" s="16">
        <f>Bitcoin!J625/1000</f>
        <v>13.23653953</v>
      </c>
      <c r="C623" s="1">
        <f>Ethereum!K625/1000</f>
        <v>0.6456775742</v>
      </c>
      <c r="D623" s="1">
        <f>Litecoin!K625/1000</f>
        <v>0.05672806513</v>
      </c>
      <c r="E623" s="1">
        <f>Monero!J625/1000</f>
        <v>0.1952349817</v>
      </c>
    </row>
    <row r="624" ht="15.75" customHeight="1">
      <c r="A624" s="7">
        <v>42990.0</v>
      </c>
      <c r="B624" s="16">
        <f>Bitcoin!J626/1000</f>
        <v>13.16269061</v>
      </c>
      <c r="C624" s="1">
        <f>Ethereum!K626/1000</f>
        <v>0.6724427653</v>
      </c>
      <c r="D624" s="1">
        <f>Litecoin!K626/1000</f>
        <v>0.06088518177</v>
      </c>
      <c r="E624" s="1">
        <f>Monero!J626/1000</f>
        <v>0.1912710567</v>
      </c>
    </row>
    <row r="625" ht="15.75" customHeight="1">
      <c r="A625" s="7">
        <v>42991.0</v>
      </c>
      <c r="B625" s="16">
        <f>Bitcoin!J627/1000</f>
        <v>13.25962687</v>
      </c>
      <c r="C625" s="1">
        <f>Ethereum!K627/1000</f>
        <v>0.6539691963</v>
      </c>
      <c r="D625" s="1">
        <f>Litecoin!K627/1000</f>
        <v>0.05665637558</v>
      </c>
      <c r="E625" s="1">
        <f>Monero!J627/1000</f>
        <v>0.2024617443</v>
      </c>
    </row>
    <row r="626" ht="15.75" customHeight="1">
      <c r="A626" s="7">
        <v>42992.0</v>
      </c>
      <c r="B626" s="16">
        <f>Bitcoin!J628/1000</f>
        <v>13.05184078</v>
      </c>
      <c r="C626" s="1">
        <f>Ethereum!K628/1000</f>
        <v>0.6537066169</v>
      </c>
      <c r="D626" s="1">
        <f>Litecoin!K628/1000</f>
        <v>0.05693464713</v>
      </c>
      <c r="E626" s="1">
        <f>Monero!J628/1000</f>
        <v>0.199297178</v>
      </c>
    </row>
    <row r="627" ht="15.75" customHeight="1">
      <c r="A627" s="7">
        <v>42993.0</v>
      </c>
      <c r="B627" s="16">
        <f>Bitcoin!J629/1000</f>
        <v>13.3496828</v>
      </c>
      <c r="C627" s="1">
        <f>Ethereum!K629/1000</f>
        <v>0.6720220371</v>
      </c>
      <c r="D627" s="1">
        <f>Litecoin!K629/1000</f>
        <v>0.05904488817</v>
      </c>
      <c r="E627" s="1">
        <f>Monero!J629/1000</f>
        <v>0.2077797625</v>
      </c>
    </row>
    <row r="628" ht="15.75" customHeight="1">
      <c r="A628" s="7">
        <v>42994.0</v>
      </c>
      <c r="B628" s="16">
        <f>Bitcoin!J630/1000</f>
        <v>13.19097643</v>
      </c>
      <c r="C628" s="1">
        <f>Ethereum!K630/1000</f>
        <v>0.6626417554</v>
      </c>
      <c r="D628" s="1">
        <f>Litecoin!K630/1000</f>
        <v>0.05819781177</v>
      </c>
      <c r="E628" s="1">
        <f>Monero!J630/1000</f>
        <v>0.1972141055</v>
      </c>
    </row>
    <row r="629" ht="15.75" customHeight="1">
      <c r="A629" s="7">
        <v>42995.0</v>
      </c>
      <c r="B629" s="16">
        <f>Bitcoin!J631/1000</f>
        <v>13.22415493</v>
      </c>
      <c r="C629" s="1">
        <f>Ethereum!K631/1000</f>
        <v>0.6675232375</v>
      </c>
      <c r="D629" s="1">
        <f>Litecoin!K631/1000</f>
        <v>0.0602854581</v>
      </c>
      <c r="E629" s="1">
        <f>Monero!J631/1000</f>
        <v>0.2001336894</v>
      </c>
    </row>
    <row r="630" ht="15.75" customHeight="1">
      <c r="A630" s="7">
        <v>42996.0</v>
      </c>
      <c r="B630" s="16">
        <f>Bitcoin!J632/1000</f>
        <v>15.63801987</v>
      </c>
      <c r="C630" s="1">
        <f>Ethereum!K632/1000</f>
        <v>0.6630602836</v>
      </c>
      <c r="D630" s="1">
        <f>Litecoin!K632/1000</f>
        <v>0.05842747652</v>
      </c>
      <c r="E630" s="1">
        <f>Monero!J632/1000</f>
        <v>0.1954436732</v>
      </c>
    </row>
    <row r="631" ht="15.75" customHeight="1">
      <c r="A631" s="7">
        <v>42997.0</v>
      </c>
      <c r="B631" s="16">
        <f>Bitcoin!J633/1000</f>
        <v>15.8775331</v>
      </c>
      <c r="C631" s="1">
        <f>Ethereum!K633/1000</f>
        <v>0.6675419594</v>
      </c>
      <c r="D631" s="1">
        <f>Litecoin!K633/1000</f>
        <v>0.06633972936</v>
      </c>
      <c r="E631" s="1">
        <f>Monero!J633/1000</f>
        <v>0.1860040138</v>
      </c>
    </row>
    <row r="632" ht="15.75" customHeight="1">
      <c r="A632" s="7">
        <v>42998.0</v>
      </c>
      <c r="B632" s="16">
        <f>Bitcoin!J634/1000</f>
        <v>15.63326617</v>
      </c>
      <c r="C632" s="1">
        <f>Ethereum!K634/1000</f>
        <v>0.6656933863</v>
      </c>
      <c r="D632" s="1">
        <f>Litecoin!K634/1000</f>
        <v>0.05656422674</v>
      </c>
      <c r="E632" s="1">
        <f>Monero!J634/1000</f>
        <v>0.1887763131</v>
      </c>
    </row>
    <row r="633" ht="15.75" customHeight="1">
      <c r="A633" s="7">
        <v>42999.0</v>
      </c>
      <c r="B633" s="16">
        <f>Bitcoin!J635/1000</f>
        <v>16.03879315</v>
      </c>
      <c r="C633" s="1">
        <f>Ethereum!K635/1000</f>
        <v>0.6722184233</v>
      </c>
      <c r="D633" s="1">
        <f>Litecoin!K635/1000</f>
        <v>0.06642258789</v>
      </c>
      <c r="E633" s="1">
        <f>Monero!J635/1000</f>
        <v>0.1971195485</v>
      </c>
    </row>
    <row r="634" ht="15.75" customHeight="1">
      <c r="A634" s="7">
        <v>43000.0</v>
      </c>
      <c r="B634" s="16">
        <f>Bitcoin!J636/1000</f>
        <v>15.82030589</v>
      </c>
      <c r="C634" s="1">
        <f>Ethereum!K636/1000</f>
        <v>0.8087736211</v>
      </c>
      <c r="D634" s="1">
        <f>Litecoin!K636/1000</f>
        <v>0.06106659664</v>
      </c>
      <c r="E634" s="1">
        <f>Monero!J636/1000</f>
        <v>0.1967443824</v>
      </c>
    </row>
    <row r="635" ht="15.75" customHeight="1">
      <c r="A635" s="7">
        <v>43001.0</v>
      </c>
      <c r="B635" s="16">
        <f>Bitcoin!J637/1000</f>
        <v>15.80513063</v>
      </c>
      <c r="C635" s="1">
        <f>Ethereum!K637/1000</f>
        <v>0.8081986833</v>
      </c>
      <c r="D635" s="1">
        <f>Litecoin!K637/1000</f>
        <v>0.06611425332</v>
      </c>
      <c r="E635" s="1">
        <f>Monero!J637/1000</f>
        <v>0.2035174837</v>
      </c>
    </row>
    <row r="636" ht="15.75" customHeight="1">
      <c r="A636" s="7">
        <v>43002.0</v>
      </c>
      <c r="B636" s="16">
        <f>Bitcoin!J638/1000</f>
        <v>15.70329179</v>
      </c>
      <c r="C636" s="1">
        <f>Ethereum!K638/1000</f>
        <v>0.8135876473</v>
      </c>
      <c r="D636" s="1">
        <f>Litecoin!K638/1000</f>
        <v>0.06529906564</v>
      </c>
      <c r="E636" s="1">
        <f>Monero!J638/1000</f>
        <v>0.1983377207</v>
      </c>
    </row>
    <row r="637" ht="15.75" customHeight="1">
      <c r="A637" s="7">
        <v>43003.0</v>
      </c>
      <c r="B637" s="16">
        <f>Bitcoin!J639/1000</f>
        <v>15.76015333</v>
      </c>
      <c r="C637" s="1">
        <f>Ethereum!K639/1000</f>
        <v>0.7995619582</v>
      </c>
      <c r="D637" s="1">
        <f>Litecoin!K639/1000</f>
        <v>0.06655308844</v>
      </c>
      <c r="E637" s="1">
        <f>Monero!J639/1000</f>
        <v>0.1972180665</v>
      </c>
    </row>
    <row r="638" ht="15.75" customHeight="1">
      <c r="A638" s="7">
        <v>43004.0</v>
      </c>
      <c r="B638" s="16">
        <f>Bitcoin!J640/1000</f>
        <v>15.90861497</v>
      </c>
      <c r="C638" s="1">
        <f>Ethereum!K640/1000</f>
        <v>0.7949008798</v>
      </c>
      <c r="D638" s="1">
        <f>Litecoin!K640/1000</f>
        <v>0.06716280504</v>
      </c>
      <c r="E638" s="1">
        <f>Monero!J640/1000</f>
        <v>0.1985962102</v>
      </c>
    </row>
    <row r="639" ht="15.75" customHeight="1">
      <c r="A639" s="7">
        <v>43005.0</v>
      </c>
      <c r="B639" s="16">
        <f>Bitcoin!J641/1000</f>
        <v>15.66544505</v>
      </c>
      <c r="C639" s="1">
        <f>Ethereum!K641/1000</f>
        <v>0.8150778795</v>
      </c>
      <c r="D639" s="1">
        <f>Litecoin!K641/1000</f>
        <v>0.07114292032</v>
      </c>
      <c r="E639" s="1">
        <f>Monero!J641/1000</f>
        <v>0.2007325405</v>
      </c>
    </row>
    <row r="640" ht="15.75" customHeight="1">
      <c r="A640" s="7">
        <v>43006.0</v>
      </c>
      <c r="B640" s="16">
        <f>Bitcoin!J642/1000</f>
        <v>15.84114903</v>
      </c>
      <c r="C640" s="1">
        <f>Ethereum!K642/1000</f>
        <v>0.798476843</v>
      </c>
      <c r="D640" s="1">
        <f>Litecoin!K642/1000</f>
        <v>0.06458401095</v>
      </c>
      <c r="E640" s="1">
        <f>Monero!J642/1000</f>
        <v>0.2016353783</v>
      </c>
    </row>
    <row r="641" ht="15.75" customHeight="1">
      <c r="A641" s="7">
        <v>43007.0</v>
      </c>
      <c r="B641" s="16">
        <f>Bitcoin!J643/1000</f>
        <v>15.6535608</v>
      </c>
      <c r="C641" s="1">
        <f>Ethereum!K643/1000</f>
        <v>0.7735978802</v>
      </c>
      <c r="D641" s="1">
        <f>Litecoin!K643/1000</f>
        <v>0.06946136796</v>
      </c>
      <c r="E641" s="1">
        <f>Monero!J643/1000</f>
        <v>0.2103862595</v>
      </c>
    </row>
    <row r="642" ht="15.75" customHeight="1">
      <c r="A642" s="7">
        <v>43008.0</v>
      </c>
      <c r="B642" s="16">
        <f>Bitcoin!J644/1000</f>
        <v>15.88356664</v>
      </c>
      <c r="C642" s="1">
        <f>Ethereum!K644/1000</f>
        <v>0.7686228914</v>
      </c>
      <c r="D642" s="1">
        <f>Litecoin!K644/1000</f>
        <v>0.06728820976</v>
      </c>
      <c r="E642" s="1">
        <f>Monero!J644/1000</f>
        <v>0.2082985323</v>
      </c>
    </row>
    <row r="643" ht="15.75" customHeight="1">
      <c r="A643" s="7">
        <v>43009.0</v>
      </c>
      <c r="B643" s="16">
        <f>Bitcoin!J645/1000</f>
        <v>15.83712667</v>
      </c>
      <c r="C643" s="1">
        <f>Ethereum!K645/1000</f>
        <v>0.8002702052</v>
      </c>
      <c r="D643" s="1">
        <f>Litecoin!K645/1000</f>
        <v>0.06960676626</v>
      </c>
      <c r="E643" s="1">
        <f>Monero!J645/1000</f>
        <v>0.1945200692</v>
      </c>
    </row>
    <row r="644" ht="15.75" customHeight="1">
      <c r="A644" s="7">
        <v>43010.0</v>
      </c>
      <c r="B644" s="16">
        <f>Bitcoin!J646/1000</f>
        <v>16.16899921</v>
      </c>
      <c r="C644" s="1">
        <f>Ethereum!K646/1000</f>
        <v>0.7956033187</v>
      </c>
      <c r="D644" s="1">
        <f>Litecoin!K646/1000</f>
        <v>0.07096588659</v>
      </c>
      <c r="E644" s="1">
        <f>Monero!J646/1000</f>
        <v>0.1999997067</v>
      </c>
    </row>
    <row r="645" ht="15.75" customHeight="1">
      <c r="A645" s="7">
        <v>43011.0</v>
      </c>
      <c r="B645" s="16">
        <f>Bitcoin!J647/1000</f>
        <v>16.00456239</v>
      </c>
      <c r="C645" s="1">
        <f>Ethereum!K647/1000</f>
        <v>0.7924311129</v>
      </c>
      <c r="D645" s="1">
        <f>Litecoin!K647/1000</f>
        <v>0.07399730307</v>
      </c>
      <c r="E645" s="1">
        <f>Monero!J647/1000</f>
        <v>0.21220431</v>
      </c>
    </row>
    <row r="646" ht="15.75" customHeight="1">
      <c r="A646" s="7">
        <v>43012.0</v>
      </c>
      <c r="B646" s="16">
        <f>Bitcoin!J648/1000</f>
        <v>16.22747391</v>
      </c>
      <c r="C646" s="1">
        <f>Ethereum!K648/1000</f>
        <v>0.8027546799</v>
      </c>
      <c r="D646" s="1">
        <f>Litecoin!K648/1000</f>
        <v>0.07380800593</v>
      </c>
      <c r="E646" s="1">
        <f>Monero!J648/1000</f>
        <v>0.204860518</v>
      </c>
    </row>
    <row r="647" ht="15.75" customHeight="1">
      <c r="A647" s="7">
        <v>43013.0</v>
      </c>
      <c r="B647" s="16">
        <f>Bitcoin!J649/1000</f>
        <v>15.99804451</v>
      </c>
      <c r="C647" s="1">
        <f>Ethereum!K649/1000</f>
        <v>0.8165247988</v>
      </c>
      <c r="D647" s="1">
        <f>Litecoin!K649/1000</f>
        <v>0.07972975454</v>
      </c>
      <c r="E647" s="1">
        <f>Monero!J649/1000</f>
        <v>0.2175626564</v>
      </c>
    </row>
    <row r="648" ht="15.75" customHeight="1">
      <c r="A648" s="7">
        <v>43014.0</v>
      </c>
      <c r="B648" s="16">
        <f>Bitcoin!J650/1000</f>
        <v>16.11071073</v>
      </c>
      <c r="C648" s="1">
        <f>Ethereum!K650/1000</f>
        <v>0.8045646598</v>
      </c>
      <c r="D648" s="1">
        <f>Litecoin!K650/1000</f>
        <v>0.07080146081</v>
      </c>
      <c r="E648" s="1">
        <f>Monero!J650/1000</f>
        <v>0.2092951267</v>
      </c>
    </row>
    <row r="649" ht="15.75" customHeight="1">
      <c r="A649" s="7">
        <v>43015.0</v>
      </c>
      <c r="B649" s="16">
        <f>Bitcoin!J651/1000</f>
        <v>16.15223894</v>
      </c>
      <c r="C649" s="1">
        <f>Ethereum!K651/1000</f>
        <v>0.7893805528</v>
      </c>
      <c r="D649" s="1">
        <f>Litecoin!K651/1000</f>
        <v>0.07586449024</v>
      </c>
      <c r="E649" s="1">
        <f>Monero!J651/1000</f>
        <v>0.2048777236</v>
      </c>
    </row>
    <row r="650" ht="15.75" customHeight="1">
      <c r="A650" s="7">
        <v>43016.0</v>
      </c>
      <c r="B650" s="16">
        <f>Bitcoin!J652/1000</f>
        <v>15.84366386</v>
      </c>
      <c r="C650" s="1">
        <f>Ethereum!K652/1000</f>
        <v>0.8065031871</v>
      </c>
      <c r="D650" s="1">
        <f>Litecoin!K652/1000</f>
        <v>0.07318036287</v>
      </c>
      <c r="E650" s="1">
        <f>Monero!J652/1000</f>
        <v>0.2163081498</v>
      </c>
    </row>
    <row r="651" ht="15.75" customHeight="1">
      <c r="A651" s="7">
        <v>43017.0</v>
      </c>
      <c r="B651" s="16">
        <f>Bitcoin!J653/1000</f>
        <v>16.33101509</v>
      </c>
      <c r="C651" s="1">
        <f>Ethereum!K653/1000</f>
        <v>0.8123918943</v>
      </c>
      <c r="D651" s="1">
        <f>Litecoin!K653/1000</f>
        <v>0.07822474701</v>
      </c>
      <c r="E651" s="1">
        <f>Monero!J653/1000</f>
        <v>0.2154121489</v>
      </c>
    </row>
    <row r="652" ht="15.75" customHeight="1">
      <c r="A652" s="7">
        <v>43018.0</v>
      </c>
      <c r="B652" s="16">
        <f>Bitcoin!J654/1000</f>
        <v>15.89226863</v>
      </c>
      <c r="C652" s="1">
        <f>Ethereum!K654/1000</f>
        <v>0.8160305147</v>
      </c>
      <c r="D652" s="1">
        <f>Litecoin!K654/1000</f>
        <v>0.0768354601</v>
      </c>
      <c r="E652" s="1">
        <f>Monero!J654/1000</f>
        <v>0.204858886</v>
      </c>
    </row>
    <row r="653" ht="15.75" customHeight="1">
      <c r="A653" s="7">
        <v>43019.0</v>
      </c>
      <c r="B653" s="16">
        <f>Bitcoin!J655/1000</f>
        <v>16.06098862</v>
      </c>
      <c r="C653" s="1">
        <f>Ethereum!K655/1000</f>
        <v>0.8371917978</v>
      </c>
      <c r="D653" s="1">
        <f>Litecoin!K655/1000</f>
        <v>0.07168647037</v>
      </c>
      <c r="E653" s="1">
        <f>Monero!J655/1000</f>
        <v>0.2006968474</v>
      </c>
    </row>
    <row r="654" ht="15.75" customHeight="1">
      <c r="A654" s="7">
        <v>43020.0</v>
      </c>
      <c r="B654" s="16">
        <f>Bitcoin!J656/1000</f>
        <v>16.30904053</v>
      </c>
      <c r="C654" s="1">
        <f>Ethereum!K656/1000</f>
        <v>0.810047672</v>
      </c>
      <c r="D654" s="1">
        <f>Litecoin!K656/1000</f>
        <v>0.07488964743</v>
      </c>
      <c r="E654" s="1">
        <f>Monero!J656/1000</f>
        <v>0.2224045235</v>
      </c>
    </row>
    <row r="655" ht="15.75" customHeight="1">
      <c r="A655" s="7">
        <v>43021.0</v>
      </c>
      <c r="B655" s="16">
        <f>Bitcoin!J657/1000</f>
        <v>16.04832531</v>
      </c>
      <c r="C655" s="1">
        <f>Ethereum!K657/1000</f>
        <v>0.8511357166</v>
      </c>
      <c r="D655" s="1">
        <f>Litecoin!K657/1000</f>
        <v>0.07092627379</v>
      </c>
      <c r="E655" s="1">
        <f>Monero!J657/1000</f>
        <v>0.2115123714</v>
      </c>
    </row>
    <row r="656" ht="15.75" customHeight="1">
      <c r="A656" s="7">
        <v>43022.0</v>
      </c>
      <c r="B656" s="16">
        <f>Bitcoin!J658/1000</f>
        <v>16.099351</v>
      </c>
      <c r="C656" s="1">
        <f>Ethereum!K658/1000</f>
        <v>0.8164258102</v>
      </c>
      <c r="D656" s="1">
        <f>Litecoin!K658/1000</f>
        <v>0.06974996582</v>
      </c>
      <c r="E656" s="1">
        <f>Monero!J658/1000</f>
        <v>0.2129439658</v>
      </c>
    </row>
    <row r="657" ht="15.75" customHeight="1">
      <c r="A657" s="7">
        <v>43023.0</v>
      </c>
      <c r="B657" s="16">
        <f>Bitcoin!J659/1000</f>
        <v>17.13018372</v>
      </c>
      <c r="C657" s="1">
        <f>Ethereum!K659/1000</f>
        <v>0.8276799353</v>
      </c>
      <c r="D657" s="1">
        <f>Litecoin!K659/1000</f>
        <v>0.06837900772</v>
      </c>
      <c r="E657" s="1">
        <f>Monero!J659/1000</f>
        <v>0.2133743213</v>
      </c>
    </row>
    <row r="658" ht="15.75" customHeight="1">
      <c r="A658" s="7">
        <v>43024.0</v>
      </c>
      <c r="B658" s="16">
        <f>Bitcoin!J660/1000</f>
        <v>17.11907838</v>
      </c>
      <c r="C658" s="1">
        <f>Ethereum!K660/1000</f>
        <v>0.6895261798</v>
      </c>
      <c r="D658" s="1">
        <f>Litecoin!K660/1000</f>
        <v>0.0791779355</v>
      </c>
      <c r="E658" s="1">
        <f>Monero!J660/1000</f>
        <v>0.2148815814</v>
      </c>
    </row>
    <row r="659" ht="15.75" customHeight="1">
      <c r="A659" s="7">
        <v>43025.0</v>
      </c>
      <c r="B659" s="16">
        <f>Bitcoin!J661/1000</f>
        <v>17.14267723</v>
      </c>
      <c r="C659" s="1">
        <f>Ethereum!K661/1000</f>
        <v>0.7015676397</v>
      </c>
      <c r="D659" s="1">
        <f>Litecoin!K661/1000</f>
        <v>0.07665402981</v>
      </c>
      <c r="E659" s="1">
        <f>Monero!J661/1000</f>
        <v>0.2113928811</v>
      </c>
    </row>
    <row r="660" ht="15.75" customHeight="1">
      <c r="A660" s="7">
        <v>43026.0</v>
      </c>
      <c r="B660" s="16">
        <f>Bitcoin!J662/1000</f>
        <v>16.72285575</v>
      </c>
      <c r="C660" s="1">
        <f>Ethereum!K662/1000</f>
        <v>0.6809137735</v>
      </c>
      <c r="D660" s="1">
        <f>Litecoin!K662/1000</f>
        <v>0.0777582329</v>
      </c>
      <c r="E660" s="1">
        <f>Monero!J662/1000</f>
        <v>0.2136759562</v>
      </c>
    </row>
    <row r="661" ht="15.75" customHeight="1">
      <c r="A661" s="7">
        <v>43027.0</v>
      </c>
      <c r="B661" s="16">
        <f>Bitcoin!J663/1000</f>
        <v>17.58014826</v>
      </c>
      <c r="C661" s="1">
        <f>Ethereum!K663/1000</f>
        <v>0.7038768344</v>
      </c>
      <c r="D661" s="1">
        <f>Litecoin!K663/1000</f>
        <v>0.08346811023</v>
      </c>
      <c r="E661" s="1">
        <f>Monero!J663/1000</f>
        <v>0.2046383906</v>
      </c>
    </row>
    <row r="662" ht="15.75" customHeight="1">
      <c r="A662" s="7">
        <v>43028.0</v>
      </c>
      <c r="B662" s="16">
        <f>Bitcoin!J664/1000</f>
        <v>17.06930267</v>
      </c>
      <c r="C662" s="1">
        <f>Ethereum!K664/1000</f>
        <v>0.6981382051</v>
      </c>
      <c r="D662" s="1">
        <f>Litecoin!K664/1000</f>
        <v>0.07571233552</v>
      </c>
      <c r="E662" s="1">
        <f>Monero!J664/1000</f>
        <v>0.2028806447</v>
      </c>
    </row>
    <row r="663" ht="15.75" customHeight="1">
      <c r="A663" s="7">
        <v>43029.0</v>
      </c>
      <c r="B663" s="16">
        <f>Bitcoin!J665/1000</f>
        <v>17.21248222</v>
      </c>
      <c r="C663" s="1">
        <f>Ethereum!K665/1000</f>
        <v>0.6951866489</v>
      </c>
      <c r="D663" s="1">
        <f>Litecoin!K665/1000</f>
        <v>0.07951752768</v>
      </c>
      <c r="E663" s="1">
        <f>Monero!J665/1000</f>
        <v>0.1977428142</v>
      </c>
    </row>
    <row r="664" ht="15.75" customHeight="1">
      <c r="A664" s="7">
        <v>43030.0</v>
      </c>
      <c r="B664" s="16">
        <f>Bitcoin!J666/1000</f>
        <v>17.07168238</v>
      </c>
      <c r="C664" s="1">
        <f>Ethereum!K666/1000</f>
        <v>0.7030181816</v>
      </c>
      <c r="D664" s="1">
        <f>Litecoin!K666/1000</f>
        <v>0.07988059237</v>
      </c>
      <c r="E664" s="1">
        <f>Monero!J666/1000</f>
        <v>0.2043457244</v>
      </c>
    </row>
    <row r="665" ht="15.75" customHeight="1">
      <c r="A665" s="7">
        <v>43031.0</v>
      </c>
      <c r="B665" s="16">
        <f>Bitcoin!J667/1000</f>
        <v>17.10242037</v>
      </c>
      <c r="C665" s="1">
        <f>Ethereum!K667/1000</f>
        <v>0.6985200128</v>
      </c>
      <c r="D665" s="1">
        <f>Litecoin!K667/1000</f>
        <v>0.07189987319</v>
      </c>
      <c r="E665" s="1">
        <f>Monero!J667/1000</f>
        <v>0.2023232744</v>
      </c>
    </row>
    <row r="666" ht="15.75" customHeight="1">
      <c r="A666" s="7">
        <v>43032.0</v>
      </c>
      <c r="B666" s="16">
        <f>Bitcoin!J668/1000</f>
        <v>17.21466362</v>
      </c>
      <c r="C666" s="1">
        <f>Ethereum!K668/1000</f>
        <v>0.7220586286</v>
      </c>
      <c r="D666" s="1">
        <f>Litecoin!K668/1000</f>
        <v>0.08227078142</v>
      </c>
      <c r="E666" s="1">
        <f>Monero!J668/1000</f>
        <v>0.2089337049</v>
      </c>
    </row>
    <row r="667" ht="15.75" customHeight="1">
      <c r="A667" s="7">
        <v>43033.0</v>
      </c>
      <c r="B667" s="16">
        <f>Bitcoin!J669/1000</f>
        <v>17.13950427</v>
      </c>
      <c r="C667" s="1">
        <f>Ethereum!K669/1000</f>
        <v>0.7117355471</v>
      </c>
      <c r="D667" s="1">
        <f>Litecoin!K669/1000</f>
        <v>0.0788470868</v>
      </c>
      <c r="E667" s="1">
        <f>Monero!J669/1000</f>
        <v>0.2176672582</v>
      </c>
    </row>
    <row r="668" ht="15.75" customHeight="1">
      <c r="A668" s="7">
        <v>43034.0</v>
      </c>
      <c r="B668" s="16">
        <f>Bitcoin!J670/1000</f>
        <v>20.67737014</v>
      </c>
      <c r="C668" s="1">
        <f>Ethereum!K670/1000</f>
        <v>0.6927044937</v>
      </c>
      <c r="D668" s="1">
        <f>Litecoin!K670/1000</f>
        <v>0.07837664657</v>
      </c>
      <c r="E668" s="1">
        <f>Monero!J670/1000</f>
        <v>0.2216726813</v>
      </c>
    </row>
    <row r="669" ht="15.75" customHeight="1">
      <c r="A669" s="7">
        <v>43035.0</v>
      </c>
      <c r="B669" s="16">
        <f>Bitcoin!J671/1000</f>
        <v>20.90775531</v>
      </c>
      <c r="C669" s="1">
        <f>Ethereum!K671/1000</f>
        <v>0.696576446</v>
      </c>
      <c r="D669" s="1">
        <f>Litecoin!K671/1000</f>
        <v>0.07493504684</v>
      </c>
    </row>
    <row r="670" ht="15.75" customHeight="1">
      <c r="A670" s="7">
        <v>43036.0</v>
      </c>
      <c r="B670" s="16">
        <f>Bitcoin!J672/1000</f>
        <v>20.79051646</v>
      </c>
      <c r="C670" s="1">
        <f>Ethereum!K672/1000</f>
        <v>0.7067591146</v>
      </c>
      <c r="D670" s="1">
        <f>Litecoin!K672/1000</f>
        <v>0.07844942589</v>
      </c>
    </row>
    <row r="671" ht="15.75" customHeight="1">
      <c r="A671" s="7">
        <v>43037.0</v>
      </c>
      <c r="B671" s="16">
        <f>Bitcoin!J673/1000</f>
        <v>20.6706295</v>
      </c>
      <c r="C671" s="1">
        <f>Ethereum!K673/1000</f>
        <v>0.7022658571</v>
      </c>
      <c r="D671" s="1">
        <f>Litecoin!K673/1000</f>
        <v>0.0744368028</v>
      </c>
    </row>
    <row r="672" ht="15.75" customHeight="1">
      <c r="A672" s="7">
        <v>43038.0</v>
      </c>
      <c r="B672" s="16">
        <f>Bitcoin!J674/1000</f>
        <v>20.81290499</v>
      </c>
      <c r="C672" s="1">
        <f>Ethereum!K674/1000</f>
        <v>0.7028937477</v>
      </c>
      <c r="D672" s="1">
        <f>Litecoin!K674/1000</f>
        <v>0.07750474343</v>
      </c>
    </row>
    <row r="673" ht="15.75" customHeight="1">
      <c r="A673" s="7">
        <v>43039.0</v>
      </c>
      <c r="B673" s="16">
        <f>Bitcoin!J675/1000</f>
        <v>20.94290289</v>
      </c>
      <c r="C673" s="1">
        <f>Ethereum!K675/1000</f>
        <v>0.7050289146</v>
      </c>
      <c r="D673" s="1">
        <f>Litecoin!K675/1000</f>
        <v>0.08657179427</v>
      </c>
    </row>
    <row r="674" ht="15.75" customHeight="1">
      <c r="A674" s="7">
        <v>43040.0</v>
      </c>
      <c r="B674" s="16">
        <f>Bitcoin!J676/1000</f>
        <v>14.43923929</v>
      </c>
      <c r="C674" s="1">
        <f>Ethereum!K676/1000</f>
        <v>0.7261528823</v>
      </c>
      <c r="D674" s="1">
        <f>Litecoin!K676/1000</f>
        <v>0.08248699511</v>
      </c>
      <c r="E674" s="1">
        <v>0.19410154217082232</v>
      </c>
    </row>
    <row r="675" ht="15.75" customHeight="1">
      <c r="A675" s="7">
        <v>43041.0</v>
      </c>
      <c r="B675" s="16">
        <f>Bitcoin!J677/1000</f>
        <v>20.58396424</v>
      </c>
      <c r="C675" s="1">
        <f>Ethereum!K677/1000</f>
        <v>0.6968017089</v>
      </c>
      <c r="D675" s="1">
        <f>Litecoin!K677/1000</f>
        <v>0.08772686788</v>
      </c>
      <c r="E675" s="1">
        <v>0.18542697042795964</v>
      </c>
    </row>
    <row r="676" ht="15.75" customHeight="1">
      <c r="A676" s="7">
        <v>43042.0</v>
      </c>
      <c r="B676" s="16">
        <f>Bitcoin!J678/1000</f>
        <v>21.03077184</v>
      </c>
      <c r="C676" s="1">
        <f>Ethereum!K678/1000</f>
        <v>0.6769352203</v>
      </c>
      <c r="D676" s="1">
        <f>Litecoin!K678/1000</f>
        <v>0.07568878513</v>
      </c>
      <c r="E676" s="1">
        <v>0.17380686153469851</v>
      </c>
    </row>
    <row r="677" ht="15.75" customHeight="1">
      <c r="A677" s="7">
        <v>43043.0</v>
      </c>
      <c r="B677" s="16">
        <f>Bitcoin!J679/1000</f>
        <v>20.72672119</v>
      </c>
      <c r="C677" s="1">
        <f>Ethereum!K679/1000</f>
        <v>0.6712265867</v>
      </c>
      <c r="D677" s="1">
        <f>Litecoin!K679/1000</f>
        <v>0.07556745668</v>
      </c>
      <c r="E677" s="1">
        <v>0.17024453854051846</v>
      </c>
    </row>
    <row r="678" ht="15.75" customHeight="1">
      <c r="A678" s="7">
        <v>43044.0</v>
      </c>
      <c r="B678" s="16">
        <f>Bitcoin!J680/1000</f>
        <v>20.97419868</v>
      </c>
      <c r="C678" s="1">
        <f>Ethereum!K680/1000</f>
        <v>0.689580602</v>
      </c>
      <c r="D678" s="1">
        <f>Litecoin!K680/1000</f>
        <v>0.08530182346</v>
      </c>
      <c r="E678" s="1">
        <v>0.16638868806282028</v>
      </c>
    </row>
    <row r="679" ht="15.75" customHeight="1">
      <c r="A679" s="7">
        <v>43045.0</v>
      </c>
      <c r="B679" s="16">
        <f>Bitcoin!J681/1000</f>
        <v>20.06084304</v>
      </c>
      <c r="C679" s="1">
        <f>Ethereum!K681/1000</f>
        <v>0.6868688234</v>
      </c>
      <c r="D679" s="1">
        <f>Litecoin!K681/1000</f>
        <v>0.0782342233</v>
      </c>
      <c r="E679" s="1">
        <v>0.18175413460618986</v>
      </c>
    </row>
    <row r="680" ht="15.75" customHeight="1">
      <c r="A680" s="7">
        <v>43046.0</v>
      </c>
      <c r="B680" s="16">
        <f>Bitcoin!J682/1000</f>
        <v>21.3740626</v>
      </c>
      <c r="C680" s="1">
        <f>Ethereum!K682/1000</f>
        <v>0.6802179596</v>
      </c>
      <c r="D680" s="1">
        <f>Litecoin!K682/1000</f>
        <v>0.07713486225</v>
      </c>
      <c r="E680" s="1">
        <v>0.17353318503497622</v>
      </c>
    </row>
    <row r="681" ht="15.75" customHeight="1">
      <c r="A681" s="7">
        <v>43047.0</v>
      </c>
      <c r="B681" s="16">
        <f>Bitcoin!J683/1000</f>
        <v>20.8822372</v>
      </c>
      <c r="C681" s="1">
        <f>Ethereum!K683/1000</f>
        <v>0.6924557031</v>
      </c>
      <c r="D681" s="1">
        <f>Litecoin!K683/1000</f>
        <v>0.0798079982</v>
      </c>
      <c r="E681" s="1">
        <v>0.1752837473671317</v>
      </c>
    </row>
    <row r="682" ht="15.75" customHeight="1">
      <c r="A682" s="7">
        <v>43048.0</v>
      </c>
      <c r="B682" s="16">
        <f>Bitcoin!J684/1000</f>
        <v>20.92821794</v>
      </c>
      <c r="C682" s="1">
        <f>Ethereum!K684/1000</f>
        <v>0.684784284</v>
      </c>
      <c r="D682" s="1">
        <f>Litecoin!K684/1000</f>
        <v>0.07648973283</v>
      </c>
      <c r="E682" s="1">
        <v>0.1796715069651546</v>
      </c>
    </row>
    <row r="683" ht="15.75" customHeight="1">
      <c r="A683" s="7">
        <v>43049.0</v>
      </c>
      <c r="B683" s="16">
        <f>Bitcoin!J685/1000</f>
        <v>18.85556949</v>
      </c>
      <c r="C683" s="1">
        <f>Ethereum!K685/1000</f>
        <v>0.6811784964</v>
      </c>
      <c r="D683" s="1">
        <f>Litecoin!K685/1000</f>
        <v>0.07636110968</v>
      </c>
      <c r="E683" s="1">
        <v>0.180692359688229</v>
      </c>
    </row>
    <row r="684" ht="15.75" customHeight="1">
      <c r="A684" s="7">
        <v>43050.0</v>
      </c>
      <c r="B684" s="16">
        <f>Bitcoin!J686/1000</f>
        <v>19.23562</v>
      </c>
      <c r="C684" s="1">
        <f>Ethereum!K686/1000</f>
        <v>0.6838743974</v>
      </c>
      <c r="D684" s="1">
        <f>Litecoin!K686/1000</f>
        <v>0.08236621564</v>
      </c>
      <c r="E684" s="1">
        <v>0.19123470840157406</v>
      </c>
    </row>
    <row r="685" ht="15.75" customHeight="1">
      <c r="A685" s="7">
        <v>43051.0</v>
      </c>
      <c r="B685" s="16">
        <f>Bitcoin!J687/1000</f>
        <v>20.35610204</v>
      </c>
      <c r="C685" s="1">
        <f>Ethereum!K687/1000</f>
        <v>0.6963419958</v>
      </c>
      <c r="D685" s="1">
        <f>Litecoin!K687/1000</f>
        <v>0.07420548611</v>
      </c>
      <c r="E685" s="1">
        <v>0.18935161301583042</v>
      </c>
    </row>
    <row r="686" ht="15.75" customHeight="1">
      <c r="A686" s="7">
        <v>43052.0</v>
      </c>
      <c r="B686" s="16">
        <f>Bitcoin!J688/1000</f>
        <v>19.65093992</v>
      </c>
      <c r="C686" s="1">
        <f>Ethereum!K688/1000</f>
        <v>0.6978025528</v>
      </c>
      <c r="D686" s="1">
        <f>Litecoin!K688/1000</f>
        <v>0.09833450029</v>
      </c>
      <c r="E686" s="1">
        <v>0.21157092492483748</v>
      </c>
    </row>
    <row r="687" ht="15.75" customHeight="1">
      <c r="A687" s="7">
        <v>43053.0</v>
      </c>
      <c r="B687" s="16">
        <f>Bitcoin!J689/1000</f>
        <v>19.27292418</v>
      </c>
      <c r="C687" s="1">
        <f>Ethereum!K689/1000</f>
        <v>0.6923909237</v>
      </c>
      <c r="D687" s="1">
        <f>Litecoin!K689/1000</f>
        <v>0.08894886846</v>
      </c>
      <c r="E687" s="1">
        <v>0.17824771347965282</v>
      </c>
    </row>
    <row r="688" ht="15.75" customHeight="1">
      <c r="A688" s="7">
        <v>43054.0</v>
      </c>
      <c r="B688" s="16">
        <f>Bitcoin!J690/1000</f>
        <v>19.81213921</v>
      </c>
      <c r="C688" s="1">
        <f>Ethereum!K690/1000</f>
        <v>0.6874150255</v>
      </c>
      <c r="D688" s="1">
        <f>Litecoin!K690/1000</f>
        <v>0.09200856494</v>
      </c>
      <c r="E688" s="1">
        <v>0.18749666554976457</v>
      </c>
    </row>
    <row r="689" ht="15.75" customHeight="1">
      <c r="A689" s="7">
        <v>43055.0</v>
      </c>
      <c r="B689" s="16">
        <f>Bitcoin!J691/1000</f>
        <v>19.30706316</v>
      </c>
      <c r="C689" s="1">
        <f>Ethereum!K691/1000</f>
        <v>0.6705660551</v>
      </c>
      <c r="D689" s="1">
        <f>Litecoin!K691/1000</f>
        <v>0.09276342942</v>
      </c>
      <c r="E689" s="1">
        <v>0.19280387834179133</v>
      </c>
    </row>
    <row r="690" ht="15.75" customHeight="1">
      <c r="A690" s="7">
        <v>43056.0</v>
      </c>
      <c r="B690" s="16">
        <f>Bitcoin!J692/1000</f>
        <v>19.66925288</v>
      </c>
      <c r="C690" s="1">
        <f>Ethereum!K692/1000</f>
        <v>0.669548489</v>
      </c>
      <c r="D690" s="1">
        <f>Litecoin!K692/1000</f>
        <v>0.07908088302</v>
      </c>
      <c r="E690" s="1">
        <v>0.19972548582502403</v>
      </c>
    </row>
    <row r="691" ht="15.75" customHeight="1">
      <c r="A691" s="7">
        <v>43057.0</v>
      </c>
      <c r="B691" s="16">
        <f>Bitcoin!J693/1000</f>
        <v>19.35634991</v>
      </c>
      <c r="C691" s="1">
        <f>Ethereum!K693/1000</f>
        <v>0.66535285</v>
      </c>
      <c r="D691" s="1">
        <f>Litecoin!K693/1000</f>
        <v>0.0793117391</v>
      </c>
      <c r="E691" s="1">
        <v>0.19122732856958827</v>
      </c>
    </row>
    <row r="692" ht="15.75" customHeight="1">
      <c r="A692" s="7">
        <v>43058.0</v>
      </c>
      <c r="B692" s="16">
        <f>Bitcoin!J694/1000</f>
        <v>19.65704424</v>
      </c>
      <c r="C692" s="1">
        <f>Ethereum!K694/1000</f>
        <v>0.6686780201</v>
      </c>
      <c r="D692" s="1">
        <f>Litecoin!K694/1000</f>
        <v>0.07691452333</v>
      </c>
      <c r="E692" s="1">
        <v>0.19347637025541545</v>
      </c>
    </row>
    <row r="693" ht="15.75" customHeight="1">
      <c r="A693" s="7">
        <v>43059.0</v>
      </c>
      <c r="B693" s="16">
        <f>Bitcoin!J695/1000</f>
        <v>19.61838354</v>
      </c>
      <c r="C693" s="1">
        <f>Ethereum!K695/1000</f>
        <v>0.7223220738</v>
      </c>
      <c r="D693" s="1">
        <f>Litecoin!K695/1000</f>
        <v>0.09155248249</v>
      </c>
      <c r="E693" s="1">
        <v>0.20653542961904608</v>
      </c>
    </row>
    <row r="694" ht="15.75" customHeight="1">
      <c r="A694" s="7">
        <v>43060.0</v>
      </c>
      <c r="B694" s="16">
        <f>Bitcoin!J696/1000</f>
        <v>19.46803637</v>
      </c>
      <c r="C694" s="1">
        <f>Ethereum!K696/1000</f>
        <v>0.7132974242</v>
      </c>
      <c r="D694" s="1">
        <f>Litecoin!K696/1000</f>
        <v>0.09981497383</v>
      </c>
      <c r="E694" s="1">
        <v>0.20365599595143666</v>
      </c>
    </row>
    <row r="695" ht="15.75" customHeight="1">
      <c r="A695" s="7">
        <v>43061.0</v>
      </c>
      <c r="B695" s="16">
        <f>Bitcoin!J697/1000</f>
        <v>16.326827</v>
      </c>
      <c r="C695" s="1">
        <f>Ethereum!K697/1000</f>
        <v>0.704254227</v>
      </c>
      <c r="D695" s="1">
        <f>Litecoin!K697/1000</f>
        <v>0.09178827488</v>
      </c>
      <c r="E695" s="1">
        <v>0.20891400326024145</v>
      </c>
    </row>
    <row r="696" ht="15.75" customHeight="1">
      <c r="A696" s="7">
        <v>43062.0</v>
      </c>
      <c r="B696" s="16">
        <f>Bitcoin!J698/1000</f>
        <v>19.36064554</v>
      </c>
      <c r="C696" s="1">
        <f>Ethereum!K698/1000</f>
        <v>0.7299291669</v>
      </c>
      <c r="D696" s="1">
        <f>Litecoin!K698/1000</f>
        <v>0.09394121018</v>
      </c>
      <c r="E696" s="1">
        <v>0.22008710842210044</v>
      </c>
    </row>
    <row r="697" ht="15.75" customHeight="1">
      <c r="A697" s="7">
        <v>43063.0</v>
      </c>
      <c r="B697" s="16">
        <f>Bitcoin!J699/1000</f>
        <v>19.34758906</v>
      </c>
      <c r="C697" s="1">
        <f>Ethereum!K699/1000</f>
        <v>0.7432422081</v>
      </c>
      <c r="D697" s="1">
        <f>Litecoin!K699/1000</f>
        <v>0.09361926722</v>
      </c>
      <c r="E697" s="1">
        <v>0.21570000565744726</v>
      </c>
    </row>
    <row r="698" ht="15.75" customHeight="1">
      <c r="A698" s="7">
        <v>43064.0</v>
      </c>
      <c r="B698" s="16">
        <f>Bitcoin!J700/1000</f>
        <v>19.42303043</v>
      </c>
      <c r="C698" s="1">
        <f>Ethereum!K700/1000</f>
        <v>0.7465537873</v>
      </c>
      <c r="D698" s="1">
        <f>Litecoin!K700/1000</f>
        <v>0.09492343705</v>
      </c>
      <c r="E698" s="1">
        <v>0.21920710771892893</v>
      </c>
    </row>
    <row r="699" ht="15.75" customHeight="1">
      <c r="A699" s="7">
        <v>43065.0</v>
      </c>
      <c r="B699" s="16">
        <f>Bitcoin!J701/1000</f>
        <v>19.22527581</v>
      </c>
      <c r="C699" s="1">
        <f>Ethereum!K701/1000</f>
        <v>0.7512744464</v>
      </c>
      <c r="D699" s="1">
        <f>Litecoin!K701/1000</f>
        <v>0.08746340191</v>
      </c>
      <c r="E699" s="1">
        <v>0.22149896446118422</v>
      </c>
    </row>
    <row r="700" ht="15.75" customHeight="1">
      <c r="A700" s="7">
        <v>43066.0</v>
      </c>
      <c r="B700" s="16">
        <f>Bitcoin!J702/1000</f>
        <v>19.31433235</v>
      </c>
      <c r="C700" s="1">
        <f>Ethereum!K702/1000</f>
        <v>0.7531379044</v>
      </c>
      <c r="D700" s="1">
        <f>Litecoin!K702/1000</f>
        <v>0.09287037185</v>
      </c>
      <c r="E700" s="1">
        <v>0.21715136888606015</v>
      </c>
    </row>
    <row r="701" ht="15.75" customHeight="1">
      <c r="A701" s="7">
        <v>43067.0</v>
      </c>
      <c r="B701" s="16">
        <f>Bitcoin!J703/1000</f>
        <v>19.20697347</v>
      </c>
      <c r="C701" s="1">
        <f>Ethereum!K703/1000</f>
        <v>0.7368565306</v>
      </c>
      <c r="D701" s="1">
        <f>Litecoin!K703/1000</f>
        <v>0.09724684503</v>
      </c>
      <c r="E701" s="1">
        <v>0.22105771211086936</v>
      </c>
    </row>
    <row r="702" ht="15.75" customHeight="1">
      <c r="A702" s="7">
        <v>43068.0</v>
      </c>
      <c r="B702" s="16">
        <f>Bitcoin!J704/1000</f>
        <v>19.34513386</v>
      </c>
      <c r="C702" s="1">
        <f>Ethereum!K704/1000</f>
        <v>0.7475600273</v>
      </c>
      <c r="D702" s="1">
        <f>Litecoin!K704/1000</f>
        <v>0.09213652752</v>
      </c>
      <c r="E702" s="1">
        <v>0.22127233180322442</v>
      </c>
    </row>
    <row r="703" ht="15.75" customHeight="1">
      <c r="A703" s="7">
        <v>43069.0</v>
      </c>
      <c r="B703" s="16">
        <f>Bitcoin!J705/1000</f>
        <v>19.09715939</v>
      </c>
      <c r="C703" s="1">
        <f>Ethereum!K705/1000</f>
        <v>0.751304965</v>
      </c>
      <c r="D703" s="1">
        <f>Litecoin!K705/1000</f>
        <v>0.1271770304</v>
      </c>
      <c r="E703" s="1">
        <v>0.21613787175988602</v>
      </c>
    </row>
    <row r="704" ht="15.75" customHeight="1">
      <c r="A704" s="7">
        <v>43070.0</v>
      </c>
      <c r="B704" s="16">
        <f>Bitcoin!J706/1000</f>
        <v>19.5018198</v>
      </c>
      <c r="C704" s="1">
        <f>Ethereum!K706/1000</f>
        <v>0.7585685245</v>
      </c>
      <c r="D704" s="1">
        <f>Litecoin!K706/1000</f>
        <v>0.1206774617</v>
      </c>
      <c r="E704" s="1">
        <v>0.2172840450070985</v>
      </c>
    </row>
    <row r="705" ht="15.75" customHeight="1">
      <c r="A705" s="7">
        <v>43071.0</v>
      </c>
      <c r="B705" s="16">
        <f>Bitcoin!J707/1000</f>
        <v>19.18398393</v>
      </c>
      <c r="C705" s="1">
        <f>Ethereum!K707/1000</f>
        <v>0.7690880842</v>
      </c>
      <c r="D705" s="1">
        <f>Litecoin!K707/1000</f>
        <v>0.118755441</v>
      </c>
      <c r="E705" s="1">
        <v>0.22604725330326816</v>
      </c>
    </row>
    <row r="706" ht="15.75" customHeight="1">
      <c r="A706" s="7">
        <v>43072.0</v>
      </c>
      <c r="B706" s="16">
        <f>Bitcoin!J708/1000</f>
        <v>19.3317419</v>
      </c>
      <c r="C706" s="1">
        <f>Ethereum!K708/1000</f>
        <v>0.746493088</v>
      </c>
      <c r="D706" s="1">
        <f>Litecoin!K708/1000</f>
        <v>0.1083218458</v>
      </c>
      <c r="E706" s="1">
        <v>0.23329300648932125</v>
      </c>
    </row>
    <row r="707" ht="15.75" customHeight="1">
      <c r="A707" s="7">
        <v>43073.0</v>
      </c>
      <c r="B707" s="16">
        <f>Bitcoin!J709/1000</f>
        <v>19.32660832</v>
      </c>
      <c r="C707" s="1">
        <f>Ethereum!K709/1000</f>
        <v>0.8139800093</v>
      </c>
      <c r="D707" s="1">
        <f>Litecoin!K709/1000</f>
        <v>0.1012977485</v>
      </c>
      <c r="E707" s="1">
        <v>0.24686028617254166</v>
      </c>
    </row>
    <row r="708" ht="15.75" customHeight="1">
      <c r="A708" s="7">
        <v>43074.0</v>
      </c>
      <c r="B708" s="16">
        <f>Bitcoin!J710/1000</f>
        <v>19.24112297</v>
      </c>
      <c r="C708" s="1">
        <f>Ethereum!K710/1000</f>
        <v>0.8025146894</v>
      </c>
      <c r="D708" s="1">
        <f>Litecoin!K710/1000</f>
        <v>0.09509072726</v>
      </c>
      <c r="E708" s="1">
        <v>0.24542842549304278</v>
      </c>
    </row>
    <row r="709" ht="15.75" customHeight="1">
      <c r="A709" s="7">
        <v>43075.0</v>
      </c>
      <c r="B709" s="16">
        <f>Bitcoin!J711/1000</f>
        <v>22.8230907</v>
      </c>
      <c r="C709" s="1">
        <f>Ethereum!K711/1000</f>
        <v>0.826387957</v>
      </c>
      <c r="D709" s="1">
        <f>Litecoin!K711/1000</f>
        <v>0.1171170036</v>
      </c>
      <c r="E709" s="1">
        <v>0.25980035581719974</v>
      </c>
    </row>
    <row r="710" ht="15.75" customHeight="1">
      <c r="A710" s="7">
        <v>43076.0</v>
      </c>
      <c r="B710" s="16">
        <f>Bitcoin!J712/1000</f>
        <v>22.57106795</v>
      </c>
      <c r="C710" s="1">
        <f>Ethereum!K712/1000</f>
        <v>0.7939118299</v>
      </c>
      <c r="D710" s="1">
        <f>Litecoin!K712/1000</f>
        <v>0.1253744767</v>
      </c>
      <c r="E710" s="1">
        <v>0.3091624397915724</v>
      </c>
    </row>
    <row r="711" ht="15.75" customHeight="1">
      <c r="A711" s="7">
        <v>43077.0</v>
      </c>
      <c r="B711" s="16">
        <f>Bitcoin!J713/1000</f>
        <v>22.79462049</v>
      </c>
      <c r="C711" s="1">
        <f>Ethereum!K713/1000</f>
        <v>0.8078621343</v>
      </c>
      <c r="D711" s="1">
        <f>Litecoin!K713/1000</f>
        <v>0.1267584602</v>
      </c>
      <c r="E711" s="1">
        <v>0.31736792559546406</v>
      </c>
    </row>
    <row r="712" ht="15.75" customHeight="1">
      <c r="A712" s="7">
        <v>43078.0</v>
      </c>
      <c r="B712" s="16">
        <f>Bitcoin!J714/1000</f>
        <v>22.73135336</v>
      </c>
      <c r="C712" s="1">
        <f>Ethereum!K714/1000</f>
        <v>0.8101612251</v>
      </c>
      <c r="D712" s="1">
        <f>Litecoin!K714/1000</f>
        <v>0.2131860189</v>
      </c>
      <c r="E712" s="1">
        <v>0.29879234883120925</v>
      </c>
    </row>
    <row r="713" ht="15.75" customHeight="1">
      <c r="A713" s="7">
        <v>43079.0</v>
      </c>
      <c r="B713" s="16">
        <f>Bitcoin!J715/1000</f>
        <v>22.87713138</v>
      </c>
      <c r="C713" s="1">
        <f>Ethereum!K715/1000</f>
        <v>0.8035743512</v>
      </c>
      <c r="D713" s="1">
        <f>Litecoin!K715/1000</f>
        <v>0.1779912515</v>
      </c>
      <c r="E713" s="1">
        <v>0.3062440954154781</v>
      </c>
    </row>
    <row r="714" ht="15.75" customHeight="1">
      <c r="A714" s="7">
        <v>43080.0</v>
      </c>
      <c r="B714" s="16">
        <f>Bitcoin!J716/1000</f>
        <v>22.76404138</v>
      </c>
      <c r="C714" s="1">
        <f>Ethereum!K716/1000</f>
        <v>0.8198810626</v>
      </c>
      <c r="D714" s="1">
        <f>Litecoin!K716/1000</f>
        <v>0.1899486503</v>
      </c>
      <c r="E714" s="1">
        <v>0.3086780763587095</v>
      </c>
    </row>
    <row r="715" ht="15.75" customHeight="1">
      <c r="A715" s="7">
        <v>43081.0</v>
      </c>
      <c r="B715" s="16">
        <f>Bitcoin!J717/1000</f>
        <v>22.29006511</v>
      </c>
      <c r="C715" s="1">
        <f>Ethereum!K717/1000</f>
        <v>0.8264892735</v>
      </c>
      <c r="D715" s="1">
        <f>Litecoin!K717/1000</f>
        <v>0.2601770361</v>
      </c>
      <c r="E715" s="1">
        <v>0.3062099871396839</v>
      </c>
    </row>
    <row r="716" ht="15.75" customHeight="1">
      <c r="A716" s="7">
        <v>43082.0</v>
      </c>
      <c r="B716" s="16">
        <f>Bitcoin!J718/1000</f>
        <v>23.22246447</v>
      </c>
      <c r="C716" s="1">
        <f>Ethereum!K718/1000</f>
        <v>0.8730155139</v>
      </c>
      <c r="D716" s="1">
        <f>Litecoin!K718/1000</f>
        <v>0.2200705654</v>
      </c>
      <c r="E716" s="1">
        <v>0.31007334871780173</v>
      </c>
    </row>
    <row r="717" ht="15.75" customHeight="1">
      <c r="A717" s="7">
        <v>43083.0</v>
      </c>
      <c r="B717" s="16">
        <f>Bitcoin!J719/1000</f>
        <v>22.67441294</v>
      </c>
      <c r="C717" s="1">
        <f>Ethereum!K719/1000</f>
        <v>0.8876355575</v>
      </c>
      <c r="D717" s="1">
        <f>Litecoin!K719/1000</f>
        <v>0.2377308772</v>
      </c>
      <c r="E717" s="1">
        <v>0.2991068673169635</v>
      </c>
    </row>
    <row r="718" ht="15.75" customHeight="1">
      <c r="A718" s="7">
        <v>43084.0</v>
      </c>
      <c r="B718" s="16">
        <f>Bitcoin!J720/1000</f>
        <v>22.81860928</v>
      </c>
      <c r="C718" s="1">
        <f>Ethereum!K720/1000</f>
        <v>0.9083924743</v>
      </c>
      <c r="D718" s="1">
        <f>Litecoin!K720/1000</f>
        <v>0.2376300313</v>
      </c>
      <c r="E718" s="1">
        <v>0.3205836614080797</v>
      </c>
    </row>
    <row r="719" ht="15.75" customHeight="1">
      <c r="A719" s="7">
        <v>43085.0</v>
      </c>
      <c r="B719" s="16">
        <f>Bitcoin!J721/1000</f>
        <v>22.72950807</v>
      </c>
      <c r="C719" s="1">
        <f>Ethereum!K721/1000</f>
        <v>0.9006465147</v>
      </c>
      <c r="D719" s="1">
        <f>Litecoin!K721/1000</f>
        <v>0.2328137657</v>
      </c>
      <c r="E719" s="1">
        <v>0.3605281687600582</v>
      </c>
    </row>
    <row r="720" ht="15.75" customHeight="1">
      <c r="A720" s="7">
        <v>43086.0</v>
      </c>
      <c r="B720" s="16">
        <f>Bitcoin!J722/1000</f>
        <v>22.67863075</v>
      </c>
      <c r="C720" s="1">
        <f>Ethereum!K722/1000</f>
        <v>0.9120229715</v>
      </c>
      <c r="D720" s="1">
        <f>Litecoin!K722/1000</f>
        <v>0.261878699</v>
      </c>
      <c r="E720" s="1">
        <v>0.38238897331979904</v>
      </c>
    </row>
    <row r="721" ht="15.75" customHeight="1">
      <c r="A721" s="7">
        <v>43087.0</v>
      </c>
      <c r="B721" s="16">
        <f>Bitcoin!J723/1000</f>
        <v>27.01102782</v>
      </c>
      <c r="C721" s="1">
        <f>Ethereum!K723/1000</f>
        <v>0.9402823627</v>
      </c>
      <c r="D721" s="1">
        <f>Litecoin!K723/1000</f>
        <v>0.2644216042</v>
      </c>
      <c r="E721" s="1">
        <v>0.37683775552182125</v>
      </c>
    </row>
    <row r="722" ht="15.75" customHeight="1">
      <c r="A722" s="7">
        <v>43088.0</v>
      </c>
      <c r="B722" s="16">
        <f>Bitcoin!J724/1000</f>
        <v>26.67302916</v>
      </c>
      <c r="C722" s="1">
        <f>Ethereum!K724/1000</f>
        <v>0.9463897436</v>
      </c>
      <c r="D722" s="1">
        <f>Litecoin!K724/1000</f>
        <v>0.273026493</v>
      </c>
      <c r="E722" s="1">
        <v>0.3795015214456482</v>
      </c>
    </row>
    <row r="723" ht="15.75" customHeight="1">
      <c r="A723" s="7">
        <v>43089.0</v>
      </c>
      <c r="B723" s="16">
        <f>Bitcoin!J725/1000</f>
        <v>26.76614173</v>
      </c>
      <c r="C723" s="1">
        <f>Ethereum!K725/1000</f>
        <v>0.9404875043</v>
      </c>
      <c r="D723" s="1">
        <f>Litecoin!K725/1000</f>
        <v>0.2630947887</v>
      </c>
      <c r="E723" s="1">
        <v>0.38456885903884747</v>
      </c>
    </row>
    <row r="724" ht="15.75" customHeight="1">
      <c r="A724" s="7">
        <v>43090.0</v>
      </c>
      <c r="B724" s="16">
        <f>Bitcoin!J726/1000</f>
        <v>27.10507152</v>
      </c>
      <c r="C724" s="1">
        <f>Ethereum!K726/1000</f>
        <v>0.9438552347</v>
      </c>
      <c r="D724" s="1">
        <f>Litecoin!K726/1000</f>
        <v>0.2787046034</v>
      </c>
      <c r="E724" s="1">
        <v>0.38964220180302805</v>
      </c>
    </row>
    <row r="725" ht="15.75" customHeight="1">
      <c r="A725" s="7">
        <v>43091.0</v>
      </c>
      <c r="B725" s="16">
        <f>Bitcoin!J727/1000</f>
        <v>26.67551216</v>
      </c>
      <c r="C725" s="1">
        <f>Ethereum!K727/1000</f>
        <v>0.9300367888</v>
      </c>
      <c r="D725" s="1">
        <f>Litecoin!K727/1000</f>
        <v>0.2532728939</v>
      </c>
      <c r="E725" s="1">
        <v>0.3922079607206877</v>
      </c>
    </row>
    <row r="726" ht="15.75" customHeight="1">
      <c r="A726" s="7">
        <v>43092.0</v>
      </c>
      <c r="B726" s="16">
        <f>Bitcoin!J728/1000</f>
        <v>26.85397793</v>
      </c>
      <c r="C726" s="1">
        <f>Ethereum!K728/1000</f>
        <v>0.9275447897</v>
      </c>
      <c r="D726" s="1">
        <f>Litecoin!K728/1000</f>
        <v>0.2625849433</v>
      </c>
      <c r="E726" s="1">
        <v>0.40225557578705134</v>
      </c>
    </row>
    <row r="727" ht="15.75" customHeight="1">
      <c r="A727" s="7">
        <v>43093.0</v>
      </c>
      <c r="B727" s="16">
        <f>Bitcoin!J729/1000</f>
        <v>26.70096293</v>
      </c>
      <c r="C727" s="1">
        <f>Ethereum!K729/1000</f>
        <v>0.9164663739</v>
      </c>
      <c r="D727" s="1">
        <f>Litecoin!K729/1000</f>
        <v>0.2608425658</v>
      </c>
      <c r="E727" s="1">
        <v>0.4288970496336073</v>
      </c>
    </row>
    <row r="728" ht="15.75" customHeight="1">
      <c r="A728" s="7">
        <v>43094.0</v>
      </c>
      <c r="B728" s="16">
        <f>Bitcoin!J730/1000</f>
        <v>27.01413157</v>
      </c>
      <c r="C728" s="1">
        <f>Ethereum!K730/1000</f>
        <v>0.9290602772</v>
      </c>
      <c r="D728" s="1">
        <f>Litecoin!K730/1000</f>
        <v>0.2773226381</v>
      </c>
      <c r="E728" s="1">
        <v>0.4026868512402753</v>
      </c>
    </row>
    <row r="729" ht="15.75" customHeight="1">
      <c r="A729" s="7">
        <v>43095.0</v>
      </c>
      <c r="B729" s="16">
        <f>Bitcoin!J731/1000</f>
        <v>26.57805433</v>
      </c>
      <c r="C729" s="1">
        <f>Ethereum!K731/1000</f>
        <v>0.9380011922</v>
      </c>
      <c r="D729" s="1">
        <f>Litecoin!K731/1000</f>
        <v>0.2664312156</v>
      </c>
      <c r="E729" s="1">
        <v>0.4036861329791175</v>
      </c>
    </row>
    <row r="730" ht="15.75" customHeight="1">
      <c r="A730" s="7">
        <v>43096.0</v>
      </c>
      <c r="B730" s="16">
        <f>Bitcoin!J732/1000</f>
        <v>26.89308522</v>
      </c>
      <c r="C730" s="1">
        <f>Ethereum!K732/1000</f>
        <v>0.942582004</v>
      </c>
      <c r="D730" s="1">
        <f>Litecoin!K732/1000</f>
        <v>0.2742297624</v>
      </c>
      <c r="E730" s="1">
        <v>0.4145320034983387</v>
      </c>
    </row>
    <row r="731" ht="15.75" customHeight="1">
      <c r="A731" s="7">
        <v>43097.0</v>
      </c>
      <c r="B731" s="16">
        <f>Bitcoin!J733/1000</f>
        <v>26.77638412</v>
      </c>
      <c r="C731" s="1">
        <f>Ethereum!K733/1000</f>
        <v>0.9855676113</v>
      </c>
      <c r="D731" s="1">
        <f>Litecoin!K733/1000</f>
        <v>0.2786879045</v>
      </c>
      <c r="E731" s="1">
        <v>0.4323695818373083</v>
      </c>
    </row>
    <row r="732" ht="15.75" customHeight="1">
      <c r="A732" s="7">
        <v>43098.0</v>
      </c>
      <c r="B732" s="16">
        <f>Bitcoin!J734/1000</f>
        <v>26.66713203</v>
      </c>
      <c r="C732" s="1">
        <f>Ethereum!K734/1000</f>
        <v>0.9833200918</v>
      </c>
      <c r="D732" s="1">
        <f>Litecoin!K734/1000</f>
        <v>0.282844171</v>
      </c>
      <c r="E732" s="1">
        <v>0.4589919254669707</v>
      </c>
    </row>
    <row r="733" ht="15.75" customHeight="1">
      <c r="A733" s="7">
        <v>43099.0</v>
      </c>
      <c r="B733" s="16">
        <f>Bitcoin!J735/1000</f>
        <v>27.19632185</v>
      </c>
      <c r="C733" s="1">
        <f>Ethereum!K735/1000</f>
        <v>0.9875186799</v>
      </c>
      <c r="D733" s="1">
        <f>Litecoin!K735/1000</f>
        <v>0.276746359</v>
      </c>
      <c r="E733" s="1">
        <v>0.4715699051505824</v>
      </c>
    </row>
    <row r="734" ht="15.75" customHeight="1">
      <c r="A734" s="7">
        <v>43100.0</v>
      </c>
      <c r="B734" s="16">
        <f>Bitcoin!J736/1000</f>
        <v>26.63516337</v>
      </c>
      <c r="C734" s="1">
        <f>Ethereum!K736/1000</f>
        <v>0.9744826405</v>
      </c>
      <c r="D734" s="1">
        <f>Litecoin!K736/1000</f>
        <v>0.2966673468</v>
      </c>
      <c r="E734" s="1">
        <v>0.4518824232095126</v>
      </c>
    </row>
    <row r="735" ht="15.75" customHeight="1">
      <c r="A735" s="7">
        <v>43101.0</v>
      </c>
      <c r="B735" s="16">
        <f>Bitcoin!J737/1000</f>
        <v>23.15690158</v>
      </c>
      <c r="C735" s="1">
        <f>Ethereum!K737/1000</f>
        <v>0.985291565</v>
      </c>
      <c r="D735" s="1">
        <f>Litecoin!K737/1000</f>
        <v>0.2952765975</v>
      </c>
      <c r="E735" s="1">
        <v>0.4720960367613101</v>
      </c>
    </row>
    <row r="736" ht="15.75" customHeight="1">
      <c r="A736" s="7">
        <v>43102.0</v>
      </c>
      <c r="B736" s="16">
        <f>Bitcoin!J738/1000</f>
        <v>21.5821724</v>
      </c>
      <c r="C736" s="1">
        <f>Ethereum!K738/1000</f>
        <v>1.020295194</v>
      </c>
      <c r="D736" s="1">
        <f>Litecoin!K738/1000</f>
        <v>0.2884807614</v>
      </c>
      <c r="E736" s="1">
        <v>0.47040437268824653</v>
      </c>
    </row>
    <row r="737" ht="15.75" customHeight="1">
      <c r="A737" s="7">
        <v>43103.0</v>
      </c>
      <c r="B737" s="16">
        <f>Bitcoin!J739/1000</f>
        <v>24.01557334</v>
      </c>
      <c r="C737" s="1">
        <f>Ethereum!K739/1000</f>
        <v>1.044939895</v>
      </c>
      <c r="D737" s="1">
        <f>Litecoin!K739/1000</f>
        <v>0.2941459896</v>
      </c>
      <c r="E737" s="1">
        <v>0.5020175301213902</v>
      </c>
    </row>
    <row r="738" ht="15.75" customHeight="1">
      <c r="A738" s="7">
        <v>43104.0</v>
      </c>
      <c r="B738" s="16">
        <f>Bitcoin!J740/1000</f>
        <v>22.47838997</v>
      </c>
      <c r="C738" s="1">
        <f>Ethereum!K740/1000</f>
        <v>1.088165714</v>
      </c>
      <c r="D738" s="1">
        <f>Litecoin!K740/1000</f>
        <v>0.2593270949</v>
      </c>
      <c r="E738" s="1">
        <v>0.49052426304177715</v>
      </c>
    </row>
    <row r="739" ht="15.75" customHeight="1">
      <c r="A739" s="7">
        <v>43105.0</v>
      </c>
      <c r="B739" s="16">
        <f>Bitcoin!J741/1000</f>
        <v>26.43622033</v>
      </c>
      <c r="C739" s="1">
        <f>Ethereum!K741/1000</f>
        <v>1.126714718</v>
      </c>
      <c r="D739" s="1">
        <f>Litecoin!K741/1000</f>
        <v>0.3079104187</v>
      </c>
      <c r="E739" s="1">
        <v>0.5013327882735292</v>
      </c>
    </row>
    <row r="740" ht="15.75" customHeight="1">
      <c r="A740" s="7">
        <v>43106.0</v>
      </c>
      <c r="B740" s="16">
        <f>Bitcoin!J742/1000</f>
        <v>22.62242601</v>
      </c>
      <c r="C740" s="1">
        <f>Ethereum!K742/1000</f>
        <v>1.106386978</v>
      </c>
      <c r="D740" s="1">
        <f>Litecoin!K742/1000</f>
        <v>0.2927129741</v>
      </c>
      <c r="E740" s="1">
        <v>0.48999482488049545</v>
      </c>
    </row>
    <row r="741" ht="15.75" customHeight="1">
      <c r="A741" s="7">
        <v>43107.0</v>
      </c>
      <c r="B741" s="16">
        <f>Bitcoin!J743/1000</f>
        <v>23.71267079</v>
      </c>
      <c r="C741" s="1">
        <f>Ethereum!K743/1000</f>
        <v>1.114298138</v>
      </c>
      <c r="D741" s="1">
        <f>Litecoin!K743/1000</f>
        <v>0.2942240782</v>
      </c>
      <c r="E741" s="1">
        <v>0.48465877664998663</v>
      </c>
    </row>
    <row r="742" ht="15.75" customHeight="1">
      <c r="A742" s="7">
        <v>43108.0</v>
      </c>
      <c r="B742" s="16">
        <f>Bitcoin!J744/1000</f>
        <v>23.0428622</v>
      </c>
      <c r="C742" s="1">
        <f>Ethereum!K744/1000</f>
        <v>1.132580016</v>
      </c>
      <c r="D742" s="1">
        <f>Litecoin!K744/1000</f>
        <v>0.2756758135</v>
      </c>
      <c r="E742" s="1">
        <v>0.46923838001512885</v>
      </c>
    </row>
    <row r="743" ht="15.75" customHeight="1">
      <c r="A743" s="7">
        <v>43109.0</v>
      </c>
      <c r="B743" s="16">
        <f>Bitcoin!J745/1000</f>
        <v>23.44746557</v>
      </c>
      <c r="C743" s="1">
        <f>Ethereum!K745/1000</f>
        <v>1.148296537</v>
      </c>
      <c r="D743" s="1">
        <f>Litecoin!K745/1000</f>
        <v>0.2808750453</v>
      </c>
      <c r="E743" s="1">
        <v>0.4520386255257891</v>
      </c>
    </row>
    <row r="744" ht="15.75" customHeight="1">
      <c r="A744" s="7">
        <v>43110.0</v>
      </c>
      <c r="B744" s="16">
        <f>Bitcoin!J746/1000</f>
        <v>23.14449583</v>
      </c>
      <c r="C744" s="1">
        <f>Ethereum!K746/1000</f>
        <v>1.161523812</v>
      </c>
      <c r="D744" s="1">
        <f>Litecoin!K746/1000</f>
        <v>0.286962067</v>
      </c>
      <c r="E744" s="1">
        <v>0.5089646737165819</v>
      </c>
    </row>
    <row r="745" ht="15.75" customHeight="1">
      <c r="A745" s="7">
        <v>43111.0</v>
      </c>
      <c r="B745" s="16">
        <f>Bitcoin!J747/1000</f>
        <v>20.9978933</v>
      </c>
      <c r="C745" s="1">
        <f>Ethereum!K747/1000</f>
        <v>1.209808929</v>
      </c>
      <c r="D745" s="1">
        <f>Litecoin!K747/1000</f>
        <v>0.2651953153</v>
      </c>
      <c r="E745" s="1">
        <v>0.5006855031436921</v>
      </c>
    </row>
    <row r="746" ht="15.75" customHeight="1">
      <c r="A746" s="7">
        <v>43112.0</v>
      </c>
      <c r="B746" s="16">
        <f>Bitcoin!J748/1000</f>
        <v>22.96451228</v>
      </c>
      <c r="C746" s="1">
        <f>Ethereum!K748/1000</f>
        <v>1.213684984</v>
      </c>
      <c r="D746" s="1">
        <f>Litecoin!K748/1000</f>
        <v>0.2816291023</v>
      </c>
      <c r="E746" s="1">
        <v>0.5274671669835149</v>
      </c>
    </row>
    <row r="747" ht="15.75" customHeight="1">
      <c r="A747" s="7">
        <v>43113.0</v>
      </c>
      <c r="B747" s="16">
        <f>Bitcoin!J749/1000</f>
        <v>27.50592573</v>
      </c>
      <c r="C747" s="1">
        <f>Ethereum!K749/1000</f>
        <v>1.226774146</v>
      </c>
      <c r="D747" s="1">
        <f>Litecoin!K749/1000</f>
        <v>0.2642111729</v>
      </c>
      <c r="E747" s="1">
        <v>0.5276964047531053</v>
      </c>
    </row>
    <row r="748" ht="15.75" customHeight="1">
      <c r="A748" s="7">
        <v>43114.0</v>
      </c>
      <c r="B748" s="16">
        <f>Bitcoin!J750/1000</f>
        <v>26.55509153</v>
      </c>
      <c r="C748" s="1">
        <f>Ethereum!K750/1000</f>
        <v>1.192555439</v>
      </c>
      <c r="D748" s="1">
        <f>Litecoin!K750/1000</f>
        <v>0.2604335067</v>
      </c>
      <c r="E748" s="1">
        <v>0.5369330109263201</v>
      </c>
    </row>
    <row r="749" ht="15.75" customHeight="1">
      <c r="A749" s="7">
        <v>43115.0</v>
      </c>
      <c r="B749" s="16">
        <f>Bitcoin!J751/1000</f>
        <v>28.26526568</v>
      </c>
      <c r="C749" s="1">
        <f>Ethereum!K751/1000</f>
        <v>1.21256006</v>
      </c>
      <c r="D749" s="1">
        <f>Litecoin!K751/1000</f>
        <v>0.2932440189</v>
      </c>
      <c r="E749" s="1">
        <v>0.5777885103444115</v>
      </c>
    </row>
    <row r="750" ht="15.75" customHeight="1">
      <c r="A750" s="7">
        <v>43116.0</v>
      </c>
      <c r="B750" s="16">
        <f>Bitcoin!J752/1000</f>
        <v>27.07144097</v>
      </c>
      <c r="C750" s="1">
        <f>Ethereum!K752/1000</f>
        <v>1.223125909</v>
      </c>
      <c r="D750" s="1">
        <f>Litecoin!K752/1000</f>
        <v>0.2587002639</v>
      </c>
      <c r="E750" s="1">
        <v>0.5778965282838117</v>
      </c>
    </row>
    <row r="751" ht="15.75" customHeight="1">
      <c r="A751" s="7">
        <v>43117.0</v>
      </c>
      <c r="B751" s="16">
        <f>Bitcoin!J753/1000</f>
        <v>25.48431361</v>
      </c>
      <c r="C751" s="1">
        <f>Ethereum!K753/1000</f>
        <v>1.243635804</v>
      </c>
      <c r="D751" s="1">
        <f>Litecoin!K753/1000</f>
        <v>0.2722536597</v>
      </c>
      <c r="E751" s="1">
        <v>0.536197095942441</v>
      </c>
    </row>
    <row r="752" ht="15.75" customHeight="1">
      <c r="A752" s="7">
        <v>43118.0</v>
      </c>
      <c r="B752" s="16">
        <f>Bitcoin!J754/1000</f>
        <v>25.11169024</v>
      </c>
      <c r="C752" s="1">
        <f>Ethereum!K754/1000</f>
        <v>1.227350233</v>
      </c>
      <c r="D752" s="1">
        <f>Litecoin!K754/1000</f>
        <v>0.2843749549</v>
      </c>
      <c r="E752" s="1">
        <v>0.5125940777991747</v>
      </c>
    </row>
    <row r="753" ht="15.75" customHeight="1">
      <c r="A753" s="7">
        <v>43119.0</v>
      </c>
      <c r="B753" s="16">
        <f>Bitcoin!J755/1000</f>
        <v>27.07708896</v>
      </c>
      <c r="C753" s="1">
        <f>Ethereum!K755/1000</f>
        <v>1.206184059</v>
      </c>
      <c r="D753" s="1">
        <f>Litecoin!K755/1000</f>
        <v>0.2778624812</v>
      </c>
      <c r="E753" s="1">
        <v>0.5528521598934351</v>
      </c>
    </row>
    <row r="754" ht="15.75" customHeight="1">
      <c r="A754" s="7">
        <v>43120.0</v>
      </c>
      <c r="B754" s="16">
        <f>Bitcoin!J756/1000</f>
        <v>25.45531498</v>
      </c>
      <c r="C754" s="1">
        <f>Ethereum!K756/1000</f>
        <v>1.231185405</v>
      </c>
      <c r="D754" s="1">
        <f>Litecoin!K756/1000</f>
        <v>0.2939644827</v>
      </c>
      <c r="E754" s="1">
        <v>0.5516709230582225</v>
      </c>
    </row>
    <row r="755" ht="15.75" customHeight="1">
      <c r="A755" s="7">
        <v>43121.0</v>
      </c>
      <c r="B755" s="16">
        <f>Bitcoin!J757/1000</f>
        <v>25.06456612</v>
      </c>
      <c r="C755" s="1">
        <f>Ethereum!K757/1000</f>
        <v>1.209615731</v>
      </c>
      <c r="D755" s="1">
        <f>Litecoin!K757/1000</f>
        <v>0.2824206412</v>
      </c>
      <c r="E755" s="1">
        <v>0.4865036579282718</v>
      </c>
    </row>
    <row r="756" ht="15.75" customHeight="1">
      <c r="A756" s="7">
        <v>43122.0</v>
      </c>
      <c r="B756" s="16">
        <f>Bitcoin!J758/1000</f>
        <v>28.00884841</v>
      </c>
      <c r="C756" s="1">
        <f>Ethereum!K758/1000</f>
        <v>1.226931538</v>
      </c>
      <c r="D756" s="1">
        <f>Litecoin!K758/1000</f>
        <v>0.2810048784</v>
      </c>
      <c r="E756" s="1">
        <v>0.5314704292750378</v>
      </c>
    </row>
    <row r="757" ht="15.75" customHeight="1">
      <c r="A757" s="7">
        <v>43123.0</v>
      </c>
      <c r="B757" s="16">
        <f>Bitcoin!J759/1000</f>
        <v>27.53069638</v>
      </c>
      <c r="C757" s="1">
        <f>Ethereum!K759/1000</f>
        <v>1.229511509</v>
      </c>
      <c r="D757" s="1">
        <f>Litecoin!K759/1000</f>
        <v>0.2821407442</v>
      </c>
      <c r="E757" s="1">
        <v>0.5223871858734381</v>
      </c>
    </row>
    <row r="758" ht="15.75" customHeight="1">
      <c r="A758" s="7">
        <v>43124.0</v>
      </c>
      <c r="B758" s="16">
        <f>Bitcoin!J760/1000</f>
        <v>27.13340384</v>
      </c>
      <c r="C758" s="1">
        <f>Ethereum!K760/1000</f>
        <v>1.242886514</v>
      </c>
      <c r="D758" s="1">
        <f>Litecoin!K760/1000</f>
        <v>0.2845562943</v>
      </c>
      <c r="E758" s="1">
        <v>0.5368924727082839</v>
      </c>
    </row>
    <row r="759" ht="15.75" customHeight="1">
      <c r="A759" s="7">
        <v>43125.0</v>
      </c>
      <c r="B759" s="16">
        <f>Bitcoin!J761/1000</f>
        <v>30.71675514</v>
      </c>
      <c r="C759" s="1">
        <f>Ethereum!K761/1000</f>
        <v>1.26486895</v>
      </c>
      <c r="D759" s="1">
        <f>Litecoin!K761/1000</f>
        <v>0.2881133001</v>
      </c>
      <c r="E759" s="1">
        <v>0.550155631763768</v>
      </c>
    </row>
    <row r="760" ht="15.75" customHeight="1">
      <c r="A760" s="7">
        <v>43126.0</v>
      </c>
      <c r="B760" s="16">
        <f>Bitcoin!J762/1000</f>
        <v>31.96718152</v>
      </c>
      <c r="C760" s="1">
        <f>Ethereum!K762/1000</f>
        <v>1.260816777</v>
      </c>
      <c r="D760" s="1">
        <f>Litecoin!K762/1000</f>
        <v>0.2640849003</v>
      </c>
      <c r="E760" s="1">
        <v>0.5089117856665143</v>
      </c>
    </row>
    <row r="761" ht="15.75" customHeight="1">
      <c r="A761" s="7">
        <v>43127.0</v>
      </c>
      <c r="B761" s="16">
        <f>Bitcoin!J763/1000</f>
        <v>30.3983186</v>
      </c>
      <c r="C761" s="1">
        <f>Ethereum!K763/1000</f>
        <v>1.234871068</v>
      </c>
      <c r="D761" s="1">
        <f>Litecoin!K763/1000</f>
        <v>0.2933852043</v>
      </c>
      <c r="E761" s="1">
        <v>0.5445948459473744</v>
      </c>
    </row>
    <row r="762" ht="15.75" customHeight="1">
      <c r="A762" s="7">
        <v>43128.0</v>
      </c>
      <c r="B762" s="16">
        <f>Bitcoin!J764/1000</f>
        <v>32.16859254</v>
      </c>
      <c r="C762" s="1">
        <f>Ethereum!K764/1000</f>
        <v>1.250123265</v>
      </c>
      <c r="D762" s="1">
        <f>Litecoin!K764/1000</f>
        <v>0.2968879937</v>
      </c>
      <c r="E762" s="1">
        <v>0.511926679611959</v>
      </c>
    </row>
    <row r="763" ht="15.75" customHeight="1">
      <c r="A763" s="7">
        <v>43129.0</v>
      </c>
      <c r="B763" s="16">
        <f>Bitcoin!J765/1000</f>
        <v>33.4867123</v>
      </c>
      <c r="C763" s="1">
        <f>Ethereum!K765/1000</f>
        <v>1.32707501</v>
      </c>
      <c r="D763" s="1">
        <f>Litecoin!K765/1000</f>
        <v>0.2945406014</v>
      </c>
      <c r="E763" s="1">
        <v>0.5648256761025963</v>
      </c>
    </row>
    <row r="764" ht="15.75" customHeight="1">
      <c r="A764" s="7">
        <v>43130.0</v>
      </c>
      <c r="B764" s="16">
        <f>Bitcoin!J766/1000</f>
        <v>30.09379067</v>
      </c>
      <c r="C764" s="1">
        <f>Ethereum!K766/1000</f>
        <v>1.310854952</v>
      </c>
      <c r="D764" s="1">
        <f>Litecoin!K766/1000</f>
        <v>0.3102222775</v>
      </c>
      <c r="E764" s="1">
        <v>0.6196568300628352</v>
      </c>
    </row>
    <row r="765" ht="15.75" customHeight="1">
      <c r="A765" s="7">
        <v>43131.0</v>
      </c>
      <c r="B765" s="16">
        <f>Bitcoin!J767/1000</f>
        <v>40.87222394</v>
      </c>
      <c r="C765" s="1">
        <f>Ethereum!K767/1000</f>
        <v>1.352512127</v>
      </c>
      <c r="D765" s="1">
        <f>Litecoin!K767/1000</f>
        <v>0.3349097314</v>
      </c>
      <c r="E765" s="1">
        <v>0.6412695032544592</v>
      </c>
    </row>
    <row r="766" ht="15.75" customHeight="1">
      <c r="A766" s="7">
        <v>43132.0</v>
      </c>
      <c r="B766" s="16">
        <f>Bitcoin!J768/1000</f>
        <v>30.46152667</v>
      </c>
      <c r="C766" s="1">
        <f>Ethereum!K768/1000</f>
        <v>1.40323232</v>
      </c>
      <c r="D766" s="1">
        <f>Litecoin!K768/1000</f>
        <v>0.2884085185</v>
      </c>
      <c r="E766" s="1">
        <v>0.703537052564711</v>
      </c>
    </row>
    <row r="767" ht="15.75" customHeight="1">
      <c r="A767" s="7">
        <v>43133.0</v>
      </c>
      <c r="B767" s="16">
        <f>Bitcoin!J769/1000</f>
        <v>29.22224075</v>
      </c>
      <c r="C767" s="1">
        <f>Ethereum!K769/1000</f>
        <v>1.409086084</v>
      </c>
      <c r="D767" s="1">
        <f>Litecoin!K769/1000</f>
        <v>0.3404158411</v>
      </c>
      <c r="E767" s="1">
        <v>0.700589396612615</v>
      </c>
    </row>
    <row r="768" ht="15.75" customHeight="1">
      <c r="A768" s="7">
        <v>43134.0</v>
      </c>
      <c r="B768" s="16">
        <f>Bitcoin!J770/1000</f>
        <v>30.58550728</v>
      </c>
      <c r="C768" s="1">
        <f>Ethereum!K770/1000</f>
        <v>1.378797267</v>
      </c>
      <c r="D768" s="1">
        <f>Litecoin!K770/1000</f>
        <v>0.301334762</v>
      </c>
      <c r="E768" s="1">
        <v>0.7157459168710435</v>
      </c>
    </row>
    <row r="769" ht="15.75" customHeight="1">
      <c r="A769" s="7">
        <v>43135.0</v>
      </c>
      <c r="B769" s="16">
        <f>Bitcoin!J771/1000</f>
        <v>28.72563489</v>
      </c>
      <c r="C769" s="1">
        <f>Ethereum!K771/1000</f>
        <v>1.378046651</v>
      </c>
      <c r="D769" s="1">
        <f>Litecoin!K771/1000</f>
        <v>0.3247204648</v>
      </c>
      <c r="E769" s="1">
        <v>0.7528414908770448</v>
      </c>
    </row>
    <row r="770" ht="15.75" customHeight="1">
      <c r="A770" s="7">
        <v>43136.0</v>
      </c>
      <c r="B770" s="16">
        <f>Bitcoin!J772/1000</f>
        <v>27.66661364</v>
      </c>
      <c r="C770" s="1">
        <f>Ethereum!K772/1000</f>
        <v>1.397136164</v>
      </c>
      <c r="D770" s="1">
        <f>Litecoin!K772/1000</f>
        <v>0.3425198693</v>
      </c>
      <c r="E770" s="1">
        <v>0.6701210026609143</v>
      </c>
    </row>
    <row r="771" ht="15.75" customHeight="1">
      <c r="A771" s="7">
        <v>43137.0</v>
      </c>
      <c r="B771" s="16">
        <f>Bitcoin!J773/1000</f>
        <v>32.63990643</v>
      </c>
      <c r="C771" s="1">
        <f>Ethereum!K773/1000</f>
        <v>1.411422683</v>
      </c>
      <c r="D771" s="1">
        <f>Litecoin!K773/1000</f>
        <v>0.3146873007</v>
      </c>
      <c r="E771" s="1">
        <v>0.6915053436949021</v>
      </c>
    </row>
    <row r="772" ht="15.75" customHeight="1">
      <c r="A772" s="7">
        <v>43138.0</v>
      </c>
      <c r="B772" s="16">
        <f>Bitcoin!J774/1000</f>
        <v>39.28529329</v>
      </c>
      <c r="C772" s="1">
        <f>Ethereum!K774/1000</f>
        <v>1.445799865</v>
      </c>
      <c r="D772" s="1">
        <f>Litecoin!K774/1000</f>
        <v>0.3709333899</v>
      </c>
      <c r="E772" s="1">
        <v>0.7247061776343781</v>
      </c>
    </row>
    <row r="773" ht="15.75" customHeight="1">
      <c r="A773" s="7">
        <v>43139.0</v>
      </c>
      <c r="B773" s="16">
        <f>Bitcoin!J775/1000</f>
        <v>41.02420267</v>
      </c>
      <c r="C773" s="1">
        <f>Ethereum!K775/1000</f>
        <v>1.401205952</v>
      </c>
      <c r="D773" s="1">
        <f>Litecoin!K775/1000</f>
        <v>0.3266261969</v>
      </c>
      <c r="E773" s="1">
        <v>0.8710113119907797</v>
      </c>
    </row>
    <row r="774" ht="15.75" customHeight="1">
      <c r="A774" s="7">
        <v>43140.0</v>
      </c>
      <c r="B774" s="16">
        <f>Bitcoin!J776/1000</f>
        <v>39.75739663</v>
      </c>
      <c r="C774" s="1">
        <f>Ethereum!K776/1000</f>
        <v>1.444964125</v>
      </c>
      <c r="D774" s="1">
        <f>Litecoin!K776/1000</f>
        <v>0.3593633625</v>
      </c>
      <c r="E774" s="1">
        <v>0.9051410679502025</v>
      </c>
    </row>
    <row r="775" ht="15.75" customHeight="1">
      <c r="A775" s="7">
        <v>43141.0</v>
      </c>
      <c r="B775" s="16">
        <f>Bitcoin!J777/1000</f>
        <v>36.58275118</v>
      </c>
      <c r="C775" s="1">
        <f>Ethereum!K777/1000</f>
        <v>1.430547759</v>
      </c>
      <c r="D775" s="1">
        <f>Litecoin!K777/1000</f>
        <v>0.3710511802</v>
      </c>
      <c r="E775" s="1">
        <v>0.8226901088568032</v>
      </c>
    </row>
    <row r="776" ht="15.75" customHeight="1">
      <c r="A776" s="7">
        <v>43142.0</v>
      </c>
      <c r="B776" s="16">
        <f>Bitcoin!J778/1000</f>
        <v>33.86650329</v>
      </c>
      <c r="C776" s="1">
        <f>Ethereum!K778/1000</f>
        <v>1.467046135</v>
      </c>
      <c r="D776" s="1">
        <f>Litecoin!K778/1000</f>
        <v>0.3389264154</v>
      </c>
      <c r="E776" s="1">
        <v>0.7865746457880552</v>
      </c>
    </row>
    <row r="777" ht="15.75" customHeight="1">
      <c r="A777" s="7">
        <v>43143.0</v>
      </c>
      <c r="B777" s="16">
        <f>Bitcoin!J779/1000</f>
        <v>30.99778967</v>
      </c>
      <c r="C777" s="1">
        <f>Ethereum!K779/1000</f>
        <v>1.491294424</v>
      </c>
      <c r="D777" s="1">
        <f>Litecoin!K779/1000</f>
        <v>0.3620197579</v>
      </c>
      <c r="E777" s="1">
        <v>0.8407538466820753</v>
      </c>
    </row>
    <row r="778" ht="15.75" customHeight="1">
      <c r="A778" s="7">
        <v>43144.0</v>
      </c>
      <c r="B778" s="16">
        <f>Bitcoin!J780/1000</f>
        <v>31.0861504</v>
      </c>
      <c r="C778" s="1">
        <f>Ethereum!K780/1000</f>
        <v>1.502612321</v>
      </c>
      <c r="D778" s="1">
        <f>Litecoin!K780/1000</f>
        <v>0.3419933357</v>
      </c>
      <c r="E778" s="1">
        <v>0.8970885059372895</v>
      </c>
    </row>
    <row r="779" ht="15.75" customHeight="1">
      <c r="A779" s="7">
        <v>43145.0</v>
      </c>
      <c r="B779" s="16">
        <f>Bitcoin!J781/1000</f>
        <v>31.80991923</v>
      </c>
      <c r="C779" s="1">
        <f>Ethereum!K781/1000</f>
        <v>1.485915316</v>
      </c>
      <c r="D779" s="1">
        <f>Litecoin!K781/1000</f>
        <v>0.3697247831</v>
      </c>
      <c r="E779" s="1">
        <v>0.9137955199374981</v>
      </c>
    </row>
    <row r="780" ht="15.75" customHeight="1">
      <c r="A780" s="7">
        <v>43146.0</v>
      </c>
      <c r="B780" s="16">
        <f>Bitcoin!J782/1000</f>
        <v>41.9918852</v>
      </c>
      <c r="C780" s="1">
        <f>Ethereum!K782/1000</f>
        <v>1.473103751</v>
      </c>
      <c r="D780" s="1">
        <f>Litecoin!K782/1000</f>
        <v>0.3585456549</v>
      </c>
      <c r="E780" s="1">
        <v>0.8329746321198465</v>
      </c>
    </row>
    <row r="781" ht="15.75" customHeight="1">
      <c r="A781" s="7">
        <v>43147.0</v>
      </c>
      <c r="B781" s="16">
        <f>Bitcoin!J783/1000</f>
        <v>35.34032967</v>
      </c>
      <c r="C781" s="1">
        <f>Ethereum!K783/1000</f>
        <v>1.504421894</v>
      </c>
      <c r="D781" s="1">
        <f>Litecoin!K783/1000</f>
        <v>0.3690929919</v>
      </c>
      <c r="E781" s="1">
        <v>0.7330841725870325</v>
      </c>
    </row>
    <row r="782" ht="15.75" customHeight="1">
      <c r="A782" s="7">
        <v>43148.0</v>
      </c>
      <c r="B782" s="16">
        <f>Bitcoin!J784/1000</f>
        <v>37.53763559</v>
      </c>
      <c r="C782" s="1">
        <f>Ethereum!K784/1000</f>
        <v>1.489101905</v>
      </c>
      <c r="D782" s="1">
        <f>Litecoin!K784/1000</f>
        <v>0.3525824552</v>
      </c>
      <c r="E782" s="1">
        <v>0.787062470923237</v>
      </c>
    </row>
    <row r="783" ht="15.75" customHeight="1">
      <c r="A783" s="7">
        <v>43149.0</v>
      </c>
      <c r="B783" s="16">
        <f>Bitcoin!J785/1000</f>
        <v>34.05164375</v>
      </c>
      <c r="C783" s="1">
        <f>Ethereum!K785/1000</f>
        <v>1.496502216</v>
      </c>
      <c r="D783" s="1">
        <f>Litecoin!K785/1000</f>
        <v>0.3779730828</v>
      </c>
      <c r="E783" s="1">
        <v>0.839795532093023</v>
      </c>
    </row>
    <row r="784" ht="15.75" customHeight="1">
      <c r="A784" s="7">
        <v>43150.0</v>
      </c>
      <c r="B784" s="16">
        <f>Bitcoin!J786/1000</f>
        <v>34.59480468</v>
      </c>
      <c r="C784" s="1">
        <f>Ethereum!K786/1000</f>
        <v>1.515902565</v>
      </c>
      <c r="D784" s="1">
        <f>Litecoin!K786/1000</f>
        <v>0.3904283</v>
      </c>
      <c r="E784" s="1">
        <v>0.8164131083416254</v>
      </c>
    </row>
    <row r="785" ht="15.75" customHeight="1">
      <c r="A785" s="7">
        <v>43151.0</v>
      </c>
      <c r="B785" s="16">
        <f>Bitcoin!J787/1000</f>
        <v>37.7069759</v>
      </c>
      <c r="C785" s="1">
        <f>Ethereum!K787/1000</f>
        <v>1.503917058</v>
      </c>
      <c r="D785" s="1">
        <f>Litecoin!K787/1000</f>
        <v>0.3703604943</v>
      </c>
      <c r="E785" s="1">
        <v>0.8469176568394166</v>
      </c>
    </row>
    <row r="786" ht="15.75" customHeight="1">
      <c r="A786" s="7">
        <v>43152.0</v>
      </c>
      <c r="B786" s="16">
        <f>Bitcoin!J788/1000</f>
        <v>33.43229461</v>
      </c>
      <c r="C786" s="1">
        <f>Ethereum!K788/1000</f>
        <v>1.511138035</v>
      </c>
      <c r="D786" s="1">
        <f>Litecoin!K788/1000</f>
        <v>0.3708159382</v>
      </c>
      <c r="E786" s="1">
        <v>0.8943008248782138</v>
      </c>
    </row>
    <row r="787" ht="15.75" customHeight="1">
      <c r="A787" s="7">
        <v>43153.0</v>
      </c>
      <c r="B787" s="16">
        <f>Bitcoin!J789/1000</f>
        <v>37.49261056</v>
      </c>
      <c r="C787" s="1">
        <f>Ethereum!K789/1000</f>
        <v>1.527007633</v>
      </c>
      <c r="D787" s="1">
        <f>Litecoin!K789/1000</f>
        <v>0.3765682766</v>
      </c>
      <c r="E787" s="1">
        <v>0.9107668274250312</v>
      </c>
    </row>
    <row r="788" ht="15.75" customHeight="1">
      <c r="A788" s="7">
        <v>43154.0</v>
      </c>
      <c r="B788" s="16">
        <f>Bitcoin!J790/1000</f>
        <v>38.29770362</v>
      </c>
      <c r="C788" s="1">
        <f>Ethereum!K790/1000</f>
        <v>1.524714837</v>
      </c>
      <c r="D788" s="1">
        <f>Litecoin!K790/1000</f>
        <v>0.3744882235</v>
      </c>
      <c r="E788" s="1">
        <v>0.8102460471490958</v>
      </c>
    </row>
    <row r="789" ht="15.75" customHeight="1">
      <c r="A789" s="7">
        <v>43155.0</v>
      </c>
      <c r="B789" s="16">
        <f>Bitcoin!J791/1000</f>
        <v>38.83584182</v>
      </c>
      <c r="C789" s="1">
        <f>Ethereum!K791/1000</f>
        <v>1.53242589</v>
      </c>
      <c r="D789" s="1">
        <f>Litecoin!K791/1000</f>
        <v>0.3906984984</v>
      </c>
      <c r="E789" s="1">
        <v>0.8421570925777694</v>
      </c>
    </row>
    <row r="790" ht="15.75" customHeight="1">
      <c r="A790" s="7">
        <v>43156.0</v>
      </c>
      <c r="B790" s="16">
        <f>Bitcoin!J792/1000</f>
        <v>33.17099622</v>
      </c>
      <c r="C790" s="1">
        <f>Ethereum!K792/1000</f>
        <v>1.567657123</v>
      </c>
      <c r="D790" s="1">
        <f>Litecoin!K792/1000</f>
        <v>0.3903925165</v>
      </c>
      <c r="E790" s="1">
        <v>0.8884905957830226</v>
      </c>
    </row>
    <row r="791" ht="15.75" customHeight="1">
      <c r="A791" s="7">
        <v>43157.0</v>
      </c>
      <c r="B791" s="16">
        <f>Bitcoin!J793/1000</f>
        <v>40.16978173</v>
      </c>
      <c r="C791" s="1">
        <f>Ethereum!K793/1000</f>
        <v>1.566260336</v>
      </c>
      <c r="D791" s="1">
        <f>Litecoin!K793/1000</f>
        <v>0.3752808507</v>
      </c>
      <c r="E791" s="1">
        <v>0.8528822673361809</v>
      </c>
    </row>
    <row r="792" ht="15.75" customHeight="1">
      <c r="A792" s="7">
        <v>43158.0</v>
      </c>
      <c r="B792" s="16">
        <f>Bitcoin!J794/1000</f>
        <v>35.50266772</v>
      </c>
      <c r="C792" s="1">
        <f>Ethereum!K794/1000</f>
        <v>1.516212427</v>
      </c>
      <c r="D792" s="1">
        <f>Litecoin!K794/1000</f>
        <v>0.3934472319</v>
      </c>
      <c r="E792" s="1">
        <v>0.7908051901214981</v>
      </c>
    </row>
    <row r="793" ht="15.75" customHeight="1">
      <c r="A793" s="7">
        <v>43159.0</v>
      </c>
      <c r="B793" s="16">
        <f>Bitcoin!J795/1000</f>
        <v>36.58365718</v>
      </c>
      <c r="C793" s="1">
        <f>Ethereum!K795/1000</f>
        <v>1.563053036</v>
      </c>
      <c r="D793" s="1">
        <f>Litecoin!K795/1000</f>
        <v>0.3841890712</v>
      </c>
      <c r="E793" s="1">
        <v>0.7682600848251041</v>
      </c>
    </row>
    <row r="794" ht="15.75" customHeight="1">
      <c r="A794" s="7">
        <v>43160.0</v>
      </c>
      <c r="B794" s="16">
        <f>Bitcoin!J796/1000</f>
        <v>35.05534425</v>
      </c>
      <c r="C794" s="1">
        <f>Ethereum!K796/1000</f>
        <v>1.583420242</v>
      </c>
      <c r="D794" s="1">
        <f>Litecoin!K796/1000</f>
        <v>0.3831521337</v>
      </c>
      <c r="E794" s="1">
        <v>0.8631147887699979</v>
      </c>
    </row>
    <row r="795" ht="15.75" customHeight="1">
      <c r="A795" s="7">
        <v>43161.0</v>
      </c>
      <c r="B795" s="16">
        <f>Bitcoin!J797/1000</f>
        <v>37.34709577</v>
      </c>
      <c r="C795" s="1">
        <f>Ethereum!K797/1000</f>
        <v>1.581430916</v>
      </c>
      <c r="D795" s="1">
        <f>Litecoin!K797/1000</f>
        <v>0.3779728671</v>
      </c>
      <c r="E795" s="1">
        <v>0.806011466503915</v>
      </c>
    </row>
    <row r="796" ht="15.75" customHeight="1">
      <c r="A796" s="7">
        <v>43162.0</v>
      </c>
      <c r="B796" s="16">
        <f>Bitcoin!J798/1000</f>
        <v>32.65766185</v>
      </c>
      <c r="C796" s="1">
        <f>Ethereum!K798/1000</f>
        <v>1.611433338</v>
      </c>
      <c r="D796" s="1">
        <f>Litecoin!K798/1000</f>
        <v>0.3877947509</v>
      </c>
      <c r="E796" s="1">
        <v>0.8043318415158655</v>
      </c>
    </row>
    <row r="797" ht="15.75" customHeight="1">
      <c r="A797" s="7">
        <v>43163.0</v>
      </c>
      <c r="B797" s="16">
        <f>Bitcoin!J799/1000</f>
        <v>40.44042547</v>
      </c>
      <c r="C797" s="1">
        <f>Ethereum!K799/1000</f>
        <v>1.581122117</v>
      </c>
      <c r="D797" s="1">
        <f>Litecoin!K799/1000</f>
        <v>0.386623383</v>
      </c>
      <c r="E797" s="1">
        <v>0.891356028692588</v>
      </c>
    </row>
    <row r="798" ht="15.75" customHeight="1">
      <c r="A798" s="7">
        <v>43164.0</v>
      </c>
      <c r="B798" s="16">
        <f>Bitcoin!J800/1000</f>
        <v>40.05371443</v>
      </c>
      <c r="C798" s="1">
        <f>Ethereum!K800/1000</f>
        <v>1.590330884</v>
      </c>
      <c r="D798" s="1">
        <f>Litecoin!K800/1000</f>
        <v>0.382788416</v>
      </c>
      <c r="E798" s="1">
        <v>0.9247241442212533</v>
      </c>
    </row>
    <row r="799" ht="15.75" customHeight="1">
      <c r="A799" s="7">
        <v>43165.0</v>
      </c>
      <c r="B799" s="16">
        <f>Bitcoin!J801/1000</f>
        <v>38.72232322</v>
      </c>
      <c r="C799" s="1">
        <f>Ethereum!K801/1000</f>
        <v>1.595542819</v>
      </c>
      <c r="D799" s="1">
        <f>Litecoin!K801/1000</f>
        <v>0.3986106885</v>
      </c>
      <c r="E799" s="1">
        <v>0.813176961589848</v>
      </c>
    </row>
    <row r="800" ht="15.75" customHeight="1">
      <c r="A800" s="7">
        <v>43166.0</v>
      </c>
      <c r="B800" s="16">
        <f>Bitcoin!J802/1000</f>
        <v>38.78117475</v>
      </c>
      <c r="C800" s="1">
        <f>Ethereum!K802/1000</f>
        <v>1.634682932</v>
      </c>
      <c r="D800" s="1">
        <f>Litecoin!K802/1000</f>
        <v>0.3966296259</v>
      </c>
      <c r="E800" s="1">
        <v>0.8635100771825671</v>
      </c>
    </row>
    <row r="801" ht="15.75" customHeight="1">
      <c r="A801" s="7">
        <v>43167.0</v>
      </c>
      <c r="B801" s="16">
        <f>Bitcoin!J803/1000</f>
        <v>38.53876904</v>
      </c>
      <c r="C801" s="1">
        <f>Ethereum!K803/1000</f>
        <v>1.647373822</v>
      </c>
      <c r="D801" s="1">
        <f>Litecoin!K803/1000</f>
        <v>0.4288125399</v>
      </c>
      <c r="E801" s="1">
        <v>0.9473629110906306</v>
      </c>
    </row>
    <row r="802" ht="15.75" customHeight="1">
      <c r="A802" s="7">
        <v>43168.0</v>
      </c>
      <c r="B802" s="16">
        <f>Bitcoin!J804/1000</f>
        <v>41.60493256</v>
      </c>
      <c r="C802" s="1">
        <f>Ethereum!K804/1000</f>
        <v>1.599970883</v>
      </c>
      <c r="D802" s="1">
        <f>Litecoin!K804/1000</f>
        <v>0.427284268</v>
      </c>
      <c r="E802" s="1">
        <v>0.8868675430007672</v>
      </c>
    </row>
    <row r="803" ht="15.75" customHeight="1">
      <c r="A803" s="7">
        <v>43169.0</v>
      </c>
      <c r="B803" s="16">
        <f>Bitcoin!J805/1000</f>
        <v>43.7388949</v>
      </c>
      <c r="C803" s="1">
        <f>Ethereum!K805/1000</f>
        <v>1.612146918</v>
      </c>
      <c r="D803" s="1">
        <f>Litecoin!K805/1000</f>
        <v>0.4033518256</v>
      </c>
      <c r="E803" s="1">
        <v>0.9465790164092542</v>
      </c>
    </row>
    <row r="804" ht="15.75" customHeight="1">
      <c r="A804" s="7">
        <v>43170.0</v>
      </c>
      <c r="B804" s="16">
        <f>Bitcoin!J806/1000</f>
        <v>40.63182193</v>
      </c>
      <c r="C804" s="1">
        <f>Ethereum!K806/1000</f>
        <v>1.587593667</v>
      </c>
      <c r="D804" s="1">
        <f>Litecoin!K806/1000</f>
        <v>0.4212817523</v>
      </c>
      <c r="E804" s="1">
        <v>0.8694711797437942</v>
      </c>
    </row>
    <row r="805" ht="15.75" customHeight="1">
      <c r="A805" s="7">
        <v>43171.0</v>
      </c>
      <c r="B805" s="16">
        <f>Bitcoin!J807/1000</f>
        <v>38.36671671</v>
      </c>
      <c r="C805" s="1">
        <f>Ethereum!K807/1000</f>
        <v>1.630010875</v>
      </c>
      <c r="D805" s="1">
        <f>Litecoin!K807/1000</f>
        <v>0.4336982128</v>
      </c>
      <c r="E805" s="1">
        <v>0.8675533064672176</v>
      </c>
    </row>
    <row r="806" ht="15.75" customHeight="1">
      <c r="A806" s="7">
        <v>43172.0</v>
      </c>
      <c r="B806" s="16">
        <f>Bitcoin!J808/1000</f>
        <v>38.96031886</v>
      </c>
      <c r="C806" s="1">
        <f>Ethereum!K808/1000</f>
        <v>1.627529499</v>
      </c>
      <c r="D806" s="1">
        <f>Litecoin!K808/1000</f>
        <v>0.4065802126</v>
      </c>
      <c r="E806" s="1">
        <v>0.8993744956600086</v>
      </c>
    </row>
    <row r="807" ht="15.75" customHeight="1">
      <c r="A807" s="7">
        <v>43173.0</v>
      </c>
      <c r="B807" s="16">
        <f>Bitcoin!J809/1000</f>
        <v>42.7232834</v>
      </c>
      <c r="C807" s="1">
        <f>Ethereum!K809/1000</f>
        <v>1.608170923</v>
      </c>
      <c r="D807" s="1">
        <f>Litecoin!K809/1000</f>
        <v>0.4531003217</v>
      </c>
      <c r="E807" s="1">
        <v>0.9391360957780583</v>
      </c>
    </row>
    <row r="808" ht="15.75" customHeight="1">
      <c r="A808" s="7">
        <v>43174.0</v>
      </c>
      <c r="B808" s="16">
        <f>Bitcoin!J810/1000</f>
        <v>42.35353001</v>
      </c>
      <c r="C808" s="1">
        <f>Ethereum!K810/1000</f>
        <v>1.617595469</v>
      </c>
      <c r="D808" s="1">
        <f>Litecoin!K810/1000</f>
        <v>0.4378793218</v>
      </c>
      <c r="E808" s="1">
        <v>0.8714755336273188</v>
      </c>
    </row>
    <row r="809" ht="15.75" customHeight="1">
      <c r="A809" s="7">
        <v>43175.0</v>
      </c>
      <c r="B809" s="16">
        <f>Bitcoin!J811/1000</f>
        <v>39.21759524</v>
      </c>
      <c r="C809" s="1">
        <f>Ethereum!K811/1000</f>
        <v>1.665332461</v>
      </c>
      <c r="D809" s="1">
        <f>Litecoin!K811/1000</f>
        <v>0.4153526897</v>
      </c>
      <c r="E809" s="1">
        <v>0.847108953109378</v>
      </c>
    </row>
    <row r="810" ht="15.75" customHeight="1">
      <c r="A810" s="7">
        <v>43176.0</v>
      </c>
      <c r="B810" s="16">
        <f>Bitcoin!J812/1000</f>
        <v>41.6922336</v>
      </c>
      <c r="C810" s="1">
        <f>Ethereum!K812/1000</f>
        <v>1.679950868</v>
      </c>
      <c r="D810" s="1">
        <f>Litecoin!K812/1000</f>
        <v>0.4508307251</v>
      </c>
      <c r="E810" s="1">
        <v>0.8994190714501731</v>
      </c>
    </row>
    <row r="811" ht="15.75" customHeight="1">
      <c r="A811" s="7">
        <v>43177.0</v>
      </c>
      <c r="B811" s="16">
        <f>Bitcoin!J813/1000</f>
        <v>40.647472</v>
      </c>
      <c r="C811" s="1">
        <f>Ethereum!K813/1000</f>
        <v>1.651571374</v>
      </c>
      <c r="D811" s="1">
        <f>Litecoin!K813/1000</f>
        <v>0.4393076431</v>
      </c>
      <c r="E811" s="1">
        <v>0.9383397241699998</v>
      </c>
    </row>
    <row r="812" ht="15.75" customHeight="1">
      <c r="A812" s="7">
        <v>43178.0</v>
      </c>
      <c r="B812" s="16">
        <f>Bitcoin!J814/1000</f>
        <v>39.48199341</v>
      </c>
      <c r="C812" s="1">
        <f>Ethereum!K814/1000</f>
        <v>1.646455718</v>
      </c>
      <c r="D812" s="1">
        <f>Litecoin!K814/1000</f>
        <v>0.4406126031</v>
      </c>
      <c r="E812" s="1">
        <v>0.9339422480012123</v>
      </c>
    </row>
    <row r="813" ht="15.75" customHeight="1">
      <c r="A813" s="7">
        <v>43179.0</v>
      </c>
      <c r="B813" s="16">
        <f>Bitcoin!J815/1000</f>
        <v>48.34636215</v>
      </c>
      <c r="C813" s="1">
        <f>Ethereum!K815/1000</f>
        <v>1.649481655</v>
      </c>
      <c r="D813" s="1">
        <f>Litecoin!K815/1000</f>
        <v>0.4551419256</v>
      </c>
      <c r="E813" s="1">
        <v>0.9171324656394995</v>
      </c>
    </row>
    <row r="814" ht="15.75" customHeight="1">
      <c r="A814" s="7">
        <v>43180.0</v>
      </c>
      <c r="B814" s="16">
        <f>Bitcoin!J816/1000</f>
        <v>40.77942023</v>
      </c>
      <c r="C814" s="1">
        <f>Ethereum!K816/1000</f>
        <v>1.629521399</v>
      </c>
      <c r="D814" s="1">
        <f>Litecoin!K816/1000</f>
        <v>0.4294083776</v>
      </c>
      <c r="E814" s="1">
        <v>0.8962184533318696</v>
      </c>
    </row>
    <row r="815" ht="15.75" customHeight="1">
      <c r="A815" s="7">
        <v>43181.0</v>
      </c>
      <c r="B815" s="16">
        <f>Bitcoin!J817/1000</f>
        <v>43.314628</v>
      </c>
      <c r="C815" s="1">
        <f>Ethereum!K817/1000</f>
        <v>1.605556366</v>
      </c>
      <c r="D815" s="1">
        <f>Litecoin!K817/1000</f>
        <v>0.426110654</v>
      </c>
      <c r="E815" s="1">
        <v>1.0060100116829034</v>
      </c>
    </row>
    <row r="816" ht="15.75" customHeight="1">
      <c r="A816" s="7">
        <v>43182.0</v>
      </c>
      <c r="B816" s="16">
        <f>Bitcoin!J818/1000</f>
        <v>45.96451041</v>
      </c>
      <c r="C816" s="1">
        <f>Ethereum!K818/1000</f>
        <v>1.635849911</v>
      </c>
      <c r="D816" s="1">
        <f>Litecoin!K818/1000</f>
        <v>0.4347119209</v>
      </c>
      <c r="E816" s="1">
        <v>0.9976249387580378</v>
      </c>
    </row>
    <row r="817" ht="15.75" customHeight="1">
      <c r="A817" s="7">
        <v>43183.0</v>
      </c>
      <c r="B817" s="16">
        <f>Bitcoin!J819/1000</f>
        <v>39.3052335</v>
      </c>
      <c r="C817" s="1">
        <f>Ethereum!K819/1000</f>
        <v>1.597425228</v>
      </c>
      <c r="D817" s="1">
        <f>Litecoin!K819/1000</f>
        <v>0.4725519457</v>
      </c>
      <c r="E817" s="1">
        <v>0.9264670882717824</v>
      </c>
    </row>
    <row r="818" ht="15.75" customHeight="1">
      <c r="A818" s="7">
        <v>43184.0</v>
      </c>
      <c r="B818" s="16">
        <f>Bitcoin!J820/1000</f>
        <v>43.19484289</v>
      </c>
      <c r="C818" s="1">
        <f>Ethereum!K820/1000</f>
        <v>1.62106592</v>
      </c>
      <c r="D818" s="1">
        <f>Litecoin!K820/1000</f>
        <v>0.4497922885</v>
      </c>
      <c r="E818" s="1">
        <v>0.9606135353915092</v>
      </c>
    </row>
    <row r="819" ht="15.75" customHeight="1">
      <c r="A819" s="7">
        <v>43185.0</v>
      </c>
      <c r="B819" s="16">
        <f>Bitcoin!J821/1000</f>
        <v>42.35103968</v>
      </c>
      <c r="C819" s="1">
        <f>Ethereum!K821/1000</f>
        <v>1.663806731</v>
      </c>
      <c r="D819" s="1">
        <f>Litecoin!K821/1000</f>
        <v>0.4855016434</v>
      </c>
      <c r="E819" s="1">
        <v>0.9225225430286049</v>
      </c>
    </row>
    <row r="820" ht="15.75" customHeight="1">
      <c r="A820" s="7">
        <v>43186.0</v>
      </c>
      <c r="B820" s="16">
        <f>Bitcoin!J822/1000</f>
        <v>40.63681728</v>
      </c>
      <c r="C820" s="1">
        <f>Ethereum!K822/1000</f>
        <v>1.648864471</v>
      </c>
      <c r="D820" s="1">
        <f>Litecoin!K822/1000</f>
        <v>0.4412946127</v>
      </c>
      <c r="E820" s="1">
        <v>0.9229768329028948</v>
      </c>
    </row>
    <row r="821" ht="15.75" customHeight="1">
      <c r="A821" s="7">
        <v>43187.0</v>
      </c>
      <c r="B821" s="16">
        <f>Bitcoin!J823/1000</f>
        <v>44.52789426</v>
      </c>
      <c r="C821" s="1">
        <f>Ethereum!K823/1000</f>
        <v>1.630428024</v>
      </c>
      <c r="D821" s="1">
        <f>Litecoin!K823/1000</f>
        <v>0.5228314693</v>
      </c>
      <c r="E821" s="1">
        <v>0.9394639527871301</v>
      </c>
    </row>
    <row r="822" ht="15.75" customHeight="1">
      <c r="A822" s="7">
        <v>43188.0</v>
      </c>
      <c r="B822" s="16">
        <f>Bitcoin!J824/1000</f>
        <v>41.39540009</v>
      </c>
      <c r="C822" s="1">
        <f>Ethereum!K824/1000</f>
        <v>1.626285633</v>
      </c>
      <c r="D822" s="1">
        <f>Litecoin!K824/1000</f>
        <v>0.4854823411</v>
      </c>
      <c r="E822" s="1">
        <v>0.903647873432604</v>
      </c>
    </row>
    <row r="823" ht="15.75" customHeight="1">
      <c r="A823" s="7">
        <v>43189.0</v>
      </c>
      <c r="B823" s="16">
        <f>Bitcoin!J825/1000</f>
        <v>38.95872184</v>
      </c>
      <c r="C823" s="1">
        <f>Ethereum!K825/1000</f>
        <v>1.628766072</v>
      </c>
      <c r="D823" s="1">
        <f>Litecoin!K825/1000</f>
        <v>0.4796313674</v>
      </c>
      <c r="E823" s="1">
        <v>0.9029946811609897</v>
      </c>
    </row>
    <row r="824" ht="15.75" customHeight="1">
      <c r="A824" s="7">
        <v>43190.0</v>
      </c>
      <c r="B824" s="16">
        <f>Bitcoin!J826/1000</f>
        <v>48.65501322</v>
      </c>
      <c r="C824" s="1">
        <f>Ethereum!K826/1000</f>
        <v>1.580468997</v>
      </c>
      <c r="D824" s="1">
        <f>Litecoin!K826/1000</f>
        <v>0.5173066141</v>
      </c>
      <c r="E824" s="1">
        <v>0.8363281385590126</v>
      </c>
    </row>
    <row r="825" ht="15.75" customHeight="1">
      <c r="A825" s="7">
        <v>43191.0</v>
      </c>
      <c r="B825" s="16">
        <f>Bitcoin!J827/1000</f>
        <v>39.36370403</v>
      </c>
      <c r="C825" s="1">
        <f>Ethereum!K827/1000</f>
        <v>1.594183345</v>
      </c>
      <c r="D825" s="1">
        <f>Litecoin!K827/1000</f>
        <v>0.4916803762</v>
      </c>
      <c r="E825" s="1">
        <v>0.9497464694615029</v>
      </c>
    </row>
    <row r="826" ht="15.75" customHeight="1">
      <c r="A826" s="7">
        <v>43192.0</v>
      </c>
      <c r="B826" s="16">
        <f>Bitcoin!J828/1000</f>
        <v>40.74466696</v>
      </c>
      <c r="C826" s="1">
        <f>Ethereum!K828/1000</f>
        <v>1.573529815</v>
      </c>
      <c r="D826" s="1">
        <f>Litecoin!K828/1000</f>
        <v>0.5447675947</v>
      </c>
      <c r="E826" s="1">
        <v>0.9690355453243118</v>
      </c>
    </row>
    <row r="827" ht="15.75" customHeight="1">
      <c r="A827" s="7">
        <v>43193.0</v>
      </c>
      <c r="B827" s="16">
        <f>Bitcoin!J829/1000</f>
        <v>40.7667547</v>
      </c>
      <c r="C827" s="1">
        <f>Ethereum!K829/1000</f>
        <v>1.560194649</v>
      </c>
      <c r="D827" s="1">
        <f>Litecoin!K829/1000</f>
        <v>0.499095859</v>
      </c>
      <c r="E827" s="1">
        <v>0.9301136331536489</v>
      </c>
    </row>
    <row r="828" ht="15.75" customHeight="1">
      <c r="A828" s="7">
        <v>43194.0</v>
      </c>
      <c r="B828" s="16">
        <f>Bitcoin!J830/1000</f>
        <v>44.69306638</v>
      </c>
      <c r="C828" s="1">
        <f>Ethereum!K830/1000</f>
        <v>1.579758672</v>
      </c>
      <c r="D828" s="1">
        <f>Litecoin!K830/1000</f>
        <v>0.5236432248</v>
      </c>
      <c r="E828" s="1">
        <v>0.9508649448736115</v>
      </c>
    </row>
    <row r="829" ht="15.75" customHeight="1">
      <c r="A829" s="7">
        <v>43195.0</v>
      </c>
      <c r="B829" s="16">
        <f>Bitcoin!J831/1000</f>
        <v>42.00440305</v>
      </c>
      <c r="C829" s="1">
        <f>Ethereum!K831/1000</f>
        <v>1.571495435</v>
      </c>
      <c r="D829" s="1">
        <f>Litecoin!K831/1000</f>
        <v>0.5044517223</v>
      </c>
      <c r="E829" s="1">
        <v>0.9482735163982422</v>
      </c>
    </row>
    <row r="830" ht="15.75" customHeight="1">
      <c r="A830" s="7">
        <v>43196.0</v>
      </c>
      <c r="B830" s="16">
        <f>Bitcoin!J832/1000</f>
        <v>48.05457617</v>
      </c>
      <c r="C830" s="1">
        <f>Ethereum!K832/1000</f>
        <v>1.610977492</v>
      </c>
      <c r="D830" s="1">
        <f>Litecoin!K832/1000</f>
        <v>0.5299227476</v>
      </c>
      <c r="E830" s="1">
        <v>1.0285747323624985</v>
      </c>
    </row>
    <row r="831" ht="15.75" customHeight="1">
      <c r="A831" s="7">
        <v>43197.0</v>
      </c>
      <c r="B831" s="16">
        <f>Bitcoin!J833/1000</f>
        <v>37.46072177</v>
      </c>
      <c r="C831" s="1">
        <f>Ethereum!K833/1000</f>
        <v>1.589682872</v>
      </c>
      <c r="D831" s="1">
        <f>Litecoin!K833/1000</f>
        <v>0.5876214706</v>
      </c>
      <c r="E831" s="1">
        <v>0.706123746681724</v>
      </c>
    </row>
    <row r="832" ht="15.75" customHeight="1">
      <c r="A832" s="7">
        <v>43198.0</v>
      </c>
      <c r="B832" s="16">
        <f>Bitcoin!J834/1000</f>
        <v>42.0813411</v>
      </c>
      <c r="C832" s="1">
        <f>Ethereum!K834/1000</f>
        <v>1.568109524</v>
      </c>
      <c r="D832" s="1">
        <f>Litecoin!K834/1000</f>
        <v>0.5213389257</v>
      </c>
      <c r="E832" s="1">
        <v>0.2585784135812946</v>
      </c>
    </row>
    <row r="833" ht="15.75" customHeight="1">
      <c r="A833" s="7">
        <v>43199.0</v>
      </c>
      <c r="B833" s="16">
        <f>Bitcoin!J835/1000</f>
        <v>45.75530397</v>
      </c>
      <c r="C833" s="1">
        <f>Ethereum!K835/1000</f>
        <v>1.543865148</v>
      </c>
      <c r="D833" s="1">
        <f>Litecoin!K835/1000</f>
        <v>0.5624166787</v>
      </c>
      <c r="E833" s="1">
        <v>0.36018093371537335</v>
      </c>
    </row>
    <row r="834" ht="15.75" customHeight="1">
      <c r="A834" s="7">
        <v>43200.0</v>
      </c>
      <c r="B834" s="16">
        <f>Bitcoin!J836/1000</f>
        <v>41.62953237</v>
      </c>
      <c r="C834" s="1">
        <f>Ethereum!K836/1000</f>
        <v>1.551161574</v>
      </c>
      <c r="D834" s="1">
        <f>Litecoin!K836/1000</f>
        <v>0.5527141885</v>
      </c>
      <c r="E834" s="1">
        <v>0.4818049833008325</v>
      </c>
    </row>
    <row r="835" ht="15.75" customHeight="1">
      <c r="A835" s="7">
        <v>43201.0</v>
      </c>
      <c r="B835" s="16">
        <f>Bitcoin!J837/1000</f>
        <v>42.50832904</v>
      </c>
      <c r="C835" s="1">
        <f>Ethereum!K837/1000</f>
        <v>1.569930624</v>
      </c>
      <c r="D835" s="1">
        <f>Litecoin!K837/1000</f>
        <v>0.594718555</v>
      </c>
      <c r="E835" s="1">
        <v>0.4426595922575979</v>
      </c>
    </row>
    <row r="836" ht="15.75" customHeight="1">
      <c r="A836" s="7">
        <v>43202.0</v>
      </c>
      <c r="B836" s="16">
        <f>Bitcoin!J838/1000</f>
        <v>44.62328479</v>
      </c>
      <c r="C836" s="1">
        <f>Ethereum!K838/1000</f>
        <v>1.578601789</v>
      </c>
      <c r="D836" s="1">
        <f>Litecoin!K838/1000</f>
        <v>0.5048247969</v>
      </c>
      <c r="E836" s="1">
        <v>0.4655498112829281</v>
      </c>
    </row>
    <row r="837" ht="15.75" customHeight="1">
      <c r="A837" s="7">
        <v>43203.0</v>
      </c>
      <c r="B837" s="16">
        <f>Bitcoin!J839/1000</f>
        <v>41.82603585</v>
      </c>
      <c r="C837" s="1">
        <f>Ethereum!K839/1000</f>
        <v>1.575729008</v>
      </c>
      <c r="D837" s="1">
        <f>Litecoin!K839/1000</f>
        <v>0.5622551734</v>
      </c>
      <c r="E837" s="1">
        <v>0.42948157304644546</v>
      </c>
    </row>
    <row r="838" ht="15.75" customHeight="1">
      <c r="A838" s="7">
        <v>43204.0</v>
      </c>
      <c r="B838" s="16">
        <f>Bitcoin!J840/1000</f>
        <v>48.56970016</v>
      </c>
      <c r="C838" s="1">
        <f>Ethereum!K840/1000</f>
        <v>1.586294613</v>
      </c>
      <c r="D838" s="1">
        <f>Litecoin!K840/1000</f>
        <v>0.5689910584</v>
      </c>
      <c r="E838" s="1">
        <v>0.4338008693550601</v>
      </c>
    </row>
    <row r="839" ht="15.75" customHeight="1">
      <c r="A839" s="7">
        <v>43205.0</v>
      </c>
      <c r="B839" s="16">
        <f>Bitcoin!J841/1000</f>
        <v>43.91483088</v>
      </c>
      <c r="C839" s="1">
        <f>Ethereum!K841/1000</f>
        <v>1.57420786</v>
      </c>
      <c r="D839" s="1">
        <f>Litecoin!K841/1000</f>
        <v>0.5252113334</v>
      </c>
      <c r="E839" s="1">
        <v>0.45604923836339917</v>
      </c>
    </row>
    <row r="840" ht="15.75" customHeight="1">
      <c r="A840" s="7">
        <v>43206.0</v>
      </c>
      <c r="B840" s="16">
        <f>Bitcoin!J842/1000</f>
        <v>49.02395389</v>
      </c>
      <c r="C840" s="1">
        <f>Ethereum!K842/1000</f>
        <v>1.588994715</v>
      </c>
      <c r="D840" s="1">
        <f>Litecoin!K842/1000</f>
        <v>0.5717588456</v>
      </c>
      <c r="E840" s="1">
        <v>0.4595253327782703</v>
      </c>
    </row>
    <row r="841" ht="15.75" customHeight="1">
      <c r="A841" s="7">
        <v>43207.0</v>
      </c>
      <c r="B841" s="16">
        <f>Bitcoin!J843/1000</f>
        <v>43.28179518</v>
      </c>
      <c r="C841" s="1">
        <f>Ethereum!K843/1000</f>
        <v>1.601954723</v>
      </c>
      <c r="D841" s="1">
        <f>Litecoin!K843/1000</f>
        <v>0.5351294849</v>
      </c>
      <c r="E841" s="1">
        <v>0.48383265562526145</v>
      </c>
    </row>
    <row r="842" ht="15.75" customHeight="1">
      <c r="A842" s="7">
        <v>43208.0</v>
      </c>
      <c r="B842" s="16">
        <f>Bitcoin!J844/1000</f>
        <v>45.08782534</v>
      </c>
      <c r="C842" s="1">
        <f>Ethereum!K844/1000</f>
        <v>1.57888441</v>
      </c>
      <c r="D842" s="1">
        <f>Litecoin!K844/1000</f>
        <v>0.5422623499</v>
      </c>
      <c r="E842" s="1">
        <v>0.4737557387886331</v>
      </c>
    </row>
    <row r="843" ht="15.75" customHeight="1">
      <c r="A843" s="7">
        <v>43209.0</v>
      </c>
      <c r="B843" s="16">
        <f>Bitcoin!J845/1000</f>
        <v>41.60522866</v>
      </c>
      <c r="C843" s="1">
        <f>Ethereum!K845/1000</f>
        <v>1.619750049</v>
      </c>
      <c r="D843" s="1">
        <f>Litecoin!K845/1000</f>
        <v>0.5695260908</v>
      </c>
      <c r="E843" s="1">
        <v>0.481362540293482</v>
      </c>
    </row>
    <row r="844" ht="15.75" customHeight="1">
      <c r="A844" s="7">
        <v>43210.0</v>
      </c>
      <c r="B844" s="16">
        <f>Bitcoin!J846/1000</f>
        <v>54.18153015</v>
      </c>
      <c r="C844" s="1">
        <f>Ethereum!K846/1000</f>
        <v>1.602992451</v>
      </c>
      <c r="D844" s="1">
        <f>Litecoin!K846/1000</f>
        <v>0.5693586117</v>
      </c>
      <c r="E844" s="1">
        <v>0.4645393798743969</v>
      </c>
    </row>
    <row r="845" ht="15.75" customHeight="1">
      <c r="A845" s="7">
        <v>43211.0</v>
      </c>
      <c r="B845" s="16">
        <f>Bitcoin!J847/1000</f>
        <v>45.78631149</v>
      </c>
      <c r="C845" s="1">
        <f>Ethereum!K847/1000</f>
        <v>1.625398053</v>
      </c>
      <c r="D845" s="1">
        <f>Litecoin!K847/1000</f>
        <v>0.5904067134</v>
      </c>
      <c r="E845" s="1">
        <v>0.5059415451760986</v>
      </c>
    </row>
    <row r="846" ht="15.75" customHeight="1">
      <c r="A846" s="7">
        <v>43212.0</v>
      </c>
      <c r="B846" s="16">
        <f>Bitcoin!J848/1000</f>
        <v>47.60868888</v>
      </c>
      <c r="C846" s="1">
        <f>Ethereum!K848/1000</f>
        <v>1.598096432</v>
      </c>
      <c r="D846" s="1">
        <f>Litecoin!K848/1000</f>
        <v>0.5681376458</v>
      </c>
      <c r="E846" s="1">
        <v>0.5043863273380955</v>
      </c>
    </row>
    <row r="847" ht="15.75" customHeight="1">
      <c r="A847" s="7">
        <v>43213.0</v>
      </c>
      <c r="B847" s="16">
        <f>Bitcoin!J849/1000</f>
        <v>48.65679659</v>
      </c>
      <c r="C847" s="1">
        <f>Ethereum!K849/1000</f>
        <v>1.654980838</v>
      </c>
      <c r="D847" s="1">
        <f>Litecoin!K849/1000</f>
        <v>0.6098952952</v>
      </c>
      <c r="E847" s="1">
        <v>0.49162853128980755</v>
      </c>
    </row>
    <row r="848" ht="15.75" customHeight="1">
      <c r="A848" s="7">
        <v>43214.0</v>
      </c>
      <c r="B848" s="16">
        <f>Bitcoin!J850/1000</f>
        <v>46.45276086</v>
      </c>
      <c r="C848" s="1">
        <f>Ethereum!K850/1000</f>
        <v>1.642071114</v>
      </c>
      <c r="D848" s="1">
        <f>Litecoin!K850/1000</f>
        <v>0.6431079465</v>
      </c>
      <c r="E848" s="1">
        <v>0.5097132949893346</v>
      </c>
    </row>
    <row r="849" ht="15.75" customHeight="1">
      <c r="A849" s="7">
        <v>43215.0</v>
      </c>
      <c r="B849" s="16">
        <f>Bitcoin!J851/1000</f>
        <v>55.70619545</v>
      </c>
      <c r="C849" s="1">
        <f>Ethereum!K851/1000</f>
        <v>1.618947331</v>
      </c>
      <c r="D849" s="1">
        <f>Litecoin!K851/1000</f>
        <v>0.6970531324</v>
      </c>
      <c r="E849" s="1">
        <v>0.5218839915854175</v>
      </c>
    </row>
    <row r="850" ht="15.75" customHeight="1">
      <c r="A850" s="7">
        <v>43216.0</v>
      </c>
      <c r="B850" s="16">
        <f>Bitcoin!J852/1000</f>
        <v>50.65490504</v>
      </c>
      <c r="C850" s="1">
        <f>Ethereum!K852/1000</f>
        <v>1.668682096</v>
      </c>
      <c r="D850" s="1">
        <f>Litecoin!K852/1000</f>
        <v>0.6164560218</v>
      </c>
      <c r="E850" s="1">
        <v>0.5207429403775643</v>
      </c>
    </row>
    <row r="851" ht="15.75" customHeight="1">
      <c r="A851" s="7">
        <v>43217.0</v>
      </c>
      <c r="B851" s="16">
        <f>Bitcoin!J853/1000</f>
        <v>49.86573898</v>
      </c>
      <c r="C851" s="1">
        <f>Ethereum!K853/1000</f>
        <v>1.660015065</v>
      </c>
      <c r="D851" s="1">
        <f>Litecoin!K853/1000</f>
        <v>0.6206423058</v>
      </c>
      <c r="E851" s="1">
        <v>0.49151333768300626</v>
      </c>
    </row>
    <row r="852" ht="15.75" customHeight="1">
      <c r="A852" s="7">
        <v>43218.0</v>
      </c>
      <c r="B852" s="16">
        <f>Bitcoin!J854/1000</f>
        <v>52.83985753</v>
      </c>
      <c r="C852" s="1">
        <f>Ethereum!K854/1000</f>
        <v>1.638702145</v>
      </c>
      <c r="D852" s="1">
        <f>Litecoin!K854/1000</f>
        <v>0.6177754869</v>
      </c>
      <c r="E852" s="1">
        <v>0.4802983303353373</v>
      </c>
    </row>
    <row r="853" ht="15.75" customHeight="1">
      <c r="A853" s="7">
        <v>43219.0</v>
      </c>
      <c r="B853" s="16">
        <f>Bitcoin!J855/1000</f>
        <v>43.29349985</v>
      </c>
      <c r="C853" s="1">
        <f>Ethereum!K855/1000</f>
        <v>1.664702142</v>
      </c>
      <c r="D853" s="1">
        <f>Litecoin!K855/1000</f>
        <v>0.6594275122</v>
      </c>
      <c r="E853" s="1">
        <v>0.49513582326036454</v>
      </c>
    </row>
    <row r="854" ht="15.75" customHeight="1">
      <c r="A854" s="7">
        <v>43220.0</v>
      </c>
      <c r="B854" s="16">
        <f>Bitcoin!J856/1000</f>
        <v>44.21217241</v>
      </c>
      <c r="C854" s="1">
        <f>Ethereum!K856/1000</f>
        <v>1.691148383</v>
      </c>
      <c r="D854" s="1">
        <f>Litecoin!K856/1000</f>
        <v>0.630944339</v>
      </c>
      <c r="E854" s="1">
        <v>0.513645604990482</v>
      </c>
    </row>
    <row r="855" ht="15.75" customHeight="1">
      <c r="A855" s="7">
        <v>43221.0</v>
      </c>
      <c r="B855" s="16">
        <f>Bitcoin!J857/1000</f>
        <v>45.85600579</v>
      </c>
      <c r="C855" s="1">
        <f>Ethereum!K857/1000</f>
        <v>1.666133699</v>
      </c>
      <c r="D855" s="1">
        <f>Litecoin!K857/1000</f>
        <v>0.6981936105</v>
      </c>
      <c r="E855" s="1">
        <v>0.47163599835061476</v>
      </c>
    </row>
    <row r="856" ht="15.75" customHeight="1">
      <c r="A856" s="7">
        <v>43222.0</v>
      </c>
      <c r="B856" s="16">
        <f>Bitcoin!J858/1000</f>
        <v>51.80588633</v>
      </c>
      <c r="C856" s="1">
        <f>Ethereum!K858/1000</f>
        <v>1.681635591</v>
      </c>
      <c r="D856" s="1">
        <f>Litecoin!K858/1000</f>
        <v>0.7436009145</v>
      </c>
      <c r="E856" s="1">
        <v>0.4987163124272915</v>
      </c>
    </row>
    <row r="857" ht="15.75" customHeight="1">
      <c r="A857" s="7">
        <v>43223.0</v>
      </c>
      <c r="B857" s="16">
        <f>Bitcoin!J859/1000</f>
        <v>48.80051776</v>
      </c>
      <c r="C857" s="1">
        <f>Ethereum!K859/1000</f>
        <v>1.696570955</v>
      </c>
      <c r="D857" s="1">
        <f>Litecoin!K859/1000</f>
        <v>0.6655642597</v>
      </c>
      <c r="E857" s="1">
        <v>0.48735814935505395</v>
      </c>
    </row>
    <row r="858" ht="15.75" customHeight="1">
      <c r="A858" s="7">
        <v>43224.0</v>
      </c>
      <c r="B858" s="16">
        <f>Bitcoin!J860/1000</f>
        <v>53.07059879</v>
      </c>
      <c r="C858" s="1">
        <f>Ethereum!K860/1000</f>
        <v>1.726515669</v>
      </c>
      <c r="D858" s="1">
        <f>Litecoin!K860/1000</f>
        <v>0.6792066571</v>
      </c>
      <c r="E858" s="1">
        <v>0.49927836987461616</v>
      </c>
    </row>
    <row r="859" ht="15.75" customHeight="1">
      <c r="A859" s="7">
        <v>43225.0</v>
      </c>
      <c r="B859" s="16">
        <f>Bitcoin!J861/1000</f>
        <v>46.83309268</v>
      </c>
      <c r="C859" s="1">
        <f>Ethereum!K861/1000</f>
        <v>1.718792781</v>
      </c>
      <c r="D859" s="1">
        <f>Litecoin!K861/1000</f>
        <v>0.6625940548</v>
      </c>
      <c r="E859" s="1">
        <v>0.4593072858037571</v>
      </c>
    </row>
    <row r="860" ht="15.75" customHeight="1">
      <c r="A860" s="7">
        <v>43226.0</v>
      </c>
      <c r="B860" s="16">
        <f>Bitcoin!J862/1000</f>
        <v>52.8936076</v>
      </c>
      <c r="C860" s="1">
        <f>Ethereum!K862/1000</f>
        <v>1.717348165</v>
      </c>
      <c r="D860" s="1">
        <f>Litecoin!K862/1000</f>
        <v>0.6987919674</v>
      </c>
      <c r="E860" s="1">
        <v>0.4619153078498628</v>
      </c>
    </row>
    <row r="861" ht="15.75" customHeight="1">
      <c r="A861" s="7">
        <v>43227.0</v>
      </c>
      <c r="B861" s="16">
        <f>Bitcoin!J863/1000</f>
        <v>48.50346973</v>
      </c>
      <c r="C861" s="1">
        <f>Ethereum!K863/1000</f>
        <v>1.744087669</v>
      </c>
      <c r="D861" s="1">
        <f>Litecoin!K863/1000</f>
        <v>0.7523953946</v>
      </c>
      <c r="E861" s="1">
        <v>0.44673894615525744</v>
      </c>
    </row>
    <row r="862" ht="15.75" customHeight="1">
      <c r="A862" s="7">
        <v>43228.0</v>
      </c>
      <c r="B862" s="16">
        <f>Bitcoin!J864/1000</f>
        <v>51.50727684</v>
      </c>
      <c r="C862" s="1">
        <f>Ethereum!K864/1000</f>
        <v>1.747201361</v>
      </c>
      <c r="D862" s="1">
        <f>Litecoin!K864/1000</f>
        <v>0.756988251</v>
      </c>
      <c r="E862" s="1">
        <v>0.4568016147532344</v>
      </c>
    </row>
    <row r="863" ht="15.75" customHeight="1">
      <c r="A863" s="7">
        <v>43229.0</v>
      </c>
      <c r="B863" s="16">
        <f>Bitcoin!J865/1000</f>
        <v>45.99411616</v>
      </c>
      <c r="C863" s="1">
        <f>Ethereum!K865/1000</f>
        <v>1.722490888</v>
      </c>
      <c r="D863" s="1">
        <f>Litecoin!K865/1000</f>
        <v>0.7302558561</v>
      </c>
      <c r="E863" s="1">
        <v>0.45135432760649496</v>
      </c>
    </row>
    <row r="864" ht="15.75" customHeight="1">
      <c r="A864" s="7">
        <v>43230.0</v>
      </c>
      <c r="B864" s="16">
        <f>Bitcoin!J866/1000</f>
        <v>47.91872554</v>
      </c>
      <c r="C864" s="1">
        <f>Ethereum!K866/1000</f>
        <v>1.729914294</v>
      </c>
      <c r="D864" s="1">
        <f>Litecoin!K866/1000</f>
        <v>0.7724932019</v>
      </c>
      <c r="E864" s="1">
        <v>0.4629112338192855</v>
      </c>
    </row>
    <row r="865" ht="15.75" customHeight="1">
      <c r="A865" s="7">
        <v>43231.0</v>
      </c>
      <c r="B865" s="16">
        <f>Bitcoin!J867/1000</f>
        <v>56.80858991</v>
      </c>
      <c r="C865" s="1">
        <f>Ethereum!K867/1000</f>
        <v>1.733901578</v>
      </c>
      <c r="D865" s="1">
        <f>Litecoin!K867/1000</f>
        <v>0.7228964965</v>
      </c>
      <c r="E865" s="1">
        <v>0.43258814002377566</v>
      </c>
    </row>
    <row r="866" ht="15.75" customHeight="1">
      <c r="A866" s="7">
        <v>43232.0</v>
      </c>
      <c r="B866" s="16">
        <f>Bitcoin!J868/1000</f>
        <v>44.90004469</v>
      </c>
      <c r="C866" s="1">
        <f>Ethereum!K868/1000</f>
        <v>1.773105638</v>
      </c>
      <c r="D866" s="1">
        <f>Litecoin!K868/1000</f>
        <v>0.7928820077</v>
      </c>
      <c r="E866" s="1">
        <v>0.4356021602963</v>
      </c>
    </row>
    <row r="867" ht="15.75" customHeight="1">
      <c r="A867" s="7">
        <v>43233.0</v>
      </c>
      <c r="B867" s="16">
        <f>Bitcoin!J869/1000</f>
        <v>50.54113804</v>
      </c>
      <c r="C867" s="1">
        <f>Ethereum!K869/1000</f>
        <v>1.765734048</v>
      </c>
      <c r="D867" s="1">
        <f>Litecoin!K869/1000</f>
        <v>0.7503921563</v>
      </c>
      <c r="E867" s="1">
        <v>0.44885553610251416</v>
      </c>
    </row>
    <row r="868" ht="15.75" customHeight="1">
      <c r="A868" s="7">
        <v>43234.0</v>
      </c>
      <c r="B868" s="16">
        <f>Bitcoin!J870/1000</f>
        <v>56.69219735</v>
      </c>
      <c r="C868" s="1">
        <f>Ethereum!K870/1000</f>
        <v>1.775719985</v>
      </c>
      <c r="D868" s="1">
        <f>Litecoin!K870/1000</f>
        <v>0.8078226768</v>
      </c>
      <c r="E868" s="1">
        <v>0.4416884298916112</v>
      </c>
    </row>
    <row r="869" ht="15.75" customHeight="1">
      <c r="A869" s="7">
        <v>43235.0</v>
      </c>
      <c r="B869" s="16">
        <f>Bitcoin!J871/1000</f>
        <v>50.36901919</v>
      </c>
      <c r="C869" s="1">
        <f>Ethereum!K871/1000</f>
        <v>1.722683014</v>
      </c>
      <c r="D869" s="1">
        <f>Litecoin!K871/1000</f>
        <v>0.7874918907</v>
      </c>
      <c r="E869" s="1">
        <v>0.4602592308770844</v>
      </c>
    </row>
    <row r="870" ht="15.75" customHeight="1">
      <c r="A870" s="7">
        <v>43236.0</v>
      </c>
      <c r="B870" s="16">
        <f>Bitcoin!J872/1000</f>
        <v>41.8738243</v>
      </c>
      <c r="C870" s="1">
        <f>Ethereum!K872/1000</f>
        <v>1.743777926</v>
      </c>
      <c r="D870" s="1">
        <f>Litecoin!K872/1000</f>
        <v>0.7829095978</v>
      </c>
      <c r="E870" s="1">
        <v>0.43259374696673836</v>
      </c>
    </row>
    <row r="871" ht="15.75" customHeight="1">
      <c r="A871" s="7">
        <v>43237.0</v>
      </c>
      <c r="B871" s="16">
        <f>Bitcoin!J873/1000</f>
        <v>58.328392</v>
      </c>
      <c r="C871" s="1">
        <f>Ethereum!K873/1000</f>
        <v>1.742779715</v>
      </c>
      <c r="D871" s="1">
        <f>Litecoin!K873/1000</f>
        <v>0.814763499</v>
      </c>
      <c r="E871" s="1">
        <v>0.45898806943504</v>
      </c>
    </row>
    <row r="872" ht="15.75" customHeight="1">
      <c r="A872" s="7">
        <v>43238.0</v>
      </c>
      <c r="B872" s="16">
        <f>Bitcoin!J874/1000</f>
        <v>50.98236202</v>
      </c>
      <c r="C872" s="1">
        <f>Ethereum!K874/1000</f>
        <v>1.763245128</v>
      </c>
      <c r="D872" s="1">
        <f>Litecoin!K874/1000</f>
        <v>0.8298138117</v>
      </c>
      <c r="E872" s="1">
        <v>0.4638569064699626</v>
      </c>
    </row>
    <row r="873" ht="15.75" customHeight="1">
      <c r="A873" s="7">
        <v>43239.0</v>
      </c>
      <c r="B873" s="16">
        <f>Bitcoin!J875/1000</f>
        <v>49.47483164</v>
      </c>
      <c r="C873" s="1">
        <f>Ethereum!K875/1000</f>
        <v>1.766197224</v>
      </c>
      <c r="D873" s="1">
        <f>Litecoin!K875/1000</f>
        <v>0.8435673162</v>
      </c>
      <c r="E873" s="1">
        <v>0.4603408241633791</v>
      </c>
    </row>
    <row r="874" ht="15.75" customHeight="1">
      <c r="A874" s="7">
        <v>43240.0</v>
      </c>
      <c r="B874" s="16">
        <f>Bitcoin!J876/1000</f>
        <v>53.35489757</v>
      </c>
      <c r="C874" s="1">
        <f>Ethereum!K876/1000</f>
        <v>1.784867065</v>
      </c>
      <c r="D874" s="1">
        <f>Litecoin!K876/1000</f>
        <v>0.7570504515</v>
      </c>
      <c r="E874" s="1">
        <v>0.46114247878567066</v>
      </c>
    </row>
    <row r="875" ht="15.75" customHeight="1">
      <c r="A875" s="7">
        <v>43241.0</v>
      </c>
      <c r="B875" s="16">
        <f>Bitcoin!J877/1000</f>
        <v>49.25157626</v>
      </c>
      <c r="C875" s="1">
        <f>Ethereum!K877/1000</f>
        <v>1.787258919</v>
      </c>
      <c r="D875" s="1">
        <f>Litecoin!K877/1000</f>
        <v>0.8610871762</v>
      </c>
      <c r="E875" s="1">
        <v>0.48324664157389596</v>
      </c>
    </row>
    <row r="876" ht="15.75" customHeight="1">
      <c r="A876" s="7">
        <v>43242.0</v>
      </c>
      <c r="B876" s="16">
        <f>Bitcoin!J878/1000</f>
        <v>49.55694939</v>
      </c>
      <c r="C876" s="1">
        <f>Ethereum!K878/1000</f>
        <v>1.783530437</v>
      </c>
      <c r="D876" s="1">
        <f>Litecoin!K878/1000</f>
        <v>0.7869150003</v>
      </c>
      <c r="E876" s="1">
        <v>0.4380460493081741</v>
      </c>
    </row>
    <row r="877" ht="15.75" customHeight="1">
      <c r="A877" s="7">
        <v>43243.0</v>
      </c>
      <c r="B877" s="16">
        <f>Bitcoin!J879/1000</f>
        <v>48.07800202</v>
      </c>
      <c r="C877" s="1">
        <f>Ethereum!K879/1000</f>
        <v>1.765916079</v>
      </c>
      <c r="D877" s="1">
        <f>Litecoin!K879/1000</f>
        <v>0.8003900117</v>
      </c>
      <c r="E877" s="1">
        <v>0.41952011938230493</v>
      </c>
    </row>
    <row r="878" ht="15.75" customHeight="1">
      <c r="A878" s="7">
        <v>43244.0</v>
      </c>
      <c r="B878" s="16">
        <f>Bitcoin!J880/1000</f>
        <v>54.66386681</v>
      </c>
      <c r="C878" s="1">
        <f>Ethereum!K880/1000</f>
        <v>1.741926742</v>
      </c>
      <c r="D878" s="1">
        <f>Litecoin!K880/1000</f>
        <v>0.8763192927</v>
      </c>
      <c r="E878" s="1">
        <v>0.45007471350910394</v>
      </c>
    </row>
    <row r="879" ht="15.75" customHeight="1">
      <c r="A879" s="7">
        <v>43245.0</v>
      </c>
      <c r="B879" s="16">
        <f>Bitcoin!J881/1000</f>
        <v>45.41041505</v>
      </c>
      <c r="C879" s="1">
        <f>Ethereum!K881/1000</f>
        <v>1.726708136</v>
      </c>
      <c r="D879" s="1">
        <f>Litecoin!K881/1000</f>
        <v>0.8786757163</v>
      </c>
      <c r="E879" s="1">
        <v>0.41362484375435915</v>
      </c>
    </row>
    <row r="880" ht="15.75" customHeight="1">
      <c r="A880" s="7">
        <v>43246.0</v>
      </c>
      <c r="B880" s="16">
        <f>Bitcoin!J882/1000</f>
        <v>51.10193524</v>
      </c>
      <c r="C880" s="1">
        <f>Ethereum!K882/1000</f>
        <v>1.724551791</v>
      </c>
      <c r="D880" s="1">
        <f>Litecoin!K882/1000</f>
        <v>0.8976830735</v>
      </c>
      <c r="E880" s="1">
        <v>0.4173267153327922</v>
      </c>
    </row>
    <row r="881" ht="15.75" customHeight="1">
      <c r="A881" s="7">
        <v>43247.0</v>
      </c>
      <c r="B881" s="16">
        <f>Bitcoin!J883/1000</f>
        <v>51.0338716</v>
      </c>
      <c r="C881" s="1">
        <f>Ethereum!K883/1000</f>
        <v>1.722191528</v>
      </c>
      <c r="D881" s="1">
        <f>Litecoin!K883/1000</f>
        <v>0.841575437</v>
      </c>
      <c r="E881" s="1">
        <v>0.43130037134756016</v>
      </c>
    </row>
    <row r="882" ht="15.75" customHeight="1">
      <c r="A882" s="7">
        <v>43248.0</v>
      </c>
      <c r="B882" s="16">
        <f>Bitcoin!J884/1000</f>
        <v>52.71838579</v>
      </c>
      <c r="C882" s="1">
        <f>Ethereum!K884/1000</f>
        <v>1.719869412</v>
      </c>
      <c r="D882" s="1">
        <f>Litecoin!K884/1000</f>
        <v>0.839465371</v>
      </c>
      <c r="E882" s="1">
        <v>0.4225946723073954</v>
      </c>
    </row>
    <row r="883" ht="15.75" customHeight="1">
      <c r="A883" s="7">
        <v>43249.0</v>
      </c>
      <c r="B883" s="16">
        <f>Bitcoin!J885/1000</f>
        <v>61.1516276</v>
      </c>
      <c r="C883" s="1">
        <f>Ethereum!K885/1000</f>
        <v>1.718815403</v>
      </c>
      <c r="D883" s="1">
        <f>Litecoin!K885/1000</f>
        <v>0.8355447284</v>
      </c>
      <c r="E883" s="1">
        <v>0.41578609141605677</v>
      </c>
    </row>
    <row r="884" ht="15.75" customHeight="1">
      <c r="A884" s="7">
        <v>43250.0</v>
      </c>
      <c r="B884" s="16">
        <f>Bitcoin!J886/1000</f>
        <v>48.74817324</v>
      </c>
      <c r="C884" s="1">
        <f>Ethereum!K886/1000</f>
        <v>1.725638053</v>
      </c>
      <c r="D884" s="1">
        <f>Litecoin!K886/1000</f>
        <v>0.885484694</v>
      </c>
      <c r="E884" s="1">
        <v>0.42810611992770803</v>
      </c>
    </row>
    <row r="885" ht="15.75" customHeight="1">
      <c r="A885" s="7">
        <v>43251.0</v>
      </c>
      <c r="B885" s="16">
        <f>Bitcoin!J887/1000</f>
        <v>50.63677077</v>
      </c>
      <c r="C885" s="1">
        <f>Ethereum!K887/1000</f>
        <v>1.762215679</v>
      </c>
      <c r="D885" s="1">
        <f>Litecoin!K887/1000</f>
        <v>0.7796373457</v>
      </c>
      <c r="E885" s="1">
        <v>0.43922721988654645</v>
      </c>
    </row>
    <row r="886" ht="15.75" customHeight="1">
      <c r="A886" s="7">
        <v>43252.0</v>
      </c>
      <c r="B886" s="16">
        <f>Bitcoin!J888/1000</f>
        <v>51.50811565</v>
      </c>
      <c r="C886" s="1">
        <f>Ethereum!K888/1000</f>
        <v>1.691052617</v>
      </c>
      <c r="D886" s="1">
        <f>Litecoin!K888/1000</f>
        <v>0.8107896228</v>
      </c>
      <c r="E886" s="1">
        <v>0.45581828437330574</v>
      </c>
    </row>
    <row r="887" ht="15.75" customHeight="1">
      <c r="A887" s="7">
        <v>43253.0</v>
      </c>
      <c r="B887" s="16">
        <f>Bitcoin!J889/1000</f>
        <v>55.38969613</v>
      </c>
      <c r="C887" s="1">
        <f>Ethereum!K889/1000</f>
        <v>1.725594589</v>
      </c>
      <c r="D887" s="1">
        <f>Litecoin!K889/1000</f>
        <v>0.8240295993</v>
      </c>
      <c r="E887" s="1">
        <v>0.43961367707445337</v>
      </c>
    </row>
    <row r="888" ht="15.75" customHeight="1">
      <c r="A888" s="7">
        <v>43254.0</v>
      </c>
      <c r="B888" s="16">
        <f>Bitcoin!J890/1000</f>
        <v>52.33028446</v>
      </c>
      <c r="C888" s="1">
        <f>Ethereum!K890/1000</f>
        <v>1.735670106</v>
      </c>
      <c r="D888" s="1">
        <f>Litecoin!K890/1000</f>
        <v>0.7847508638</v>
      </c>
      <c r="E888" s="1">
        <v>0.4074930902927525</v>
      </c>
    </row>
    <row r="889" ht="15.75" customHeight="1">
      <c r="A889" s="7">
        <v>43255.0</v>
      </c>
      <c r="B889" s="16">
        <f>Bitcoin!J891/1000</f>
        <v>48.78328265</v>
      </c>
      <c r="C889" s="1">
        <f>Ethereum!K891/1000</f>
        <v>1.714304054</v>
      </c>
      <c r="D889" s="1">
        <f>Litecoin!K891/1000</f>
        <v>0.7782641563</v>
      </c>
      <c r="E889" s="1">
        <v>0.407871985341858</v>
      </c>
    </row>
    <row r="890" ht="15.75" customHeight="1">
      <c r="A890" s="7">
        <v>43256.0</v>
      </c>
      <c r="B890" s="16">
        <f>Bitcoin!J892/1000</f>
        <v>51.95182006</v>
      </c>
      <c r="C890" s="1">
        <f>Ethereum!K892/1000</f>
        <v>1.731924279</v>
      </c>
      <c r="D890" s="1">
        <f>Litecoin!K892/1000</f>
        <v>0.7398498308</v>
      </c>
      <c r="E890" s="1">
        <v>0.3984171339439198</v>
      </c>
    </row>
    <row r="891" ht="15.75" customHeight="1">
      <c r="A891" s="7">
        <v>43257.0</v>
      </c>
      <c r="B891" s="16">
        <f>Bitcoin!J893/1000</f>
        <v>62.09951011</v>
      </c>
      <c r="C891" s="1">
        <f>Ethereum!K893/1000</f>
        <v>1.712610229</v>
      </c>
      <c r="D891" s="1">
        <f>Litecoin!K893/1000</f>
        <v>0.7751617193</v>
      </c>
      <c r="E891" s="1">
        <v>0.40682794549313683</v>
      </c>
    </row>
    <row r="892" ht="15.75" customHeight="1">
      <c r="A892" s="7">
        <v>43258.0</v>
      </c>
      <c r="B892" s="16">
        <f>Bitcoin!J894/1000</f>
        <v>63.89700411</v>
      </c>
      <c r="C892" s="1">
        <f>Ethereum!K894/1000</f>
        <v>1.727802619</v>
      </c>
      <c r="D892" s="1">
        <f>Litecoin!K894/1000</f>
        <v>0.8101295384</v>
      </c>
      <c r="E892" s="1">
        <v>0.4380503312921628</v>
      </c>
    </row>
    <row r="893" ht="15.75" customHeight="1">
      <c r="A893" s="7">
        <v>43259.0</v>
      </c>
      <c r="B893" s="16">
        <f>Bitcoin!J895/1000</f>
        <v>63.50934124</v>
      </c>
      <c r="C893" s="1">
        <f>Ethereum!K895/1000</f>
        <v>1.732287987</v>
      </c>
      <c r="D893" s="1">
        <f>Litecoin!K895/1000</f>
        <v>0.8765593272</v>
      </c>
      <c r="E893" s="1">
        <v>0.416008836864213</v>
      </c>
    </row>
    <row r="894" ht="15.75" customHeight="1">
      <c r="A894" s="7">
        <v>43260.0</v>
      </c>
      <c r="B894" s="16">
        <f>Bitcoin!J896/1000</f>
        <v>64.09236425</v>
      </c>
      <c r="C894" s="1">
        <f>Ethereum!K896/1000</f>
        <v>1.817043415</v>
      </c>
      <c r="D894" s="1">
        <f>Litecoin!K896/1000</f>
        <v>0.8087584419</v>
      </c>
      <c r="E894" s="1">
        <v>0.4045134402667364</v>
      </c>
    </row>
    <row r="895" ht="15.75" customHeight="1">
      <c r="A895" s="7">
        <v>43261.0</v>
      </c>
      <c r="B895" s="16">
        <f>Bitcoin!J897/1000</f>
        <v>70.52182794</v>
      </c>
      <c r="C895" s="1">
        <f>Ethereum!K897/1000</f>
        <v>1.752973157</v>
      </c>
      <c r="D895" s="1">
        <f>Litecoin!K897/1000</f>
        <v>0.8869997098</v>
      </c>
      <c r="E895" s="1">
        <v>0.4207468661312013</v>
      </c>
    </row>
    <row r="896" ht="15.75" customHeight="1">
      <c r="A896" s="7">
        <v>43262.0</v>
      </c>
      <c r="B896" s="16">
        <f>Bitcoin!J898/1000</f>
        <v>60.69854967</v>
      </c>
      <c r="C896" s="1">
        <f>Ethereum!K898/1000</f>
        <v>1.777475085</v>
      </c>
      <c r="D896" s="1">
        <f>Litecoin!K898/1000</f>
        <v>0.8413856229</v>
      </c>
      <c r="E896" s="1">
        <v>0.4129694649704888</v>
      </c>
    </row>
    <row r="897" ht="15.75" customHeight="1">
      <c r="A897" s="7">
        <v>43263.0</v>
      </c>
      <c r="B897" s="16">
        <f>Bitcoin!J899/1000</f>
        <v>59.40224529</v>
      </c>
      <c r="C897" s="1">
        <f>Ethereum!K899/1000</f>
        <v>1.774926601</v>
      </c>
      <c r="D897" s="1">
        <f>Litecoin!K899/1000</f>
        <v>0.7907086217</v>
      </c>
      <c r="E897" s="1">
        <v>0.3937497502691694</v>
      </c>
    </row>
    <row r="898" ht="15.75" customHeight="1">
      <c r="A898" s="7">
        <v>43264.0</v>
      </c>
      <c r="B898" s="16">
        <f>Bitcoin!J900/1000</f>
        <v>59.21015676</v>
      </c>
      <c r="C898" s="1">
        <f>Ethereum!K900/1000</f>
        <v>1.725682301</v>
      </c>
      <c r="D898" s="1">
        <f>Litecoin!K900/1000</f>
        <v>0.8935156472</v>
      </c>
      <c r="E898" s="1">
        <v>0.37435382423879054</v>
      </c>
    </row>
    <row r="899" ht="15.75" customHeight="1">
      <c r="A899" s="7">
        <v>43265.0</v>
      </c>
      <c r="B899" s="16">
        <f>Bitcoin!J901/1000</f>
        <v>56.19875543</v>
      </c>
      <c r="C899" s="1">
        <f>Ethereum!K901/1000</f>
        <v>1.722781541</v>
      </c>
      <c r="D899" s="1">
        <f>Litecoin!K901/1000</f>
        <v>0.8506260907</v>
      </c>
      <c r="E899" s="1">
        <v>0.4034024518833092</v>
      </c>
    </row>
    <row r="900" ht="15.75" customHeight="1">
      <c r="A900" s="7">
        <v>43266.0</v>
      </c>
      <c r="B900" s="16">
        <f>Bitcoin!J902/1000</f>
        <v>57.22653128</v>
      </c>
      <c r="C900" s="1">
        <f>Ethereum!K902/1000</f>
        <v>1.711541077</v>
      </c>
      <c r="D900" s="1">
        <f>Litecoin!K902/1000</f>
        <v>0.8579070807</v>
      </c>
      <c r="E900" s="1">
        <v>0.40103975683294835</v>
      </c>
    </row>
    <row r="901" ht="15.75" customHeight="1">
      <c r="A901" s="7">
        <v>43267.0</v>
      </c>
      <c r="B901" s="16">
        <f>Bitcoin!J903/1000</f>
        <v>55.14456338</v>
      </c>
      <c r="C901" s="1">
        <f>Ethereum!K903/1000</f>
        <v>1.697424364</v>
      </c>
      <c r="D901" s="1">
        <f>Litecoin!K903/1000</f>
        <v>0.8036913627</v>
      </c>
      <c r="E901" s="1">
        <v>0.4049778951627886</v>
      </c>
    </row>
    <row r="902" ht="15.75" customHeight="1">
      <c r="A902" s="7">
        <v>43268.0</v>
      </c>
      <c r="B902" s="16">
        <f>Bitcoin!J904/1000</f>
        <v>58.50891219</v>
      </c>
      <c r="C902" s="1">
        <f>Ethereum!K904/1000</f>
        <v>1.678066834</v>
      </c>
      <c r="D902" s="1">
        <f>Litecoin!K904/1000</f>
        <v>0.8350755102</v>
      </c>
      <c r="E902" s="1">
        <v>0.38350439616190335</v>
      </c>
    </row>
    <row r="903" ht="15.75" customHeight="1">
      <c r="A903" s="7">
        <v>43269.0</v>
      </c>
      <c r="B903" s="16">
        <f>Bitcoin!J905/1000</f>
        <v>58.36762901</v>
      </c>
      <c r="C903" s="1">
        <f>Ethereum!K905/1000</f>
        <v>1.726996996</v>
      </c>
      <c r="D903" s="1">
        <f>Litecoin!K905/1000</f>
        <v>0.8319170257</v>
      </c>
      <c r="E903" s="1">
        <v>0.4180366360161608</v>
      </c>
    </row>
    <row r="904" ht="15.75" customHeight="1">
      <c r="A904" s="7">
        <v>43270.0</v>
      </c>
      <c r="B904" s="16">
        <f>Bitcoin!J906/1000</f>
        <v>62.27001257</v>
      </c>
      <c r="C904" s="1">
        <f>Ethereum!K906/1000</f>
        <v>1.785909304</v>
      </c>
      <c r="D904" s="1">
        <f>Litecoin!K906/1000</f>
        <v>0.8317229034</v>
      </c>
      <c r="E904" s="1">
        <v>0.42498677482411457</v>
      </c>
    </row>
    <row r="905" ht="15.75" customHeight="1">
      <c r="A905" s="7">
        <v>43271.0</v>
      </c>
      <c r="B905" s="16">
        <f>Bitcoin!J907/1000</f>
        <v>62.11789944</v>
      </c>
      <c r="C905" s="1">
        <f>Ethereum!K907/1000</f>
        <v>1.751848848</v>
      </c>
      <c r="D905" s="1">
        <f>Litecoin!K907/1000</f>
        <v>0.8198365947</v>
      </c>
      <c r="E905" s="1">
        <v>0.43360582653396473</v>
      </c>
    </row>
    <row r="906" ht="15.75" customHeight="1">
      <c r="A906" s="7">
        <v>43272.0</v>
      </c>
      <c r="B906" s="16">
        <f>Bitcoin!J908/1000</f>
        <v>58.49020976</v>
      </c>
      <c r="C906" s="1">
        <f>Ethereum!K908/1000</f>
        <v>1.75845284</v>
      </c>
      <c r="D906" s="1">
        <f>Litecoin!K908/1000</f>
        <v>0.7847141548</v>
      </c>
      <c r="E906" s="1">
        <v>0.4264522925673516</v>
      </c>
    </row>
    <row r="907" ht="15.75" customHeight="1">
      <c r="A907" s="7">
        <v>43273.0</v>
      </c>
      <c r="B907" s="16">
        <f>Bitcoin!J909/1000</f>
        <v>65.16860677</v>
      </c>
      <c r="C907" s="1">
        <f>Ethereum!K909/1000</f>
        <v>1.797279889</v>
      </c>
      <c r="D907" s="1">
        <f>Litecoin!K909/1000</f>
        <v>0.860169746</v>
      </c>
      <c r="E907" s="1">
        <v>0.40526351177019326</v>
      </c>
    </row>
    <row r="908" ht="15.75" customHeight="1">
      <c r="A908" s="7">
        <v>43274.0</v>
      </c>
      <c r="B908" s="16">
        <f>Bitcoin!J910/1000</f>
        <v>61.91772021</v>
      </c>
      <c r="C908" s="1">
        <f>Ethereum!K910/1000</f>
        <v>1.739336556</v>
      </c>
      <c r="D908" s="1">
        <f>Litecoin!K910/1000</f>
        <v>0.8148573086</v>
      </c>
      <c r="E908" s="1">
        <v>0.42938669742785157</v>
      </c>
    </row>
    <row r="909" ht="15.75" customHeight="1">
      <c r="A909" s="7">
        <v>43275.0</v>
      </c>
      <c r="B909" s="16">
        <f>Bitcoin!J911/1000</f>
        <v>57.55350916</v>
      </c>
      <c r="C909" s="1">
        <f>Ethereum!K911/1000</f>
        <v>1.758984945</v>
      </c>
      <c r="D909" s="1">
        <f>Litecoin!K911/1000</f>
        <v>0.7794669945</v>
      </c>
      <c r="E909" s="1">
        <v>0.4278894501820369</v>
      </c>
    </row>
    <row r="910" ht="15.75" customHeight="1">
      <c r="A910" s="7">
        <v>43276.0</v>
      </c>
      <c r="B910" s="16">
        <f>Bitcoin!J912/1000</f>
        <v>64.93850653</v>
      </c>
      <c r="C910" s="1">
        <f>Ethereum!K912/1000</f>
        <v>1.831167413</v>
      </c>
      <c r="D910" s="1">
        <f>Litecoin!K912/1000</f>
        <v>0.7993893982</v>
      </c>
      <c r="E910" s="1">
        <v>0.47257060143613316</v>
      </c>
    </row>
    <row r="911" ht="15.75" customHeight="1">
      <c r="A911" s="7">
        <v>43277.0</v>
      </c>
      <c r="B911" s="16">
        <f>Bitcoin!J913/1000</f>
        <v>67.88019397</v>
      </c>
      <c r="C911" s="1">
        <f>Ethereum!K913/1000</f>
        <v>1.778819988</v>
      </c>
      <c r="D911" s="1">
        <f>Litecoin!K913/1000</f>
        <v>0.8454571811</v>
      </c>
      <c r="E911" s="1">
        <v>0.48466054613562654</v>
      </c>
    </row>
    <row r="912" ht="15.75" customHeight="1">
      <c r="A912" s="7">
        <v>43278.0</v>
      </c>
      <c r="B912" s="16">
        <f>Bitcoin!J914/1000</f>
        <v>77.91625515</v>
      </c>
      <c r="C912" s="1">
        <f>Ethereum!K914/1000</f>
        <v>1.811907947</v>
      </c>
      <c r="D912" s="1">
        <f>Litecoin!K914/1000</f>
        <v>0.8152452894</v>
      </c>
      <c r="E912" s="1">
        <v>0.485301942307257</v>
      </c>
    </row>
    <row r="913" ht="15.75" customHeight="1">
      <c r="A913" s="7">
        <v>43279.0</v>
      </c>
      <c r="B913" s="16">
        <f>Bitcoin!J915/1000</f>
        <v>59.3863233</v>
      </c>
      <c r="C913" s="1">
        <f>Ethereum!K915/1000</f>
        <v>1.77703042</v>
      </c>
      <c r="D913" s="1">
        <f>Litecoin!K915/1000</f>
        <v>0.7630525894</v>
      </c>
      <c r="E913" s="1">
        <v>0.45841949138240645</v>
      </c>
    </row>
    <row r="914" ht="15.75" customHeight="1">
      <c r="A914" s="7">
        <v>43280.0</v>
      </c>
      <c r="B914" s="16">
        <f>Bitcoin!J916/1000</f>
        <v>63.07929642</v>
      </c>
      <c r="C914" s="1">
        <f>Ethereum!K916/1000</f>
        <v>1.764150782</v>
      </c>
      <c r="D914" s="1">
        <f>Litecoin!K916/1000</f>
        <v>0.7256752264</v>
      </c>
      <c r="E914" s="1">
        <v>0.4493993607074537</v>
      </c>
    </row>
    <row r="915" ht="15.75" customHeight="1">
      <c r="A915" s="7">
        <v>43281.0</v>
      </c>
      <c r="B915" s="16">
        <f>Bitcoin!J917/1000</f>
        <v>64.28291073</v>
      </c>
      <c r="C915" s="1">
        <f>Ethereum!K917/1000</f>
        <v>1.79007058</v>
      </c>
      <c r="D915" s="1">
        <f>Litecoin!K917/1000</f>
        <v>0.7513936719</v>
      </c>
      <c r="E915" s="1">
        <v>0.48714398975106027</v>
      </c>
    </row>
    <row r="916" ht="15.75" customHeight="1"/>
    <row r="917" ht="15.75" customHeight="1">
      <c r="B917" s="157" t="s">
        <v>420</v>
      </c>
      <c r="C917" s="25">
        <f t="shared" ref="C917:E917" si="1">$B$915/C915</f>
        <v>35.91082466</v>
      </c>
      <c r="D917" s="25">
        <f t="shared" si="1"/>
        <v>85.55157321</v>
      </c>
      <c r="E917" s="25">
        <f t="shared" si="1"/>
        <v>131.9587475</v>
      </c>
    </row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12.0"/>
    <col customWidth="1" min="3" max="4" width="10.25"/>
    <col customWidth="1" min="5" max="5" width="9.38"/>
    <col customWidth="1" min="6" max="6" width="10.25"/>
    <col customWidth="1" min="7" max="26" width="7.88"/>
  </cols>
  <sheetData>
    <row r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43" t="s">
        <v>386</v>
      </c>
      <c r="B2" s="144">
        <v>2016.0</v>
      </c>
      <c r="C2" s="144">
        <v>2017.0</v>
      </c>
      <c r="D2" s="145" t="s">
        <v>387</v>
      </c>
      <c r="E2" s="146"/>
      <c r="F2" s="22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1"/>
      <c r="B3" s="147" t="s">
        <v>388</v>
      </c>
      <c r="C3" s="10"/>
      <c r="D3" s="29"/>
      <c r="E3" s="148"/>
      <c r="F3" s="3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49" t="s">
        <v>389</v>
      </c>
      <c r="B4" s="150">
        <v>1.77</v>
      </c>
      <c r="C4" s="150">
        <v>2.17</v>
      </c>
      <c r="D4" s="149" t="s">
        <v>390</v>
      </c>
      <c r="E4" s="37"/>
      <c r="F4" s="37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49" t="s">
        <v>391</v>
      </c>
      <c r="B5" s="150">
        <v>4.91</v>
      </c>
      <c r="C5" s="150">
        <v>6.23</v>
      </c>
      <c r="D5" s="149" t="s">
        <v>390</v>
      </c>
      <c r="E5" s="37"/>
      <c r="F5" s="37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49" t="s">
        <v>392</v>
      </c>
      <c r="B6" s="151">
        <v>40253.0</v>
      </c>
      <c r="C6" s="151">
        <v>40510.0</v>
      </c>
      <c r="D6" s="149" t="s">
        <v>390</v>
      </c>
      <c r="E6" s="37"/>
      <c r="F6" s="37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49" t="s">
        <v>393</v>
      </c>
      <c r="B7" s="151">
        <v>18857.0</v>
      </c>
      <c r="C7" s="151">
        <v>24679.0</v>
      </c>
      <c r="D7" s="149" t="s">
        <v>390</v>
      </c>
      <c r="E7" s="37"/>
      <c r="F7" s="37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49" t="s">
        <v>394</v>
      </c>
      <c r="B8" s="150">
        <v>119.83</v>
      </c>
      <c r="C8" s="150">
        <v>145.64</v>
      </c>
      <c r="D8" s="149" t="s">
        <v>390</v>
      </c>
      <c r="E8" s="37"/>
      <c r="F8" s="37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49" t="s">
        <v>394</v>
      </c>
      <c r="B9" s="152">
        <v>140.4</v>
      </c>
      <c r="C9" s="10"/>
      <c r="D9" s="149" t="s">
        <v>395</v>
      </c>
      <c r="E9" s="37"/>
      <c r="F9" s="37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6" t="s">
        <v>386</v>
      </c>
      <c r="B11" s="110" t="s">
        <v>396</v>
      </c>
      <c r="C11" s="33">
        <v>2016.0</v>
      </c>
      <c r="D11" s="27">
        <v>2017.0</v>
      </c>
      <c r="E11" s="27" t="s">
        <v>397</v>
      </c>
      <c r="F11" s="27" t="s">
        <v>398</v>
      </c>
      <c r="G11" s="27" t="s">
        <v>399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1"/>
      <c r="B12" s="37" t="s">
        <v>400</v>
      </c>
      <c r="C12" s="15" t="s">
        <v>388</v>
      </c>
      <c r="D12" s="10"/>
      <c r="E12" s="15" t="s">
        <v>401</v>
      </c>
      <c r="F12" s="17"/>
      <c r="G12" s="1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7" t="s">
        <v>402</v>
      </c>
      <c r="B13" s="110">
        <v>238.47</v>
      </c>
      <c r="C13" s="141">
        <v>1.77</v>
      </c>
      <c r="D13" s="141">
        <v>2.17</v>
      </c>
      <c r="E13" s="110">
        <f t="shared" ref="E13:F13" si="1">$B13/C13</f>
        <v>134.7288136</v>
      </c>
      <c r="F13" s="110">
        <f t="shared" si="1"/>
        <v>109.8940092</v>
      </c>
      <c r="G13" s="110">
        <f t="shared" ref="G13:G17" si="3">AVERAGE(E13:F13)</f>
        <v>122.3114114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7" t="s">
        <v>391</v>
      </c>
      <c r="B14" s="37">
        <v>22.2</v>
      </c>
      <c r="C14" s="141">
        <v>4.91</v>
      </c>
      <c r="D14" s="141">
        <v>6.23</v>
      </c>
      <c r="E14" s="110">
        <f t="shared" ref="E14:F14" si="2">$B14/C14</f>
        <v>4.521384929</v>
      </c>
      <c r="F14" s="110">
        <f t="shared" si="2"/>
        <v>3.563402889</v>
      </c>
      <c r="G14" s="110">
        <f t="shared" si="3"/>
        <v>4.042393909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7" t="s">
        <v>392</v>
      </c>
      <c r="B15" s="130">
        <v>215343.33333333334</v>
      </c>
      <c r="C15" s="153">
        <v>40253.0</v>
      </c>
      <c r="D15" s="153">
        <v>40510.0</v>
      </c>
      <c r="E15" s="110">
        <f t="shared" ref="E15:F15" si="4">$B15/C15</f>
        <v>5.349746189</v>
      </c>
      <c r="F15" s="110">
        <f t="shared" si="4"/>
        <v>5.315806797</v>
      </c>
      <c r="G15" s="110">
        <f t="shared" si="3"/>
        <v>5.332776493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7" t="s">
        <v>393</v>
      </c>
      <c r="B16" s="130">
        <v>141485.0</v>
      </c>
      <c r="C16" s="153">
        <v>18857.0</v>
      </c>
      <c r="D16" s="153">
        <v>24679.0</v>
      </c>
      <c r="E16" s="110">
        <f t="shared" ref="E16:F16" si="5">$B16/C16</f>
        <v>7.503049266</v>
      </c>
      <c r="F16" s="110">
        <f t="shared" si="5"/>
        <v>5.733011872</v>
      </c>
      <c r="G16" s="110">
        <f t="shared" si="3"/>
        <v>6.618030569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7" t="s">
        <v>394</v>
      </c>
      <c r="B17" s="37">
        <v>1218.0</v>
      </c>
      <c r="C17" s="154">
        <f>(119.83+
140.4)/2</f>
        <v>130.115</v>
      </c>
      <c r="D17" s="155">
        <f>(145.64+140.4)/2</f>
        <v>143.02</v>
      </c>
      <c r="E17" s="110">
        <f t="shared" ref="E17:F17" si="6">$B17/C17</f>
        <v>9.360949929</v>
      </c>
      <c r="F17" s="110">
        <f t="shared" si="6"/>
        <v>8.516291428</v>
      </c>
      <c r="G17" s="110">
        <f t="shared" si="3"/>
        <v>8.938620678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2:A3"/>
    <mergeCell ref="D2:F3"/>
    <mergeCell ref="B3:C3"/>
    <mergeCell ref="B9:C9"/>
    <mergeCell ref="A11:A12"/>
    <mergeCell ref="C12:D12"/>
    <mergeCell ref="E12:G12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0.25"/>
    <col customWidth="1" min="3" max="3" width="8.88"/>
    <col customWidth="1" min="4" max="5" width="8.0"/>
    <col customWidth="1" min="6" max="19" width="7.63"/>
    <col customWidth="1" min="20" max="21" width="8.88"/>
    <col customWidth="1" min="22" max="22" width="9.75"/>
    <col customWidth="1" min="23" max="26" width="7.63"/>
  </cols>
  <sheetData>
    <row r="1">
      <c r="A1" s="1" t="s">
        <v>137</v>
      </c>
      <c r="B1" s="5">
        <v>2016.0</v>
      </c>
      <c r="C1" s="1">
        <v>2017.0</v>
      </c>
      <c r="D1" s="1">
        <v>2018.0</v>
      </c>
    </row>
    <row r="2">
      <c r="A2" s="1" t="s">
        <v>406</v>
      </c>
      <c r="B2" s="25">
        <f>Bitcoin!R10</f>
        <v>17.2839688</v>
      </c>
      <c r="C2" s="25">
        <f>Bitcoin!S10</f>
        <v>15.02119101</v>
      </c>
      <c r="D2" s="25">
        <f>Bitcoin!T10</f>
        <v>18.7474917</v>
      </c>
      <c r="E2" s="25"/>
      <c r="T2" s="25"/>
      <c r="U2" s="25"/>
      <c r="V2" s="25"/>
    </row>
    <row r="3">
      <c r="A3" s="1" t="s">
        <v>407</v>
      </c>
      <c r="B3" s="25">
        <f>Ethereum!R11</f>
        <v>7.369537185</v>
      </c>
      <c r="C3" s="25">
        <f>Ethereum!S11</f>
        <v>6.609300572</v>
      </c>
      <c r="D3" s="25">
        <f>Ethereum!T11</f>
        <v>8.872543854</v>
      </c>
      <c r="E3" s="25"/>
      <c r="T3" s="34"/>
      <c r="U3" s="25"/>
      <c r="V3" s="25"/>
    </row>
    <row r="4">
      <c r="A4" s="1" t="s">
        <v>408</v>
      </c>
      <c r="B4" s="25">
        <f>Litecoin!R11</f>
        <v>5.460013755</v>
      </c>
      <c r="C4" s="25">
        <f>Litecoin!S11</f>
        <v>3.93235248</v>
      </c>
      <c r="D4" s="25">
        <f>Litecoin!T11</f>
        <v>14.66548981</v>
      </c>
      <c r="E4" s="25"/>
      <c r="T4" s="16"/>
      <c r="U4" s="34"/>
      <c r="V4" s="25"/>
    </row>
    <row r="5">
      <c r="A5" s="1" t="s">
        <v>409</v>
      </c>
      <c r="B5" s="25">
        <f>Monero!R10</f>
        <v>22.19899064</v>
      </c>
      <c r="C5" s="25">
        <f>Monero!S10</f>
        <v>6.777967971</v>
      </c>
      <c r="D5" s="25">
        <f>Monero!T10</f>
        <v>10.92420163</v>
      </c>
      <c r="E5" s="25"/>
      <c r="T5" s="16"/>
      <c r="U5" s="34"/>
      <c r="V5" s="34"/>
    </row>
    <row r="7">
      <c r="A7" s="1" t="s">
        <v>410</v>
      </c>
      <c r="B7" s="25">
        <f>'Metals Energy Costs'!E13</f>
        <v>134.7288136</v>
      </c>
      <c r="C7" s="25">
        <f>'Metals Energy Costs'!F13</f>
        <v>109.8940092</v>
      </c>
      <c r="E7" s="25"/>
    </row>
    <row r="8">
      <c r="A8" s="1" t="s">
        <v>411</v>
      </c>
      <c r="B8" s="25">
        <f>'Metals Energy Costs'!E14</f>
        <v>4.521384929</v>
      </c>
      <c r="C8" s="25">
        <f>'Metals Energy Costs'!F14</f>
        <v>3.563402889</v>
      </c>
      <c r="E8" s="25"/>
    </row>
    <row r="9">
      <c r="A9" s="1" t="s">
        <v>412</v>
      </c>
      <c r="B9" s="25">
        <f>'Metals Energy Costs'!E15</f>
        <v>5.349746189</v>
      </c>
      <c r="C9" s="25">
        <f>'Metals Energy Costs'!F15</f>
        <v>5.315806797</v>
      </c>
      <c r="E9" s="25"/>
    </row>
    <row r="10">
      <c r="A10" s="1" t="s">
        <v>413</v>
      </c>
      <c r="B10" s="25">
        <f>'Metals Energy Costs'!E16</f>
        <v>7.503049266</v>
      </c>
      <c r="C10" s="25">
        <f>'Metals Energy Costs'!F16</f>
        <v>5.733011872</v>
      </c>
      <c r="E10" s="25"/>
    </row>
    <row r="11">
      <c r="A11" s="1" t="s">
        <v>414</v>
      </c>
      <c r="B11" s="25">
        <f>'Metals Energy Costs'!E17</f>
        <v>9.360949929</v>
      </c>
      <c r="C11" s="25">
        <f>'Metals Energy Costs'!F17</f>
        <v>8.516291428</v>
      </c>
      <c r="E11" s="25"/>
    </row>
    <row r="12">
      <c r="B12" s="7"/>
    </row>
    <row r="13">
      <c r="A13" s="1" t="s">
        <v>415</v>
      </c>
      <c r="B13" s="1">
        <v>2016.0</v>
      </c>
      <c r="C13" s="1">
        <v>2017.0</v>
      </c>
      <c r="D13" s="1">
        <v>2018.0</v>
      </c>
    </row>
    <row r="14">
      <c r="A14" s="1" t="s">
        <v>416</v>
      </c>
      <c r="B14" s="25">
        <f>'Miner Power Sensitivity'!J8</f>
        <v>23.87</v>
      </c>
      <c r="C14" s="25">
        <f>'Miner Power Sensitivity'!K8</f>
        <v>27.33856764</v>
      </c>
      <c r="D14" s="25">
        <f>'Miner Power Sensitivity'!L8</f>
        <v>34.12043489</v>
      </c>
    </row>
    <row r="15">
      <c r="A15" s="1" t="s">
        <v>417</v>
      </c>
      <c r="B15" s="25">
        <f>'Miner Power Sensitivity'!J4</f>
        <v>4.94</v>
      </c>
      <c r="C15" s="25">
        <f>'Miner Power Sensitivity'!K4</f>
        <v>9.813844794</v>
      </c>
      <c r="D15" s="25">
        <f>'Miner Power Sensitivity'!L4</f>
        <v>12.24836124</v>
      </c>
    </row>
    <row r="16">
      <c r="A16" s="1" t="s">
        <v>418</v>
      </c>
      <c r="B16" s="25"/>
      <c r="C16" s="25"/>
      <c r="D16" s="25"/>
    </row>
    <row r="17">
      <c r="A17" s="1" t="s">
        <v>419</v>
      </c>
    </row>
    <row r="19">
      <c r="B19" s="25"/>
      <c r="C19" s="25"/>
      <c r="D19" s="25"/>
    </row>
    <row r="20">
      <c r="B20" s="25"/>
      <c r="C20" s="25"/>
      <c r="D20" s="25"/>
    </row>
    <row r="21" ht="15.75" customHeight="1">
      <c r="B21" s="25"/>
      <c r="C21" s="25"/>
      <c r="D21" s="25"/>
    </row>
    <row r="22" ht="15.75" customHeight="1"/>
    <row r="23" ht="15.75" customHeight="1">
      <c r="B23" s="7"/>
    </row>
    <row r="24" ht="15.75" customHeight="1"/>
    <row r="25" ht="15.75" customHeight="1"/>
    <row r="26" ht="15.75" customHeight="1"/>
    <row r="27" ht="15.75" customHeight="1">
      <c r="B27" s="7"/>
    </row>
    <row r="28" ht="15.75" customHeight="1">
      <c r="J28" s="156"/>
    </row>
    <row r="29" ht="15.75" customHeight="1">
      <c r="J29" s="156"/>
    </row>
    <row r="30" ht="15.75" customHeight="1"/>
    <row r="31" ht="15.75" customHeight="1">
      <c r="B31" s="7"/>
    </row>
    <row r="32" ht="15.75" customHeight="1"/>
    <row r="33" ht="15.75" customHeight="1"/>
    <row r="34" ht="15.75" customHeight="1"/>
    <row r="35" ht="15.75" customHeight="1">
      <c r="B35" s="7"/>
    </row>
    <row r="36" ht="15.75" customHeight="1"/>
    <row r="37" ht="15.75" customHeight="1"/>
    <row r="38" ht="15.75" customHeight="1"/>
    <row r="39" ht="15.75" customHeight="1">
      <c r="B39" s="7"/>
    </row>
    <row r="40" ht="15.75" customHeight="1"/>
    <row r="41" ht="15.75" customHeight="1"/>
    <row r="42" ht="15.75" customHeight="1"/>
    <row r="43" ht="15.75" customHeight="1">
      <c r="B43" s="7"/>
    </row>
    <row r="44" ht="15.75" customHeight="1"/>
    <row r="45" ht="15.75" customHeight="1"/>
    <row r="46" ht="15.75" customHeight="1"/>
    <row r="47" ht="15.75" customHeight="1">
      <c r="B47" s="7"/>
    </row>
    <row r="48" ht="15.75" customHeight="1"/>
    <row r="49" ht="15.75" customHeight="1"/>
    <row r="50" ht="15.75" customHeight="1"/>
    <row r="51" ht="15.75" customHeight="1">
      <c r="B51" s="7"/>
    </row>
    <row r="52" ht="15.75" customHeight="1"/>
    <row r="53" ht="15.75" customHeight="1"/>
    <row r="54" ht="15.75" customHeight="1"/>
    <row r="55" ht="15.75" customHeight="1">
      <c r="B55" s="7"/>
    </row>
    <row r="56" ht="15.75" customHeight="1"/>
    <row r="57" ht="15.75" customHeight="1"/>
    <row r="58" ht="15.75" customHeight="1"/>
    <row r="59" ht="15.75" customHeight="1">
      <c r="B59" s="7"/>
    </row>
    <row r="60" ht="15.75" customHeight="1"/>
    <row r="61" ht="15.75" customHeight="1"/>
    <row r="62" ht="15.75" customHeight="1"/>
    <row r="63" ht="15.75" customHeight="1">
      <c r="B63" s="7"/>
    </row>
    <row r="64" ht="15.75" customHeight="1"/>
    <row r="65" ht="15.75" customHeight="1"/>
    <row r="66" ht="15.75" customHeight="1"/>
    <row r="67" ht="15.75" customHeight="1">
      <c r="B67" s="7"/>
    </row>
    <row r="68" ht="15.75" customHeight="1"/>
    <row r="69" ht="15.75" customHeight="1"/>
    <row r="70" ht="15.75" customHeight="1"/>
    <row r="71" ht="15.75" customHeight="1">
      <c r="B71" s="7"/>
    </row>
    <row r="72" ht="15.75" customHeight="1"/>
    <row r="73" ht="15.75" customHeight="1"/>
    <row r="74" ht="15.75" customHeight="1"/>
    <row r="75" ht="15.75" customHeight="1">
      <c r="B75" s="7"/>
    </row>
    <row r="76" ht="15.75" customHeight="1"/>
    <row r="77" ht="15.75" customHeight="1"/>
    <row r="78" ht="15.75" customHeight="1"/>
    <row r="79" ht="15.75" customHeight="1">
      <c r="B79" s="7"/>
    </row>
    <row r="80" ht="15.75" customHeight="1"/>
    <row r="81" ht="15.75" customHeight="1"/>
    <row r="82" ht="15.75" customHeight="1"/>
    <row r="83" ht="15.75" customHeight="1">
      <c r="B83" s="7"/>
    </row>
    <row r="84" ht="15.75" customHeight="1"/>
    <row r="85" ht="15.75" customHeight="1"/>
    <row r="86" ht="15.75" customHeight="1"/>
    <row r="87" ht="15.75" customHeight="1">
      <c r="B87" s="7"/>
    </row>
    <row r="88" ht="15.75" customHeight="1"/>
    <row r="89" ht="15.75" customHeight="1"/>
    <row r="90" ht="15.75" customHeight="1"/>
    <row r="91" ht="15.75" customHeight="1">
      <c r="B91" s="7"/>
    </row>
    <row r="92" ht="15.75" customHeight="1"/>
    <row r="93" ht="15.75" customHeight="1"/>
    <row r="94" ht="15.75" customHeight="1"/>
    <row r="95" ht="15.75" customHeight="1">
      <c r="B95" s="7"/>
    </row>
    <row r="96" ht="15.75" customHeight="1"/>
    <row r="97" ht="15.75" customHeight="1"/>
    <row r="98" ht="15.75" customHeight="1"/>
    <row r="99" ht="15.75" customHeight="1">
      <c r="B99" s="7"/>
    </row>
    <row r="100" ht="15.75" customHeight="1"/>
    <row r="101" ht="15.75" customHeight="1"/>
    <row r="102" ht="15.75" customHeight="1"/>
    <row r="103" ht="15.75" customHeight="1">
      <c r="B103" s="7"/>
    </row>
    <row r="104" ht="15.75" customHeight="1"/>
    <row r="105" ht="15.75" customHeight="1"/>
    <row r="106" ht="15.75" customHeight="1"/>
    <row r="107" ht="15.75" customHeight="1">
      <c r="B107" s="7"/>
    </row>
    <row r="108" ht="15.75" customHeight="1"/>
    <row r="109" ht="15.75" customHeight="1"/>
    <row r="110" ht="15.75" customHeight="1"/>
    <row r="111" ht="15.75" customHeight="1">
      <c r="B111" s="7"/>
    </row>
    <row r="112" ht="15.75" customHeight="1"/>
    <row r="113" ht="15.75" customHeight="1"/>
    <row r="114" ht="15.75" customHeight="1"/>
    <row r="115" ht="15.75" customHeight="1">
      <c r="B115" s="7"/>
    </row>
    <row r="116" ht="15.75" customHeight="1"/>
    <row r="117" ht="15.75" customHeight="1"/>
    <row r="118" ht="15.75" customHeight="1"/>
    <row r="119" ht="15.75" customHeight="1">
      <c r="B119" s="7"/>
    </row>
    <row r="120" ht="15.75" customHeight="1"/>
    <row r="121" ht="15.75" customHeight="1"/>
    <row r="122" ht="15.75" customHeight="1"/>
    <row r="123" ht="15.75" customHeight="1">
      <c r="B123" s="7"/>
    </row>
    <row r="124" ht="15.75" customHeight="1"/>
    <row r="125" ht="15.75" customHeight="1"/>
    <row r="126" ht="15.75" customHeight="1"/>
    <row r="127" ht="15.75" customHeight="1">
      <c r="B127" s="7"/>
    </row>
    <row r="128" ht="15.75" customHeight="1"/>
    <row r="129" ht="15.75" customHeight="1"/>
    <row r="130" ht="15.75" customHeight="1"/>
    <row r="131" ht="15.75" customHeight="1">
      <c r="B131" s="7"/>
    </row>
    <row r="132" ht="15.75" customHeight="1"/>
    <row r="133" ht="15.75" customHeight="1"/>
    <row r="134" ht="15.75" customHeight="1"/>
    <row r="135" ht="15.75" customHeight="1">
      <c r="B135" s="7"/>
    </row>
    <row r="136" ht="15.75" customHeight="1"/>
    <row r="137" ht="15.75" customHeight="1"/>
    <row r="138" ht="15.75" customHeight="1"/>
    <row r="139" ht="15.75" customHeight="1">
      <c r="B139" s="7"/>
    </row>
    <row r="140" ht="15.75" customHeight="1"/>
    <row r="141" ht="15.75" customHeight="1"/>
    <row r="142" ht="15.75" customHeight="1"/>
    <row r="143" ht="15.75" customHeight="1">
      <c r="B143" s="7"/>
    </row>
    <row r="144" ht="15.75" customHeight="1"/>
    <row r="145" ht="15.75" customHeight="1"/>
    <row r="146" ht="15.75" customHeight="1"/>
    <row r="147" ht="15.75" customHeight="1">
      <c r="B147" s="7"/>
    </row>
    <row r="148" ht="15.75" customHeight="1"/>
    <row r="149" ht="15.75" customHeight="1"/>
    <row r="150" ht="15.75" customHeight="1"/>
    <row r="151" ht="15.75" customHeight="1">
      <c r="B151" s="7"/>
    </row>
    <row r="152" ht="15.75" customHeight="1"/>
    <row r="153" ht="15.75" customHeight="1"/>
    <row r="154" ht="15.75" customHeight="1"/>
    <row r="155" ht="15.75" customHeight="1">
      <c r="B155" s="7"/>
    </row>
    <row r="156" ht="15.75" customHeight="1"/>
    <row r="157" ht="15.75" customHeight="1"/>
    <row r="158" ht="15.75" customHeight="1"/>
    <row r="159" ht="15.75" customHeight="1">
      <c r="B159" s="7"/>
    </row>
    <row r="160" ht="15.75" customHeight="1"/>
    <row r="161" ht="15.75" customHeight="1"/>
    <row r="162" ht="15.75" customHeight="1"/>
    <row r="163" ht="15.75" customHeight="1">
      <c r="B163" s="7"/>
    </row>
    <row r="164" ht="15.75" customHeight="1"/>
    <row r="165" ht="15.75" customHeight="1"/>
    <row r="166" ht="15.75" customHeight="1"/>
    <row r="167" ht="15.75" customHeight="1">
      <c r="B167" s="7"/>
    </row>
    <row r="168" ht="15.75" customHeight="1"/>
    <row r="169" ht="15.75" customHeight="1"/>
    <row r="170" ht="15.75" customHeight="1"/>
    <row r="171" ht="15.75" customHeight="1">
      <c r="B171" s="7"/>
    </row>
    <row r="172" ht="15.75" customHeight="1"/>
    <row r="173" ht="15.75" customHeight="1"/>
    <row r="174" ht="15.75" customHeight="1"/>
    <row r="175" ht="15.75" customHeight="1">
      <c r="B175" s="7"/>
    </row>
    <row r="176" ht="15.75" customHeight="1"/>
    <row r="177" ht="15.75" customHeight="1"/>
    <row r="178" ht="15.75" customHeight="1"/>
    <row r="179" ht="15.75" customHeight="1">
      <c r="B179" s="7"/>
    </row>
    <row r="180" ht="15.75" customHeight="1"/>
    <row r="181" ht="15.75" customHeight="1"/>
    <row r="182" ht="15.75" customHeight="1"/>
    <row r="183" ht="15.75" customHeight="1">
      <c r="B183" s="7"/>
    </row>
    <row r="184" ht="15.75" customHeight="1"/>
    <row r="185" ht="15.75" customHeight="1"/>
    <row r="186" ht="15.75" customHeight="1"/>
    <row r="187" ht="15.75" customHeight="1">
      <c r="B187" s="7"/>
    </row>
    <row r="188" ht="15.75" customHeight="1"/>
    <row r="189" ht="15.75" customHeight="1"/>
    <row r="190" ht="15.75" customHeight="1"/>
    <row r="191" ht="15.75" customHeight="1">
      <c r="B191" s="7"/>
    </row>
    <row r="192" ht="15.75" customHeight="1"/>
    <row r="193" ht="15.75" customHeight="1"/>
    <row r="194" ht="15.75" customHeight="1"/>
    <row r="195" ht="15.75" customHeight="1">
      <c r="B195" s="7"/>
    </row>
    <row r="196" ht="15.75" customHeight="1"/>
    <row r="197" ht="15.75" customHeight="1"/>
    <row r="198" ht="15.75" customHeight="1"/>
    <row r="199" ht="15.75" customHeight="1">
      <c r="B199" s="7"/>
    </row>
    <row r="200" ht="15.75" customHeight="1"/>
    <row r="201" ht="15.75" customHeight="1"/>
    <row r="202" ht="15.75" customHeight="1"/>
    <row r="203" ht="15.75" customHeight="1">
      <c r="B203" s="7"/>
    </row>
    <row r="204" ht="15.75" customHeight="1"/>
    <row r="205" ht="15.75" customHeight="1"/>
    <row r="206" ht="15.75" customHeight="1"/>
    <row r="207" ht="15.75" customHeight="1">
      <c r="B207" s="7"/>
    </row>
    <row r="208" ht="15.75" customHeight="1"/>
    <row r="209" ht="15.75" customHeight="1"/>
    <row r="210" ht="15.75" customHeight="1"/>
    <row r="211" ht="15.75" customHeight="1">
      <c r="B211" s="7"/>
    </row>
    <row r="212" ht="15.75" customHeight="1"/>
    <row r="213" ht="15.75" customHeight="1"/>
    <row r="214" ht="15.75" customHeight="1"/>
    <row r="215" ht="15.75" customHeight="1">
      <c r="B215" s="7"/>
    </row>
    <row r="216" ht="15.75" customHeight="1"/>
    <row r="217" ht="15.75" customHeight="1"/>
    <row r="218" ht="15.75" customHeight="1"/>
    <row r="219" ht="15.75" customHeight="1">
      <c r="B219" s="7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21.5"/>
    <col customWidth="1" min="3" max="3" width="16.0"/>
    <col customWidth="1" min="4" max="4" width="17.0"/>
    <col customWidth="1" min="5" max="5" width="8.88"/>
    <col customWidth="1" min="6" max="6" width="15.13"/>
    <col customWidth="1" min="7" max="7" width="14.38"/>
    <col customWidth="1" min="8" max="8" width="7.63"/>
    <col customWidth="1" min="9" max="9" width="7.0"/>
    <col customWidth="1" min="10" max="10" width="8.38"/>
    <col customWidth="1" min="11" max="11" width="10.13"/>
    <col customWidth="1" min="12" max="12" width="11.0"/>
    <col customWidth="1" min="13" max="13" width="7.63"/>
    <col customWidth="1" min="14" max="14" width="11.0"/>
    <col customWidth="1" min="15" max="15" width="10.25"/>
    <col customWidth="1" min="16" max="16" width="7.88"/>
    <col customWidth="1" min="17" max="17" width="27.25"/>
    <col customWidth="1" min="18" max="19" width="7.63"/>
    <col customWidth="1" min="20" max="20" width="8.38"/>
    <col customWidth="1" min="21" max="26" width="7.63"/>
  </cols>
  <sheetData>
    <row r="1">
      <c r="A1" s="1" t="s">
        <v>2</v>
      </c>
      <c r="Q1" s="1" t="s">
        <v>5</v>
      </c>
    </row>
    <row r="2">
      <c r="A2" s="1" t="s">
        <v>3</v>
      </c>
      <c r="B2" s="1" t="s">
        <v>9</v>
      </c>
      <c r="E2" s="1" t="s">
        <v>10</v>
      </c>
      <c r="F2" s="1" t="s">
        <v>10</v>
      </c>
      <c r="G2" s="1" t="s">
        <v>10</v>
      </c>
      <c r="H2" s="1" t="s">
        <v>11</v>
      </c>
      <c r="I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Q2" s="1" t="s">
        <v>18</v>
      </c>
    </row>
    <row r="3">
      <c r="A3" s="1" t="s">
        <v>19</v>
      </c>
      <c r="B3" s="4" t="s">
        <v>20</v>
      </c>
      <c r="C3" s="6" t="s">
        <v>20</v>
      </c>
      <c r="D3" s="4" t="s">
        <v>27</v>
      </c>
      <c r="E3" s="4" t="s">
        <v>28</v>
      </c>
      <c r="F3" s="4" t="s">
        <v>29</v>
      </c>
      <c r="G3" s="4" t="s">
        <v>30</v>
      </c>
      <c r="H3" s="4" t="s">
        <v>31</v>
      </c>
      <c r="I3" s="4" t="s">
        <v>32</v>
      </c>
      <c r="J3" s="4" t="s">
        <v>33</v>
      </c>
      <c r="K3" s="4" t="s">
        <v>34</v>
      </c>
      <c r="L3" s="4" t="s">
        <v>35</v>
      </c>
      <c r="M3" s="4" t="s">
        <v>36</v>
      </c>
      <c r="N3" s="4" t="s">
        <v>37</v>
      </c>
      <c r="O3" s="4" t="s">
        <v>39</v>
      </c>
      <c r="P3" s="4"/>
    </row>
    <row r="4" ht="14.25" customHeight="1">
      <c r="A4" s="7">
        <v>43306.0</v>
      </c>
      <c r="B4" s="1" t="s">
        <v>40</v>
      </c>
      <c r="C4" s="1" t="s">
        <v>40</v>
      </c>
      <c r="D4" s="1" t="s">
        <v>42</v>
      </c>
      <c r="E4" s="1" t="s">
        <v>43</v>
      </c>
      <c r="F4" s="1" t="s">
        <v>44</v>
      </c>
      <c r="G4" s="5" t="s">
        <v>45</v>
      </c>
      <c r="H4" s="1" t="s">
        <v>46</v>
      </c>
      <c r="I4" s="1" t="s">
        <v>47</v>
      </c>
      <c r="J4" s="1" t="s">
        <v>48</v>
      </c>
      <c r="K4" s="1" t="s">
        <v>50</v>
      </c>
      <c r="L4" s="1" t="s">
        <v>51</v>
      </c>
      <c r="M4" s="1" t="s">
        <v>53</v>
      </c>
      <c r="N4" s="1" t="s">
        <v>54</v>
      </c>
      <c r="Q4" s="11" t="s">
        <v>49</v>
      </c>
      <c r="R4" s="12">
        <v>2016.0</v>
      </c>
      <c r="S4" s="12">
        <v>2017.0</v>
      </c>
      <c r="T4" s="12" t="s">
        <v>58</v>
      </c>
    </row>
    <row r="5" ht="14.25" customHeight="1">
      <c r="A5" s="1" t="s">
        <v>59</v>
      </c>
      <c r="B5" s="1" t="s">
        <v>60</v>
      </c>
      <c r="C5" s="1" t="s">
        <v>61</v>
      </c>
      <c r="D5" s="1" t="s">
        <v>62</v>
      </c>
      <c r="E5" s="1" t="s">
        <v>63</v>
      </c>
      <c r="F5" s="1" t="s">
        <v>64</v>
      </c>
      <c r="G5" s="1" t="s">
        <v>64</v>
      </c>
      <c r="H5" s="1" t="s">
        <v>65</v>
      </c>
      <c r="I5" s="1" t="s">
        <v>66</v>
      </c>
      <c r="J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O5" s="1" t="s">
        <v>72</v>
      </c>
      <c r="Q5" s="13" t="s">
        <v>73</v>
      </c>
      <c r="R5" s="14">
        <f>ROUND(S5*1.4,1)</f>
        <v>6.6</v>
      </c>
      <c r="S5" s="14">
        <f>T5</f>
        <v>4.7</v>
      </c>
      <c r="T5" s="14">
        <v>4.7</v>
      </c>
      <c r="V5" s="16"/>
    </row>
    <row r="6" ht="14.25" customHeight="1">
      <c r="A6" s="7">
        <v>42370.0</v>
      </c>
      <c r="B6" s="19">
        <v>526.2007</v>
      </c>
      <c r="C6" s="23">
        <f t="shared" ref="C6:C917" si="1">B6/1000</f>
        <v>0.5262007</v>
      </c>
      <c r="D6" s="16">
        <f t="shared" ref="D6:D917" si="2">IFS(YEAR(A6)=2016,$R$5,YEAR(A6)=2017,$S$5,YEAR(A6)=2018,$T$5)</f>
        <v>6.6</v>
      </c>
      <c r="E6" s="16">
        <f t="shared" ref="E6:E917" si="3">C6*D6</f>
        <v>3.47292462</v>
      </c>
      <c r="F6" s="25">
        <f t="shared" ref="F6:F917" si="4">E6*24</f>
        <v>83.35019088</v>
      </c>
      <c r="G6" s="19">
        <f>F6</f>
        <v>83.35019088</v>
      </c>
      <c r="H6" s="16">
        <v>0.948024</v>
      </c>
      <c r="I6" s="28">
        <v>0.2905</v>
      </c>
      <c r="J6" s="25">
        <v>5.0</v>
      </c>
      <c r="K6" s="16">
        <f t="shared" ref="K6:K917" si="5">E6*I6/60/J6*1000</f>
        <v>3.362948674</v>
      </c>
      <c r="L6" s="20">
        <f t="shared" ref="L6:L917" si="6">J6*H6/I6*60</f>
        <v>979.026506</v>
      </c>
      <c r="M6" s="25">
        <f t="shared" ref="M6:M917" si="7">E6/L6*3600</f>
        <v>12.77036787</v>
      </c>
      <c r="N6" s="25">
        <f t="shared" ref="N6:N917" si="8">24*60/I6*J6</f>
        <v>24784.8537</v>
      </c>
      <c r="O6" s="25">
        <f>N6</f>
        <v>24784.8537</v>
      </c>
      <c r="P6" s="25"/>
      <c r="Q6" s="31"/>
      <c r="R6" s="31"/>
      <c r="S6" s="31"/>
      <c r="T6" s="31"/>
    </row>
    <row r="7" ht="14.25" customHeight="1">
      <c r="A7" s="7">
        <v>42371.0</v>
      </c>
      <c r="B7" s="19">
        <v>528.0765</v>
      </c>
      <c r="C7" s="23">
        <f t="shared" si="1"/>
        <v>0.5280765</v>
      </c>
      <c r="D7" s="16">
        <f t="shared" si="2"/>
        <v>6.6</v>
      </c>
      <c r="E7" s="16">
        <f t="shared" si="3"/>
        <v>3.4853049</v>
      </c>
      <c r="F7" s="25">
        <f t="shared" si="4"/>
        <v>83.6473176</v>
      </c>
      <c r="G7" s="19">
        <f t="shared" ref="G7:G371" si="9">G6+F7</f>
        <v>166.9975085</v>
      </c>
      <c r="H7" s="16">
        <v>0.937124</v>
      </c>
      <c r="I7" s="28">
        <v>0.27899999999999997</v>
      </c>
      <c r="J7" s="25">
        <v>5.0</v>
      </c>
      <c r="K7" s="16">
        <f t="shared" si="5"/>
        <v>3.241333557</v>
      </c>
      <c r="L7" s="20">
        <f t="shared" si="6"/>
        <v>1007.660215</v>
      </c>
      <c r="M7" s="25">
        <f t="shared" si="7"/>
        <v>12.45171483</v>
      </c>
      <c r="N7" s="25">
        <f t="shared" si="8"/>
        <v>25806.45161</v>
      </c>
      <c r="O7" s="25">
        <f t="shared" ref="O7:O917" si="10">O6+N7</f>
        <v>50591.30531</v>
      </c>
      <c r="P7" s="25"/>
      <c r="Q7" s="13" t="s">
        <v>84</v>
      </c>
      <c r="R7" s="36">
        <f>G371</f>
        <v>212902.0847</v>
      </c>
      <c r="S7" s="36">
        <f>G736</f>
        <v>2620093.236</v>
      </c>
      <c r="T7" s="36">
        <f>G917</f>
        <v>5059477.897</v>
      </c>
    </row>
    <row r="8" ht="14.25" customHeight="1">
      <c r="A8" s="7">
        <v>42372.0</v>
      </c>
      <c r="B8" s="19">
        <v>544.8281</v>
      </c>
      <c r="C8" s="23">
        <f t="shared" si="1"/>
        <v>0.5448281</v>
      </c>
      <c r="D8" s="16">
        <f t="shared" si="2"/>
        <v>6.6</v>
      </c>
      <c r="E8" s="16">
        <f t="shared" si="3"/>
        <v>3.59586546</v>
      </c>
      <c r="F8" s="25">
        <f t="shared" si="4"/>
        <v>86.30077104</v>
      </c>
      <c r="G8" s="19">
        <f t="shared" si="9"/>
        <v>253.2982795</v>
      </c>
      <c r="H8" s="16">
        <v>0.971905</v>
      </c>
      <c r="I8" s="28">
        <v>0.27516666666666667</v>
      </c>
      <c r="J8" s="25">
        <v>5.0</v>
      </c>
      <c r="K8" s="16">
        <f t="shared" si="5"/>
        <v>3.298207708</v>
      </c>
      <c r="L8" s="20">
        <f t="shared" si="6"/>
        <v>1059.617807</v>
      </c>
      <c r="M8" s="25">
        <f t="shared" si="7"/>
        <v>12.21677813</v>
      </c>
      <c r="N8" s="25">
        <f t="shared" si="8"/>
        <v>26165.96002</v>
      </c>
      <c r="O8" s="25">
        <f t="shared" si="10"/>
        <v>76757.26534</v>
      </c>
      <c r="P8" s="25"/>
      <c r="Q8" s="31"/>
      <c r="R8" s="31"/>
      <c r="S8" s="31"/>
      <c r="T8" s="31"/>
    </row>
    <row r="9" ht="14.25" customHeight="1">
      <c r="A9" s="7">
        <v>42373.0</v>
      </c>
      <c r="B9" s="19">
        <v>541.3346</v>
      </c>
      <c r="C9" s="23">
        <f t="shared" si="1"/>
        <v>0.5413346</v>
      </c>
      <c r="D9" s="16">
        <f t="shared" si="2"/>
        <v>6.6</v>
      </c>
      <c r="E9" s="16">
        <f t="shared" si="3"/>
        <v>3.57280836</v>
      </c>
      <c r="F9" s="25">
        <f t="shared" si="4"/>
        <v>85.74740064</v>
      </c>
      <c r="G9" s="19">
        <f t="shared" si="9"/>
        <v>339.0456802</v>
      </c>
      <c r="H9" s="16">
        <v>0.95448</v>
      </c>
      <c r="I9" s="28">
        <v>0.2768333333333333</v>
      </c>
      <c r="J9" s="25">
        <v>5.0</v>
      </c>
      <c r="K9" s="16">
        <f t="shared" si="5"/>
        <v>3.296908159</v>
      </c>
      <c r="L9" s="20">
        <f t="shared" si="6"/>
        <v>1034.355208</v>
      </c>
      <c r="M9" s="25">
        <f t="shared" si="7"/>
        <v>12.43490631</v>
      </c>
      <c r="N9" s="25">
        <f t="shared" si="8"/>
        <v>26008.42866</v>
      </c>
      <c r="O9" s="25">
        <f t="shared" si="10"/>
        <v>102765.694</v>
      </c>
      <c r="P9" s="25"/>
      <c r="Q9" s="37" t="s">
        <v>86</v>
      </c>
      <c r="R9" s="27">
        <f>COUNTA(E6:E371)</f>
        <v>366</v>
      </c>
      <c r="S9" s="27">
        <f>COUNTA(G372:G736)</f>
        <v>365</v>
      </c>
      <c r="T9" s="27">
        <f>COUNTA(I737:I917)</f>
        <v>181</v>
      </c>
    </row>
    <row r="10">
      <c r="A10" s="7">
        <v>42374.0</v>
      </c>
      <c r="B10" s="19">
        <v>548.8214</v>
      </c>
      <c r="C10" s="23">
        <f t="shared" si="1"/>
        <v>0.5488214</v>
      </c>
      <c r="D10" s="16">
        <f t="shared" si="2"/>
        <v>6.6</v>
      </c>
      <c r="E10" s="16">
        <f t="shared" si="3"/>
        <v>3.62222124</v>
      </c>
      <c r="F10" s="25">
        <f t="shared" si="4"/>
        <v>86.93330976</v>
      </c>
      <c r="G10" s="19">
        <f t="shared" si="9"/>
        <v>425.9789899</v>
      </c>
      <c r="H10" s="16">
        <v>0.950176</v>
      </c>
      <c r="I10" s="28">
        <v>0.27449999999999997</v>
      </c>
      <c r="J10" s="25">
        <v>5.0</v>
      </c>
      <c r="K10" s="16">
        <f t="shared" si="5"/>
        <v>3.314332435</v>
      </c>
      <c r="L10" s="20">
        <f t="shared" si="6"/>
        <v>1038.443716</v>
      </c>
      <c r="M10" s="25">
        <f t="shared" si="7"/>
        <v>12.55724915</v>
      </c>
      <c r="N10" s="25">
        <f t="shared" si="8"/>
        <v>26229.5082</v>
      </c>
      <c r="O10" s="25">
        <f t="shared" si="10"/>
        <v>128995.2022</v>
      </c>
      <c r="P10" s="25"/>
      <c r="Q10" s="40" t="s">
        <v>88</v>
      </c>
      <c r="R10" s="33">
        <f t="shared" ref="R10:T10" si="11">R7/(24*R9)</f>
        <v>24.23748688</v>
      </c>
      <c r="S10" s="33">
        <f t="shared" si="11"/>
        <v>299.0974013</v>
      </c>
      <c r="T10" s="33">
        <f t="shared" si="11"/>
        <v>1164.704857</v>
      </c>
      <c r="U10" s="42"/>
    </row>
    <row r="11" ht="14.25" customHeight="1">
      <c r="A11" s="7">
        <v>42375.0</v>
      </c>
      <c r="B11" s="19">
        <v>552.2518</v>
      </c>
      <c r="C11" s="23">
        <f t="shared" si="1"/>
        <v>0.5522518</v>
      </c>
      <c r="D11" s="16">
        <f t="shared" si="2"/>
        <v>6.6</v>
      </c>
      <c r="E11" s="16">
        <f t="shared" si="3"/>
        <v>3.64486188</v>
      </c>
      <c r="F11" s="25">
        <f t="shared" si="4"/>
        <v>87.47668512</v>
      </c>
      <c r="G11" s="19">
        <f t="shared" si="9"/>
        <v>513.455675</v>
      </c>
      <c r="H11" s="16">
        <v>0.95086</v>
      </c>
      <c r="I11" s="28">
        <v>0.2771666666666667</v>
      </c>
      <c r="J11" s="25">
        <v>5.0</v>
      </c>
      <c r="K11" s="16">
        <f t="shared" si="5"/>
        <v>3.367447392</v>
      </c>
      <c r="L11" s="20">
        <f t="shared" si="6"/>
        <v>1029.193025</v>
      </c>
      <c r="M11" s="25">
        <f t="shared" si="7"/>
        <v>12.74931179</v>
      </c>
      <c r="N11" s="25">
        <f t="shared" si="8"/>
        <v>25977.14973</v>
      </c>
      <c r="O11" s="25">
        <f t="shared" si="10"/>
        <v>154972.3519</v>
      </c>
      <c r="P11" s="25"/>
      <c r="Q11" s="45" t="s">
        <v>89</v>
      </c>
      <c r="R11" s="46">
        <f>AVERAGE(M6:M371)</f>
        <v>7.369537185</v>
      </c>
      <c r="S11" s="46">
        <f>AVERAGE(M372:M736)</f>
        <v>6.609300572</v>
      </c>
      <c r="T11" s="46">
        <f>AVERAGE(M737:M917)</f>
        <v>8.872543854</v>
      </c>
      <c r="U11" s="25"/>
      <c r="V11" s="25"/>
      <c r="W11" s="25"/>
    </row>
    <row r="12">
      <c r="A12" s="7">
        <v>42376.0</v>
      </c>
      <c r="B12" s="19">
        <v>526.3401</v>
      </c>
      <c r="C12" s="23">
        <f t="shared" si="1"/>
        <v>0.5263401</v>
      </c>
      <c r="D12" s="16">
        <f t="shared" si="2"/>
        <v>6.6</v>
      </c>
      <c r="E12" s="16">
        <f t="shared" si="3"/>
        <v>3.47384466</v>
      </c>
      <c r="F12" s="25">
        <f t="shared" si="4"/>
        <v>83.37227184</v>
      </c>
      <c r="G12" s="19">
        <f t="shared" si="9"/>
        <v>596.8279469</v>
      </c>
      <c r="H12" s="16">
        <v>0.942005</v>
      </c>
      <c r="I12" s="28">
        <v>0.2831666666666666</v>
      </c>
      <c r="J12" s="25">
        <v>5.0</v>
      </c>
      <c r="K12" s="16">
        <f t="shared" si="5"/>
        <v>3.278923376</v>
      </c>
      <c r="L12" s="20">
        <f t="shared" si="6"/>
        <v>998.0041201</v>
      </c>
      <c r="M12" s="25">
        <f t="shared" si="7"/>
        <v>12.53085085</v>
      </c>
      <c r="N12" s="25">
        <f t="shared" si="8"/>
        <v>25426.7216</v>
      </c>
      <c r="O12" s="25">
        <f t="shared" si="10"/>
        <v>180399.0735</v>
      </c>
      <c r="P12" s="25"/>
      <c r="Q12" s="37" t="s">
        <v>90</v>
      </c>
      <c r="R12" s="33">
        <f>STDEV.P(M6:M371)</f>
        <v>3.522446068</v>
      </c>
      <c r="S12" s="33">
        <f>STDEV.P(M372:M736)</f>
        <v>2.535004932</v>
      </c>
      <c r="T12" s="33">
        <f>STDEV.P(M737:M917)</f>
        <v>3.368812532</v>
      </c>
    </row>
    <row r="13">
      <c r="A13" s="7">
        <v>42377.0</v>
      </c>
      <c r="B13" s="19">
        <v>550.7067</v>
      </c>
      <c r="C13" s="23">
        <f t="shared" si="1"/>
        <v>0.5507067</v>
      </c>
      <c r="D13" s="16">
        <f t="shared" si="2"/>
        <v>6.6</v>
      </c>
      <c r="E13" s="16">
        <f t="shared" si="3"/>
        <v>3.63466422</v>
      </c>
      <c r="F13" s="25">
        <f t="shared" si="4"/>
        <v>87.23194128</v>
      </c>
      <c r="G13" s="19">
        <f t="shared" si="9"/>
        <v>684.0598882</v>
      </c>
      <c r="H13" s="16">
        <v>0.986789</v>
      </c>
      <c r="I13" s="28">
        <v>0.27133333333333337</v>
      </c>
      <c r="J13" s="25">
        <v>5.0</v>
      </c>
      <c r="K13" s="16">
        <f t="shared" si="5"/>
        <v>3.287351861</v>
      </c>
      <c r="L13" s="20">
        <f t="shared" si="6"/>
        <v>1091.044349</v>
      </c>
      <c r="M13" s="25">
        <f t="shared" si="7"/>
        <v>11.99290497</v>
      </c>
      <c r="N13" s="25">
        <f t="shared" si="8"/>
        <v>26535.62654</v>
      </c>
      <c r="O13" s="25">
        <f t="shared" si="10"/>
        <v>206934.7001</v>
      </c>
      <c r="P13" s="25"/>
      <c r="Q13" s="37" t="s">
        <v>91</v>
      </c>
      <c r="R13" s="48">
        <f>AVERAGE(M7:M918)</f>
        <v>7.357634894</v>
      </c>
      <c r="S13" s="17"/>
      <c r="T13" s="10"/>
    </row>
    <row r="14">
      <c r="A14" s="7">
        <v>42378.0</v>
      </c>
      <c r="B14" s="19">
        <v>551.6457</v>
      </c>
      <c r="C14" s="23">
        <f t="shared" si="1"/>
        <v>0.5516457</v>
      </c>
      <c r="D14" s="16">
        <f t="shared" si="2"/>
        <v>6.6</v>
      </c>
      <c r="E14" s="16">
        <f t="shared" si="3"/>
        <v>3.64086162</v>
      </c>
      <c r="F14" s="25">
        <f t="shared" si="4"/>
        <v>87.38067888</v>
      </c>
      <c r="G14" s="19">
        <f t="shared" si="9"/>
        <v>771.440567</v>
      </c>
      <c r="H14" s="16">
        <v>0.986833</v>
      </c>
      <c r="I14" s="28">
        <v>0.2765</v>
      </c>
      <c r="J14" s="25">
        <v>5.0</v>
      </c>
      <c r="K14" s="16">
        <f t="shared" si="5"/>
        <v>3.355660793</v>
      </c>
      <c r="L14" s="20">
        <f t="shared" si="6"/>
        <v>1070.704882</v>
      </c>
      <c r="M14" s="25">
        <f t="shared" si="7"/>
        <v>12.24156352</v>
      </c>
      <c r="N14" s="25">
        <f t="shared" si="8"/>
        <v>26039.783</v>
      </c>
      <c r="O14" s="25">
        <f t="shared" si="10"/>
        <v>232974.4831</v>
      </c>
      <c r="P14" s="25"/>
      <c r="Q14" s="37" t="s">
        <v>92</v>
      </c>
      <c r="R14" s="49">
        <f>STDEV.P(M6:M917)</f>
        <v>3.237785764</v>
      </c>
      <c r="S14" s="17"/>
      <c r="T14" s="10"/>
    </row>
    <row r="15" ht="14.25" customHeight="1">
      <c r="A15" s="7">
        <v>42379.0</v>
      </c>
      <c r="B15" s="19">
        <v>538.0286</v>
      </c>
      <c r="C15" s="23">
        <f t="shared" si="1"/>
        <v>0.5380286</v>
      </c>
      <c r="D15" s="16">
        <f t="shared" si="2"/>
        <v>6.6</v>
      </c>
      <c r="E15" s="16">
        <f t="shared" si="3"/>
        <v>3.55098876</v>
      </c>
      <c r="F15" s="25">
        <f t="shared" si="4"/>
        <v>85.22373024</v>
      </c>
      <c r="G15" s="19">
        <f t="shared" si="9"/>
        <v>856.6642973</v>
      </c>
      <c r="H15" s="16">
        <v>0.999231</v>
      </c>
      <c r="I15" s="28">
        <v>0.2765</v>
      </c>
      <c r="J15" s="25">
        <v>5.0</v>
      </c>
      <c r="K15" s="16">
        <f t="shared" si="5"/>
        <v>3.272827974</v>
      </c>
      <c r="L15" s="20">
        <f t="shared" si="6"/>
        <v>1084.1566</v>
      </c>
      <c r="M15" s="25">
        <f t="shared" si="7"/>
        <v>11.79124818</v>
      </c>
      <c r="N15" s="25">
        <f t="shared" si="8"/>
        <v>26039.783</v>
      </c>
      <c r="O15" s="25">
        <f t="shared" si="10"/>
        <v>259014.2661</v>
      </c>
      <c r="P15" s="25"/>
      <c r="Q15" s="37" t="s">
        <v>93</v>
      </c>
      <c r="R15" s="49">
        <f>MEDIAN(M6:M917)</f>
        <v>6.908447447</v>
      </c>
      <c r="S15" s="17"/>
      <c r="T15" s="10"/>
    </row>
    <row r="16">
      <c r="A16" s="7">
        <v>42380.0</v>
      </c>
      <c r="B16" s="19">
        <v>561.5707</v>
      </c>
      <c r="C16" s="23">
        <f t="shared" si="1"/>
        <v>0.5615707</v>
      </c>
      <c r="D16" s="16">
        <f t="shared" si="2"/>
        <v>6.6</v>
      </c>
      <c r="E16" s="16">
        <f t="shared" si="3"/>
        <v>3.70636662</v>
      </c>
      <c r="F16" s="25">
        <f t="shared" si="4"/>
        <v>88.95279888</v>
      </c>
      <c r="G16" s="19">
        <f t="shared" si="9"/>
        <v>945.6170962</v>
      </c>
      <c r="H16" s="16">
        <v>1.06</v>
      </c>
      <c r="I16" s="28">
        <v>0.27516666666666667</v>
      </c>
      <c r="J16" s="25">
        <v>5.0</v>
      </c>
      <c r="K16" s="16">
        <f t="shared" si="5"/>
        <v>3.399561828</v>
      </c>
      <c r="L16" s="20">
        <f t="shared" si="6"/>
        <v>1155.663234</v>
      </c>
      <c r="M16" s="25">
        <f t="shared" si="7"/>
        <v>11.54568168</v>
      </c>
      <c r="N16" s="25">
        <f t="shared" si="8"/>
        <v>26165.96002</v>
      </c>
      <c r="O16" s="25">
        <f t="shared" si="10"/>
        <v>285180.2261</v>
      </c>
      <c r="P16" s="25"/>
      <c r="Q16" s="1" t="s">
        <v>94</v>
      </c>
    </row>
    <row r="17">
      <c r="A17" s="7">
        <v>42381.0</v>
      </c>
      <c r="B17" s="19">
        <v>541.1136</v>
      </c>
      <c r="C17" s="23">
        <f t="shared" si="1"/>
        <v>0.5411136</v>
      </c>
      <c r="D17" s="16">
        <f t="shared" si="2"/>
        <v>6.6</v>
      </c>
      <c r="E17" s="16">
        <f t="shared" si="3"/>
        <v>3.57134976</v>
      </c>
      <c r="F17" s="25">
        <f t="shared" si="4"/>
        <v>85.71239424</v>
      </c>
      <c r="G17" s="19">
        <f t="shared" si="9"/>
        <v>1031.32949</v>
      </c>
      <c r="H17" s="16">
        <v>1.14</v>
      </c>
      <c r="I17" s="28">
        <v>0.2871666666666667</v>
      </c>
      <c r="J17" s="25">
        <v>5.0</v>
      </c>
      <c r="K17" s="16">
        <f t="shared" si="5"/>
        <v>3.418575354</v>
      </c>
      <c r="L17" s="20">
        <f t="shared" si="6"/>
        <v>1190.946024</v>
      </c>
      <c r="M17" s="25">
        <f t="shared" si="7"/>
        <v>10.79550112</v>
      </c>
      <c r="N17" s="25">
        <f t="shared" si="8"/>
        <v>25072.54788</v>
      </c>
      <c r="O17" s="25">
        <f t="shared" si="10"/>
        <v>310252.774</v>
      </c>
      <c r="P17" s="25"/>
      <c r="Q17" s="1" t="s">
        <v>95</v>
      </c>
    </row>
    <row r="18">
      <c r="A18" s="7">
        <v>42382.0</v>
      </c>
      <c r="B18" s="19">
        <v>530.6222</v>
      </c>
      <c r="C18" s="23">
        <f t="shared" si="1"/>
        <v>0.5306222</v>
      </c>
      <c r="D18" s="16">
        <f t="shared" si="2"/>
        <v>6.6</v>
      </c>
      <c r="E18" s="16">
        <f t="shared" si="3"/>
        <v>3.50210652</v>
      </c>
      <c r="F18" s="25">
        <f t="shared" si="4"/>
        <v>84.05055648</v>
      </c>
      <c r="G18" s="19">
        <f t="shared" si="9"/>
        <v>1115.380047</v>
      </c>
      <c r="H18" s="16">
        <v>1.13</v>
      </c>
      <c r="I18" s="28">
        <v>0.2821666666666667</v>
      </c>
      <c r="J18" s="25">
        <v>5.0</v>
      </c>
      <c r="K18" s="16">
        <f t="shared" si="5"/>
        <v>3.293925744</v>
      </c>
      <c r="L18" s="20">
        <f t="shared" si="6"/>
        <v>1201.417602</v>
      </c>
      <c r="M18" s="25">
        <f t="shared" si="7"/>
        <v>10.49392272</v>
      </c>
      <c r="N18" s="25">
        <f t="shared" si="8"/>
        <v>25516.83402</v>
      </c>
      <c r="O18" s="25">
        <f t="shared" si="10"/>
        <v>335769.608</v>
      </c>
      <c r="P18" s="25"/>
      <c r="Q18" s="1" t="s">
        <v>96</v>
      </c>
    </row>
    <row r="19">
      <c r="A19" s="7">
        <v>42383.0</v>
      </c>
      <c r="B19" s="19">
        <v>553.7419</v>
      </c>
      <c r="C19" s="23">
        <f t="shared" si="1"/>
        <v>0.5537419</v>
      </c>
      <c r="D19" s="16">
        <f t="shared" si="2"/>
        <v>6.6</v>
      </c>
      <c r="E19" s="16">
        <f t="shared" si="3"/>
        <v>3.65469654</v>
      </c>
      <c r="F19" s="25">
        <f t="shared" si="4"/>
        <v>87.71271696</v>
      </c>
      <c r="G19" s="19">
        <f t="shared" si="9"/>
        <v>1203.092764</v>
      </c>
      <c r="H19" s="16">
        <v>1.19</v>
      </c>
      <c r="I19" s="28">
        <v>0.2776666666666667</v>
      </c>
      <c r="J19" s="25">
        <v>5.0</v>
      </c>
      <c r="K19" s="16">
        <f t="shared" si="5"/>
        <v>3.382624686</v>
      </c>
      <c r="L19" s="20">
        <f t="shared" si="6"/>
        <v>1285.714286</v>
      </c>
      <c r="M19" s="25">
        <f t="shared" si="7"/>
        <v>10.23315031</v>
      </c>
      <c r="N19" s="25">
        <f t="shared" si="8"/>
        <v>25930.37215</v>
      </c>
      <c r="O19" s="25">
        <f t="shared" si="10"/>
        <v>361699.9801</v>
      </c>
      <c r="P19" s="25"/>
      <c r="Q19" s="1" t="s">
        <v>97</v>
      </c>
    </row>
    <row r="20">
      <c r="A20" s="7">
        <v>42384.0</v>
      </c>
      <c r="B20" s="19">
        <v>567.1537</v>
      </c>
      <c r="C20" s="23">
        <f t="shared" si="1"/>
        <v>0.5671537</v>
      </c>
      <c r="D20" s="16">
        <f t="shared" si="2"/>
        <v>6.6</v>
      </c>
      <c r="E20" s="16">
        <f t="shared" si="3"/>
        <v>3.74321442</v>
      </c>
      <c r="F20" s="25">
        <f t="shared" si="4"/>
        <v>89.83714608</v>
      </c>
      <c r="G20" s="19">
        <f t="shared" si="9"/>
        <v>1292.92991</v>
      </c>
      <c r="H20" s="16">
        <v>1.21</v>
      </c>
      <c r="I20" s="28">
        <v>0.2768333333333333</v>
      </c>
      <c r="J20" s="25">
        <v>5.0</v>
      </c>
      <c r="K20" s="16">
        <f t="shared" si="5"/>
        <v>3.454155084</v>
      </c>
      <c r="L20" s="20">
        <f t="shared" si="6"/>
        <v>1311.258278</v>
      </c>
      <c r="M20" s="25">
        <f t="shared" si="7"/>
        <v>10.27682504</v>
      </c>
      <c r="N20" s="25">
        <f t="shared" si="8"/>
        <v>26008.42866</v>
      </c>
      <c r="O20" s="25">
        <f t="shared" si="10"/>
        <v>387708.4088</v>
      </c>
      <c r="P20" s="25"/>
    </row>
    <row r="21" ht="15.75" customHeight="1">
      <c r="A21" s="7">
        <v>42385.0</v>
      </c>
      <c r="B21" s="19">
        <v>574.0822</v>
      </c>
      <c r="C21" s="23">
        <f t="shared" si="1"/>
        <v>0.5740822</v>
      </c>
      <c r="D21" s="16">
        <f t="shared" si="2"/>
        <v>6.6</v>
      </c>
      <c r="E21" s="16">
        <f t="shared" si="3"/>
        <v>3.78894252</v>
      </c>
      <c r="F21" s="25">
        <f t="shared" si="4"/>
        <v>90.93462048</v>
      </c>
      <c r="G21" s="19">
        <f t="shared" si="9"/>
        <v>1383.86453</v>
      </c>
      <c r="H21" s="16">
        <v>1.22</v>
      </c>
      <c r="I21" s="28">
        <v>0.2798333333333333</v>
      </c>
      <c r="J21" s="25">
        <v>5.0</v>
      </c>
      <c r="K21" s="16">
        <f t="shared" si="5"/>
        <v>3.534241384</v>
      </c>
      <c r="L21" s="20">
        <f t="shared" si="6"/>
        <v>1307.921382</v>
      </c>
      <c r="M21" s="25">
        <f t="shared" si="7"/>
        <v>10.428909</v>
      </c>
      <c r="N21" s="25">
        <f t="shared" si="8"/>
        <v>25729.60095</v>
      </c>
      <c r="O21" s="25">
        <f t="shared" si="10"/>
        <v>413438.0097</v>
      </c>
      <c r="P21" s="25"/>
      <c r="Q21" s="53" t="s">
        <v>99</v>
      </c>
    </row>
    <row r="22" ht="15.75" customHeight="1">
      <c r="A22" s="7">
        <v>42386.0</v>
      </c>
      <c r="B22" s="19">
        <v>568.3259</v>
      </c>
      <c r="C22" s="23">
        <f t="shared" si="1"/>
        <v>0.5683259</v>
      </c>
      <c r="D22" s="16">
        <f t="shared" si="2"/>
        <v>6.6</v>
      </c>
      <c r="E22" s="16">
        <f t="shared" si="3"/>
        <v>3.75095094</v>
      </c>
      <c r="F22" s="25">
        <f t="shared" si="4"/>
        <v>90.02282256</v>
      </c>
      <c r="G22" s="19">
        <f t="shared" si="9"/>
        <v>1473.887353</v>
      </c>
      <c r="H22" s="16">
        <v>1.33</v>
      </c>
      <c r="I22" s="28">
        <v>0.2793333333333334</v>
      </c>
      <c r="J22" s="25">
        <v>5.0</v>
      </c>
      <c r="K22" s="16">
        <f t="shared" si="5"/>
        <v>3.492552097</v>
      </c>
      <c r="L22" s="20">
        <f t="shared" si="6"/>
        <v>1428.400955</v>
      </c>
      <c r="M22" s="25">
        <f t="shared" si="7"/>
        <v>9.453524474</v>
      </c>
      <c r="N22" s="25">
        <f t="shared" si="8"/>
        <v>25775.65632</v>
      </c>
      <c r="O22" s="25">
        <f t="shared" si="10"/>
        <v>439213.6661</v>
      </c>
      <c r="P22" s="25"/>
    </row>
    <row r="23" ht="15.75" customHeight="1">
      <c r="A23" s="7">
        <v>42387.0</v>
      </c>
      <c r="B23" s="19">
        <v>591.419</v>
      </c>
      <c r="C23" s="23">
        <f t="shared" si="1"/>
        <v>0.591419</v>
      </c>
      <c r="D23" s="16">
        <f t="shared" si="2"/>
        <v>6.6</v>
      </c>
      <c r="E23" s="16">
        <f t="shared" si="3"/>
        <v>3.9033654</v>
      </c>
      <c r="F23" s="25">
        <f t="shared" si="4"/>
        <v>93.6807696</v>
      </c>
      <c r="G23" s="19">
        <f t="shared" si="9"/>
        <v>1567.568123</v>
      </c>
      <c r="H23" s="16">
        <v>1.43</v>
      </c>
      <c r="I23" s="28">
        <v>0.2785</v>
      </c>
      <c r="J23" s="25">
        <v>5.0</v>
      </c>
      <c r="K23" s="16">
        <f t="shared" si="5"/>
        <v>3.623624213</v>
      </c>
      <c r="L23" s="20">
        <f t="shared" si="6"/>
        <v>1540.394973</v>
      </c>
      <c r="M23" s="25">
        <f t="shared" si="7"/>
        <v>9.122410606</v>
      </c>
      <c r="N23" s="25">
        <f t="shared" si="8"/>
        <v>25852.78276</v>
      </c>
      <c r="O23" s="25">
        <f t="shared" si="10"/>
        <v>465066.4488</v>
      </c>
      <c r="P23" s="25"/>
    </row>
    <row r="24" ht="15.75" customHeight="1">
      <c r="A24" s="7">
        <v>42388.0</v>
      </c>
      <c r="B24" s="19">
        <v>584.904</v>
      </c>
      <c r="C24" s="23">
        <f t="shared" si="1"/>
        <v>0.584904</v>
      </c>
      <c r="D24" s="16">
        <f t="shared" si="2"/>
        <v>6.6</v>
      </c>
      <c r="E24" s="16">
        <f t="shared" si="3"/>
        <v>3.8603664</v>
      </c>
      <c r="F24" s="25">
        <f t="shared" si="4"/>
        <v>92.6487936</v>
      </c>
      <c r="G24" s="19">
        <f t="shared" si="9"/>
        <v>1660.216916</v>
      </c>
      <c r="H24" s="16">
        <v>1.37</v>
      </c>
      <c r="I24" s="28">
        <v>0.2821666666666667</v>
      </c>
      <c r="J24" s="25">
        <v>5.0</v>
      </c>
      <c r="K24" s="16">
        <f t="shared" si="5"/>
        <v>3.630889064</v>
      </c>
      <c r="L24" s="20">
        <f t="shared" si="6"/>
        <v>1456.585942</v>
      </c>
      <c r="M24" s="25">
        <f t="shared" si="7"/>
        <v>9.541022358</v>
      </c>
      <c r="N24" s="25">
        <f t="shared" si="8"/>
        <v>25516.83402</v>
      </c>
      <c r="O24" s="25">
        <f t="shared" si="10"/>
        <v>490583.2829</v>
      </c>
      <c r="P24" s="25"/>
    </row>
    <row r="25" ht="15.75" customHeight="1">
      <c r="A25" s="7">
        <v>42389.0</v>
      </c>
      <c r="B25" s="19">
        <v>588.1518</v>
      </c>
      <c r="C25" s="23">
        <f t="shared" si="1"/>
        <v>0.5881518</v>
      </c>
      <c r="D25" s="16">
        <f t="shared" si="2"/>
        <v>6.6</v>
      </c>
      <c r="E25" s="16">
        <f t="shared" si="3"/>
        <v>3.88180188</v>
      </c>
      <c r="F25" s="25">
        <f t="shared" si="4"/>
        <v>93.16324512</v>
      </c>
      <c r="G25" s="19">
        <f t="shared" si="9"/>
        <v>1753.380161</v>
      </c>
      <c r="H25" s="16">
        <v>1.53</v>
      </c>
      <c r="I25" s="28">
        <v>0.2786666666666667</v>
      </c>
      <c r="J25" s="25">
        <v>5.0</v>
      </c>
      <c r="K25" s="16">
        <f t="shared" si="5"/>
        <v>3.605762635</v>
      </c>
      <c r="L25" s="20">
        <f t="shared" si="6"/>
        <v>1647.129187</v>
      </c>
      <c r="M25" s="25">
        <f t="shared" si="7"/>
        <v>8.484147377</v>
      </c>
      <c r="N25" s="25">
        <f t="shared" si="8"/>
        <v>25837.32057</v>
      </c>
      <c r="O25" s="25">
        <f t="shared" si="10"/>
        <v>516420.6034</v>
      </c>
      <c r="P25" s="25"/>
      <c r="Q25" s="2" t="s">
        <v>106</v>
      </c>
    </row>
    <row r="26" ht="15.75" customHeight="1">
      <c r="A26" s="7">
        <v>42390.0</v>
      </c>
      <c r="B26" s="19">
        <v>584.1308</v>
      </c>
      <c r="C26" s="23">
        <f t="shared" si="1"/>
        <v>0.5841308</v>
      </c>
      <c r="D26" s="16">
        <f t="shared" si="2"/>
        <v>6.6</v>
      </c>
      <c r="E26" s="16">
        <f t="shared" si="3"/>
        <v>3.85526328</v>
      </c>
      <c r="F26" s="25">
        <f t="shared" si="4"/>
        <v>92.52631872</v>
      </c>
      <c r="G26" s="19">
        <f t="shared" si="9"/>
        <v>1845.90648</v>
      </c>
      <c r="H26" s="16">
        <v>1.55</v>
      </c>
      <c r="I26" s="28">
        <v>0.2828333333333333</v>
      </c>
      <c r="J26" s="25">
        <v>5.0</v>
      </c>
      <c r="K26" s="16">
        <f t="shared" si="5"/>
        <v>3.634656548</v>
      </c>
      <c r="L26" s="20">
        <f t="shared" si="6"/>
        <v>1644.077784</v>
      </c>
      <c r="M26" s="25">
        <f t="shared" si="7"/>
        <v>8.44178295</v>
      </c>
      <c r="N26" s="25">
        <f t="shared" si="8"/>
        <v>25456.68827</v>
      </c>
      <c r="O26" s="25">
        <f t="shared" si="10"/>
        <v>541877.2917</v>
      </c>
      <c r="P26" s="25"/>
    </row>
    <row r="27" ht="15.75" customHeight="1">
      <c r="A27" s="7">
        <v>42391.0</v>
      </c>
      <c r="B27" s="19">
        <v>610.6596</v>
      </c>
      <c r="C27" s="23">
        <f t="shared" si="1"/>
        <v>0.6106596</v>
      </c>
      <c r="D27" s="16">
        <f t="shared" si="2"/>
        <v>6.6</v>
      </c>
      <c r="E27" s="16">
        <f t="shared" si="3"/>
        <v>4.03035336</v>
      </c>
      <c r="F27" s="25">
        <f t="shared" si="4"/>
        <v>96.72848064</v>
      </c>
      <c r="G27" s="19">
        <f t="shared" si="9"/>
        <v>1942.634961</v>
      </c>
      <c r="H27" s="16">
        <v>1.5</v>
      </c>
      <c r="I27" s="28">
        <v>0.2801666666666666</v>
      </c>
      <c r="J27" s="25">
        <v>5.0</v>
      </c>
      <c r="K27" s="16">
        <f t="shared" si="5"/>
        <v>3.763902221</v>
      </c>
      <c r="L27" s="20">
        <f t="shared" si="6"/>
        <v>1606.186794</v>
      </c>
      <c r="M27" s="25">
        <f t="shared" si="7"/>
        <v>9.033365331</v>
      </c>
      <c r="N27" s="25">
        <f t="shared" si="8"/>
        <v>25698.9887</v>
      </c>
      <c r="O27" s="25">
        <f t="shared" si="10"/>
        <v>567576.2804</v>
      </c>
      <c r="P27" s="25"/>
      <c r="Q27" s="1" t="s">
        <v>111</v>
      </c>
    </row>
    <row r="28" ht="15.75" customHeight="1">
      <c r="A28" s="7">
        <v>42392.0</v>
      </c>
      <c r="B28" s="19">
        <v>608.8656</v>
      </c>
      <c r="C28" s="23">
        <f t="shared" si="1"/>
        <v>0.6088656</v>
      </c>
      <c r="D28" s="16">
        <f t="shared" si="2"/>
        <v>6.6</v>
      </c>
      <c r="E28" s="16">
        <f t="shared" si="3"/>
        <v>4.01851296</v>
      </c>
      <c r="F28" s="25">
        <f t="shared" si="4"/>
        <v>96.44431104</v>
      </c>
      <c r="G28" s="19">
        <f t="shared" si="9"/>
        <v>2039.079272</v>
      </c>
      <c r="H28" s="16">
        <v>1.97</v>
      </c>
      <c r="I28" s="28">
        <v>0.2853333333333333</v>
      </c>
      <c r="J28" s="25">
        <v>5.0</v>
      </c>
      <c r="K28" s="16">
        <f t="shared" si="5"/>
        <v>3.822052326</v>
      </c>
      <c r="L28" s="20">
        <f t="shared" si="6"/>
        <v>2071.261682</v>
      </c>
      <c r="M28" s="25">
        <f t="shared" si="7"/>
        <v>6.984461104</v>
      </c>
      <c r="N28" s="25">
        <f t="shared" si="8"/>
        <v>25233.64486</v>
      </c>
      <c r="O28" s="25">
        <f t="shared" si="10"/>
        <v>592809.9253</v>
      </c>
      <c r="P28" s="25"/>
      <c r="Q28" s="1" t="s">
        <v>113</v>
      </c>
    </row>
    <row r="29" ht="15.75" customHeight="1">
      <c r="A29" s="7">
        <v>42393.0</v>
      </c>
      <c r="B29" s="19">
        <v>650.5701</v>
      </c>
      <c r="C29" s="23">
        <f t="shared" si="1"/>
        <v>0.6505701</v>
      </c>
      <c r="D29" s="16">
        <f t="shared" si="2"/>
        <v>6.6</v>
      </c>
      <c r="E29" s="16">
        <f t="shared" si="3"/>
        <v>4.29376266</v>
      </c>
      <c r="F29" s="25">
        <f t="shared" si="4"/>
        <v>103.0503038</v>
      </c>
      <c r="G29" s="19">
        <f t="shared" si="9"/>
        <v>2142.129576</v>
      </c>
      <c r="H29" s="16">
        <v>2.14</v>
      </c>
      <c r="I29" s="28">
        <v>0.27316666666666667</v>
      </c>
      <c r="J29" s="25">
        <v>5.0</v>
      </c>
      <c r="K29" s="16">
        <f t="shared" si="5"/>
        <v>3.909709444</v>
      </c>
      <c r="L29" s="20">
        <f t="shared" si="6"/>
        <v>2350.213545</v>
      </c>
      <c r="M29" s="25">
        <f t="shared" si="7"/>
        <v>6.577081308</v>
      </c>
      <c r="N29" s="25">
        <f t="shared" si="8"/>
        <v>26357.53508</v>
      </c>
      <c r="O29" s="25">
        <f t="shared" si="10"/>
        <v>619167.4603</v>
      </c>
      <c r="P29" s="25"/>
    </row>
    <row r="30" ht="15.75" customHeight="1">
      <c r="A30" s="7">
        <v>42394.0</v>
      </c>
      <c r="B30" s="19">
        <v>624.8285</v>
      </c>
      <c r="C30" s="23">
        <f t="shared" si="1"/>
        <v>0.6248285</v>
      </c>
      <c r="D30" s="16">
        <f t="shared" si="2"/>
        <v>6.6</v>
      </c>
      <c r="E30" s="16">
        <f t="shared" si="3"/>
        <v>4.1238681</v>
      </c>
      <c r="F30" s="25">
        <f t="shared" si="4"/>
        <v>98.9728344</v>
      </c>
      <c r="G30" s="19">
        <f t="shared" si="9"/>
        <v>2241.10241</v>
      </c>
      <c r="H30" s="16">
        <v>2.5</v>
      </c>
      <c r="I30" s="28">
        <v>0.2885</v>
      </c>
      <c r="J30" s="25">
        <v>5.0</v>
      </c>
      <c r="K30" s="16">
        <f t="shared" si="5"/>
        <v>3.96578649</v>
      </c>
      <c r="L30" s="20">
        <f t="shared" si="6"/>
        <v>2599.65338</v>
      </c>
      <c r="M30" s="25">
        <f t="shared" si="7"/>
        <v>5.710732545</v>
      </c>
      <c r="N30" s="25">
        <f t="shared" si="8"/>
        <v>24956.67244</v>
      </c>
      <c r="O30" s="25">
        <f t="shared" si="10"/>
        <v>644124.1328</v>
      </c>
      <c r="P30" s="25"/>
    </row>
    <row r="31" ht="15.75" customHeight="1">
      <c r="A31" s="7">
        <v>42395.0</v>
      </c>
      <c r="B31" s="19">
        <v>672.8732</v>
      </c>
      <c r="C31" s="23">
        <f t="shared" si="1"/>
        <v>0.6728732</v>
      </c>
      <c r="D31" s="16">
        <f t="shared" si="2"/>
        <v>6.6</v>
      </c>
      <c r="E31" s="16">
        <f t="shared" si="3"/>
        <v>4.44096312</v>
      </c>
      <c r="F31" s="25">
        <f t="shared" si="4"/>
        <v>106.5831149</v>
      </c>
      <c r="G31" s="19">
        <f t="shared" si="9"/>
        <v>2347.685525</v>
      </c>
      <c r="H31" s="16">
        <v>2.28</v>
      </c>
      <c r="I31" s="28">
        <v>0.27283333333333337</v>
      </c>
      <c r="J31" s="25">
        <v>5.0</v>
      </c>
      <c r="K31" s="16">
        <f t="shared" si="5"/>
        <v>4.038809237</v>
      </c>
      <c r="L31" s="20">
        <f t="shared" si="6"/>
        <v>2507.025046</v>
      </c>
      <c r="M31" s="25">
        <f t="shared" si="7"/>
        <v>6.377067217</v>
      </c>
      <c r="N31" s="25">
        <f t="shared" si="8"/>
        <v>26389.73732</v>
      </c>
      <c r="O31" s="25">
        <f t="shared" si="10"/>
        <v>670513.8701</v>
      </c>
      <c r="P31" s="25"/>
    </row>
    <row r="32" ht="15.75" customHeight="1">
      <c r="A32" s="7">
        <v>42396.0</v>
      </c>
      <c r="B32" s="19">
        <v>663.7333</v>
      </c>
      <c r="C32" s="23">
        <f t="shared" si="1"/>
        <v>0.6637333</v>
      </c>
      <c r="D32" s="16">
        <f t="shared" si="2"/>
        <v>6.6</v>
      </c>
      <c r="E32" s="16">
        <f t="shared" si="3"/>
        <v>4.38063978</v>
      </c>
      <c r="F32" s="25">
        <f t="shared" si="4"/>
        <v>105.1353547</v>
      </c>
      <c r="G32" s="19">
        <f t="shared" si="9"/>
        <v>2452.82088</v>
      </c>
      <c r="H32" s="16">
        <v>2.39</v>
      </c>
      <c r="I32" s="28">
        <v>0.2826666666666667</v>
      </c>
      <c r="J32" s="25">
        <v>5.0</v>
      </c>
      <c r="K32" s="16">
        <f t="shared" si="5"/>
        <v>4.127536148</v>
      </c>
      <c r="L32" s="20">
        <f t="shared" si="6"/>
        <v>2536.556604</v>
      </c>
      <c r="M32" s="25">
        <f t="shared" si="7"/>
        <v>6.217209261</v>
      </c>
      <c r="N32" s="25">
        <f t="shared" si="8"/>
        <v>25471.69811</v>
      </c>
      <c r="O32" s="25">
        <f t="shared" si="10"/>
        <v>695985.5682</v>
      </c>
      <c r="P32" s="25"/>
    </row>
    <row r="33" ht="15.75" customHeight="1">
      <c r="A33" s="7">
        <v>42397.0</v>
      </c>
      <c r="B33" s="19">
        <v>652.1991</v>
      </c>
      <c r="C33" s="23">
        <f t="shared" si="1"/>
        <v>0.6521991</v>
      </c>
      <c r="D33" s="16">
        <f t="shared" si="2"/>
        <v>6.6</v>
      </c>
      <c r="E33" s="16">
        <f t="shared" si="3"/>
        <v>4.30451406</v>
      </c>
      <c r="F33" s="25">
        <f t="shared" si="4"/>
        <v>103.3083374</v>
      </c>
      <c r="G33" s="19">
        <f t="shared" si="9"/>
        <v>2556.129217</v>
      </c>
      <c r="H33" s="16">
        <v>2.53</v>
      </c>
      <c r="I33" s="28">
        <v>0.2826666666666667</v>
      </c>
      <c r="J33" s="25">
        <v>5.0</v>
      </c>
      <c r="K33" s="16">
        <f t="shared" si="5"/>
        <v>4.055808803</v>
      </c>
      <c r="L33" s="20">
        <f t="shared" si="6"/>
        <v>2685.141509</v>
      </c>
      <c r="M33" s="25">
        <f t="shared" si="7"/>
        <v>5.771111341</v>
      </c>
      <c r="N33" s="25">
        <f t="shared" si="8"/>
        <v>25471.69811</v>
      </c>
      <c r="O33" s="25">
        <f t="shared" si="10"/>
        <v>721457.2663</v>
      </c>
      <c r="P33" s="25"/>
    </row>
    <row r="34" ht="15.75" customHeight="1">
      <c r="A34" s="7">
        <v>42398.0</v>
      </c>
      <c r="B34" s="19">
        <v>670.1196</v>
      </c>
      <c r="C34" s="23">
        <f t="shared" si="1"/>
        <v>0.6701196</v>
      </c>
      <c r="D34" s="16">
        <f t="shared" si="2"/>
        <v>6.6</v>
      </c>
      <c r="E34" s="16">
        <f t="shared" si="3"/>
        <v>4.42278936</v>
      </c>
      <c r="F34" s="25">
        <f t="shared" si="4"/>
        <v>106.1469446</v>
      </c>
      <c r="G34" s="19">
        <f t="shared" si="9"/>
        <v>2662.276162</v>
      </c>
      <c r="H34" s="16">
        <v>2.49</v>
      </c>
      <c r="I34" s="28">
        <v>0.28783333333333333</v>
      </c>
      <c r="J34" s="25">
        <v>5.0</v>
      </c>
      <c r="K34" s="16">
        <f t="shared" si="5"/>
        <v>4.24342068</v>
      </c>
      <c r="L34" s="20">
        <f t="shared" si="6"/>
        <v>2595.251882</v>
      </c>
      <c r="M34" s="25">
        <f t="shared" si="7"/>
        <v>6.135066044</v>
      </c>
      <c r="N34" s="25">
        <f t="shared" si="8"/>
        <v>25014.47597</v>
      </c>
      <c r="O34" s="25">
        <f t="shared" si="10"/>
        <v>746471.7423</v>
      </c>
      <c r="P34" s="25"/>
    </row>
    <row r="35" ht="15.75" customHeight="1">
      <c r="A35" s="7">
        <v>42399.0</v>
      </c>
      <c r="B35" s="19">
        <v>668.8032</v>
      </c>
      <c r="C35" s="23">
        <f t="shared" si="1"/>
        <v>0.6688032</v>
      </c>
      <c r="D35" s="16">
        <f t="shared" si="2"/>
        <v>6.6</v>
      </c>
      <c r="E35" s="16">
        <f t="shared" si="3"/>
        <v>4.41410112</v>
      </c>
      <c r="F35" s="25">
        <f t="shared" si="4"/>
        <v>105.9384269</v>
      </c>
      <c r="G35" s="19">
        <f t="shared" si="9"/>
        <v>2768.214588</v>
      </c>
      <c r="H35" s="16">
        <v>2.45</v>
      </c>
      <c r="I35" s="28">
        <v>0.2851666666666667</v>
      </c>
      <c r="J35" s="25">
        <v>5.0</v>
      </c>
      <c r="K35" s="16">
        <f t="shared" si="5"/>
        <v>4.195848342</v>
      </c>
      <c r="L35" s="20">
        <f t="shared" si="6"/>
        <v>2577.440094</v>
      </c>
      <c r="M35" s="25">
        <f t="shared" si="7"/>
        <v>6.165328177</v>
      </c>
      <c r="N35" s="25">
        <f t="shared" si="8"/>
        <v>25248.39275</v>
      </c>
      <c r="O35" s="25">
        <f t="shared" si="10"/>
        <v>771720.1351</v>
      </c>
      <c r="P35" s="25"/>
    </row>
    <row r="36" ht="15.75" customHeight="1">
      <c r="A36" s="7">
        <v>42400.0</v>
      </c>
      <c r="B36" s="19">
        <v>646.7083</v>
      </c>
      <c r="C36" s="23">
        <f t="shared" si="1"/>
        <v>0.6467083</v>
      </c>
      <c r="D36" s="16">
        <f t="shared" si="2"/>
        <v>6.6</v>
      </c>
      <c r="E36" s="16">
        <f t="shared" si="3"/>
        <v>4.26827478</v>
      </c>
      <c r="F36" s="25">
        <f t="shared" si="4"/>
        <v>102.4385947</v>
      </c>
      <c r="G36" s="19">
        <f t="shared" si="9"/>
        <v>2870.653183</v>
      </c>
      <c r="H36" s="16">
        <v>2.31</v>
      </c>
      <c r="I36" s="28">
        <v>0.29383333333333334</v>
      </c>
      <c r="J36" s="25">
        <v>5.0</v>
      </c>
      <c r="K36" s="16">
        <f t="shared" si="5"/>
        <v>4.180538021</v>
      </c>
      <c r="L36" s="20">
        <f t="shared" si="6"/>
        <v>2358.479864</v>
      </c>
      <c r="M36" s="25">
        <f t="shared" si="7"/>
        <v>6.515124188</v>
      </c>
      <c r="N36" s="25">
        <f t="shared" si="8"/>
        <v>24503.6869</v>
      </c>
      <c r="O36" s="25">
        <f t="shared" si="10"/>
        <v>796223.822</v>
      </c>
      <c r="P36" s="25"/>
    </row>
    <row r="37" ht="15.75" customHeight="1">
      <c r="A37" s="7">
        <v>42401.0</v>
      </c>
      <c r="B37" s="19">
        <v>679.1845</v>
      </c>
      <c r="C37" s="23">
        <f t="shared" si="1"/>
        <v>0.6791845</v>
      </c>
      <c r="D37" s="16">
        <f t="shared" si="2"/>
        <v>6.6</v>
      </c>
      <c r="E37" s="16">
        <f t="shared" si="3"/>
        <v>4.4826177</v>
      </c>
      <c r="F37" s="25">
        <f t="shared" si="4"/>
        <v>107.5828248</v>
      </c>
      <c r="G37" s="19">
        <f t="shared" si="9"/>
        <v>2978.236008</v>
      </c>
      <c r="H37" s="16">
        <v>2.21</v>
      </c>
      <c r="I37" s="28">
        <v>0.2826666666666667</v>
      </c>
      <c r="J37" s="25">
        <v>5.0</v>
      </c>
      <c r="K37" s="16">
        <f t="shared" si="5"/>
        <v>4.223622011</v>
      </c>
      <c r="L37" s="20">
        <f t="shared" si="6"/>
        <v>2345.518868</v>
      </c>
      <c r="M37" s="25">
        <f t="shared" si="7"/>
        <v>6.880108253</v>
      </c>
      <c r="N37" s="25">
        <f t="shared" si="8"/>
        <v>25471.69811</v>
      </c>
      <c r="O37" s="25">
        <f t="shared" si="10"/>
        <v>821695.5201</v>
      </c>
      <c r="P37" s="25"/>
    </row>
    <row r="38" ht="15.75" customHeight="1">
      <c r="A38" s="7">
        <v>42402.0</v>
      </c>
      <c r="B38" s="19">
        <v>648.4793</v>
      </c>
      <c r="C38" s="23">
        <f t="shared" si="1"/>
        <v>0.6484793</v>
      </c>
      <c r="D38" s="16">
        <f t="shared" si="2"/>
        <v>6.6</v>
      </c>
      <c r="E38" s="16">
        <f t="shared" si="3"/>
        <v>4.27996338</v>
      </c>
      <c r="F38" s="25">
        <f t="shared" si="4"/>
        <v>102.7191211</v>
      </c>
      <c r="G38" s="19">
        <f t="shared" si="9"/>
        <v>3080.955129</v>
      </c>
      <c r="H38" s="16">
        <v>2.44</v>
      </c>
      <c r="I38" s="28">
        <v>0.28583333333333333</v>
      </c>
      <c r="J38" s="25">
        <v>5.0</v>
      </c>
      <c r="K38" s="16">
        <f t="shared" si="5"/>
        <v>4.077853998</v>
      </c>
      <c r="L38" s="20">
        <f t="shared" si="6"/>
        <v>2560.932945</v>
      </c>
      <c r="M38" s="25">
        <f t="shared" si="7"/>
        <v>6.016505899</v>
      </c>
      <c r="N38" s="25">
        <f t="shared" si="8"/>
        <v>25189.50437</v>
      </c>
      <c r="O38" s="25">
        <f t="shared" si="10"/>
        <v>846885.0244</v>
      </c>
      <c r="P38" s="25"/>
    </row>
    <row r="39" ht="15.75" customHeight="1">
      <c r="A39" s="7">
        <v>42403.0</v>
      </c>
      <c r="B39" s="19">
        <v>696.9209</v>
      </c>
      <c r="C39" s="23">
        <f t="shared" si="1"/>
        <v>0.6969209</v>
      </c>
      <c r="D39" s="16">
        <f t="shared" si="2"/>
        <v>6.6</v>
      </c>
      <c r="E39" s="16">
        <f t="shared" si="3"/>
        <v>4.59967794</v>
      </c>
      <c r="F39" s="25">
        <f t="shared" si="4"/>
        <v>110.3922706</v>
      </c>
      <c r="G39" s="19">
        <f t="shared" si="9"/>
        <v>3191.3474</v>
      </c>
      <c r="H39" s="16">
        <v>2.53</v>
      </c>
      <c r="I39" s="28">
        <v>0.27266666666666667</v>
      </c>
      <c r="J39" s="25">
        <v>5.0</v>
      </c>
      <c r="K39" s="16">
        <f t="shared" si="5"/>
        <v>4.180596172</v>
      </c>
      <c r="L39" s="20">
        <f t="shared" si="6"/>
        <v>2783.618582</v>
      </c>
      <c r="M39" s="25">
        <f t="shared" si="7"/>
        <v>5.948674395</v>
      </c>
      <c r="N39" s="25">
        <f t="shared" si="8"/>
        <v>26405.86797</v>
      </c>
      <c r="O39" s="25">
        <f t="shared" si="10"/>
        <v>873290.8924</v>
      </c>
      <c r="P39" s="25"/>
    </row>
    <row r="40" ht="15.75" customHeight="1">
      <c r="A40" s="7">
        <v>42404.0</v>
      </c>
      <c r="B40" s="19">
        <v>694.2255</v>
      </c>
      <c r="C40" s="23">
        <f t="shared" si="1"/>
        <v>0.6942255</v>
      </c>
      <c r="D40" s="16">
        <f t="shared" si="2"/>
        <v>6.6</v>
      </c>
      <c r="E40" s="16">
        <f t="shared" si="3"/>
        <v>4.5818883</v>
      </c>
      <c r="F40" s="25">
        <f t="shared" si="4"/>
        <v>109.9653192</v>
      </c>
      <c r="G40" s="19">
        <f t="shared" si="9"/>
        <v>3301.312719</v>
      </c>
      <c r="H40" s="16">
        <v>2.58</v>
      </c>
      <c r="I40" s="28">
        <v>0.28</v>
      </c>
      <c r="J40" s="25">
        <v>5.0</v>
      </c>
      <c r="K40" s="16">
        <f t="shared" si="5"/>
        <v>4.27642908</v>
      </c>
      <c r="L40" s="20">
        <f t="shared" si="6"/>
        <v>2764.285714</v>
      </c>
      <c r="M40" s="25">
        <f t="shared" si="7"/>
        <v>5.967110344</v>
      </c>
      <c r="N40" s="25">
        <f t="shared" si="8"/>
        <v>25714.28571</v>
      </c>
      <c r="O40" s="25">
        <f t="shared" si="10"/>
        <v>899005.1781</v>
      </c>
      <c r="P40" s="25"/>
    </row>
    <row r="41" ht="15.75" customHeight="1">
      <c r="A41" s="7">
        <v>42405.0</v>
      </c>
      <c r="B41" s="19">
        <v>698.6372</v>
      </c>
      <c r="C41" s="23">
        <f t="shared" si="1"/>
        <v>0.6986372</v>
      </c>
      <c r="D41" s="16">
        <f t="shared" si="2"/>
        <v>6.6</v>
      </c>
      <c r="E41" s="16">
        <f t="shared" si="3"/>
        <v>4.61100552</v>
      </c>
      <c r="F41" s="25">
        <f t="shared" si="4"/>
        <v>110.6641325</v>
      </c>
      <c r="G41" s="19">
        <f t="shared" si="9"/>
        <v>3411.976851</v>
      </c>
      <c r="H41" s="16">
        <v>2.54</v>
      </c>
      <c r="I41" s="28">
        <v>0.2806666666666667</v>
      </c>
      <c r="J41" s="25">
        <v>5.0</v>
      </c>
      <c r="K41" s="16">
        <f t="shared" si="5"/>
        <v>4.313851831</v>
      </c>
      <c r="L41" s="20">
        <f t="shared" si="6"/>
        <v>2714.964371</v>
      </c>
      <c r="M41" s="25">
        <f t="shared" si="7"/>
        <v>6.114120705</v>
      </c>
      <c r="N41" s="25">
        <f t="shared" si="8"/>
        <v>25653.20665</v>
      </c>
      <c r="O41" s="25">
        <f t="shared" si="10"/>
        <v>924658.3848</v>
      </c>
      <c r="P41" s="25"/>
    </row>
    <row r="42" ht="15.75" customHeight="1">
      <c r="A42" s="7">
        <v>42406.0</v>
      </c>
      <c r="B42" s="19">
        <v>674.6478</v>
      </c>
      <c r="C42" s="23">
        <f t="shared" si="1"/>
        <v>0.6746478</v>
      </c>
      <c r="D42" s="16">
        <f t="shared" si="2"/>
        <v>6.6</v>
      </c>
      <c r="E42" s="16">
        <f t="shared" si="3"/>
        <v>4.45267548</v>
      </c>
      <c r="F42" s="25">
        <f t="shared" si="4"/>
        <v>106.8642115</v>
      </c>
      <c r="G42" s="19">
        <f t="shared" si="9"/>
        <v>3518.841063</v>
      </c>
      <c r="H42" s="16">
        <v>2.53</v>
      </c>
      <c r="I42" s="28">
        <v>0.2841666666666667</v>
      </c>
      <c r="J42" s="25">
        <v>5.0</v>
      </c>
      <c r="K42" s="16">
        <f t="shared" si="5"/>
        <v>4.217673163</v>
      </c>
      <c r="L42" s="20">
        <f t="shared" si="6"/>
        <v>2670.967742</v>
      </c>
      <c r="M42" s="25">
        <f t="shared" si="7"/>
        <v>6.001432169</v>
      </c>
      <c r="N42" s="25">
        <f t="shared" si="8"/>
        <v>25337.2434</v>
      </c>
      <c r="O42" s="25">
        <f t="shared" si="10"/>
        <v>949995.6282</v>
      </c>
      <c r="P42" s="25"/>
    </row>
    <row r="43" ht="15.75" customHeight="1">
      <c r="A43" s="7">
        <v>42407.0</v>
      </c>
      <c r="B43" s="19">
        <v>693.3343</v>
      </c>
      <c r="C43" s="23">
        <f t="shared" si="1"/>
        <v>0.6933343</v>
      </c>
      <c r="D43" s="16">
        <f t="shared" si="2"/>
        <v>6.6</v>
      </c>
      <c r="E43" s="16">
        <f t="shared" si="3"/>
        <v>4.57600638</v>
      </c>
      <c r="F43" s="25">
        <f t="shared" si="4"/>
        <v>109.8241531</v>
      </c>
      <c r="G43" s="19">
        <f t="shared" si="9"/>
        <v>3628.665216</v>
      </c>
      <c r="H43" s="16">
        <v>2.96</v>
      </c>
      <c r="I43" s="28">
        <v>0.2781666666666667</v>
      </c>
      <c r="J43" s="25">
        <v>5.0</v>
      </c>
      <c r="K43" s="16">
        <f t="shared" si="5"/>
        <v>4.242974805</v>
      </c>
      <c r="L43" s="20">
        <f t="shared" si="6"/>
        <v>3192.330737</v>
      </c>
      <c r="M43" s="25">
        <f t="shared" si="7"/>
        <v>5.160374762</v>
      </c>
      <c r="N43" s="25">
        <f t="shared" si="8"/>
        <v>25883.76273</v>
      </c>
      <c r="O43" s="25">
        <f t="shared" si="10"/>
        <v>975879.3909</v>
      </c>
      <c r="P43" s="25"/>
    </row>
    <row r="44" ht="15.75" customHeight="1">
      <c r="A44" s="7">
        <v>42408.0</v>
      </c>
      <c r="B44" s="19">
        <v>723.2448</v>
      </c>
      <c r="C44" s="23">
        <f t="shared" si="1"/>
        <v>0.7232448</v>
      </c>
      <c r="D44" s="16">
        <f t="shared" si="2"/>
        <v>6.6</v>
      </c>
      <c r="E44" s="16">
        <f t="shared" si="3"/>
        <v>4.77341568</v>
      </c>
      <c r="F44" s="25">
        <f t="shared" si="4"/>
        <v>114.5619763</v>
      </c>
      <c r="G44" s="19">
        <f t="shared" si="9"/>
        <v>3743.227192</v>
      </c>
      <c r="H44" s="16">
        <v>3.18</v>
      </c>
      <c r="I44" s="28">
        <v>0.2791666666666667</v>
      </c>
      <c r="J44" s="25">
        <v>5.0</v>
      </c>
      <c r="K44" s="16">
        <f t="shared" si="5"/>
        <v>4.44192848</v>
      </c>
      <c r="L44" s="20">
        <f t="shared" si="6"/>
        <v>3417.313433</v>
      </c>
      <c r="M44" s="25">
        <f t="shared" si="7"/>
        <v>5.028598279</v>
      </c>
      <c r="N44" s="25">
        <f t="shared" si="8"/>
        <v>25791.04478</v>
      </c>
      <c r="O44" s="25">
        <f t="shared" si="10"/>
        <v>1001670.436</v>
      </c>
      <c r="P44" s="25"/>
    </row>
    <row r="45" ht="15.75" customHeight="1">
      <c r="A45" s="7">
        <v>42409.0</v>
      </c>
      <c r="B45" s="19">
        <v>699.4473</v>
      </c>
      <c r="C45" s="23">
        <f t="shared" si="1"/>
        <v>0.6994473</v>
      </c>
      <c r="D45" s="16">
        <f t="shared" si="2"/>
        <v>6.6</v>
      </c>
      <c r="E45" s="16">
        <f t="shared" si="3"/>
        <v>4.61635218</v>
      </c>
      <c r="F45" s="25">
        <f t="shared" si="4"/>
        <v>110.7924523</v>
      </c>
      <c r="G45" s="19">
        <f t="shared" si="9"/>
        <v>3854.019645</v>
      </c>
      <c r="H45" s="16">
        <v>4.04</v>
      </c>
      <c r="I45" s="28">
        <v>0.28200000000000003</v>
      </c>
      <c r="J45" s="25">
        <v>5.0</v>
      </c>
      <c r="K45" s="16">
        <f t="shared" si="5"/>
        <v>4.339371049</v>
      </c>
      <c r="L45" s="20">
        <f t="shared" si="6"/>
        <v>4297.87234</v>
      </c>
      <c r="M45" s="25">
        <f t="shared" si="7"/>
        <v>3.866766281</v>
      </c>
      <c r="N45" s="25">
        <f t="shared" si="8"/>
        <v>25531.91489</v>
      </c>
      <c r="O45" s="25">
        <f t="shared" si="10"/>
        <v>1027202.351</v>
      </c>
      <c r="P45" s="25"/>
    </row>
    <row r="46" ht="15.75" customHeight="1">
      <c r="A46" s="7">
        <v>42410.0</v>
      </c>
      <c r="B46" s="19">
        <v>718.0474</v>
      </c>
      <c r="C46" s="23">
        <f t="shared" si="1"/>
        <v>0.7180474</v>
      </c>
      <c r="D46" s="16">
        <f t="shared" si="2"/>
        <v>6.6</v>
      </c>
      <c r="E46" s="16">
        <f t="shared" si="3"/>
        <v>4.73911284</v>
      </c>
      <c r="F46" s="25">
        <f t="shared" si="4"/>
        <v>113.7387082</v>
      </c>
      <c r="G46" s="19">
        <f t="shared" si="9"/>
        <v>3967.758353</v>
      </c>
      <c r="H46" s="16">
        <v>4.44</v>
      </c>
      <c r="I46" s="28">
        <v>0.2876666666666667</v>
      </c>
      <c r="J46" s="25">
        <v>5.0</v>
      </c>
      <c r="K46" s="16">
        <f t="shared" si="5"/>
        <v>4.544282645</v>
      </c>
      <c r="L46" s="20">
        <f t="shared" si="6"/>
        <v>4630.359212</v>
      </c>
      <c r="M46" s="25">
        <f t="shared" si="7"/>
        <v>3.684553496</v>
      </c>
      <c r="N46" s="25">
        <f t="shared" si="8"/>
        <v>25028.96871</v>
      </c>
      <c r="O46" s="25">
        <f t="shared" si="10"/>
        <v>1052231.319</v>
      </c>
      <c r="P46" s="25"/>
    </row>
    <row r="47" ht="15.75" customHeight="1">
      <c r="A47" s="7">
        <v>42411.0</v>
      </c>
      <c r="B47" s="19">
        <v>747.5285</v>
      </c>
      <c r="C47" s="23">
        <f t="shared" si="1"/>
        <v>0.7475285</v>
      </c>
      <c r="D47" s="16">
        <f t="shared" si="2"/>
        <v>6.6</v>
      </c>
      <c r="E47" s="16">
        <f t="shared" si="3"/>
        <v>4.9336881</v>
      </c>
      <c r="F47" s="25">
        <f t="shared" si="4"/>
        <v>118.4085144</v>
      </c>
      <c r="G47" s="19">
        <f t="shared" si="9"/>
        <v>4086.166867</v>
      </c>
      <c r="H47" s="16">
        <v>6.01</v>
      </c>
      <c r="I47" s="28">
        <v>0.2836666666666667</v>
      </c>
      <c r="J47" s="25">
        <v>5.0</v>
      </c>
      <c r="K47" s="16">
        <f t="shared" si="5"/>
        <v>4.665076192</v>
      </c>
      <c r="L47" s="20">
        <f t="shared" si="6"/>
        <v>6356.051704</v>
      </c>
      <c r="M47" s="25">
        <f t="shared" si="7"/>
        <v>2.794388401</v>
      </c>
      <c r="N47" s="25">
        <f t="shared" si="8"/>
        <v>25381.90364</v>
      </c>
      <c r="O47" s="25">
        <f t="shared" si="10"/>
        <v>1077613.223</v>
      </c>
      <c r="P47" s="25"/>
    </row>
    <row r="48" ht="15.75" customHeight="1">
      <c r="A48" s="7">
        <v>42412.0</v>
      </c>
      <c r="B48" s="19">
        <v>766.029</v>
      </c>
      <c r="C48" s="23">
        <f t="shared" si="1"/>
        <v>0.766029</v>
      </c>
      <c r="D48" s="16">
        <f t="shared" si="2"/>
        <v>6.6</v>
      </c>
      <c r="E48" s="16">
        <f t="shared" si="3"/>
        <v>5.0557914</v>
      </c>
      <c r="F48" s="25">
        <f t="shared" si="4"/>
        <v>121.3389936</v>
      </c>
      <c r="G48" s="19">
        <f t="shared" si="9"/>
        <v>4207.505861</v>
      </c>
      <c r="H48" s="16">
        <v>5.55</v>
      </c>
      <c r="I48" s="28">
        <v>0.2831666666666666</v>
      </c>
      <c r="J48" s="25">
        <v>5.0</v>
      </c>
      <c r="K48" s="16">
        <f t="shared" si="5"/>
        <v>4.772105327</v>
      </c>
      <c r="L48" s="20">
        <f t="shared" si="6"/>
        <v>5879.92937</v>
      </c>
      <c r="M48" s="25">
        <f t="shared" si="7"/>
        <v>3.095419672</v>
      </c>
      <c r="N48" s="25">
        <f t="shared" si="8"/>
        <v>25426.7216</v>
      </c>
      <c r="O48" s="25">
        <f t="shared" si="10"/>
        <v>1103039.945</v>
      </c>
      <c r="P48" s="25"/>
    </row>
    <row r="49" ht="15.75" customHeight="1">
      <c r="A49" s="7">
        <v>42413.0</v>
      </c>
      <c r="B49" s="19">
        <v>720.7269</v>
      </c>
      <c r="C49" s="23">
        <f t="shared" si="1"/>
        <v>0.7207269</v>
      </c>
      <c r="D49" s="16">
        <f t="shared" si="2"/>
        <v>6.6</v>
      </c>
      <c r="E49" s="16">
        <f t="shared" si="3"/>
        <v>4.75679754</v>
      </c>
      <c r="F49" s="25">
        <f t="shared" si="4"/>
        <v>114.163141</v>
      </c>
      <c r="G49" s="19">
        <f t="shared" si="9"/>
        <v>4321.669002</v>
      </c>
      <c r="H49" s="16">
        <v>5.39</v>
      </c>
      <c r="I49" s="28">
        <v>0.2803333333333333</v>
      </c>
      <c r="J49" s="25">
        <v>5.0</v>
      </c>
      <c r="K49" s="16">
        <f t="shared" si="5"/>
        <v>4.444963035</v>
      </c>
      <c r="L49" s="20">
        <f t="shared" si="6"/>
        <v>5768.133175</v>
      </c>
      <c r="M49" s="25">
        <f t="shared" si="7"/>
        <v>2.96880648</v>
      </c>
      <c r="N49" s="25">
        <f t="shared" si="8"/>
        <v>25683.70987</v>
      </c>
      <c r="O49" s="25">
        <f t="shared" si="10"/>
        <v>1128723.654</v>
      </c>
      <c r="P49" s="25"/>
    </row>
    <row r="50" ht="15.75" customHeight="1">
      <c r="A50" s="7">
        <v>42414.0</v>
      </c>
      <c r="B50" s="19">
        <v>775.2691</v>
      </c>
      <c r="C50" s="23">
        <f t="shared" si="1"/>
        <v>0.7752691</v>
      </c>
      <c r="D50" s="16">
        <f t="shared" si="2"/>
        <v>6.6</v>
      </c>
      <c r="E50" s="16">
        <f t="shared" si="3"/>
        <v>5.11677606</v>
      </c>
      <c r="F50" s="25">
        <f t="shared" si="4"/>
        <v>122.8026254</v>
      </c>
      <c r="G50" s="19">
        <f t="shared" si="9"/>
        <v>4444.471627</v>
      </c>
      <c r="H50" s="16">
        <v>5.24</v>
      </c>
      <c r="I50" s="28">
        <v>0.2838333333333333</v>
      </c>
      <c r="J50" s="25">
        <v>5.0</v>
      </c>
      <c r="K50" s="16">
        <f t="shared" si="5"/>
        <v>4.841038683</v>
      </c>
      <c r="L50" s="20">
        <f t="shared" si="6"/>
        <v>5538.461538</v>
      </c>
      <c r="M50" s="25">
        <f t="shared" si="7"/>
        <v>3.325904439</v>
      </c>
      <c r="N50" s="25">
        <f t="shared" si="8"/>
        <v>25366.99941</v>
      </c>
      <c r="O50" s="25">
        <f t="shared" si="10"/>
        <v>1154090.654</v>
      </c>
      <c r="P50" s="25"/>
    </row>
    <row r="51" ht="15.75" customHeight="1">
      <c r="A51" s="7">
        <v>42415.0</v>
      </c>
      <c r="B51" s="19">
        <v>794.6889</v>
      </c>
      <c r="C51" s="23">
        <f t="shared" si="1"/>
        <v>0.7946889</v>
      </c>
      <c r="D51" s="16">
        <f t="shared" si="2"/>
        <v>6.6</v>
      </c>
      <c r="E51" s="16">
        <f t="shared" si="3"/>
        <v>5.24494674</v>
      </c>
      <c r="F51" s="25">
        <f t="shared" si="4"/>
        <v>125.8787218</v>
      </c>
      <c r="G51" s="19">
        <f t="shared" si="9"/>
        <v>4570.350349</v>
      </c>
      <c r="H51" s="16">
        <v>5.29</v>
      </c>
      <c r="I51" s="28">
        <v>0.2866666666666667</v>
      </c>
      <c r="J51" s="25">
        <v>5.0</v>
      </c>
      <c r="K51" s="16">
        <f t="shared" si="5"/>
        <v>5.011837996</v>
      </c>
      <c r="L51" s="20">
        <f t="shared" si="6"/>
        <v>5536.046512</v>
      </c>
      <c r="M51" s="25">
        <f t="shared" si="7"/>
        <v>3.410702606</v>
      </c>
      <c r="N51" s="25">
        <f t="shared" si="8"/>
        <v>25116.27907</v>
      </c>
      <c r="O51" s="25">
        <f t="shared" si="10"/>
        <v>1179206.933</v>
      </c>
      <c r="P51" s="25"/>
    </row>
    <row r="52" ht="15.75" customHeight="1">
      <c r="A52" s="7">
        <v>42416.0</v>
      </c>
      <c r="B52" s="19">
        <v>789.694</v>
      </c>
      <c r="C52" s="23">
        <f t="shared" si="1"/>
        <v>0.789694</v>
      </c>
      <c r="D52" s="16">
        <f t="shared" si="2"/>
        <v>6.6</v>
      </c>
      <c r="E52" s="16">
        <f t="shared" si="3"/>
        <v>5.2119804</v>
      </c>
      <c r="F52" s="25">
        <f t="shared" si="4"/>
        <v>125.0875296</v>
      </c>
      <c r="G52" s="19">
        <f t="shared" si="9"/>
        <v>4695.437879</v>
      </c>
      <c r="H52" s="16">
        <v>4.32</v>
      </c>
      <c r="I52" s="28">
        <v>0.2836666666666667</v>
      </c>
      <c r="J52" s="25">
        <v>5.0</v>
      </c>
      <c r="K52" s="16">
        <f t="shared" si="5"/>
        <v>4.928217023</v>
      </c>
      <c r="L52" s="20">
        <f t="shared" si="6"/>
        <v>4568.742656</v>
      </c>
      <c r="M52" s="25">
        <f t="shared" si="7"/>
        <v>4.106847519</v>
      </c>
      <c r="N52" s="25">
        <f t="shared" si="8"/>
        <v>25381.90364</v>
      </c>
      <c r="O52" s="25">
        <f t="shared" si="10"/>
        <v>1204588.837</v>
      </c>
      <c r="P52" s="25"/>
    </row>
    <row r="53" ht="15.75" customHeight="1">
      <c r="A53" s="7">
        <v>42417.0</v>
      </c>
      <c r="B53" s="19">
        <v>770.0884</v>
      </c>
      <c r="C53" s="23">
        <f t="shared" si="1"/>
        <v>0.7700884</v>
      </c>
      <c r="D53" s="16">
        <f t="shared" si="2"/>
        <v>6.6</v>
      </c>
      <c r="E53" s="16">
        <f t="shared" si="3"/>
        <v>5.08258344</v>
      </c>
      <c r="F53" s="25">
        <f t="shared" si="4"/>
        <v>121.9820026</v>
      </c>
      <c r="G53" s="19">
        <f t="shared" si="9"/>
        <v>4817.419881</v>
      </c>
      <c r="H53" s="16">
        <v>3.76</v>
      </c>
      <c r="I53" s="28">
        <v>0.2916666666666667</v>
      </c>
      <c r="J53" s="25">
        <v>5.0</v>
      </c>
      <c r="K53" s="16">
        <f t="shared" si="5"/>
        <v>4.941400567</v>
      </c>
      <c r="L53" s="20">
        <f t="shared" si="6"/>
        <v>3867.428571</v>
      </c>
      <c r="M53" s="25">
        <f t="shared" si="7"/>
        <v>4.731128202</v>
      </c>
      <c r="N53" s="25">
        <f t="shared" si="8"/>
        <v>24685.71429</v>
      </c>
      <c r="O53" s="25">
        <f t="shared" si="10"/>
        <v>1229274.551</v>
      </c>
      <c r="P53" s="25"/>
    </row>
    <row r="54" ht="15.75" customHeight="1">
      <c r="A54" s="7">
        <v>42418.0</v>
      </c>
      <c r="B54" s="19">
        <v>750.9481</v>
      </c>
      <c r="C54" s="23">
        <f t="shared" si="1"/>
        <v>0.7509481</v>
      </c>
      <c r="D54" s="16">
        <f t="shared" si="2"/>
        <v>6.6</v>
      </c>
      <c r="E54" s="16">
        <f t="shared" si="3"/>
        <v>4.95625746</v>
      </c>
      <c r="F54" s="25">
        <f t="shared" si="4"/>
        <v>118.950179</v>
      </c>
      <c r="G54" s="19">
        <f t="shared" si="9"/>
        <v>4936.37006</v>
      </c>
      <c r="H54" s="16">
        <v>4.4</v>
      </c>
      <c r="I54" s="28">
        <v>0.28500000000000003</v>
      </c>
      <c r="J54" s="25">
        <v>5.0</v>
      </c>
      <c r="K54" s="16">
        <f t="shared" si="5"/>
        <v>4.708444587</v>
      </c>
      <c r="L54" s="20">
        <f t="shared" si="6"/>
        <v>4631.578947</v>
      </c>
      <c r="M54" s="25">
        <f t="shared" si="7"/>
        <v>3.852363753</v>
      </c>
      <c r="N54" s="25">
        <f t="shared" si="8"/>
        <v>25263.15789</v>
      </c>
      <c r="O54" s="25">
        <f t="shared" si="10"/>
        <v>1254537.709</v>
      </c>
      <c r="P54" s="25"/>
    </row>
    <row r="55" ht="15.75" customHeight="1">
      <c r="A55" s="7">
        <v>42419.0</v>
      </c>
      <c r="B55" s="19">
        <v>794.8141</v>
      </c>
      <c r="C55" s="23">
        <f t="shared" si="1"/>
        <v>0.7948141</v>
      </c>
      <c r="D55" s="16">
        <f t="shared" si="2"/>
        <v>6.6</v>
      </c>
      <c r="E55" s="16">
        <f t="shared" si="3"/>
        <v>5.24577306</v>
      </c>
      <c r="F55" s="25">
        <f t="shared" si="4"/>
        <v>125.8985534</v>
      </c>
      <c r="G55" s="19">
        <f t="shared" si="9"/>
        <v>5062.268614</v>
      </c>
      <c r="H55" s="16">
        <v>4.74</v>
      </c>
      <c r="I55" s="28">
        <v>0.2818333333333333</v>
      </c>
      <c r="J55" s="25">
        <v>5.0</v>
      </c>
      <c r="K55" s="16">
        <f t="shared" si="5"/>
        <v>4.928112358</v>
      </c>
      <c r="L55" s="20">
        <f t="shared" si="6"/>
        <v>5045.535186</v>
      </c>
      <c r="M55" s="25">
        <f t="shared" si="7"/>
        <v>3.742870145</v>
      </c>
      <c r="N55" s="25">
        <f t="shared" si="8"/>
        <v>25547.0136</v>
      </c>
      <c r="O55" s="25">
        <f t="shared" si="10"/>
        <v>1280084.722</v>
      </c>
      <c r="P55" s="25"/>
    </row>
    <row r="56" ht="15.75" customHeight="1">
      <c r="A56" s="7">
        <v>42420.0</v>
      </c>
      <c r="B56" s="19">
        <v>800.292</v>
      </c>
      <c r="C56" s="23">
        <f t="shared" si="1"/>
        <v>0.800292</v>
      </c>
      <c r="D56" s="16">
        <f t="shared" si="2"/>
        <v>6.6</v>
      </c>
      <c r="E56" s="16">
        <f t="shared" si="3"/>
        <v>5.2819272</v>
      </c>
      <c r="F56" s="25">
        <f t="shared" si="4"/>
        <v>126.7662528</v>
      </c>
      <c r="G56" s="19">
        <f t="shared" si="9"/>
        <v>5189.034866</v>
      </c>
      <c r="H56" s="16">
        <v>4.34</v>
      </c>
      <c r="I56" s="28">
        <v>0.28049999999999997</v>
      </c>
      <c r="J56" s="25">
        <v>5.0</v>
      </c>
      <c r="K56" s="16">
        <f t="shared" si="5"/>
        <v>4.938601932</v>
      </c>
      <c r="L56" s="20">
        <f t="shared" si="6"/>
        <v>4641.71123</v>
      </c>
      <c r="M56" s="25">
        <f t="shared" si="7"/>
        <v>4.096536165</v>
      </c>
      <c r="N56" s="25">
        <f t="shared" si="8"/>
        <v>25668.4492</v>
      </c>
      <c r="O56" s="25">
        <f t="shared" si="10"/>
        <v>1305753.172</v>
      </c>
      <c r="P56" s="25"/>
    </row>
    <row r="57" ht="15.75" customHeight="1">
      <c r="A57" s="7">
        <v>42421.0</v>
      </c>
      <c r="B57" s="19">
        <v>808.8832</v>
      </c>
      <c r="C57" s="23">
        <f t="shared" si="1"/>
        <v>0.8088832</v>
      </c>
      <c r="D57" s="16">
        <f t="shared" si="2"/>
        <v>6.6</v>
      </c>
      <c r="E57" s="16">
        <f t="shared" si="3"/>
        <v>5.33862912</v>
      </c>
      <c r="F57" s="25">
        <f t="shared" si="4"/>
        <v>128.1270989</v>
      </c>
      <c r="G57" s="19">
        <f t="shared" si="9"/>
        <v>5317.161965</v>
      </c>
      <c r="H57" s="16">
        <v>4.65</v>
      </c>
      <c r="I57" s="28">
        <v>0.2801666666666666</v>
      </c>
      <c r="J57" s="25">
        <v>5.0</v>
      </c>
      <c r="K57" s="16">
        <f t="shared" si="5"/>
        <v>4.985686417</v>
      </c>
      <c r="L57" s="20">
        <f t="shared" si="6"/>
        <v>4979.17906</v>
      </c>
      <c r="M57" s="25">
        <f t="shared" si="7"/>
        <v>3.859886258</v>
      </c>
      <c r="N57" s="25">
        <f t="shared" si="8"/>
        <v>25698.9887</v>
      </c>
      <c r="O57" s="25">
        <f t="shared" si="10"/>
        <v>1331452.16</v>
      </c>
      <c r="P57" s="25"/>
    </row>
    <row r="58" ht="15.75" customHeight="1">
      <c r="A58" s="7">
        <v>42422.0</v>
      </c>
      <c r="B58" s="19">
        <v>844.5991</v>
      </c>
      <c r="C58" s="23">
        <f t="shared" si="1"/>
        <v>0.8445991</v>
      </c>
      <c r="D58" s="16">
        <f t="shared" si="2"/>
        <v>6.6</v>
      </c>
      <c r="E58" s="16">
        <f t="shared" si="3"/>
        <v>5.57435406</v>
      </c>
      <c r="F58" s="25">
        <f t="shared" si="4"/>
        <v>133.7844974</v>
      </c>
      <c r="G58" s="19">
        <f t="shared" si="9"/>
        <v>5450.946463</v>
      </c>
      <c r="H58" s="16">
        <v>5.62</v>
      </c>
      <c r="I58" s="28">
        <v>0.27799999999999997</v>
      </c>
      <c r="J58" s="25">
        <v>5.0</v>
      </c>
      <c r="K58" s="16">
        <f t="shared" si="5"/>
        <v>5.165568096</v>
      </c>
      <c r="L58" s="20">
        <f t="shared" si="6"/>
        <v>6064.748201</v>
      </c>
      <c r="M58" s="25">
        <f t="shared" si="7"/>
        <v>3.30890483</v>
      </c>
      <c r="N58" s="25">
        <f t="shared" si="8"/>
        <v>25899.28058</v>
      </c>
      <c r="O58" s="25">
        <f t="shared" si="10"/>
        <v>1357351.441</v>
      </c>
      <c r="P58" s="25"/>
    </row>
    <row r="59" ht="15.75" customHeight="1">
      <c r="A59" s="7">
        <v>42423.0</v>
      </c>
      <c r="B59" s="19">
        <v>849.5091</v>
      </c>
      <c r="C59" s="23">
        <f t="shared" si="1"/>
        <v>0.8495091</v>
      </c>
      <c r="D59" s="16">
        <f t="shared" si="2"/>
        <v>6.6</v>
      </c>
      <c r="E59" s="16">
        <f t="shared" si="3"/>
        <v>5.60676006</v>
      </c>
      <c r="F59" s="25">
        <f t="shared" si="4"/>
        <v>134.5622414</v>
      </c>
      <c r="G59" s="19">
        <f t="shared" si="9"/>
        <v>5585.508704</v>
      </c>
      <c r="H59" s="16">
        <v>5.59</v>
      </c>
      <c r="I59" s="28">
        <v>0.2833333333333333</v>
      </c>
      <c r="J59" s="25">
        <v>5.0</v>
      </c>
      <c r="K59" s="16">
        <f t="shared" si="5"/>
        <v>5.29527339</v>
      </c>
      <c r="L59" s="20">
        <f t="shared" si="6"/>
        <v>5918.823529</v>
      </c>
      <c r="M59" s="25">
        <f t="shared" si="7"/>
        <v>3.410193954</v>
      </c>
      <c r="N59" s="25">
        <f t="shared" si="8"/>
        <v>25411.76471</v>
      </c>
      <c r="O59" s="25">
        <f t="shared" si="10"/>
        <v>1382763.205</v>
      </c>
      <c r="P59" s="25"/>
    </row>
    <row r="60" ht="15.75" customHeight="1">
      <c r="A60" s="7">
        <v>42424.0</v>
      </c>
      <c r="B60" s="19">
        <v>846.5788</v>
      </c>
      <c r="C60" s="23">
        <f t="shared" si="1"/>
        <v>0.8465788</v>
      </c>
      <c r="D60" s="16">
        <f t="shared" si="2"/>
        <v>6.6</v>
      </c>
      <c r="E60" s="16">
        <f t="shared" si="3"/>
        <v>5.58742008</v>
      </c>
      <c r="F60" s="25">
        <f t="shared" si="4"/>
        <v>134.0980819</v>
      </c>
      <c r="G60" s="19">
        <f t="shared" si="9"/>
        <v>5719.606786</v>
      </c>
      <c r="H60" s="16">
        <v>6.24</v>
      </c>
      <c r="I60" s="28">
        <v>0.28150000000000003</v>
      </c>
      <c r="J60" s="25">
        <v>5.0</v>
      </c>
      <c r="K60" s="16">
        <f t="shared" si="5"/>
        <v>5.242862508</v>
      </c>
      <c r="L60" s="20">
        <f t="shared" si="6"/>
        <v>6650.08881</v>
      </c>
      <c r="M60" s="25">
        <f t="shared" si="7"/>
        <v>3.02472837</v>
      </c>
      <c r="N60" s="25">
        <f t="shared" si="8"/>
        <v>25577.26465</v>
      </c>
      <c r="O60" s="25">
        <f t="shared" si="10"/>
        <v>1408340.47</v>
      </c>
      <c r="P60" s="25"/>
    </row>
    <row r="61" ht="15.75" customHeight="1">
      <c r="A61" s="7">
        <v>42425.0</v>
      </c>
      <c r="B61" s="19">
        <v>855.9038</v>
      </c>
      <c r="C61" s="23">
        <f t="shared" si="1"/>
        <v>0.8559038</v>
      </c>
      <c r="D61" s="16">
        <f t="shared" si="2"/>
        <v>6.6</v>
      </c>
      <c r="E61" s="16">
        <f t="shared" si="3"/>
        <v>5.64896508</v>
      </c>
      <c r="F61" s="25">
        <f t="shared" si="4"/>
        <v>135.5751619</v>
      </c>
      <c r="G61" s="19">
        <f t="shared" si="9"/>
        <v>5855.181948</v>
      </c>
      <c r="H61" s="16">
        <v>6.1</v>
      </c>
      <c r="I61" s="28">
        <v>0.27516666666666667</v>
      </c>
      <c r="J61" s="25">
        <v>5.0</v>
      </c>
      <c r="K61" s="16">
        <f t="shared" si="5"/>
        <v>5.181356304</v>
      </c>
      <c r="L61" s="20">
        <f t="shared" si="6"/>
        <v>6650.514839</v>
      </c>
      <c r="M61" s="25">
        <f t="shared" si="7"/>
        <v>3.057849622</v>
      </c>
      <c r="N61" s="25">
        <f t="shared" si="8"/>
        <v>26165.96002</v>
      </c>
      <c r="O61" s="25">
        <f t="shared" si="10"/>
        <v>1434506.43</v>
      </c>
      <c r="P61" s="25"/>
    </row>
    <row r="62" ht="15.75" customHeight="1">
      <c r="A62" s="7">
        <v>42426.0</v>
      </c>
      <c r="B62" s="19">
        <v>881.5024</v>
      </c>
      <c r="C62" s="23">
        <f t="shared" si="1"/>
        <v>0.8815024</v>
      </c>
      <c r="D62" s="16">
        <f t="shared" si="2"/>
        <v>6.6</v>
      </c>
      <c r="E62" s="16">
        <f t="shared" si="3"/>
        <v>5.81791584</v>
      </c>
      <c r="F62" s="25">
        <f t="shared" si="4"/>
        <v>139.6299802</v>
      </c>
      <c r="G62" s="19">
        <f t="shared" si="9"/>
        <v>5994.811928</v>
      </c>
      <c r="H62" s="16">
        <v>5.92</v>
      </c>
      <c r="I62" s="28">
        <v>0.2793333333333334</v>
      </c>
      <c r="J62" s="25">
        <v>5.0</v>
      </c>
      <c r="K62" s="16">
        <f t="shared" si="5"/>
        <v>5.417126082</v>
      </c>
      <c r="L62" s="20">
        <f t="shared" si="6"/>
        <v>6357.995227</v>
      </c>
      <c r="M62" s="25">
        <f t="shared" si="7"/>
        <v>3.294198293</v>
      </c>
      <c r="N62" s="25">
        <f t="shared" si="8"/>
        <v>25775.65632</v>
      </c>
      <c r="O62" s="25">
        <f t="shared" si="10"/>
        <v>1460282.087</v>
      </c>
      <c r="P62" s="25"/>
    </row>
    <row r="63" ht="15.75" customHeight="1">
      <c r="A63" s="7">
        <v>42427.0</v>
      </c>
      <c r="B63" s="19">
        <v>896.6538</v>
      </c>
      <c r="C63" s="23">
        <f t="shared" si="1"/>
        <v>0.8966538</v>
      </c>
      <c r="D63" s="16">
        <f t="shared" si="2"/>
        <v>6.6</v>
      </c>
      <c r="E63" s="16">
        <f t="shared" si="3"/>
        <v>5.91791508</v>
      </c>
      <c r="F63" s="25">
        <f t="shared" si="4"/>
        <v>142.0299619</v>
      </c>
      <c r="G63" s="19">
        <f t="shared" si="9"/>
        <v>6136.84189</v>
      </c>
      <c r="H63" s="16">
        <v>6.43</v>
      </c>
      <c r="I63" s="28">
        <v>0.2825</v>
      </c>
      <c r="J63" s="25">
        <v>5.0</v>
      </c>
      <c r="K63" s="16">
        <f t="shared" si="5"/>
        <v>5.572703367</v>
      </c>
      <c r="L63" s="20">
        <f t="shared" si="6"/>
        <v>6828.318584</v>
      </c>
      <c r="M63" s="25">
        <f t="shared" si="7"/>
        <v>3.120020548</v>
      </c>
      <c r="N63" s="25">
        <f t="shared" si="8"/>
        <v>25486.72566</v>
      </c>
      <c r="O63" s="25">
        <f t="shared" si="10"/>
        <v>1485768.812</v>
      </c>
      <c r="P63" s="25"/>
    </row>
    <row r="64" ht="15.75" customHeight="1">
      <c r="A64" s="7">
        <v>42428.0</v>
      </c>
      <c r="B64" s="19">
        <v>915.9603</v>
      </c>
      <c r="C64" s="23">
        <f t="shared" si="1"/>
        <v>0.9159603</v>
      </c>
      <c r="D64" s="16">
        <f t="shared" si="2"/>
        <v>6.6</v>
      </c>
      <c r="E64" s="16">
        <f t="shared" si="3"/>
        <v>6.04533798</v>
      </c>
      <c r="F64" s="25">
        <f t="shared" si="4"/>
        <v>145.0881115</v>
      </c>
      <c r="G64" s="19">
        <f t="shared" si="9"/>
        <v>6281.930002</v>
      </c>
      <c r="H64" s="16">
        <v>6.47</v>
      </c>
      <c r="I64" s="28">
        <v>0.28</v>
      </c>
      <c r="J64" s="25">
        <v>5.0</v>
      </c>
      <c r="K64" s="16">
        <f t="shared" si="5"/>
        <v>5.642315448</v>
      </c>
      <c r="L64" s="20">
        <f t="shared" si="6"/>
        <v>6932.142857</v>
      </c>
      <c r="M64" s="25">
        <f t="shared" si="7"/>
        <v>3.139464546</v>
      </c>
      <c r="N64" s="25">
        <f t="shared" si="8"/>
        <v>25714.28571</v>
      </c>
      <c r="O64" s="25">
        <f t="shared" si="10"/>
        <v>1511483.098</v>
      </c>
      <c r="P64" s="25"/>
    </row>
    <row r="65" ht="15.75" customHeight="1">
      <c r="A65" s="7">
        <v>42429.0</v>
      </c>
      <c r="B65" s="19">
        <v>885.9939</v>
      </c>
      <c r="C65" s="23">
        <f t="shared" si="1"/>
        <v>0.8859939</v>
      </c>
      <c r="D65" s="16">
        <f t="shared" si="2"/>
        <v>6.6</v>
      </c>
      <c r="E65" s="16">
        <f t="shared" si="3"/>
        <v>5.84755974</v>
      </c>
      <c r="F65" s="25">
        <f t="shared" si="4"/>
        <v>140.3414338</v>
      </c>
      <c r="G65" s="19">
        <f t="shared" si="9"/>
        <v>6422.271435</v>
      </c>
      <c r="H65" s="16">
        <v>6.34</v>
      </c>
      <c r="I65" s="28">
        <v>0.29116666666666663</v>
      </c>
      <c r="J65" s="25">
        <v>5.0</v>
      </c>
      <c r="K65" s="16">
        <f t="shared" si="5"/>
        <v>5.675381592</v>
      </c>
      <c r="L65" s="20">
        <f t="shared" si="6"/>
        <v>6532.341156</v>
      </c>
      <c r="M65" s="25">
        <f t="shared" si="7"/>
        <v>3.222614153</v>
      </c>
      <c r="N65" s="25">
        <f t="shared" si="8"/>
        <v>24728.10532</v>
      </c>
      <c r="O65" s="25">
        <f t="shared" si="10"/>
        <v>1536211.203</v>
      </c>
      <c r="P65" s="25"/>
    </row>
    <row r="66" ht="15.75" customHeight="1">
      <c r="A66" s="7">
        <v>42430.0</v>
      </c>
      <c r="B66" s="19">
        <v>900.4969</v>
      </c>
      <c r="C66" s="23">
        <f t="shared" si="1"/>
        <v>0.9004969</v>
      </c>
      <c r="D66" s="16">
        <f t="shared" si="2"/>
        <v>6.6</v>
      </c>
      <c r="E66" s="16">
        <f t="shared" si="3"/>
        <v>5.94327954</v>
      </c>
      <c r="F66" s="25">
        <f t="shared" si="4"/>
        <v>142.638709</v>
      </c>
      <c r="G66" s="19">
        <f t="shared" si="9"/>
        <v>6564.910144</v>
      </c>
      <c r="H66" s="16">
        <v>7.65</v>
      </c>
      <c r="I66" s="28">
        <v>0.2763333333333333</v>
      </c>
      <c r="J66" s="25">
        <v>5.0</v>
      </c>
      <c r="K66" s="16">
        <f t="shared" si="5"/>
        <v>5.474420821</v>
      </c>
      <c r="L66" s="20">
        <f t="shared" si="6"/>
        <v>8305.186972</v>
      </c>
      <c r="M66" s="25">
        <f t="shared" si="7"/>
        <v>2.576198033</v>
      </c>
      <c r="N66" s="25">
        <f t="shared" si="8"/>
        <v>26055.48854</v>
      </c>
      <c r="O66" s="25">
        <f t="shared" si="10"/>
        <v>1562266.692</v>
      </c>
      <c r="P66" s="25"/>
    </row>
    <row r="67" ht="15.75" customHeight="1">
      <c r="A67" s="7">
        <v>42431.0</v>
      </c>
      <c r="B67" s="19">
        <v>939.1247</v>
      </c>
      <c r="C67" s="23">
        <f t="shared" si="1"/>
        <v>0.9391247</v>
      </c>
      <c r="D67" s="16">
        <f t="shared" si="2"/>
        <v>6.6</v>
      </c>
      <c r="E67" s="16">
        <f t="shared" si="3"/>
        <v>6.19822302</v>
      </c>
      <c r="F67" s="25">
        <f t="shared" si="4"/>
        <v>148.7573525</v>
      </c>
      <c r="G67" s="19">
        <f t="shared" si="9"/>
        <v>6713.667497</v>
      </c>
      <c r="H67" s="16">
        <v>8.47</v>
      </c>
      <c r="I67" s="28">
        <v>0.2763333333333333</v>
      </c>
      <c r="J67" s="25">
        <v>5.0</v>
      </c>
      <c r="K67" s="16">
        <f t="shared" si="5"/>
        <v>5.709252093</v>
      </c>
      <c r="L67" s="20">
        <f t="shared" si="6"/>
        <v>9195.416164</v>
      </c>
      <c r="M67" s="25">
        <f t="shared" si="7"/>
        <v>2.426600653</v>
      </c>
      <c r="N67" s="25">
        <f t="shared" si="8"/>
        <v>26055.48854</v>
      </c>
      <c r="O67" s="25">
        <f t="shared" si="10"/>
        <v>1588322.18</v>
      </c>
      <c r="P67" s="25"/>
    </row>
    <row r="68" ht="15.75" customHeight="1">
      <c r="A68" s="7">
        <v>42432.0</v>
      </c>
      <c r="B68" s="19">
        <v>957.2282</v>
      </c>
      <c r="C68" s="23">
        <f t="shared" si="1"/>
        <v>0.9572282</v>
      </c>
      <c r="D68" s="16">
        <f t="shared" si="2"/>
        <v>6.6</v>
      </c>
      <c r="E68" s="16">
        <f t="shared" si="3"/>
        <v>6.31770612</v>
      </c>
      <c r="F68" s="25">
        <f t="shared" si="4"/>
        <v>151.6249469</v>
      </c>
      <c r="G68" s="19">
        <f t="shared" si="9"/>
        <v>6865.292444</v>
      </c>
      <c r="H68" s="16">
        <v>9.29</v>
      </c>
      <c r="I68" s="28">
        <v>0.2785</v>
      </c>
      <c r="J68" s="25">
        <v>5.0</v>
      </c>
      <c r="K68" s="16">
        <f t="shared" si="5"/>
        <v>5.864937181</v>
      </c>
      <c r="L68" s="20">
        <f t="shared" si="6"/>
        <v>10007.18133</v>
      </c>
      <c r="M68" s="25">
        <f t="shared" si="7"/>
        <v>2.272742072</v>
      </c>
      <c r="N68" s="25">
        <f t="shared" si="8"/>
        <v>25852.78276</v>
      </c>
      <c r="O68" s="25">
        <f t="shared" si="10"/>
        <v>1614174.963</v>
      </c>
      <c r="P68" s="25"/>
    </row>
    <row r="69" ht="15.75" customHeight="1">
      <c r="A69" s="7">
        <v>42433.0</v>
      </c>
      <c r="B69" s="19">
        <v>982.6566</v>
      </c>
      <c r="C69" s="23">
        <f t="shared" si="1"/>
        <v>0.9826566</v>
      </c>
      <c r="D69" s="16">
        <f t="shared" si="2"/>
        <v>6.6</v>
      </c>
      <c r="E69" s="16">
        <f t="shared" si="3"/>
        <v>6.48553356</v>
      </c>
      <c r="F69" s="25">
        <f t="shared" si="4"/>
        <v>155.6528054</v>
      </c>
      <c r="G69" s="19">
        <f t="shared" si="9"/>
        <v>7020.945249</v>
      </c>
      <c r="H69" s="16">
        <v>10.41</v>
      </c>
      <c r="I69" s="28">
        <v>0.2811666666666667</v>
      </c>
      <c r="J69" s="25">
        <v>5.0</v>
      </c>
      <c r="K69" s="16">
        <f t="shared" si="5"/>
        <v>6.078386175</v>
      </c>
      <c r="L69" s="20">
        <f t="shared" si="6"/>
        <v>11107.29105</v>
      </c>
      <c r="M69" s="25">
        <f t="shared" si="7"/>
        <v>2.102035565</v>
      </c>
      <c r="N69" s="25">
        <f t="shared" si="8"/>
        <v>25607.58743</v>
      </c>
      <c r="O69" s="25">
        <f t="shared" si="10"/>
        <v>1639782.55</v>
      </c>
      <c r="P69" s="25"/>
    </row>
    <row r="70" ht="15.75" customHeight="1">
      <c r="A70" s="7">
        <v>42434.0</v>
      </c>
      <c r="B70" s="19">
        <v>1030.3311</v>
      </c>
      <c r="C70" s="23">
        <f t="shared" si="1"/>
        <v>1.0303311</v>
      </c>
      <c r="D70" s="16">
        <f t="shared" si="2"/>
        <v>6.6</v>
      </c>
      <c r="E70" s="16">
        <f t="shared" si="3"/>
        <v>6.80018526</v>
      </c>
      <c r="F70" s="25">
        <f t="shared" si="4"/>
        <v>163.2044462</v>
      </c>
      <c r="G70" s="19">
        <f t="shared" si="9"/>
        <v>7184.149695</v>
      </c>
      <c r="H70" s="16">
        <v>11.0</v>
      </c>
      <c r="I70" s="28">
        <v>0.272</v>
      </c>
      <c r="J70" s="25">
        <v>5.0</v>
      </c>
      <c r="K70" s="16">
        <f t="shared" si="5"/>
        <v>6.165501302</v>
      </c>
      <c r="L70" s="20">
        <f t="shared" si="6"/>
        <v>12132.35294</v>
      </c>
      <c r="M70" s="25">
        <f t="shared" si="7"/>
        <v>2.017800426</v>
      </c>
      <c r="N70" s="25">
        <f t="shared" si="8"/>
        <v>26470.58824</v>
      </c>
      <c r="O70" s="25">
        <f t="shared" si="10"/>
        <v>1666253.139</v>
      </c>
      <c r="P70" s="25"/>
    </row>
    <row r="71" ht="15.75" customHeight="1">
      <c r="A71" s="7">
        <v>42435.0</v>
      </c>
      <c r="B71" s="19">
        <v>1036.7243</v>
      </c>
      <c r="C71" s="23">
        <f t="shared" si="1"/>
        <v>1.0367243</v>
      </c>
      <c r="D71" s="16">
        <f t="shared" si="2"/>
        <v>6.6</v>
      </c>
      <c r="E71" s="16">
        <f t="shared" si="3"/>
        <v>6.84238038</v>
      </c>
      <c r="F71" s="25">
        <f t="shared" si="4"/>
        <v>164.2171291</v>
      </c>
      <c r="G71" s="19">
        <f t="shared" si="9"/>
        <v>7348.366824</v>
      </c>
      <c r="H71" s="16">
        <v>11.38</v>
      </c>
      <c r="I71" s="28">
        <v>0.2861666666666667</v>
      </c>
      <c r="J71" s="25">
        <v>5.0</v>
      </c>
      <c r="K71" s="16">
        <f t="shared" si="5"/>
        <v>6.526870618</v>
      </c>
      <c r="L71" s="20">
        <f t="shared" si="6"/>
        <v>11930.11066</v>
      </c>
      <c r="M71" s="25">
        <f t="shared" si="7"/>
        <v>2.064739387</v>
      </c>
      <c r="N71" s="25">
        <f t="shared" si="8"/>
        <v>25160.16308</v>
      </c>
      <c r="O71" s="25">
        <f t="shared" si="10"/>
        <v>1691413.302</v>
      </c>
      <c r="P71" s="25"/>
    </row>
    <row r="72" ht="15.75" customHeight="1">
      <c r="A72" s="7">
        <v>42436.0</v>
      </c>
      <c r="B72" s="19">
        <v>1047.5369</v>
      </c>
      <c r="C72" s="23">
        <f t="shared" si="1"/>
        <v>1.0475369</v>
      </c>
      <c r="D72" s="16">
        <f t="shared" si="2"/>
        <v>6.6</v>
      </c>
      <c r="E72" s="16">
        <f t="shared" si="3"/>
        <v>6.91374354</v>
      </c>
      <c r="F72" s="25">
        <f t="shared" si="4"/>
        <v>165.929845</v>
      </c>
      <c r="G72" s="19">
        <f t="shared" si="9"/>
        <v>7514.296669</v>
      </c>
      <c r="H72" s="16">
        <v>9.55</v>
      </c>
      <c r="I72" s="28">
        <v>0.28</v>
      </c>
      <c r="J72" s="25">
        <v>5.0</v>
      </c>
      <c r="K72" s="16">
        <f t="shared" si="5"/>
        <v>6.452827304</v>
      </c>
      <c r="L72" s="20">
        <f t="shared" si="6"/>
        <v>10232.14286</v>
      </c>
      <c r="M72" s="25">
        <f t="shared" si="7"/>
        <v>2.432479403</v>
      </c>
      <c r="N72" s="25">
        <f t="shared" si="8"/>
        <v>25714.28571</v>
      </c>
      <c r="O72" s="25">
        <f t="shared" si="10"/>
        <v>1717127.588</v>
      </c>
      <c r="P72" s="25"/>
    </row>
    <row r="73" ht="15.75" customHeight="1">
      <c r="A73" s="7">
        <v>42437.0</v>
      </c>
      <c r="B73" s="19">
        <v>1060.2446</v>
      </c>
      <c r="C73" s="23">
        <f t="shared" si="1"/>
        <v>1.0602446</v>
      </c>
      <c r="D73" s="16">
        <f t="shared" si="2"/>
        <v>6.6</v>
      </c>
      <c r="E73" s="16">
        <f t="shared" si="3"/>
        <v>6.99761436</v>
      </c>
      <c r="F73" s="25">
        <f t="shared" si="4"/>
        <v>167.9427446</v>
      </c>
      <c r="G73" s="19">
        <f t="shared" si="9"/>
        <v>7682.239414</v>
      </c>
      <c r="H73" s="16">
        <v>9.85</v>
      </c>
      <c r="I73" s="28">
        <v>0.2793333333333334</v>
      </c>
      <c r="J73" s="25">
        <v>5.0</v>
      </c>
      <c r="K73" s="16">
        <f t="shared" si="5"/>
        <v>6.515556482</v>
      </c>
      <c r="L73" s="20">
        <f t="shared" si="6"/>
        <v>10578.75895</v>
      </c>
      <c r="M73" s="25">
        <f t="shared" si="7"/>
        <v>2.381320136</v>
      </c>
      <c r="N73" s="25">
        <f t="shared" si="8"/>
        <v>25775.65632</v>
      </c>
      <c r="O73" s="25">
        <f t="shared" si="10"/>
        <v>1742903.244</v>
      </c>
      <c r="P73" s="25"/>
    </row>
    <row r="74" ht="15.75" customHeight="1">
      <c r="A74" s="7">
        <v>42438.0</v>
      </c>
      <c r="B74" s="19">
        <v>1080.6917</v>
      </c>
      <c r="C74" s="23">
        <f t="shared" si="1"/>
        <v>1.0806917</v>
      </c>
      <c r="D74" s="16">
        <f t="shared" si="2"/>
        <v>6.6</v>
      </c>
      <c r="E74" s="16">
        <f t="shared" si="3"/>
        <v>7.13256522</v>
      </c>
      <c r="F74" s="25">
        <f t="shared" si="4"/>
        <v>171.1815653</v>
      </c>
      <c r="G74" s="19">
        <f t="shared" si="9"/>
        <v>7853.420979</v>
      </c>
      <c r="H74" s="16">
        <v>11.9</v>
      </c>
      <c r="I74" s="28">
        <v>0.2801666666666666</v>
      </c>
      <c r="J74" s="25">
        <v>5.0</v>
      </c>
      <c r="K74" s="16">
        <f t="shared" si="5"/>
        <v>6.661023408</v>
      </c>
      <c r="L74" s="20">
        <f t="shared" si="6"/>
        <v>12742.41523</v>
      </c>
      <c r="M74" s="25">
        <f t="shared" si="7"/>
        <v>2.015099518</v>
      </c>
      <c r="N74" s="25">
        <f t="shared" si="8"/>
        <v>25698.9887</v>
      </c>
      <c r="O74" s="25">
        <f t="shared" si="10"/>
        <v>1768602.233</v>
      </c>
      <c r="P74" s="25"/>
    </row>
    <row r="75" ht="15.75" customHeight="1">
      <c r="A75" s="7">
        <v>42439.0</v>
      </c>
      <c r="B75" s="19">
        <v>1124.5588</v>
      </c>
      <c r="C75" s="23">
        <f t="shared" si="1"/>
        <v>1.1245588</v>
      </c>
      <c r="D75" s="16">
        <f t="shared" si="2"/>
        <v>6.6</v>
      </c>
      <c r="E75" s="16">
        <f t="shared" si="3"/>
        <v>7.42208808</v>
      </c>
      <c r="F75" s="25">
        <f t="shared" si="4"/>
        <v>178.1301139</v>
      </c>
      <c r="G75" s="19">
        <f t="shared" si="9"/>
        <v>8031.551093</v>
      </c>
      <c r="H75" s="16">
        <v>11.31</v>
      </c>
      <c r="I75" s="28">
        <v>0.26966666666666667</v>
      </c>
      <c r="J75" s="25">
        <v>5.0</v>
      </c>
      <c r="K75" s="16">
        <f t="shared" si="5"/>
        <v>6.671632507</v>
      </c>
      <c r="L75" s="20">
        <f t="shared" si="6"/>
        <v>12582.20025</v>
      </c>
      <c r="M75" s="25">
        <f t="shared" si="7"/>
        <v>2.123596554</v>
      </c>
      <c r="N75" s="25">
        <f t="shared" si="8"/>
        <v>26699.62917</v>
      </c>
      <c r="O75" s="25">
        <f t="shared" si="10"/>
        <v>1795301.862</v>
      </c>
      <c r="P75" s="25"/>
    </row>
    <row r="76" ht="15.75" customHeight="1">
      <c r="A76" s="7">
        <v>42440.0</v>
      </c>
      <c r="B76" s="19">
        <v>1152.2742</v>
      </c>
      <c r="C76" s="23">
        <f t="shared" si="1"/>
        <v>1.1522742</v>
      </c>
      <c r="D76" s="16">
        <f t="shared" si="2"/>
        <v>6.6</v>
      </c>
      <c r="E76" s="16">
        <f t="shared" si="3"/>
        <v>7.60500972</v>
      </c>
      <c r="F76" s="25">
        <f t="shared" si="4"/>
        <v>182.5202333</v>
      </c>
      <c r="G76" s="19">
        <f t="shared" si="9"/>
        <v>8214.071327</v>
      </c>
      <c r="H76" s="16">
        <v>11.08</v>
      </c>
      <c r="I76" s="28">
        <v>0.27799999999999997</v>
      </c>
      <c r="J76" s="25">
        <v>5.0</v>
      </c>
      <c r="K76" s="16">
        <f t="shared" si="5"/>
        <v>7.047309007</v>
      </c>
      <c r="L76" s="20">
        <f t="shared" si="6"/>
        <v>11956.83453</v>
      </c>
      <c r="M76" s="25">
        <f t="shared" si="7"/>
        <v>2.289739389</v>
      </c>
      <c r="N76" s="25">
        <f t="shared" si="8"/>
        <v>25899.28058</v>
      </c>
      <c r="O76" s="25">
        <f t="shared" si="10"/>
        <v>1821201.142</v>
      </c>
      <c r="P76" s="25"/>
    </row>
    <row r="77" ht="15.75" customHeight="1">
      <c r="A77" s="7">
        <v>42441.0</v>
      </c>
      <c r="B77" s="19">
        <v>1215.6928</v>
      </c>
      <c r="C77" s="23">
        <f t="shared" si="1"/>
        <v>1.2156928</v>
      </c>
      <c r="D77" s="16">
        <f t="shared" si="2"/>
        <v>6.6</v>
      </c>
      <c r="E77" s="16">
        <f t="shared" si="3"/>
        <v>8.02357248</v>
      </c>
      <c r="F77" s="25">
        <f t="shared" si="4"/>
        <v>192.5657395</v>
      </c>
      <c r="G77" s="19">
        <f t="shared" si="9"/>
        <v>8406.637066</v>
      </c>
      <c r="H77" s="16">
        <v>13.53</v>
      </c>
      <c r="I77" s="28">
        <v>0.2791666666666667</v>
      </c>
      <c r="J77" s="25">
        <v>5.0</v>
      </c>
      <c r="K77" s="16">
        <f t="shared" si="5"/>
        <v>7.466379947</v>
      </c>
      <c r="L77" s="20">
        <f t="shared" si="6"/>
        <v>14539.70149</v>
      </c>
      <c r="M77" s="25">
        <f t="shared" si="7"/>
        <v>1.986619941</v>
      </c>
      <c r="N77" s="25">
        <f t="shared" si="8"/>
        <v>25791.04478</v>
      </c>
      <c r="O77" s="25">
        <f t="shared" si="10"/>
        <v>1846992.187</v>
      </c>
      <c r="P77" s="25"/>
    </row>
    <row r="78" ht="15.75" customHeight="1">
      <c r="A78" s="7">
        <v>42442.0</v>
      </c>
      <c r="B78" s="19">
        <v>1291.2983</v>
      </c>
      <c r="C78" s="23">
        <f t="shared" si="1"/>
        <v>1.2912983</v>
      </c>
      <c r="D78" s="16">
        <f t="shared" si="2"/>
        <v>6.6</v>
      </c>
      <c r="E78" s="16">
        <f t="shared" si="3"/>
        <v>8.52256878</v>
      </c>
      <c r="F78" s="25">
        <f t="shared" si="4"/>
        <v>204.5416507</v>
      </c>
      <c r="G78" s="19">
        <f t="shared" si="9"/>
        <v>8611.178717</v>
      </c>
      <c r="H78" s="16">
        <v>14.48</v>
      </c>
      <c r="I78" s="28">
        <v>0.26799999999999996</v>
      </c>
      <c r="J78" s="25">
        <v>5.0</v>
      </c>
      <c r="K78" s="16">
        <f t="shared" si="5"/>
        <v>7.613494777</v>
      </c>
      <c r="L78" s="20">
        <f t="shared" si="6"/>
        <v>16208.95522</v>
      </c>
      <c r="M78" s="25">
        <f t="shared" si="7"/>
        <v>1.892857817</v>
      </c>
      <c r="N78" s="25">
        <f t="shared" si="8"/>
        <v>26865.67164</v>
      </c>
      <c r="O78" s="25">
        <f t="shared" si="10"/>
        <v>1873857.859</v>
      </c>
      <c r="P78" s="25"/>
    </row>
    <row r="79" ht="15.75" customHeight="1">
      <c r="A79" s="7">
        <v>42443.0</v>
      </c>
      <c r="B79" s="19">
        <v>1246.4302</v>
      </c>
      <c r="C79" s="23">
        <f t="shared" si="1"/>
        <v>1.2464302</v>
      </c>
      <c r="D79" s="16">
        <f t="shared" si="2"/>
        <v>6.6</v>
      </c>
      <c r="E79" s="16">
        <f t="shared" si="3"/>
        <v>8.22643932</v>
      </c>
      <c r="F79" s="25">
        <f t="shared" si="4"/>
        <v>197.4345437</v>
      </c>
      <c r="G79" s="19">
        <f t="shared" si="9"/>
        <v>8808.61326</v>
      </c>
      <c r="H79" s="16">
        <v>12.45</v>
      </c>
      <c r="I79" s="28">
        <v>0.2755</v>
      </c>
      <c r="J79" s="25">
        <v>5.0</v>
      </c>
      <c r="K79" s="16">
        <f t="shared" si="5"/>
        <v>7.554613442</v>
      </c>
      <c r="L79" s="20">
        <f t="shared" si="6"/>
        <v>13557.16878</v>
      </c>
      <c r="M79" s="25">
        <f t="shared" si="7"/>
        <v>2.184466538</v>
      </c>
      <c r="N79" s="25">
        <f t="shared" si="8"/>
        <v>26134.30127</v>
      </c>
      <c r="O79" s="25">
        <f t="shared" si="10"/>
        <v>1899992.16</v>
      </c>
      <c r="P79" s="25"/>
    </row>
    <row r="80" ht="15.75" customHeight="1">
      <c r="A80" s="7">
        <v>42444.0</v>
      </c>
      <c r="B80" s="19">
        <v>1295.5505</v>
      </c>
      <c r="C80" s="23">
        <f t="shared" si="1"/>
        <v>1.2955505</v>
      </c>
      <c r="D80" s="16">
        <f t="shared" si="2"/>
        <v>6.6</v>
      </c>
      <c r="E80" s="16">
        <f t="shared" si="3"/>
        <v>8.5506333</v>
      </c>
      <c r="F80" s="25">
        <f t="shared" si="4"/>
        <v>205.2151992</v>
      </c>
      <c r="G80" s="19">
        <f t="shared" si="9"/>
        <v>9013.82846</v>
      </c>
      <c r="H80" s="16">
        <v>13.01</v>
      </c>
      <c r="I80" s="28">
        <v>0.23483333333333334</v>
      </c>
      <c r="J80" s="25">
        <v>5.0</v>
      </c>
      <c r="K80" s="16">
        <f t="shared" si="5"/>
        <v>6.693245733</v>
      </c>
      <c r="L80" s="20">
        <f t="shared" si="6"/>
        <v>16620.29808</v>
      </c>
      <c r="M80" s="25">
        <f t="shared" si="7"/>
        <v>1.852089519</v>
      </c>
      <c r="N80" s="25">
        <f t="shared" si="8"/>
        <v>30660.04258</v>
      </c>
      <c r="O80" s="25">
        <f t="shared" si="10"/>
        <v>1930652.203</v>
      </c>
      <c r="P80" s="25"/>
    </row>
    <row r="81" ht="15.75" customHeight="1">
      <c r="A81" s="7">
        <v>42445.0</v>
      </c>
      <c r="B81" s="19">
        <v>1322.2236</v>
      </c>
      <c r="C81" s="23">
        <f t="shared" si="1"/>
        <v>1.3222236</v>
      </c>
      <c r="D81" s="16">
        <f t="shared" si="2"/>
        <v>6.6</v>
      </c>
      <c r="E81" s="16">
        <f t="shared" si="3"/>
        <v>8.72667576</v>
      </c>
      <c r="F81" s="25">
        <f t="shared" si="4"/>
        <v>209.4402182</v>
      </c>
      <c r="G81" s="19">
        <f t="shared" si="9"/>
        <v>9223.268678</v>
      </c>
      <c r="H81" s="16">
        <v>12.52</v>
      </c>
      <c r="I81" s="28">
        <v>0.23349999999999999</v>
      </c>
      <c r="J81" s="25">
        <v>5.0</v>
      </c>
      <c r="K81" s="16">
        <f t="shared" si="5"/>
        <v>6.792262633</v>
      </c>
      <c r="L81" s="20">
        <f t="shared" si="6"/>
        <v>16085.6531</v>
      </c>
      <c r="M81" s="25">
        <f t="shared" si="7"/>
        <v>1.953046764</v>
      </c>
      <c r="N81" s="25">
        <f t="shared" si="8"/>
        <v>30835.11777</v>
      </c>
      <c r="O81" s="25">
        <f t="shared" si="10"/>
        <v>1961487.32</v>
      </c>
      <c r="P81" s="25"/>
    </row>
    <row r="82" ht="15.75" customHeight="1">
      <c r="A82" s="7">
        <v>42446.0</v>
      </c>
      <c r="B82" s="19">
        <v>1369.4014</v>
      </c>
      <c r="C82" s="23">
        <f t="shared" si="1"/>
        <v>1.3694014</v>
      </c>
      <c r="D82" s="16">
        <f t="shared" si="2"/>
        <v>6.6</v>
      </c>
      <c r="E82" s="16">
        <f t="shared" si="3"/>
        <v>9.03804924</v>
      </c>
      <c r="F82" s="25">
        <f t="shared" si="4"/>
        <v>216.9131818</v>
      </c>
      <c r="G82" s="19">
        <f t="shared" si="9"/>
        <v>9440.18186</v>
      </c>
      <c r="H82" s="16">
        <v>11.08</v>
      </c>
      <c r="I82" s="28">
        <v>0.23033333333333333</v>
      </c>
      <c r="J82" s="25">
        <v>5.0</v>
      </c>
      <c r="K82" s="16">
        <f t="shared" si="5"/>
        <v>6.939213361</v>
      </c>
      <c r="L82" s="20">
        <f t="shared" si="6"/>
        <v>14431.25904</v>
      </c>
      <c r="M82" s="25">
        <f t="shared" si="7"/>
        <v>2.25461806</v>
      </c>
      <c r="N82" s="25">
        <f t="shared" si="8"/>
        <v>31259.04486</v>
      </c>
      <c r="O82" s="25">
        <f t="shared" si="10"/>
        <v>1992746.365</v>
      </c>
      <c r="P82" s="25"/>
    </row>
    <row r="83" ht="15.75" customHeight="1">
      <c r="A83" s="7">
        <v>42447.0</v>
      </c>
      <c r="B83" s="19">
        <v>1354.7364</v>
      </c>
      <c r="C83" s="23">
        <f t="shared" si="1"/>
        <v>1.3547364</v>
      </c>
      <c r="D83" s="16">
        <f t="shared" si="2"/>
        <v>6.6</v>
      </c>
      <c r="E83" s="16">
        <f t="shared" si="3"/>
        <v>8.94126024</v>
      </c>
      <c r="F83" s="25">
        <f t="shared" si="4"/>
        <v>214.5902458</v>
      </c>
      <c r="G83" s="19">
        <f t="shared" si="9"/>
        <v>9654.772105</v>
      </c>
      <c r="H83" s="16">
        <v>11.0</v>
      </c>
      <c r="I83" s="28">
        <v>0.23466666666666666</v>
      </c>
      <c r="J83" s="25">
        <v>5.0</v>
      </c>
      <c r="K83" s="16">
        <f t="shared" si="5"/>
        <v>6.994052454</v>
      </c>
      <c r="L83" s="20">
        <f t="shared" si="6"/>
        <v>14062.5</v>
      </c>
      <c r="M83" s="25">
        <f t="shared" si="7"/>
        <v>2.288962621</v>
      </c>
      <c r="N83" s="25">
        <f t="shared" si="8"/>
        <v>30681.81818</v>
      </c>
      <c r="O83" s="25">
        <f t="shared" si="10"/>
        <v>2023428.183</v>
      </c>
      <c r="P83" s="25"/>
    </row>
    <row r="84" ht="15.75" customHeight="1">
      <c r="A84" s="7">
        <v>42448.0</v>
      </c>
      <c r="B84" s="19">
        <v>1419.6017</v>
      </c>
      <c r="C84" s="23">
        <f t="shared" si="1"/>
        <v>1.4196017</v>
      </c>
      <c r="D84" s="16">
        <f t="shared" si="2"/>
        <v>6.6</v>
      </c>
      <c r="E84" s="16">
        <f t="shared" si="3"/>
        <v>9.36937122</v>
      </c>
      <c r="F84" s="25">
        <f t="shared" si="4"/>
        <v>224.8649093</v>
      </c>
      <c r="G84" s="19">
        <f t="shared" si="9"/>
        <v>9879.637015</v>
      </c>
      <c r="H84" s="16">
        <v>10.53</v>
      </c>
      <c r="I84" s="28">
        <v>0.22833333333333333</v>
      </c>
      <c r="J84" s="25">
        <v>5.0</v>
      </c>
      <c r="K84" s="16">
        <f t="shared" si="5"/>
        <v>7.13113254</v>
      </c>
      <c r="L84" s="20">
        <f t="shared" si="6"/>
        <v>13835.0365</v>
      </c>
      <c r="M84" s="25">
        <f t="shared" si="7"/>
        <v>2.437994031</v>
      </c>
      <c r="N84" s="25">
        <f t="shared" si="8"/>
        <v>31532.84672</v>
      </c>
      <c r="O84" s="25">
        <f t="shared" si="10"/>
        <v>2054961.03</v>
      </c>
      <c r="P84" s="25"/>
    </row>
    <row r="85" ht="15.75" customHeight="1">
      <c r="A85" s="7">
        <v>42449.0</v>
      </c>
      <c r="B85" s="19">
        <v>1450.4615</v>
      </c>
      <c r="C85" s="23">
        <f t="shared" si="1"/>
        <v>1.4504615</v>
      </c>
      <c r="D85" s="16">
        <f t="shared" si="2"/>
        <v>6.6</v>
      </c>
      <c r="E85" s="16">
        <f t="shared" si="3"/>
        <v>9.5730459</v>
      </c>
      <c r="F85" s="25">
        <f t="shared" si="4"/>
        <v>229.7531016</v>
      </c>
      <c r="G85" s="19">
        <f t="shared" si="9"/>
        <v>10109.39012</v>
      </c>
      <c r="H85" s="16">
        <v>10.32</v>
      </c>
      <c r="I85" s="28">
        <v>0.23166666666666666</v>
      </c>
      <c r="J85" s="25">
        <v>5.0</v>
      </c>
      <c r="K85" s="16">
        <f t="shared" si="5"/>
        <v>7.392518778</v>
      </c>
      <c r="L85" s="20">
        <f t="shared" si="6"/>
        <v>13364.02878</v>
      </c>
      <c r="M85" s="25">
        <f t="shared" si="7"/>
        <v>2.57878562</v>
      </c>
      <c r="N85" s="25">
        <f t="shared" si="8"/>
        <v>31079.13669</v>
      </c>
      <c r="O85" s="25">
        <f t="shared" si="10"/>
        <v>2086040.167</v>
      </c>
      <c r="P85" s="25"/>
    </row>
    <row r="86" ht="15.75" customHeight="1">
      <c r="A86" s="7">
        <v>42450.0</v>
      </c>
      <c r="B86" s="19">
        <v>1430.1956</v>
      </c>
      <c r="C86" s="23">
        <f t="shared" si="1"/>
        <v>1.4301956</v>
      </c>
      <c r="D86" s="16">
        <f t="shared" si="2"/>
        <v>6.6</v>
      </c>
      <c r="E86" s="16">
        <f t="shared" si="3"/>
        <v>9.43929096</v>
      </c>
      <c r="F86" s="25">
        <f t="shared" si="4"/>
        <v>226.542983</v>
      </c>
      <c r="G86" s="19">
        <f t="shared" si="9"/>
        <v>10335.9331</v>
      </c>
      <c r="H86" s="16">
        <v>11.86</v>
      </c>
      <c r="I86" s="28">
        <v>0.23349999999999999</v>
      </c>
      <c r="J86" s="25">
        <v>5.0</v>
      </c>
      <c r="K86" s="16">
        <f t="shared" si="5"/>
        <v>7.346914797</v>
      </c>
      <c r="L86" s="20">
        <f t="shared" si="6"/>
        <v>15237.68737</v>
      </c>
      <c r="M86" s="25">
        <f t="shared" si="7"/>
        <v>2.230092181</v>
      </c>
      <c r="N86" s="25">
        <f t="shared" si="8"/>
        <v>30835.11777</v>
      </c>
      <c r="O86" s="25">
        <f t="shared" si="10"/>
        <v>2116875.285</v>
      </c>
      <c r="P86" s="25"/>
    </row>
    <row r="87" ht="15.75" customHeight="1">
      <c r="A87" s="7">
        <v>42451.0</v>
      </c>
      <c r="B87" s="19">
        <v>1466.4437</v>
      </c>
      <c r="C87" s="23">
        <f t="shared" si="1"/>
        <v>1.4664437</v>
      </c>
      <c r="D87" s="16">
        <f t="shared" si="2"/>
        <v>6.6</v>
      </c>
      <c r="E87" s="16">
        <f t="shared" si="3"/>
        <v>9.67852842</v>
      </c>
      <c r="F87" s="25">
        <f t="shared" si="4"/>
        <v>232.2846821</v>
      </c>
      <c r="G87" s="19">
        <f t="shared" si="9"/>
        <v>10568.21778</v>
      </c>
      <c r="H87" s="16">
        <v>11.27</v>
      </c>
      <c r="I87" s="28">
        <v>0.23083333333333333</v>
      </c>
      <c r="J87" s="25">
        <v>5.0</v>
      </c>
      <c r="K87" s="16">
        <f t="shared" si="5"/>
        <v>7.447089923</v>
      </c>
      <c r="L87" s="20">
        <f t="shared" si="6"/>
        <v>14646.93141</v>
      </c>
      <c r="M87" s="25">
        <f t="shared" si="7"/>
        <v>2.378839727</v>
      </c>
      <c r="N87" s="25">
        <f t="shared" si="8"/>
        <v>31191.33574</v>
      </c>
      <c r="O87" s="25">
        <f t="shared" si="10"/>
        <v>2148066.62</v>
      </c>
      <c r="P87" s="25"/>
    </row>
    <row r="88" ht="15.75" customHeight="1">
      <c r="A88" s="7">
        <v>42452.0</v>
      </c>
      <c r="B88" s="19">
        <v>1389.2046</v>
      </c>
      <c r="C88" s="23">
        <f t="shared" si="1"/>
        <v>1.3892046</v>
      </c>
      <c r="D88" s="16">
        <f t="shared" si="2"/>
        <v>6.6</v>
      </c>
      <c r="E88" s="16">
        <f t="shared" si="3"/>
        <v>9.16875036</v>
      </c>
      <c r="F88" s="25">
        <f t="shared" si="4"/>
        <v>220.0500086</v>
      </c>
      <c r="G88" s="19">
        <f t="shared" si="9"/>
        <v>10788.26779</v>
      </c>
      <c r="H88" s="16">
        <v>12.42</v>
      </c>
      <c r="I88" s="28">
        <v>0.23399999999999999</v>
      </c>
      <c r="J88" s="25">
        <v>5.0</v>
      </c>
      <c r="K88" s="16">
        <f t="shared" si="5"/>
        <v>7.151625281</v>
      </c>
      <c r="L88" s="20">
        <f t="shared" si="6"/>
        <v>15923.07692</v>
      </c>
      <c r="M88" s="25">
        <f t="shared" si="7"/>
        <v>2.072934864</v>
      </c>
      <c r="N88" s="25">
        <f t="shared" si="8"/>
        <v>30769.23077</v>
      </c>
      <c r="O88" s="25">
        <f t="shared" si="10"/>
        <v>2178835.851</v>
      </c>
      <c r="P88" s="25"/>
    </row>
    <row r="89" ht="15.75" customHeight="1">
      <c r="A89" s="7">
        <v>42453.0</v>
      </c>
      <c r="B89" s="19">
        <v>1505.2497</v>
      </c>
      <c r="C89" s="23">
        <f t="shared" si="1"/>
        <v>1.5052497</v>
      </c>
      <c r="D89" s="16">
        <f t="shared" si="2"/>
        <v>6.6</v>
      </c>
      <c r="E89" s="16">
        <f t="shared" si="3"/>
        <v>9.93464802</v>
      </c>
      <c r="F89" s="25">
        <f t="shared" si="4"/>
        <v>238.4315525</v>
      </c>
      <c r="G89" s="19">
        <f t="shared" si="9"/>
        <v>11026.69934</v>
      </c>
      <c r="H89" s="16">
        <v>11.24</v>
      </c>
      <c r="I89" s="28">
        <v>0.2285</v>
      </c>
      <c r="J89" s="25">
        <v>5.0</v>
      </c>
      <c r="K89" s="16">
        <f t="shared" si="5"/>
        <v>7.566890242</v>
      </c>
      <c r="L89" s="20">
        <f t="shared" si="6"/>
        <v>14757.1116</v>
      </c>
      <c r="M89" s="25">
        <f t="shared" si="7"/>
        <v>2.423559152</v>
      </c>
      <c r="N89" s="25">
        <f t="shared" si="8"/>
        <v>31509.84683</v>
      </c>
      <c r="O89" s="25">
        <f t="shared" si="10"/>
        <v>2210345.698</v>
      </c>
      <c r="P89" s="25"/>
    </row>
    <row r="90" ht="15.75" customHeight="1">
      <c r="A90" s="7">
        <v>42454.0</v>
      </c>
      <c r="B90" s="19">
        <v>1574.3074</v>
      </c>
      <c r="C90" s="23">
        <f t="shared" si="1"/>
        <v>1.5743074</v>
      </c>
      <c r="D90" s="16">
        <f t="shared" si="2"/>
        <v>6.6</v>
      </c>
      <c r="E90" s="16">
        <f t="shared" si="3"/>
        <v>10.39042884</v>
      </c>
      <c r="F90" s="25">
        <f t="shared" si="4"/>
        <v>249.3702922</v>
      </c>
      <c r="G90" s="19">
        <f t="shared" si="9"/>
        <v>11276.06963</v>
      </c>
      <c r="H90" s="16">
        <v>10.74</v>
      </c>
      <c r="I90" s="28">
        <v>0.22966666666666666</v>
      </c>
      <c r="J90" s="25">
        <v>5.0</v>
      </c>
      <c r="K90" s="16">
        <f t="shared" si="5"/>
        <v>7.954450523</v>
      </c>
      <c r="L90" s="20">
        <f t="shared" si="6"/>
        <v>14029.02758</v>
      </c>
      <c r="M90" s="25">
        <f t="shared" si="7"/>
        <v>2.666296265</v>
      </c>
      <c r="N90" s="25">
        <f t="shared" si="8"/>
        <v>31349.78229</v>
      </c>
      <c r="O90" s="25">
        <f t="shared" si="10"/>
        <v>2241695.48</v>
      </c>
      <c r="P90" s="25"/>
    </row>
    <row r="91" ht="15.75" customHeight="1">
      <c r="A91" s="7">
        <v>42455.0</v>
      </c>
      <c r="B91" s="19">
        <v>1620.192</v>
      </c>
      <c r="C91" s="23">
        <f t="shared" si="1"/>
        <v>1.620192</v>
      </c>
      <c r="D91" s="16">
        <f t="shared" si="2"/>
        <v>6.6</v>
      </c>
      <c r="E91" s="16">
        <f t="shared" si="3"/>
        <v>10.6932672</v>
      </c>
      <c r="F91" s="25">
        <f t="shared" si="4"/>
        <v>256.6384128</v>
      </c>
      <c r="G91" s="19">
        <f t="shared" si="9"/>
        <v>11532.70805</v>
      </c>
      <c r="H91" s="16">
        <v>10.97</v>
      </c>
      <c r="I91" s="28">
        <v>0.22866666666666668</v>
      </c>
      <c r="J91" s="25">
        <v>5.0</v>
      </c>
      <c r="K91" s="16">
        <f t="shared" si="5"/>
        <v>8.150645888</v>
      </c>
      <c r="L91" s="20">
        <f t="shared" si="6"/>
        <v>14392.12828</v>
      </c>
      <c r="M91" s="25">
        <f t="shared" si="7"/>
        <v>2.674778961</v>
      </c>
      <c r="N91" s="25">
        <f t="shared" si="8"/>
        <v>31486.88047</v>
      </c>
      <c r="O91" s="25">
        <f t="shared" si="10"/>
        <v>2273182.361</v>
      </c>
      <c r="P91" s="25"/>
    </row>
    <row r="92" ht="15.75" customHeight="1">
      <c r="A92" s="7">
        <v>42456.0</v>
      </c>
      <c r="B92" s="19">
        <v>1641.9153</v>
      </c>
      <c r="C92" s="23">
        <f t="shared" si="1"/>
        <v>1.6419153</v>
      </c>
      <c r="D92" s="16">
        <f t="shared" si="2"/>
        <v>6.6</v>
      </c>
      <c r="E92" s="16">
        <f t="shared" si="3"/>
        <v>10.83664098</v>
      </c>
      <c r="F92" s="25">
        <f t="shared" si="4"/>
        <v>260.0793835</v>
      </c>
      <c r="G92" s="19">
        <f t="shared" si="9"/>
        <v>11792.78743</v>
      </c>
      <c r="H92" s="16">
        <v>10.42</v>
      </c>
      <c r="I92" s="28">
        <v>0.23083333333333333</v>
      </c>
      <c r="J92" s="25">
        <v>5.0</v>
      </c>
      <c r="K92" s="16">
        <f t="shared" si="5"/>
        <v>8.338193199</v>
      </c>
      <c r="L92" s="20">
        <f t="shared" si="6"/>
        <v>13542.23827</v>
      </c>
      <c r="M92" s="25">
        <f t="shared" si="7"/>
        <v>2.880757727</v>
      </c>
      <c r="N92" s="25">
        <f t="shared" si="8"/>
        <v>31191.33574</v>
      </c>
      <c r="O92" s="25">
        <f t="shared" si="10"/>
        <v>2304373.696</v>
      </c>
      <c r="P92" s="25"/>
    </row>
    <row r="93" ht="15.75" customHeight="1">
      <c r="A93" s="7">
        <v>42457.0</v>
      </c>
      <c r="B93" s="19">
        <v>1608.6662</v>
      </c>
      <c r="C93" s="23">
        <f t="shared" si="1"/>
        <v>1.6086662</v>
      </c>
      <c r="D93" s="16">
        <f t="shared" si="2"/>
        <v>6.6</v>
      </c>
      <c r="E93" s="16">
        <f t="shared" si="3"/>
        <v>10.61719692</v>
      </c>
      <c r="F93" s="25">
        <f t="shared" si="4"/>
        <v>254.8127261</v>
      </c>
      <c r="G93" s="19">
        <f t="shared" si="9"/>
        <v>12047.60016</v>
      </c>
      <c r="H93" s="16">
        <v>11.67</v>
      </c>
      <c r="I93" s="28">
        <v>0.2341666666666667</v>
      </c>
      <c r="J93" s="25">
        <v>5.0</v>
      </c>
      <c r="K93" s="16">
        <f t="shared" si="5"/>
        <v>8.28731204</v>
      </c>
      <c r="L93" s="20">
        <f t="shared" si="6"/>
        <v>14950.88968</v>
      </c>
      <c r="M93" s="25">
        <f t="shared" si="7"/>
        <v>2.556497288</v>
      </c>
      <c r="N93" s="25">
        <f t="shared" si="8"/>
        <v>30747.33096</v>
      </c>
      <c r="O93" s="25">
        <f t="shared" si="10"/>
        <v>2335121.027</v>
      </c>
      <c r="P93" s="25"/>
    </row>
    <row r="94" ht="15.75" customHeight="1">
      <c r="A94" s="7">
        <v>42458.0</v>
      </c>
      <c r="B94" s="19">
        <v>1670.8109</v>
      </c>
      <c r="C94" s="23">
        <f t="shared" si="1"/>
        <v>1.6708109</v>
      </c>
      <c r="D94" s="16">
        <f t="shared" si="2"/>
        <v>6.6</v>
      </c>
      <c r="E94" s="16">
        <f t="shared" si="3"/>
        <v>11.02735194</v>
      </c>
      <c r="F94" s="25">
        <f t="shared" si="4"/>
        <v>264.6564466</v>
      </c>
      <c r="G94" s="19">
        <f t="shared" si="9"/>
        <v>12312.2566</v>
      </c>
      <c r="H94" s="16">
        <v>11.66</v>
      </c>
      <c r="I94" s="28">
        <v>0.233</v>
      </c>
      <c r="J94" s="25">
        <v>5.0</v>
      </c>
      <c r="K94" s="16">
        <f t="shared" si="5"/>
        <v>8.564576673</v>
      </c>
      <c r="L94" s="20">
        <f t="shared" si="6"/>
        <v>15012.87554</v>
      </c>
      <c r="M94" s="25">
        <f t="shared" si="7"/>
        <v>2.644294685</v>
      </c>
      <c r="N94" s="25">
        <f t="shared" si="8"/>
        <v>30901.28755</v>
      </c>
      <c r="O94" s="25">
        <f t="shared" si="10"/>
        <v>2366022.315</v>
      </c>
      <c r="P94" s="25"/>
    </row>
    <row r="95" ht="15.75" customHeight="1">
      <c r="A95" s="7">
        <v>42459.0</v>
      </c>
      <c r="B95" s="19">
        <v>1712.2136</v>
      </c>
      <c r="C95" s="23">
        <f t="shared" si="1"/>
        <v>1.7122136</v>
      </c>
      <c r="D95" s="16">
        <f t="shared" si="2"/>
        <v>6.6</v>
      </c>
      <c r="E95" s="16">
        <f t="shared" si="3"/>
        <v>11.30060976</v>
      </c>
      <c r="F95" s="25">
        <f t="shared" si="4"/>
        <v>271.2146342</v>
      </c>
      <c r="G95" s="19">
        <f t="shared" si="9"/>
        <v>12583.47124</v>
      </c>
      <c r="H95" s="16">
        <v>11.95</v>
      </c>
      <c r="I95" s="28">
        <v>0.23099999999999998</v>
      </c>
      <c r="J95" s="25">
        <v>5.0</v>
      </c>
      <c r="K95" s="16">
        <f t="shared" si="5"/>
        <v>8.701469515</v>
      </c>
      <c r="L95" s="20">
        <f t="shared" si="6"/>
        <v>15519.48052</v>
      </c>
      <c r="M95" s="25">
        <f t="shared" si="7"/>
        <v>2.621363201</v>
      </c>
      <c r="N95" s="25">
        <f t="shared" si="8"/>
        <v>31168.83117</v>
      </c>
      <c r="O95" s="25">
        <f t="shared" si="10"/>
        <v>2397191.146</v>
      </c>
      <c r="P95" s="25"/>
    </row>
    <row r="96" ht="15.75" customHeight="1">
      <c r="A96" s="7">
        <v>42460.0</v>
      </c>
      <c r="B96" s="19">
        <v>1769.0299</v>
      </c>
      <c r="C96" s="23">
        <f t="shared" si="1"/>
        <v>1.7690299</v>
      </c>
      <c r="D96" s="16">
        <f t="shared" si="2"/>
        <v>6.6</v>
      </c>
      <c r="E96" s="16">
        <f t="shared" si="3"/>
        <v>11.67559734</v>
      </c>
      <c r="F96" s="25">
        <f t="shared" si="4"/>
        <v>280.2143362</v>
      </c>
      <c r="G96" s="19">
        <f t="shared" si="9"/>
        <v>12863.68557</v>
      </c>
      <c r="H96" s="16">
        <v>11.4</v>
      </c>
      <c r="I96" s="28">
        <v>0.23249999999999998</v>
      </c>
      <c r="J96" s="25">
        <v>5.0</v>
      </c>
      <c r="K96" s="16">
        <f t="shared" si="5"/>
        <v>9.048587939</v>
      </c>
      <c r="L96" s="20">
        <f t="shared" si="6"/>
        <v>14709.67742</v>
      </c>
      <c r="M96" s="25">
        <f t="shared" si="7"/>
        <v>2.857448823</v>
      </c>
      <c r="N96" s="25">
        <f t="shared" si="8"/>
        <v>30967.74194</v>
      </c>
      <c r="O96" s="25">
        <f t="shared" si="10"/>
        <v>2428158.888</v>
      </c>
      <c r="P96" s="25"/>
    </row>
    <row r="97" ht="15.75" customHeight="1">
      <c r="A97" s="7">
        <v>42461.0</v>
      </c>
      <c r="B97" s="19">
        <v>1789.7099</v>
      </c>
      <c r="C97" s="23">
        <f t="shared" si="1"/>
        <v>1.7897099</v>
      </c>
      <c r="D97" s="16">
        <f t="shared" si="2"/>
        <v>6.6</v>
      </c>
      <c r="E97" s="16">
        <f t="shared" si="3"/>
        <v>11.81208534</v>
      </c>
      <c r="F97" s="25">
        <f t="shared" si="4"/>
        <v>283.4900482</v>
      </c>
      <c r="G97" s="19">
        <f t="shared" si="9"/>
        <v>13147.17562</v>
      </c>
      <c r="H97" s="16">
        <v>11.66</v>
      </c>
      <c r="I97" s="28">
        <v>0.22916666666666666</v>
      </c>
      <c r="J97" s="25">
        <v>5.0</v>
      </c>
      <c r="K97" s="16">
        <f t="shared" si="5"/>
        <v>9.023120746</v>
      </c>
      <c r="L97" s="20">
        <f t="shared" si="6"/>
        <v>15264</v>
      </c>
      <c r="M97" s="25">
        <f t="shared" si="7"/>
        <v>2.785869184</v>
      </c>
      <c r="N97" s="25">
        <f t="shared" si="8"/>
        <v>31418.18182</v>
      </c>
      <c r="O97" s="25">
        <f t="shared" si="10"/>
        <v>2459577.07</v>
      </c>
      <c r="P97" s="25"/>
    </row>
    <row r="98" ht="15.75" customHeight="1">
      <c r="A98" s="7">
        <v>42462.0</v>
      </c>
      <c r="B98" s="19">
        <v>1726.9503</v>
      </c>
      <c r="C98" s="23">
        <f t="shared" si="1"/>
        <v>1.7269503</v>
      </c>
      <c r="D98" s="16">
        <f t="shared" si="2"/>
        <v>6.6</v>
      </c>
      <c r="E98" s="16">
        <f t="shared" si="3"/>
        <v>11.39787198</v>
      </c>
      <c r="F98" s="25">
        <f t="shared" si="4"/>
        <v>273.5489275</v>
      </c>
      <c r="G98" s="19">
        <f t="shared" si="9"/>
        <v>13420.72455</v>
      </c>
      <c r="H98" s="16">
        <v>11.6</v>
      </c>
      <c r="I98" s="28">
        <v>0.2353333333333333</v>
      </c>
      <c r="J98" s="25">
        <v>5.0</v>
      </c>
      <c r="K98" s="16">
        <f t="shared" si="5"/>
        <v>8.940997353</v>
      </c>
      <c r="L98" s="20">
        <f t="shared" si="6"/>
        <v>14787.53541</v>
      </c>
      <c r="M98" s="25">
        <f t="shared" si="7"/>
        <v>2.774792282</v>
      </c>
      <c r="N98" s="25">
        <f t="shared" si="8"/>
        <v>30594.90085</v>
      </c>
      <c r="O98" s="25">
        <f t="shared" si="10"/>
        <v>2490171.971</v>
      </c>
      <c r="P98" s="25"/>
    </row>
    <row r="99" ht="15.75" customHeight="1">
      <c r="A99" s="7">
        <v>42463.0</v>
      </c>
      <c r="B99" s="19">
        <v>1825.8351</v>
      </c>
      <c r="C99" s="23">
        <f t="shared" si="1"/>
        <v>1.8258351</v>
      </c>
      <c r="D99" s="16">
        <f t="shared" si="2"/>
        <v>6.6</v>
      </c>
      <c r="E99" s="16">
        <f t="shared" si="3"/>
        <v>12.05051166</v>
      </c>
      <c r="F99" s="25">
        <f t="shared" si="4"/>
        <v>289.2122798</v>
      </c>
      <c r="G99" s="19">
        <f t="shared" si="9"/>
        <v>13709.93683</v>
      </c>
      <c r="H99" s="16">
        <v>11.62</v>
      </c>
      <c r="I99" s="28">
        <v>0.23183333333333334</v>
      </c>
      <c r="J99" s="25">
        <v>5.0</v>
      </c>
      <c r="K99" s="16">
        <f t="shared" si="5"/>
        <v>9.312367622</v>
      </c>
      <c r="L99" s="20">
        <f t="shared" si="6"/>
        <v>15036.66427</v>
      </c>
      <c r="M99" s="25">
        <f t="shared" si="7"/>
        <v>2.885070864</v>
      </c>
      <c r="N99" s="25">
        <f t="shared" si="8"/>
        <v>31056.79367</v>
      </c>
      <c r="O99" s="25">
        <f t="shared" si="10"/>
        <v>2521228.764</v>
      </c>
      <c r="P99" s="25"/>
    </row>
    <row r="100" ht="15.75" customHeight="1">
      <c r="A100" s="7">
        <v>42464.0</v>
      </c>
      <c r="B100" s="19">
        <v>1909.2179</v>
      </c>
      <c r="C100" s="23">
        <f t="shared" si="1"/>
        <v>1.9092179</v>
      </c>
      <c r="D100" s="16">
        <f t="shared" si="2"/>
        <v>6.6</v>
      </c>
      <c r="E100" s="16">
        <f t="shared" si="3"/>
        <v>12.60083814</v>
      </c>
      <c r="F100" s="25">
        <f t="shared" si="4"/>
        <v>302.4201154</v>
      </c>
      <c r="G100" s="19">
        <f t="shared" si="9"/>
        <v>14012.35694</v>
      </c>
      <c r="H100" s="16">
        <v>11.16</v>
      </c>
      <c r="I100" s="28">
        <v>0.23</v>
      </c>
      <c r="J100" s="25">
        <v>5.0</v>
      </c>
      <c r="K100" s="16">
        <f t="shared" si="5"/>
        <v>9.660642574</v>
      </c>
      <c r="L100" s="20">
        <f t="shared" si="6"/>
        <v>14556.52174</v>
      </c>
      <c r="M100" s="25">
        <f t="shared" si="7"/>
        <v>3.116336314</v>
      </c>
      <c r="N100" s="25">
        <f t="shared" si="8"/>
        <v>31304.34783</v>
      </c>
      <c r="O100" s="25">
        <f t="shared" si="10"/>
        <v>2552533.112</v>
      </c>
      <c r="P100" s="25"/>
    </row>
    <row r="101" ht="15.75" customHeight="1">
      <c r="A101" s="7">
        <v>42465.0</v>
      </c>
      <c r="B101" s="19">
        <v>1918.4151</v>
      </c>
      <c r="C101" s="23">
        <f t="shared" si="1"/>
        <v>1.9184151</v>
      </c>
      <c r="D101" s="16">
        <f t="shared" si="2"/>
        <v>6.6</v>
      </c>
      <c r="E101" s="16">
        <f t="shared" si="3"/>
        <v>12.66153966</v>
      </c>
      <c r="F101" s="25">
        <f t="shared" si="4"/>
        <v>303.8769518</v>
      </c>
      <c r="G101" s="19">
        <f t="shared" si="9"/>
        <v>14316.2339</v>
      </c>
      <c r="H101" s="16">
        <v>10.44</v>
      </c>
      <c r="I101" s="28">
        <v>0.23233333333333334</v>
      </c>
      <c r="J101" s="25">
        <v>5.0</v>
      </c>
      <c r="K101" s="16">
        <f t="shared" si="5"/>
        <v>9.805659048</v>
      </c>
      <c r="L101" s="20">
        <f t="shared" si="6"/>
        <v>13480.63128</v>
      </c>
      <c r="M101" s="25">
        <f t="shared" si="7"/>
        <v>3.381261741</v>
      </c>
      <c r="N101" s="25">
        <f t="shared" si="8"/>
        <v>30989.95696</v>
      </c>
      <c r="O101" s="25">
        <f t="shared" si="10"/>
        <v>2583523.069</v>
      </c>
      <c r="P101" s="25"/>
    </row>
    <row r="102" ht="15.75" customHeight="1">
      <c r="A102" s="7">
        <v>42466.0</v>
      </c>
      <c r="B102" s="19">
        <v>1894.4371</v>
      </c>
      <c r="C102" s="23">
        <f t="shared" si="1"/>
        <v>1.8944371</v>
      </c>
      <c r="D102" s="16">
        <f t="shared" si="2"/>
        <v>6.6</v>
      </c>
      <c r="E102" s="16">
        <f t="shared" si="3"/>
        <v>12.50328486</v>
      </c>
      <c r="F102" s="25">
        <f t="shared" si="4"/>
        <v>300.0788366</v>
      </c>
      <c r="G102" s="19">
        <f t="shared" si="9"/>
        <v>14616.31273</v>
      </c>
      <c r="H102" s="16">
        <v>10.69</v>
      </c>
      <c r="I102" s="28">
        <v>0.23450000000000001</v>
      </c>
      <c r="J102" s="25">
        <v>5.0</v>
      </c>
      <c r="K102" s="16">
        <f t="shared" si="5"/>
        <v>9.773400999</v>
      </c>
      <c r="L102" s="20">
        <f t="shared" si="6"/>
        <v>13675.90618</v>
      </c>
      <c r="M102" s="25">
        <f t="shared" si="7"/>
        <v>3.291323068</v>
      </c>
      <c r="N102" s="25">
        <f t="shared" si="8"/>
        <v>30703.62473</v>
      </c>
      <c r="O102" s="25">
        <f t="shared" si="10"/>
        <v>2614226.694</v>
      </c>
      <c r="P102" s="25"/>
    </row>
    <row r="103" ht="15.75" customHeight="1">
      <c r="A103" s="7">
        <v>42467.0</v>
      </c>
      <c r="B103" s="19">
        <v>1812.6601</v>
      </c>
      <c r="C103" s="23">
        <f t="shared" si="1"/>
        <v>1.8126601</v>
      </c>
      <c r="D103" s="16">
        <f t="shared" si="2"/>
        <v>6.6</v>
      </c>
      <c r="E103" s="16">
        <f t="shared" si="3"/>
        <v>11.96355666</v>
      </c>
      <c r="F103" s="25">
        <f t="shared" si="4"/>
        <v>287.1253598</v>
      </c>
      <c r="G103" s="19">
        <f t="shared" si="9"/>
        <v>14903.43809</v>
      </c>
      <c r="H103" s="16">
        <v>10.07</v>
      </c>
      <c r="I103" s="28">
        <v>0.23600000000000002</v>
      </c>
      <c r="J103" s="25">
        <v>5.0</v>
      </c>
      <c r="K103" s="16">
        <f t="shared" si="5"/>
        <v>9.411331239</v>
      </c>
      <c r="L103" s="20">
        <f t="shared" si="6"/>
        <v>12800.84746</v>
      </c>
      <c r="M103" s="25">
        <f t="shared" si="7"/>
        <v>3.364527553</v>
      </c>
      <c r="N103" s="25">
        <f t="shared" si="8"/>
        <v>30508.47458</v>
      </c>
      <c r="O103" s="25">
        <f t="shared" si="10"/>
        <v>2644735.168</v>
      </c>
      <c r="P103" s="25"/>
    </row>
    <row r="104" ht="15.75" customHeight="1">
      <c r="A104" s="7">
        <v>42468.0</v>
      </c>
      <c r="B104" s="19">
        <v>1973.1984</v>
      </c>
      <c r="C104" s="23">
        <f t="shared" si="1"/>
        <v>1.9731984</v>
      </c>
      <c r="D104" s="16">
        <f t="shared" si="2"/>
        <v>6.6</v>
      </c>
      <c r="E104" s="16">
        <f t="shared" si="3"/>
        <v>13.02310944</v>
      </c>
      <c r="F104" s="25">
        <f t="shared" si="4"/>
        <v>312.5546266</v>
      </c>
      <c r="G104" s="19">
        <f t="shared" si="9"/>
        <v>15215.99272</v>
      </c>
      <c r="H104" s="16">
        <v>9.72</v>
      </c>
      <c r="I104" s="28">
        <v>0.23016666666666669</v>
      </c>
      <c r="J104" s="25">
        <v>5.0</v>
      </c>
      <c r="K104" s="16">
        <f t="shared" si="5"/>
        <v>9.991618965</v>
      </c>
      <c r="L104" s="20">
        <f t="shared" si="6"/>
        <v>12669.08038</v>
      </c>
      <c r="M104" s="25">
        <f t="shared" si="7"/>
        <v>3.700599617</v>
      </c>
      <c r="N104" s="25">
        <f t="shared" si="8"/>
        <v>31281.67994</v>
      </c>
      <c r="O104" s="25">
        <f t="shared" si="10"/>
        <v>2676016.848</v>
      </c>
      <c r="P104" s="25"/>
    </row>
    <row r="105" ht="15.75" customHeight="1">
      <c r="A105" s="7">
        <v>42469.0</v>
      </c>
      <c r="B105" s="19">
        <v>1959.8205</v>
      </c>
      <c r="C105" s="23">
        <f t="shared" si="1"/>
        <v>1.9598205</v>
      </c>
      <c r="D105" s="16">
        <f t="shared" si="2"/>
        <v>6.6</v>
      </c>
      <c r="E105" s="16">
        <f t="shared" si="3"/>
        <v>12.9348153</v>
      </c>
      <c r="F105" s="25">
        <f t="shared" si="4"/>
        <v>310.4355672</v>
      </c>
      <c r="G105" s="19">
        <f t="shared" si="9"/>
        <v>15526.42829</v>
      </c>
      <c r="H105" s="16">
        <v>9.15</v>
      </c>
      <c r="I105" s="28">
        <v>0.2353333333333333</v>
      </c>
      <c r="J105" s="25">
        <v>5.0</v>
      </c>
      <c r="K105" s="16">
        <f t="shared" si="5"/>
        <v>10.146644</v>
      </c>
      <c r="L105" s="20">
        <f t="shared" si="6"/>
        <v>11664.30595</v>
      </c>
      <c r="M105" s="25">
        <f t="shared" si="7"/>
        <v>3.99212223</v>
      </c>
      <c r="N105" s="25">
        <f t="shared" si="8"/>
        <v>30594.90085</v>
      </c>
      <c r="O105" s="25">
        <f t="shared" si="10"/>
        <v>2706611.749</v>
      </c>
      <c r="P105" s="25"/>
    </row>
    <row r="106" ht="15.75" customHeight="1">
      <c r="A106" s="7">
        <v>42470.0</v>
      </c>
      <c r="B106" s="19">
        <v>2036.3026</v>
      </c>
      <c r="C106" s="23">
        <f t="shared" si="1"/>
        <v>2.0363026</v>
      </c>
      <c r="D106" s="16">
        <f t="shared" si="2"/>
        <v>6.6</v>
      </c>
      <c r="E106" s="16">
        <f t="shared" si="3"/>
        <v>13.43959716</v>
      </c>
      <c r="F106" s="25">
        <f t="shared" si="4"/>
        <v>322.5503318</v>
      </c>
      <c r="G106" s="19">
        <f t="shared" si="9"/>
        <v>15848.97862</v>
      </c>
      <c r="H106" s="16">
        <v>8.94</v>
      </c>
      <c r="I106" s="28">
        <v>0.23033333333333333</v>
      </c>
      <c r="J106" s="25">
        <v>5.0</v>
      </c>
      <c r="K106" s="16">
        <f t="shared" si="5"/>
        <v>10.31862404</v>
      </c>
      <c r="L106" s="20">
        <f t="shared" si="6"/>
        <v>11643.99421</v>
      </c>
      <c r="M106" s="25">
        <f t="shared" si="7"/>
        <v>4.155150621</v>
      </c>
      <c r="N106" s="25">
        <f t="shared" si="8"/>
        <v>31259.04486</v>
      </c>
      <c r="O106" s="25">
        <f t="shared" si="10"/>
        <v>2737870.794</v>
      </c>
      <c r="P106" s="25"/>
    </row>
    <row r="107" ht="15.75" customHeight="1">
      <c r="A107" s="7">
        <v>42471.0</v>
      </c>
      <c r="B107" s="19">
        <v>1971.8315</v>
      </c>
      <c r="C107" s="23">
        <f t="shared" si="1"/>
        <v>1.9718315</v>
      </c>
      <c r="D107" s="16">
        <f t="shared" si="2"/>
        <v>6.6</v>
      </c>
      <c r="E107" s="16">
        <f t="shared" si="3"/>
        <v>13.0140879</v>
      </c>
      <c r="F107" s="25">
        <f t="shared" si="4"/>
        <v>312.3381096</v>
      </c>
      <c r="G107" s="19">
        <f t="shared" si="9"/>
        <v>16161.31673</v>
      </c>
      <c r="H107" s="16">
        <v>8.64</v>
      </c>
      <c r="I107" s="28">
        <v>0.23566666666666666</v>
      </c>
      <c r="J107" s="25">
        <v>5.0</v>
      </c>
      <c r="K107" s="16">
        <f t="shared" si="5"/>
        <v>10.22328905</v>
      </c>
      <c r="L107" s="20">
        <f t="shared" si="6"/>
        <v>10998.58557</v>
      </c>
      <c r="M107" s="25">
        <f t="shared" si="7"/>
        <v>4.259703771</v>
      </c>
      <c r="N107" s="25">
        <f t="shared" si="8"/>
        <v>30551.62659</v>
      </c>
      <c r="O107" s="25">
        <f t="shared" si="10"/>
        <v>2768422.421</v>
      </c>
      <c r="P107" s="25"/>
    </row>
    <row r="108" ht="15.75" customHeight="1">
      <c r="A108" s="7">
        <v>42472.0</v>
      </c>
      <c r="B108" s="19">
        <v>1930.8805</v>
      </c>
      <c r="C108" s="23">
        <f t="shared" si="1"/>
        <v>1.9308805</v>
      </c>
      <c r="D108" s="16">
        <f t="shared" si="2"/>
        <v>6.6</v>
      </c>
      <c r="E108" s="16">
        <f t="shared" si="3"/>
        <v>12.7438113</v>
      </c>
      <c r="F108" s="25">
        <f t="shared" si="4"/>
        <v>305.8514712</v>
      </c>
      <c r="G108" s="19">
        <f t="shared" si="9"/>
        <v>16467.1682</v>
      </c>
      <c r="H108" s="16">
        <v>7.44</v>
      </c>
      <c r="I108" s="28">
        <v>0.23183333333333334</v>
      </c>
      <c r="J108" s="25">
        <v>5.0</v>
      </c>
      <c r="K108" s="16">
        <f t="shared" si="5"/>
        <v>9.848134177</v>
      </c>
      <c r="L108" s="20">
        <f t="shared" si="6"/>
        <v>9627.606039</v>
      </c>
      <c r="M108" s="25">
        <f t="shared" si="7"/>
        <v>4.765226215</v>
      </c>
      <c r="N108" s="25">
        <f t="shared" si="8"/>
        <v>31056.79367</v>
      </c>
      <c r="O108" s="25">
        <f t="shared" si="10"/>
        <v>2799479.214</v>
      </c>
      <c r="P108" s="25"/>
    </row>
    <row r="109" ht="15.75" customHeight="1">
      <c r="A109" s="7">
        <v>42473.0</v>
      </c>
      <c r="B109" s="19">
        <v>2027.4732</v>
      </c>
      <c r="C109" s="23">
        <f t="shared" si="1"/>
        <v>2.0274732</v>
      </c>
      <c r="D109" s="16">
        <f t="shared" si="2"/>
        <v>6.6</v>
      </c>
      <c r="E109" s="16">
        <f t="shared" si="3"/>
        <v>13.38132312</v>
      </c>
      <c r="F109" s="25">
        <f t="shared" si="4"/>
        <v>321.1517549</v>
      </c>
      <c r="G109" s="19">
        <f t="shared" si="9"/>
        <v>16788.31995</v>
      </c>
      <c r="H109" s="16">
        <v>8.04</v>
      </c>
      <c r="I109" s="28">
        <v>0.23249999999999998</v>
      </c>
      <c r="J109" s="25">
        <v>5.0</v>
      </c>
      <c r="K109" s="16">
        <f t="shared" si="5"/>
        <v>10.37052542</v>
      </c>
      <c r="L109" s="20">
        <f t="shared" si="6"/>
        <v>10374.19355</v>
      </c>
      <c r="M109" s="25">
        <f t="shared" si="7"/>
        <v>4.643518844</v>
      </c>
      <c r="N109" s="25">
        <f t="shared" si="8"/>
        <v>30967.74194</v>
      </c>
      <c r="O109" s="25">
        <f t="shared" si="10"/>
        <v>2830446.956</v>
      </c>
      <c r="P109" s="25"/>
    </row>
    <row r="110" ht="15.75" customHeight="1">
      <c r="A110" s="7">
        <v>42474.0</v>
      </c>
      <c r="B110" s="19">
        <v>2040.3898</v>
      </c>
      <c r="C110" s="23">
        <f t="shared" si="1"/>
        <v>2.0403898</v>
      </c>
      <c r="D110" s="16">
        <f t="shared" si="2"/>
        <v>6.6</v>
      </c>
      <c r="E110" s="16">
        <f t="shared" si="3"/>
        <v>13.46657268</v>
      </c>
      <c r="F110" s="25">
        <f t="shared" si="4"/>
        <v>323.1977443</v>
      </c>
      <c r="G110" s="19">
        <f t="shared" si="9"/>
        <v>17111.5177</v>
      </c>
      <c r="H110" s="16">
        <v>8.39</v>
      </c>
      <c r="I110" s="28">
        <v>0.23183333333333334</v>
      </c>
      <c r="J110" s="25">
        <v>5.0</v>
      </c>
      <c r="K110" s="16">
        <f t="shared" si="5"/>
        <v>10.40666811</v>
      </c>
      <c r="L110" s="20">
        <f t="shared" si="6"/>
        <v>10856.93746</v>
      </c>
      <c r="M110" s="25">
        <f t="shared" si="7"/>
        <v>4.465316471</v>
      </c>
      <c r="N110" s="25">
        <f t="shared" si="8"/>
        <v>31056.79367</v>
      </c>
      <c r="O110" s="25">
        <f t="shared" si="10"/>
        <v>2861503.75</v>
      </c>
      <c r="P110" s="25"/>
    </row>
    <row r="111" ht="15.75" customHeight="1">
      <c r="A111" s="7">
        <v>42475.0</v>
      </c>
      <c r="B111" s="19">
        <v>2122.0072</v>
      </c>
      <c r="C111" s="23">
        <f t="shared" si="1"/>
        <v>2.1220072</v>
      </c>
      <c r="D111" s="16">
        <f t="shared" si="2"/>
        <v>6.6</v>
      </c>
      <c r="E111" s="16">
        <f t="shared" si="3"/>
        <v>14.00524752</v>
      </c>
      <c r="F111" s="25">
        <f t="shared" si="4"/>
        <v>336.1259405</v>
      </c>
      <c r="G111" s="19">
        <f t="shared" si="9"/>
        <v>17447.64364</v>
      </c>
      <c r="H111" s="16">
        <v>8.24</v>
      </c>
      <c r="I111" s="28">
        <v>0.23099999999999998</v>
      </c>
      <c r="J111" s="25">
        <v>5.0</v>
      </c>
      <c r="K111" s="16">
        <f t="shared" si="5"/>
        <v>10.78404059</v>
      </c>
      <c r="L111" s="20">
        <f t="shared" si="6"/>
        <v>10701.2987</v>
      </c>
      <c r="M111" s="25">
        <f t="shared" si="7"/>
        <v>4.711474044</v>
      </c>
      <c r="N111" s="25">
        <f t="shared" si="8"/>
        <v>31168.83117</v>
      </c>
      <c r="O111" s="25">
        <f t="shared" si="10"/>
        <v>2892672.581</v>
      </c>
      <c r="P111" s="25"/>
    </row>
    <row r="112" ht="15.75" customHeight="1">
      <c r="A112" s="7">
        <v>42476.0</v>
      </c>
      <c r="B112" s="19">
        <v>2151.0281</v>
      </c>
      <c r="C112" s="23">
        <f t="shared" si="1"/>
        <v>2.1510281</v>
      </c>
      <c r="D112" s="16">
        <f t="shared" si="2"/>
        <v>6.6</v>
      </c>
      <c r="E112" s="16">
        <f t="shared" si="3"/>
        <v>14.19678546</v>
      </c>
      <c r="F112" s="25">
        <f t="shared" si="4"/>
        <v>340.722851</v>
      </c>
      <c r="G112" s="19">
        <f t="shared" si="9"/>
        <v>17788.36649</v>
      </c>
      <c r="H112" s="16">
        <v>8.61</v>
      </c>
      <c r="I112" s="28">
        <v>0.23216666666666666</v>
      </c>
      <c r="J112" s="25">
        <v>5.0</v>
      </c>
      <c r="K112" s="16">
        <f t="shared" si="5"/>
        <v>10.98673453</v>
      </c>
      <c r="L112" s="20">
        <f t="shared" si="6"/>
        <v>11125.62814</v>
      </c>
      <c r="M112" s="25">
        <f t="shared" si="7"/>
        <v>4.593756596</v>
      </c>
      <c r="N112" s="25">
        <f t="shared" si="8"/>
        <v>31012.20388</v>
      </c>
      <c r="O112" s="25">
        <f t="shared" si="10"/>
        <v>2923684.785</v>
      </c>
      <c r="P112" s="25"/>
    </row>
    <row r="113" ht="15.75" customHeight="1">
      <c r="A113" s="7">
        <v>42477.0</v>
      </c>
      <c r="B113" s="19">
        <v>2099.2955</v>
      </c>
      <c r="C113" s="23">
        <f t="shared" si="1"/>
        <v>2.0992955</v>
      </c>
      <c r="D113" s="16">
        <f t="shared" si="2"/>
        <v>6.6</v>
      </c>
      <c r="E113" s="16">
        <f t="shared" si="3"/>
        <v>13.8553503</v>
      </c>
      <c r="F113" s="25">
        <f t="shared" si="4"/>
        <v>332.5284072</v>
      </c>
      <c r="G113" s="19">
        <f t="shared" si="9"/>
        <v>18120.8949</v>
      </c>
      <c r="H113" s="16">
        <v>9.31</v>
      </c>
      <c r="I113" s="28">
        <v>0.23183333333333334</v>
      </c>
      <c r="J113" s="25">
        <v>5.0</v>
      </c>
      <c r="K113" s="16">
        <f t="shared" si="5"/>
        <v>10.70710682</v>
      </c>
      <c r="L113" s="20">
        <f t="shared" si="6"/>
        <v>12047.44788</v>
      </c>
      <c r="M113" s="25">
        <f t="shared" si="7"/>
        <v>4.140234644</v>
      </c>
      <c r="N113" s="25">
        <f t="shared" si="8"/>
        <v>31056.79367</v>
      </c>
      <c r="O113" s="25">
        <f t="shared" si="10"/>
        <v>2954741.579</v>
      </c>
      <c r="P113" s="25"/>
    </row>
    <row r="114" ht="15.75" customHeight="1">
      <c r="A114" s="7">
        <v>42478.0</v>
      </c>
      <c r="B114" s="19">
        <v>2225.2231</v>
      </c>
      <c r="C114" s="23">
        <f t="shared" si="1"/>
        <v>2.2252231</v>
      </c>
      <c r="D114" s="16">
        <f t="shared" si="2"/>
        <v>6.6</v>
      </c>
      <c r="E114" s="16">
        <f t="shared" si="3"/>
        <v>14.68647246</v>
      </c>
      <c r="F114" s="25">
        <f t="shared" si="4"/>
        <v>352.475339</v>
      </c>
      <c r="G114" s="19">
        <f t="shared" si="9"/>
        <v>18473.37024</v>
      </c>
      <c r="H114" s="16">
        <v>9.04</v>
      </c>
      <c r="I114" s="28">
        <v>0.2298333333333333</v>
      </c>
      <c r="J114" s="25">
        <v>5.0</v>
      </c>
      <c r="K114" s="16">
        <f t="shared" si="5"/>
        <v>11.25146973</v>
      </c>
      <c r="L114" s="20">
        <f t="shared" si="6"/>
        <v>11799.85497</v>
      </c>
      <c r="M114" s="25">
        <f t="shared" si="7"/>
        <v>4.480673788</v>
      </c>
      <c r="N114" s="25">
        <f t="shared" si="8"/>
        <v>31327.04859</v>
      </c>
      <c r="O114" s="25">
        <f t="shared" si="10"/>
        <v>2986068.627</v>
      </c>
      <c r="P114" s="25"/>
    </row>
    <row r="115" ht="15.75" customHeight="1">
      <c r="A115" s="7">
        <v>42479.0</v>
      </c>
      <c r="B115" s="19">
        <v>2224.0597</v>
      </c>
      <c r="C115" s="23">
        <f t="shared" si="1"/>
        <v>2.2240597</v>
      </c>
      <c r="D115" s="16">
        <f t="shared" si="2"/>
        <v>6.6</v>
      </c>
      <c r="E115" s="16">
        <f t="shared" si="3"/>
        <v>14.67879402</v>
      </c>
      <c r="F115" s="25">
        <f t="shared" si="4"/>
        <v>352.2910565</v>
      </c>
      <c r="G115" s="19">
        <f t="shared" si="9"/>
        <v>18825.66129</v>
      </c>
      <c r="H115" s="16">
        <v>8.71</v>
      </c>
      <c r="I115" s="28">
        <v>0.23333333333333334</v>
      </c>
      <c r="J115" s="25">
        <v>5.0</v>
      </c>
      <c r="K115" s="16">
        <f t="shared" si="5"/>
        <v>11.41683979</v>
      </c>
      <c r="L115" s="20">
        <f t="shared" si="6"/>
        <v>11198.57143</v>
      </c>
      <c r="M115" s="25">
        <f t="shared" si="7"/>
        <v>4.718785678</v>
      </c>
      <c r="N115" s="25">
        <f t="shared" si="8"/>
        <v>30857.14286</v>
      </c>
      <c r="O115" s="25">
        <f t="shared" si="10"/>
        <v>3016925.77</v>
      </c>
      <c r="P115" s="25"/>
    </row>
    <row r="116" ht="15.75" customHeight="1">
      <c r="A116" s="7">
        <v>42480.0</v>
      </c>
      <c r="B116" s="19">
        <v>2269.7286</v>
      </c>
      <c r="C116" s="23">
        <f t="shared" si="1"/>
        <v>2.2697286</v>
      </c>
      <c r="D116" s="16">
        <f t="shared" si="2"/>
        <v>6.6</v>
      </c>
      <c r="E116" s="16">
        <f t="shared" si="3"/>
        <v>14.98020876</v>
      </c>
      <c r="F116" s="25">
        <f t="shared" si="4"/>
        <v>359.5250102</v>
      </c>
      <c r="G116" s="19">
        <f t="shared" si="9"/>
        <v>19185.1863</v>
      </c>
      <c r="H116" s="16">
        <v>8.47</v>
      </c>
      <c r="I116" s="28">
        <v>0.23133333333333334</v>
      </c>
      <c r="J116" s="25">
        <v>5.0</v>
      </c>
      <c r="K116" s="16">
        <f t="shared" si="5"/>
        <v>11.55140542</v>
      </c>
      <c r="L116" s="20">
        <f t="shared" si="6"/>
        <v>10984.14986</v>
      </c>
      <c r="M116" s="25">
        <f t="shared" si="7"/>
        <v>4.909688255</v>
      </c>
      <c r="N116" s="25">
        <f t="shared" si="8"/>
        <v>31123.91931</v>
      </c>
      <c r="O116" s="25">
        <f t="shared" si="10"/>
        <v>3048049.689</v>
      </c>
      <c r="P116" s="25"/>
    </row>
    <row r="117" ht="15.75" customHeight="1">
      <c r="A117" s="7">
        <v>42481.0</v>
      </c>
      <c r="B117" s="19">
        <v>2289.2977</v>
      </c>
      <c r="C117" s="23">
        <f t="shared" si="1"/>
        <v>2.2892977</v>
      </c>
      <c r="D117" s="16">
        <f t="shared" si="2"/>
        <v>6.6</v>
      </c>
      <c r="E117" s="16">
        <f t="shared" si="3"/>
        <v>15.10936482</v>
      </c>
      <c r="F117" s="25">
        <f t="shared" si="4"/>
        <v>362.6247557</v>
      </c>
      <c r="G117" s="19">
        <f t="shared" si="9"/>
        <v>19547.81106</v>
      </c>
      <c r="H117" s="16">
        <v>8.1</v>
      </c>
      <c r="I117" s="28">
        <v>0.23333333333333334</v>
      </c>
      <c r="J117" s="25">
        <v>5.0</v>
      </c>
      <c r="K117" s="16">
        <f t="shared" si="5"/>
        <v>11.75172819</v>
      </c>
      <c r="L117" s="20">
        <f t="shared" si="6"/>
        <v>10414.28571</v>
      </c>
      <c r="M117" s="25">
        <f t="shared" si="7"/>
        <v>5.222990308</v>
      </c>
      <c r="N117" s="25">
        <f t="shared" si="8"/>
        <v>30857.14286</v>
      </c>
      <c r="O117" s="25">
        <f t="shared" si="10"/>
        <v>3078906.832</v>
      </c>
      <c r="P117" s="25"/>
    </row>
    <row r="118" ht="15.75" customHeight="1">
      <c r="A118" s="7">
        <v>42482.0</v>
      </c>
      <c r="B118" s="19">
        <v>2218.8202</v>
      </c>
      <c r="C118" s="23">
        <f t="shared" si="1"/>
        <v>2.2188202</v>
      </c>
      <c r="D118" s="16">
        <f t="shared" si="2"/>
        <v>6.6</v>
      </c>
      <c r="E118" s="16">
        <f t="shared" si="3"/>
        <v>14.64421332</v>
      </c>
      <c r="F118" s="25">
        <f t="shared" si="4"/>
        <v>351.4611197</v>
      </c>
      <c r="G118" s="19">
        <f t="shared" si="9"/>
        <v>19899.27218</v>
      </c>
      <c r="H118" s="16">
        <v>7.82</v>
      </c>
      <c r="I118" s="28">
        <v>0.23233333333333334</v>
      </c>
      <c r="J118" s="25">
        <v>5.0</v>
      </c>
      <c r="K118" s="16">
        <f t="shared" si="5"/>
        <v>11.34112965</v>
      </c>
      <c r="L118" s="20">
        <f t="shared" si="6"/>
        <v>10097.56098</v>
      </c>
      <c r="M118" s="25">
        <f t="shared" si="7"/>
        <v>5.220980401</v>
      </c>
      <c r="N118" s="25">
        <f t="shared" si="8"/>
        <v>30989.95696</v>
      </c>
      <c r="O118" s="25">
        <f t="shared" si="10"/>
        <v>3109896.789</v>
      </c>
      <c r="P118" s="25"/>
    </row>
    <row r="119" ht="15.75" customHeight="1">
      <c r="A119" s="7">
        <v>42483.0</v>
      </c>
      <c r="B119" s="19">
        <v>2314.4714</v>
      </c>
      <c r="C119" s="23">
        <f t="shared" si="1"/>
        <v>2.3144714</v>
      </c>
      <c r="D119" s="16">
        <f t="shared" si="2"/>
        <v>6.6</v>
      </c>
      <c r="E119" s="16">
        <f t="shared" si="3"/>
        <v>15.27551124</v>
      </c>
      <c r="F119" s="25">
        <f t="shared" si="4"/>
        <v>366.6122698</v>
      </c>
      <c r="G119" s="19">
        <f t="shared" si="9"/>
        <v>20265.88445</v>
      </c>
      <c r="H119" s="16">
        <v>8.29</v>
      </c>
      <c r="I119" s="28">
        <v>0.2315</v>
      </c>
      <c r="J119" s="25">
        <v>5.0</v>
      </c>
      <c r="K119" s="16">
        <f t="shared" si="5"/>
        <v>11.78760284</v>
      </c>
      <c r="L119" s="20">
        <f t="shared" si="6"/>
        <v>10742.98056</v>
      </c>
      <c r="M119" s="25">
        <f t="shared" si="7"/>
        <v>5.118862512</v>
      </c>
      <c r="N119" s="25">
        <f t="shared" si="8"/>
        <v>31101.51188</v>
      </c>
      <c r="O119" s="25">
        <f t="shared" si="10"/>
        <v>3140998.301</v>
      </c>
      <c r="P119" s="25"/>
    </row>
    <row r="120" ht="15.75" customHeight="1">
      <c r="A120" s="7">
        <v>42484.0</v>
      </c>
      <c r="B120" s="19">
        <v>2281.4876</v>
      </c>
      <c r="C120" s="23">
        <f t="shared" si="1"/>
        <v>2.2814876</v>
      </c>
      <c r="D120" s="16">
        <f t="shared" si="2"/>
        <v>6.6</v>
      </c>
      <c r="E120" s="16">
        <f t="shared" si="3"/>
        <v>15.05781816</v>
      </c>
      <c r="F120" s="25">
        <f t="shared" si="4"/>
        <v>361.3876358</v>
      </c>
      <c r="G120" s="19">
        <f t="shared" si="9"/>
        <v>20627.27208</v>
      </c>
      <c r="H120" s="16">
        <v>8.0</v>
      </c>
      <c r="I120" s="28">
        <v>0.23249999999999998</v>
      </c>
      <c r="J120" s="25">
        <v>5.0</v>
      </c>
      <c r="K120" s="16">
        <f t="shared" si="5"/>
        <v>11.66980907</v>
      </c>
      <c r="L120" s="20">
        <f t="shared" si="6"/>
        <v>10322.58065</v>
      </c>
      <c r="M120" s="25">
        <f t="shared" si="7"/>
        <v>5.251414083</v>
      </c>
      <c r="N120" s="25">
        <f t="shared" si="8"/>
        <v>30967.74194</v>
      </c>
      <c r="O120" s="25">
        <f t="shared" si="10"/>
        <v>3171966.043</v>
      </c>
      <c r="P120" s="25"/>
    </row>
    <row r="121" ht="15.75" customHeight="1">
      <c r="A121" s="7">
        <v>42485.0</v>
      </c>
      <c r="B121" s="19">
        <v>2398.2374</v>
      </c>
      <c r="C121" s="23">
        <f t="shared" si="1"/>
        <v>2.3982374</v>
      </c>
      <c r="D121" s="16">
        <f t="shared" si="2"/>
        <v>6.6</v>
      </c>
      <c r="E121" s="16">
        <f t="shared" si="3"/>
        <v>15.82836684</v>
      </c>
      <c r="F121" s="25">
        <f t="shared" si="4"/>
        <v>379.8808042</v>
      </c>
      <c r="G121" s="19">
        <f t="shared" si="9"/>
        <v>21007.15289</v>
      </c>
      <c r="H121" s="16">
        <v>7.55</v>
      </c>
      <c r="I121" s="28">
        <v>0.22833333333333333</v>
      </c>
      <c r="J121" s="25">
        <v>5.0</v>
      </c>
      <c r="K121" s="16">
        <f t="shared" si="5"/>
        <v>12.04714587</v>
      </c>
      <c r="L121" s="20">
        <f t="shared" si="6"/>
        <v>9919.708029</v>
      </c>
      <c r="M121" s="25">
        <f t="shared" si="7"/>
        <v>5.744334456</v>
      </c>
      <c r="N121" s="25">
        <f t="shared" si="8"/>
        <v>31532.84672</v>
      </c>
      <c r="O121" s="25">
        <f t="shared" si="10"/>
        <v>3203498.89</v>
      </c>
      <c r="P121" s="25"/>
    </row>
    <row r="122" ht="15.75" customHeight="1">
      <c r="A122" s="7">
        <v>42486.0</v>
      </c>
      <c r="B122" s="19">
        <v>2327.7401</v>
      </c>
      <c r="C122" s="23">
        <f t="shared" si="1"/>
        <v>2.3277401</v>
      </c>
      <c r="D122" s="16">
        <f t="shared" si="2"/>
        <v>6.6</v>
      </c>
      <c r="E122" s="16">
        <f t="shared" si="3"/>
        <v>15.36308466</v>
      </c>
      <c r="F122" s="25">
        <f t="shared" si="4"/>
        <v>368.7140318</v>
      </c>
      <c r="G122" s="19">
        <f t="shared" si="9"/>
        <v>21375.86692</v>
      </c>
      <c r="H122" s="16">
        <v>7.4</v>
      </c>
      <c r="I122" s="28">
        <v>0.2341666666666667</v>
      </c>
      <c r="J122" s="25">
        <v>5.0</v>
      </c>
      <c r="K122" s="16">
        <f t="shared" si="5"/>
        <v>11.99174108</v>
      </c>
      <c r="L122" s="20">
        <f t="shared" si="6"/>
        <v>9480.427046</v>
      </c>
      <c r="M122" s="25">
        <f t="shared" si="7"/>
        <v>5.833819986</v>
      </c>
      <c r="N122" s="25">
        <f t="shared" si="8"/>
        <v>30747.33096</v>
      </c>
      <c r="O122" s="25">
        <f t="shared" si="10"/>
        <v>3234246.221</v>
      </c>
      <c r="P122" s="25"/>
    </row>
    <row r="123" ht="15.75" customHeight="1">
      <c r="A123" s="7">
        <v>42487.0</v>
      </c>
      <c r="B123" s="19">
        <v>2343.4699</v>
      </c>
      <c r="C123" s="23">
        <f t="shared" si="1"/>
        <v>2.3434699</v>
      </c>
      <c r="D123" s="16">
        <f t="shared" si="2"/>
        <v>6.6</v>
      </c>
      <c r="E123" s="16">
        <f t="shared" si="3"/>
        <v>15.46690134</v>
      </c>
      <c r="F123" s="25">
        <f t="shared" si="4"/>
        <v>371.2056322</v>
      </c>
      <c r="G123" s="19">
        <f t="shared" si="9"/>
        <v>21747.07255</v>
      </c>
      <c r="H123" s="16">
        <v>7.76</v>
      </c>
      <c r="I123" s="28">
        <v>0.23116666666666666</v>
      </c>
      <c r="J123" s="25">
        <v>5.0</v>
      </c>
      <c r="K123" s="16">
        <f t="shared" si="5"/>
        <v>11.91810675</v>
      </c>
      <c r="L123" s="20">
        <f t="shared" si="6"/>
        <v>10070.65609</v>
      </c>
      <c r="M123" s="25">
        <f t="shared" si="7"/>
        <v>5.529018598</v>
      </c>
      <c r="N123" s="25">
        <f t="shared" si="8"/>
        <v>31146.35905</v>
      </c>
      <c r="O123" s="25">
        <f t="shared" si="10"/>
        <v>3265392.58</v>
      </c>
      <c r="P123" s="25"/>
    </row>
    <row r="124" ht="15.75" customHeight="1">
      <c r="A124" s="7">
        <v>42488.0</v>
      </c>
      <c r="B124" s="19">
        <v>2398.094</v>
      </c>
      <c r="C124" s="23">
        <f t="shared" si="1"/>
        <v>2.398094</v>
      </c>
      <c r="D124" s="16">
        <f t="shared" si="2"/>
        <v>6.6</v>
      </c>
      <c r="E124" s="16">
        <f t="shared" si="3"/>
        <v>15.8274204</v>
      </c>
      <c r="F124" s="25">
        <f t="shared" si="4"/>
        <v>379.8580896</v>
      </c>
      <c r="G124" s="19">
        <f t="shared" si="9"/>
        <v>22126.93064</v>
      </c>
      <c r="H124" s="16">
        <v>7.17</v>
      </c>
      <c r="I124" s="28">
        <v>0.23133333333333334</v>
      </c>
      <c r="J124" s="25">
        <v>5.0</v>
      </c>
      <c r="K124" s="16">
        <f t="shared" si="5"/>
        <v>12.20469973</v>
      </c>
      <c r="L124" s="20">
        <f t="shared" si="6"/>
        <v>9298.270893</v>
      </c>
      <c r="M124" s="25">
        <f t="shared" si="7"/>
        <v>6.12788271</v>
      </c>
      <c r="N124" s="25">
        <f t="shared" si="8"/>
        <v>31123.91931</v>
      </c>
      <c r="O124" s="25">
        <f t="shared" si="10"/>
        <v>3296516.499</v>
      </c>
      <c r="P124" s="25"/>
    </row>
    <row r="125" ht="15.75" customHeight="1">
      <c r="A125" s="7">
        <v>42489.0</v>
      </c>
      <c r="B125" s="19">
        <v>2445.412</v>
      </c>
      <c r="C125" s="23">
        <f t="shared" si="1"/>
        <v>2.445412</v>
      </c>
      <c r="D125" s="16">
        <f t="shared" si="2"/>
        <v>6.6</v>
      </c>
      <c r="E125" s="16">
        <f t="shared" si="3"/>
        <v>16.1397192</v>
      </c>
      <c r="F125" s="25">
        <f t="shared" si="4"/>
        <v>387.3532608</v>
      </c>
      <c r="G125" s="19">
        <f t="shared" si="9"/>
        <v>22514.2839</v>
      </c>
      <c r="H125" s="16">
        <v>7.46</v>
      </c>
      <c r="I125" s="28">
        <v>0.23133333333333334</v>
      </c>
      <c r="J125" s="25">
        <v>5.0</v>
      </c>
      <c r="K125" s="16">
        <f t="shared" si="5"/>
        <v>12.44551681</v>
      </c>
      <c r="L125" s="20">
        <f t="shared" si="6"/>
        <v>9674.351585</v>
      </c>
      <c r="M125" s="25">
        <f t="shared" si="7"/>
        <v>6.005879423</v>
      </c>
      <c r="N125" s="25">
        <f t="shared" si="8"/>
        <v>31123.91931</v>
      </c>
      <c r="O125" s="25">
        <f t="shared" si="10"/>
        <v>3327640.418</v>
      </c>
      <c r="P125" s="25"/>
    </row>
    <row r="126" ht="15.75" customHeight="1">
      <c r="A126" s="7">
        <v>42490.0</v>
      </c>
      <c r="B126" s="19">
        <v>2541.0507</v>
      </c>
      <c r="C126" s="23">
        <f t="shared" si="1"/>
        <v>2.5410507</v>
      </c>
      <c r="D126" s="16">
        <f t="shared" si="2"/>
        <v>6.6</v>
      </c>
      <c r="E126" s="16">
        <f t="shared" si="3"/>
        <v>16.77093462</v>
      </c>
      <c r="F126" s="25">
        <f t="shared" si="4"/>
        <v>402.5024309</v>
      </c>
      <c r="G126" s="19">
        <f t="shared" si="9"/>
        <v>22916.78633</v>
      </c>
      <c r="H126" s="16">
        <v>8.81</v>
      </c>
      <c r="I126" s="28">
        <v>0.23066666666666666</v>
      </c>
      <c r="J126" s="25">
        <v>5.0</v>
      </c>
      <c r="K126" s="16">
        <f t="shared" si="5"/>
        <v>12.89498529</v>
      </c>
      <c r="L126" s="20">
        <f t="shared" si="6"/>
        <v>11458.09249</v>
      </c>
      <c r="M126" s="25">
        <f t="shared" si="7"/>
        <v>5.269233488</v>
      </c>
      <c r="N126" s="25">
        <f t="shared" si="8"/>
        <v>31213.87283</v>
      </c>
      <c r="O126" s="25">
        <f t="shared" si="10"/>
        <v>3358854.291</v>
      </c>
      <c r="P126" s="25"/>
    </row>
    <row r="127" ht="15.75" customHeight="1">
      <c r="A127" s="7">
        <v>42491.0</v>
      </c>
      <c r="B127" s="19">
        <v>2519.2786</v>
      </c>
      <c r="C127" s="23">
        <f t="shared" si="1"/>
        <v>2.5192786</v>
      </c>
      <c r="D127" s="16">
        <f t="shared" si="2"/>
        <v>6.6</v>
      </c>
      <c r="E127" s="16">
        <f t="shared" si="3"/>
        <v>16.62723876</v>
      </c>
      <c r="F127" s="25">
        <f t="shared" si="4"/>
        <v>399.0537302</v>
      </c>
      <c r="G127" s="19">
        <f t="shared" si="9"/>
        <v>23315.84006</v>
      </c>
      <c r="H127" s="16">
        <v>8.85</v>
      </c>
      <c r="I127" s="28">
        <v>0.23483333333333334</v>
      </c>
      <c r="J127" s="25">
        <v>5.0</v>
      </c>
      <c r="K127" s="16">
        <f t="shared" si="5"/>
        <v>13.01543301</v>
      </c>
      <c r="L127" s="20">
        <f t="shared" si="6"/>
        <v>11305.8907</v>
      </c>
      <c r="M127" s="25">
        <f t="shared" si="7"/>
        <v>5.294413427</v>
      </c>
      <c r="N127" s="25">
        <f t="shared" si="8"/>
        <v>30660.04258</v>
      </c>
      <c r="O127" s="25">
        <f t="shared" si="10"/>
        <v>3389514.334</v>
      </c>
      <c r="P127" s="25"/>
    </row>
    <row r="128" ht="15.75" customHeight="1">
      <c r="A128" s="7">
        <v>42492.0</v>
      </c>
      <c r="B128" s="19">
        <v>2435.2643</v>
      </c>
      <c r="C128" s="23">
        <f t="shared" si="1"/>
        <v>2.4352643</v>
      </c>
      <c r="D128" s="16">
        <f t="shared" si="2"/>
        <v>6.6</v>
      </c>
      <c r="E128" s="16">
        <f t="shared" si="3"/>
        <v>16.07274438</v>
      </c>
      <c r="F128" s="25">
        <f t="shared" si="4"/>
        <v>385.7458651</v>
      </c>
      <c r="G128" s="19">
        <f t="shared" si="9"/>
        <v>23701.58593</v>
      </c>
      <c r="H128" s="16">
        <v>10.16</v>
      </c>
      <c r="I128" s="28">
        <v>0.23099999999999998</v>
      </c>
      <c r="J128" s="25">
        <v>5.0</v>
      </c>
      <c r="K128" s="16">
        <f t="shared" si="5"/>
        <v>12.37601317</v>
      </c>
      <c r="L128" s="20">
        <f t="shared" si="6"/>
        <v>13194.80519</v>
      </c>
      <c r="M128" s="25">
        <f t="shared" si="7"/>
        <v>4.385201518</v>
      </c>
      <c r="N128" s="25">
        <f t="shared" si="8"/>
        <v>31168.83117</v>
      </c>
      <c r="O128" s="25">
        <f t="shared" si="10"/>
        <v>3420683.165</v>
      </c>
      <c r="P128" s="25"/>
    </row>
    <row r="129" ht="15.75" customHeight="1">
      <c r="A129" s="7">
        <v>42493.0</v>
      </c>
      <c r="B129" s="19">
        <v>2570.8192</v>
      </c>
      <c r="C129" s="23">
        <f t="shared" si="1"/>
        <v>2.5708192</v>
      </c>
      <c r="D129" s="16">
        <f t="shared" si="2"/>
        <v>6.6</v>
      </c>
      <c r="E129" s="16">
        <f t="shared" si="3"/>
        <v>16.96740672</v>
      </c>
      <c r="F129" s="25">
        <f t="shared" si="4"/>
        <v>407.2177613</v>
      </c>
      <c r="G129" s="19">
        <f t="shared" si="9"/>
        <v>24108.80369</v>
      </c>
      <c r="H129" s="16">
        <v>9.31</v>
      </c>
      <c r="I129" s="28">
        <v>0.22966666666666666</v>
      </c>
      <c r="J129" s="25">
        <v>5.0</v>
      </c>
      <c r="K129" s="16">
        <f t="shared" si="5"/>
        <v>12.98949248</v>
      </c>
      <c r="L129" s="20">
        <f t="shared" si="6"/>
        <v>12161.10305</v>
      </c>
      <c r="M129" s="25">
        <f t="shared" si="7"/>
        <v>5.022789787</v>
      </c>
      <c r="N129" s="25">
        <f t="shared" si="8"/>
        <v>31349.78229</v>
      </c>
      <c r="O129" s="25">
        <f t="shared" si="10"/>
        <v>3452032.947</v>
      </c>
      <c r="P129" s="25"/>
    </row>
    <row r="130" ht="15.75" customHeight="1">
      <c r="A130" s="7">
        <v>42494.0</v>
      </c>
      <c r="B130" s="19">
        <v>2540.3269</v>
      </c>
      <c r="C130" s="23">
        <f t="shared" si="1"/>
        <v>2.5403269</v>
      </c>
      <c r="D130" s="16">
        <f t="shared" si="2"/>
        <v>6.6</v>
      </c>
      <c r="E130" s="16">
        <f t="shared" si="3"/>
        <v>16.76615754</v>
      </c>
      <c r="F130" s="25">
        <f t="shared" si="4"/>
        <v>402.387781</v>
      </c>
      <c r="G130" s="19">
        <f t="shared" si="9"/>
        <v>24511.19147</v>
      </c>
      <c r="H130" s="16">
        <v>9.41</v>
      </c>
      <c r="I130" s="28">
        <v>0.23399999999999999</v>
      </c>
      <c r="J130" s="25">
        <v>5.0</v>
      </c>
      <c r="K130" s="16">
        <f t="shared" si="5"/>
        <v>13.07760288</v>
      </c>
      <c r="L130" s="20">
        <f t="shared" si="6"/>
        <v>12064.10256</v>
      </c>
      <c r="M130" s="25">
        <f t="shared" si="7"/>
        <v>5.003121187</v>
      </c>
      <c r="N130" s="25">
        <f t="shared" si="8"/>
        <v>30769.23077</v>
      </c>
      <c r="O130" s="25">
        <f t="shared" si="10"/>
        <v>3482802.178</v>
      </c>
      <c r="P130" s="25"/>
    </row>
    <row r="131" ht="15.75" customHeight="1">
      <c r="A131" s="7">
        <v>42495.0</v>
      </c>
      <c r="B131" s="19">
        <v>2548.6649</v>
      </c>
      <c r="C131" s="23">
        <f t="shared" si="1"/>
        <v>2.5486649</v>
      </c>
      <c r="D131" s="16">
        <f t="shared" si="2"/>
        <v>6.6</v>
      </c>
      <c r="E131" s="16">
        <f t="shared" si="3"/>
        <v>16.82118834</v>
      </c>
      <c r="F131" s="25">
        <f t="shared" si="4"/>
        <v>403.7085202</v>
      </c>
      <c r="G131" s="19">
        <f t="shared" si="9"/>
        <v>24914.89999</v>
      </c>
      <c r="H131" s="16">
        <v>9.83</v>
      </c>
      <c r="I131" s="28">
        <v>0.232</v>
      </c>
      <c r="J131" s="25">
        <v>5.0</v>
      </c>
      <c r="K131" s="16">
        <f t="shared" si="5"/>
        <v>13.00838565</v>
      </c>
      <c r="L131" s="20">
        <f t="shared" si="6"/>
        <v>12711.2069</v>
      </c>
      <c r="M131" s="25">
        <f t="shared" si="7"/>
        <v>4.764006952</v>
      </c>
      <c r="N131" s="25">
        <f t="shared" si="8"/>
        <v>31034.48276</v>
      </c>
      <c r="O131" s="25">
        <f t="shared" si="10"/>
        <v>3513836.661</v>
      </c>
      <c r="P131" s="25"/>
    </row>
    <row r="132" ht="15.75" customHeight="1">
      <c r="A132" s="7">
        <v>42496.0</v>
      </c>
      <c r="B132" s="19">
        <v>2558.802</v>
      </c>
      <c r="C132" s="23">
        <f t="shared" si="1"/>
        <v>2.558802</v>
      </c>
      <c r="D132" s="16">
        <f t="shared" si="2"/>
        <v>6.6</v>
      </c>
      <c r="E132" s="16">
        <f t="shared" si="3"/>
        <v>16.8880932</v>
      </c>
      <c r="F132" s="25">
        <f t="shared" si="4"/>
        <v>405.3142368</v>
      </c>
      <c r="G132" s="19">
        <f t="shared" si="9"/>
        <v>25320.21423</v>
      </c>
      <c r="H132" s="16">
        <v>9.35</v>
      </c>
      <c r="I132" s="28">
        <v>0.23183333333333334</v>
      </c>
      <c r="J132" s="25">
        <v>5.0</v>
      </c>
      <c r="K132" s="16">
        <f t="shared" si="5"/>
        <v>13.05074313</v>
      </c>
      <c r="L132" s="20">
        <f t="shared" si="6"/>
        <v>12099.2092</v>
      </c>
      <c r="M132" s="25">
        <f t="shared" si="7"/>
        <v>5.024885057</v>
      </c>
      <c r="N132" s="25">
        <f t="shared" si="8"/>
        <v>31056.79367</v>
      </c>
      <c r="O132" s="25">
        <f t="shared" si="10"/>
        <v>3544893.454</v>
      </c>
      <c r="P132" s="25"/>
    </row>
    <row r="133" ht="15.75" customHeight="1">
      <c r="A133" s="7">
        <v>42497.0</v>
      </c>
      <c r="B133" s="19">
        <v>2546.9321</v>
      </c>
      <c r="C133" s="23">
        <f t="shared" si="1"/>
        <v>2.5469321</v>
      </c>
      <c r="D133" s="16">
        <f t="shared" si="2"/>
        <v>6.6</v>
      </c>
      <c r="E133" s="16">
        <f t="shared" si="3"/>
        <v>16.80975186</v>
      </c>
      <c r="F133" s="25">
        <f t="shared" si="4"/>
        <v>403.4340446</v>
      </c>
      <c r="G133" s="19">
        <f t="shared" si="9"/>
        <v>25723.64827</v>
      </c>
      <c r="H133" s="16">
        <v>9.37</v>
      </c>
      <c r="I133" s="28">
        <v>0.23283333333333334</v>
      </c>
      <c r="J133" s="25">
        <v>5.0</v>
      </c>
      <c r="K133" s="16">
        <f t="shared" si="5"/>
        <v>13.04623519</v>
      </c>
      <c r="L133" s="20">
        <f t="shared" si="6"/>
        <v>12073.0136</v>
      </c>
      <c r="M133" s="25">
        <f t="shared" si="7"/>
        <v>5.012427609</v>
      </c>
      <c r="N133" s="25">
        <f t="shared" si="8"/>
        <v>30923.4073</v>
      </c>
      <c r="O133" s="25">
        <f t="shared" si="10"/>
        <v>3575816.862</v>
      </c>
      <c r="P133" s="25"/>
    </row>
    <row r="134" ht="15.75" customHeight="1">
      <c r="A134" s="7">
        <v>42498.0</v>
      </c>
      <c r="B134" s="19">
        <v>2596.7218</v>
      </c>
      <c r="C134" s="23">
        <f t="shared" si="1"/>
        <v>2.5967218</v>
      </c>
      <c r="D134" s="16">
        <f t="shared" si="2"/>
        <v>6.6</v>
      </c>
      <c r="E134" s="16">
        <f t="shared" si="3"/>
        <v>17.13836388</v>
      </c>
      <c r="F134" s="25">
        <f t="shared" si="4"/>
        <v>411.3207331</v>
      </c>
      <c r="G134" s="19">
        <f t="shared" si="9"/>
        <v>26134.96901</v>
      </c>
      <c r="H134" s="16">
        <v>9.48</v>
      </c>
      <c r="I134" s="28">
        <v>0.2305</v>
      </c>
      <c r="J134" s="25">
        <v>5.0</v>
      </c>
      <c r="K134" s="16">
        <f t="shared" si="5"/>
        <v>13.16797625</v>
      </c>
      <c r="L134" s="20">
        <f t="shared" si="6"/>
        <v>12338.39479</v>
      </c>
      <c r="M134" s="25">
        <f t="shared" si="7"/>
        <v>5.000497309</v>
      </c>
      <c r="N134" s="25">
        <f t="shared" si="8"/>
        <v>31236.44252</v>
      </c>
      <c r="O134" s="25">
        <f t="shared" si="10"/>
        <v>3607053.304</v>
      </c>
      <c r="P134" s="25"/>
    </row>
    <row r="135" ht="15.75" customHeight="1">
      <c r="A135" s="7">
        <v>42499.0</v>
      </c>
      <c r="B135" s="19">
        <v>2619.8292</v>
      </c>
      <c r="C135" s="23">
        <f t="shared" si="1"/>
        <v>2.6198292</v>
      </c>
      <c r="D135" s="16">
        <f t="shared" si="2"/>
        <v>6.6</v>
      </c>
      <c r="E135" s="16">
        <f t="shared" si="3"/>
        <v>17.29087272</v>
      </c>
      <c r="F135" s="25">
        <f t="shared" si="4"/>
        <v>414.9809453</v>
      </c>
      <c r="G135" s="19">
        <f t="shared" si="9"/>
        <v>26549.94995</v>
      </c>
      <c r="H135" s="16">
        <v>9.3</v>
      </c>
      <c r="I135" s="28">
        <v>0.2326666666666667</v>
      </c>
      <c r="J135" s="25">
        <v>5.0</v>
      </c>
      <c r="K135" s="16">
        <f t="shared" si="5"/>
        <v>13.4100324</v>
      </c>
      <c r="L135" s="20">
        <f t="shared" si="6"/>
        <v>11991.40401</v>
      </c>
      <c r="M135" s="25">
        <f t="shared" si="7"/>
        <v>5.190980283</v>
      </c>
      <c r="N135" s="25">
        <f t="shared" si="8"/>
        <v>30945.55874</v>
      </c>
      <c r="O135" s="25">
        <f t="shared" si="10"/>
        <v>3637998.863</v>
      </c>
      <c r="P135" s="25"/>
    </row>
    <row r="136" ht="15.75" customHeight="1">
      <c r="A136" s="7">
        <v>42500.0</v>
      </c>
      <c r="B136" s="19">
        <v>2678.5523</v>
      </c>
      <c r="C136" s="23">
        <f t="shared" si="1"/>
        <v>2.6785523</v>
      </c>
      <c r="D136" s="16">
        <f t="shared" si="2"/>
        <v>6.6</v>
      </c>
      <c r="E136" s="16">
        <f t="shared" si="3"/>
        <v>17.67844518</v>
      </c>
      <c r="F136" s="25">
        <f t="shared" si="4"/>
        <v>424.2826843</v>
      </c>
      <c r="G136" s="19">
        <f t="shared" si="9"/>
        <v>26974.23264</v>
      </c>
      <c r="H136" s="16">
        <v>9.36</v>
      </c>
      <c r="I136" s="28">
        <v>0.23083333333333333</v>
      </c>
      <c r="J136" s="25">
        <v>5.0</v>
      </c>
      <c r="K136" s="16">
        <f t="shared" si="5"/>
        <v>13.60258143</v>
      </c>
      <c r="L136" s="20">
        <f t="shared" si="6"/>
        <v>12164.62094</v>
      </c>
      <c r="M136" s="25">
        <f t="shared" si="7"/>
        <v>5.231762089</v>
      </c>
      <c r="N136" s="25">
        <f t="shared" si="8"/>
        <v>31191.33574</v>
      </c>
      <c r="O136" s="25">
        <f t="shared" si="10"/>
        <v>3669190.199</v>
      </c>
      <c r="P136" s="25"/>
    </row>
    <row r="137" ht="15.75" customHeight="1">
      <c r="A137" s="7">
        <v>42501.0</v>
      </c>
      <c r="B137" s="19">
        <v>2576.6882</v>
      </c>
      <c r="C137" s="23">
        <f t="shared" si="1"/>
        <v>2.5766882</v>
      </c>
      <c r="D137" s="16">
        <f t="shared" si="2"/>
        <v>6.6</v>
      </c>
      <c r="E137" s="16">
        <f t="shared" si="3"/>
        <v>17.00614212</v>
      </c>
      <c r="F137" s="25">
        <f t="shared" si="4"/>
        <v>408.1474109</v>
      </c>
      <c r="G137" s="19">
        <f t="shared" si="9"/>
        <v>27382.38005</v>
      </c>
      <c r="H137" s="16">
        <v>10.0</v>
      </c>
      <c r="I137" s="28">
        <v>0.23700000000000002</v>
      </c>
      <c r="J137" s="25">
        <v>5.0</v>
      </c>
      <c r="K137" s="16">
        <f t="shared" si="5"/>
        <v>13.43485227</v>
      </c>
      <c r="L137" s="20">
        <f t="shared" si="6"/>
        <v>12658.22785</v>
      </c>
      <c r="M137" s="25">
        <f t="shared" si="7"/>
        <v>4.836546819</v>
      </c>
      <c r="N137" s="25">
        <f t="shared" si="8"/>
        <v>30379.74684</v>
      </c>
      <c r="O137" s="25">
        <f t="shared" si="10"/>
        <v>3699569.946</v>
      </c>
      <c r="P137" s="25"/>
    </row>
    <row r="138" ht="15.75" customHeight="1">
      <c r="A138" s="7">
        <v>42502.0</v>
      </c>
      <c r="B138" s="19">
        <v>2640.5013</v>
      </c>
      <c r="C138" s="23">
        <f t="shared" si="1"/>
        <v>2.6405013</v>
      </c>
      <c r="D138" s="16">
        <f t="shared" si="2"/>
        <v>6.6</v>
      </c>
      <c r="E138" s="16">
        <f t="shared" si="3"/>
        <v>17.42730858</v>
      </c>
      <c r="F138" s="25">
        <f t="shared" si="4"/>
        <v>418.2554059</v>
      </c>
      <c r="G138" s="19">
        <f t="shared" si="9"/>
        <v>27800.63545</v>
      </c>
      <c r="H138" s="16">
        <v>10.06</v>
      </c>
      <c r="I138" s="28">
        <v>0.22816666666666666</v>
      </c>
      <c r="J138" s="25">
        <v>5.0</v>
      </c>
      <c r="K138" s="16">
        <f t="shared" si="5"/>
        <v>13.25443636</v>
      </c>
      <c r="L138" s="20">
        <f t="shared" si="6"/>
        <v>13227.17312</v>
      </c>
      <c r="M138" s="25">
        <f t="shared" si="7"/>
        <v>4.74313826</v>
      </c>
      <c r="N138" s="25">
        <f t="shared" si="8"/>
        <v>31555.8802</v>
      </c>
      <c r="O138" s="25">
        <f t="shared" si="10"/>
        <v>3731125.826</v>
      </c>
      <c r="P138" s="25"/>
    </row>
    <row r="139" ht="15.75" customHeight="1">
      <c r="A139" s="7">
        <v>42503.0</v>
      </c>
      <c r="B139" s="19">
        <v>2813.5085</v>
      </c>
      <c r="C139" s="23">
        <f t="shared" si="1"/>
        <v>2.8135085</v>
      </c>
      <c r="D139" s="16">
        <f t="shared" si="2"/>
        <v>6.6</v>
      </c>
      <c r="E139" s="16">
        <f t="shared" si="3"/>
        <v>18.5691561</v>
      </c>
      <c r="F139" s="25">
        <f t="shared" si="4"/>
        <v>445.6597464</v>
      </c>
      <c r="G139" s="19">
        <f t="shared" si="9"/>
        <v>28246.2952</v>
      </c>
      <c r="H139" s="16">
        <v>10.51</v>
      </c>
      <c r="I139" s="28">
        <v>0.2275</v>
      </c>
      <c r="J139" s="25">
        <v>5.0</v>
      </c>
      <c r="K139" s="16">
        <f t="shared" si="5"/>
        <v>14.08161004</v>
      </c>
      <c r="L139" s="20">
        <f t="shared" si="6"/>
        <v>13859.34066</v>
      </c>
      <c r="M139" s="25">
        <f t="shared" si="7"/>
        <v>4.823386884</v>
      </c>
      <c r="N139" s="25">
        <f t="shared" si="8"/>
        <v>31648.35165</v>
      </c>
      <c r="O139" s="25">
        <f t="shared" si="10"/>
        <v>3762774.177</v>
      </c>
      <c r="P139" s="25"/>
    </row>
    <row r="140" ht="15.75" customHeight="1">
      <c r="A140" s="7">
        <v>42504.0</v>
      </c>
      <c r="B140" s="19">
        <v>2768.5727</v>
      </c>
      <c r="C140" s="23">
        <f t="shared" si="1"/>
        <v>2.7685727</v>
      </c>
      <c r="D140" s="16">
        <f t="shared" si="2"/>
        <v>6.6</v>
      </c>
      <c r="E140" s="16">
        <f t="shared" si="3"/>
        <v>18.27257982</v>
      </c>
      <c r="F140" s="25">
        <f t="shared" si="4"/>
        <v>438.5419157</v>
      </c>
      <c r="G140" s="19">
        <f t="shared" si="9"/>
        <v>28684.83711</v>
      </c>
      <c r="H140" s="16">
        <v>10.24</v>
      </c>
      <c r="I140" s="28">
        <v>0.23216666666666666</v>
      </c>
      <c r="J140" s="25">
        <v>5.0</v>
      </c>
      <c r="K140" s="16">
        <f t="shared" si="5"/>
        <v>14.14094649</v>
      </c>
      <c r="L140" s="20">
        <f t="shared" si="6"/>
        <v>13231.87365</v>
      </c>
      <c r="M140" s="25">
        <f t="shared" si="7"/>
        <v>4.971426502</v>
      </c>
      <c r="N140" s="25">
        <f t="shared" si="8"/>
        <v>31012.20388</v>
      </c>
      <c r="O140" s="25">
        <f t="shared" si="10"/>
        <v>3793786.381</v>
      </c>
      <c r="P140" s="25"/>
    </row>
    <row r="141" ht="15.75" customHeight="1">
      <c r="A141" s="7">
        <v>42505.0</v>
      </c>
      <c r="B141" s="19">
        <v>2787.9132</v>
      </c>
      <c r="C141" s="23">
        <f t="shared" si="1"/>
        <v>2.7879132</v>
      </c>
      <c r="D141" s="16">
        <f t="shared" si="2"/>
        <v>6.6</v>
      </c>
      <c r="E141" s="16">
        <f t="shared" si="3"/>
        <v>18.40022712</v>
      </c>
      <c r="F141" s="25">
        <f t="shared" si="4"/>
        <v>441.6054509</v>
      </c>
      <c r="G141" s="19">
        <f t="shared" si="9"/>
        <v>29126.44257</v>
      </c>
      <c r="H141" s="16">
        <v>9.96</v>
      </c>
      <c r="I141" s="28">
        <v>0.23233333333333334</v>
      </c>
      <c r="J141" s="25">
        <v>5.0</v>
      </c>
      <c r="K141" s="16">
        <f t="shared" si="5"/>
        <v>14.24995367</v>
      </c>
      <c r="L141" s="20">
        <f t="shared" si="6"/>
        <v>12860.83214</v>
      </c>
      <c r="M141" s="25">
        <f t="shared" si="7"/>
        <v>5.150585664</v>
      </c>
      <c r="N141" s="25">
        <f t="shared" si="8"/>
        <v>30989.95696</v>
      </c>
      <c r="O141" s="25">
        <f t="shared" si="10"/>
        <v>3824776.338</v>
      </c>
      <c r="P141" s="25"/>
    </row>
    <row r="142" ht="15.75" customHeight="1">
      <c r="A142" s="7">
        <v>42506.0</v>
      </c>
      <c r="B142" s="19">
        <v>2782.0494</v>
      </c>
      <c r="C142" s="23">
        <f t="shared" si="1"/>
        <v>2.7820494</v>
      </c>
      <c r="D142" s="16">
        <f t="shared" si="2"/>
        <v>6.6</v>
      </c>
      <c r="E142" s="16">
        <f t="shared" si="3"/>
        <v>18.36152604</v>
      </c>
      <c r="F142" s="25">
        <f t="shared" si="4"/>
        <v>440.676625</v>
      </c>
      <c r="G142" s="19">
        <f t="shared" si="9"/>
        <v>29567.11919</v>
      </c>
      <c r="H142" s="16">
        <v>11.17</v>
      </c>
      <c r="I142" s="28">
        <v>0.2338333333333333</v>
      </c>
      <c r="J142" s="25">
        <v>5.0</v>
      </c>
      <c r="K142" s="16">
        <f t="shared" si="5"/>
        <v>14.31178946</v>
      </c>
      <c r="L142" s="20">
        <f t="shared" si="6"/>
        <v>14330.71989</v>
      </c>
      <c r="M142" s="25">
        <f t="shared" si="7"/>
        <v>4.612573148</v>
      </c>
      <c r="N142" s="25">
        <f t="shared" si="8"/>
        <v>30791.1618</v>
      </c>
      <c r="O142" s="25">
        <f t="shared" si="10"/>
        <v>3855567.5</v>
      </c>
      <c r="P142" s="25"/>
    </row>
    <row r="143" ht="15.75" customHeight="1">
      <c r="A143" s="7">
        <v>42507.0</v>
      </c>
      <c r="B143" s="19">
        <v>2777.3602</v>
      </c>
      <c r="C143" s="23">
        <f t="shared" si="1"/>
        <v>2.7773602</v>
      </c>
      <c r="D143" s="16">
        <f t="shared" si="2"/>
        <v>6.6</v>
      </c>
      <c r="E143" s="16">
        <f t="shared" si="3"/>
        <v>18.33057732</v>
      </c>
      <c r="F143" s="25">
        <f t="shared" si="4"/>
        <v>439.9338557</v>
      </c>
      <c r="G143" s="19">
        <f t="shared" si="9"/>
        <v>30007.05305</v>
      </c>
      <c r="H143" s="16">
        <v>12.2</v>
      </c>
      <c r="I143" s="28">
        <v>0.229</v>
      </c>
      <c r="J143" s="25">
        <v>5.0</v>
      </c>
      <c r="K143" s="16">
        <f t="shared" si="5"/>
        <v>13.99234069</v>
      </c>
      <c r="L143" s="20">
        <f t="shared" si="6"/>
        <v>15982.53275</v>
      </c>
      <c r="M143" s="25">
        <f t="shared" si="7"/>
        <v>4.128887416</v>
      </c>
      <c r="N143" s="25">
        <f t="shared" si="8"/>
        <v>31441.04803</v>
      </c>
      <c r="O143" s="25">
        <f t="shared" si="10"/>
        <v>3887008.548</v>
      </c>
      <c r="P143" s="25"/>
    </row>
    <row r="144" ht="15.75" customHeight="1">
      <c r="A144" s="7">
        <v>42508.0</v>
      </c>
      <c r="B144" s="19">
        <v>2893.0189</v>
      </c>
      <c r="C144" s="23">
        <f t="shared" si="1"/>
        <v>2.8930189</v>
      </c>
      <c r="D144" s="16">
        <f t="shared" si="2"/>
        <v>6.6</v>
      </c>
      <c r="E144" s="16">
        <f t="shared" si="3"/>
        <v>19.09392474</v>
      </c>
      <c r="F144" s="25">
        <f t="shared" si="4"/>
        <v>458.2541938</v>
      </c>
      <c r="G144" s="19">
        <f t="shared" si="9"/>
        <v>30465.30724</v>
      </c>
      <c r="H144" s="16">
        <v>13.56</v>
      </c>
      <c r="I144" s="28">
        <v>0.23083333333333333</v>
      </c>
      <c r="J144" s="25">
        <v>5.0</v>
      </c>
      <c r="K144" s="16">
        <f t="shared" si="5"/>
        <v>14.69171431</v>
      </c>
      <c r="L144" s="20">
        <f t="shared" si="6"/>
        <v>17623.10469</v>
      </c>
      <c r="M144" s="25">
        <f t="shared" si="7"/>
        <v>3.900455128</v>
      </c>
      <c r="N144" s="25">
        <f t="shared" si="8"/>
        <v>31191.33574</v>
      </c>
      <c r="O144" s="25">
        <f t="shared" si="10"/>
        <v>3918199.884</v>
      </c>
      <c r="P144" s="25"/>
    </row>
    <row r="145" ht="15.75" customHeight="1">
      <c r="A145" s="7">
        <v>42509.0</v>
      </c>
      <c r="B145" s="19">
        <v>2959.2314</v>
      </c>
      <c r="C145" s="23">
        <f t="shared" si="1"/>
        <v>2.9592314</v>
      </c>
      <c r="D145" s="16">
        <f t="shared" si="2"/>
        <v>6.6</v>
      </c>
      <c r="E145" s="16">
        <f t="shared" si="3"/>
        <v>19.53092724</v>
      </c>
      <c r="F145" s="25">
        <f t="shared" si="4"/>
        <v>468.7422538</v>
      </c>
      <c r="G145" s="19">
        <f t="shared" si="9"/>
        <v>30934.04949</v>
      </c>
      <c r="H145" s="16">
        <v>14.77</v>
      </c>
      <c r="I145" s="28">
        <v>0.2326666666666667</v>
      </c>
      <c r="J145" s="25">
        <v>5.0</v>
      </c>
      <c r="K145" s="16">
        <f t="shared" si="5"/>
        <v>15.14731913</v>
      </c>
      <c r="L145" s="20">
        <f t="shared" si="6"/>
        <v>19044.41261</v>
      </c>
      <c r="M145" s="25">
        <f t="shared" si="7"/>
        <v>3.691966747</v>
      </c>
      <c r="N145" s="25">
        <f t="shared" si="8"/>
        <v>30945.55874</v>
      </c>
      <c r="O145" s="25">
        <f t="shared" si="10"/>
        <v>3949145.443</v>
      </c>
      <c r="P145" s="25"/>
    </row>
    <row r="146" ht="15.75" customHeight="1">
      <c r="A146" s="7">
        <v>42510.0</v>
      </c>
      <c r="B146" s="19">
        <v>3019.804</v>
      </c>
      <c r="C146" s="23">
        <f t="shared" si="1"/>
        <v>3.019804</v>
      </c>
      <c r="D146" s="16">
        <f t="shared" si="2"/>
        <v>6.6</v>
      </c>
      <c r="E146" s="16">
        <f t="shared" si="3"/>
        <v>19.9307064</v>
      </c>
      <c r="F146" s="25">
        <f t="shared" si="4"/>
        <v>478.3369536</v>
      </c>
      <c r="G146" s="19">
        <f t="shared" si="9"/>
        <v>31412.38645</v>
      </c>
      <c r="H146" s="16">
        <v>13.64</v>
      </c>
      <c r="I146" s="28">
        <v>0.23166666666666666</v>
      </c>
      <c r="J146" s="25">
        <v>5.0</v>
      </c>
      <c r="K146" s="16">
        <f t="shared" si="5"/>
        <v>15.39093439</v>
      </c>
      <c r="L146" s="20">
        <f t="shared" si="6"/>
        <v>17663.30935</v>
      </c>
      <c r="M146" s="25">
        <f t="shared" si="7"/>
        <v>4.062123445</v>
      </c>
      <c r="N146" s="25">
        <f t="shared" si="8"/>
        <v>31079.13669</v>
      </c>
      <c r="O146" s="25">
        <f t="shared" si="10"/>
        <v>3980224.579</v>
      </c>
      <c r="P146" s="25"/>
    </row>
    <row r="147" ht="15.75" customHeight="1">
      <c r="A147" s="7">
        <v>42511.0</v>
      </c>
      <c r="B147" s="19">
        <v>3042.5019</v>
      </c>
      <c r="C147" s="23">
        <f t="shared" si="1"/>
        <v>3.0425019</v>
      </c>
      <c r="D147" s="16">
        <f t="shared" si="2"/>
        <v>6.6</v>
      </c>
      <c r="E147" s="16">
        <f t="shared" si="3"/>
        <v>20.08051254</v>
      </c>
      <c r="F147" s="25">
        <f t="shared" si="4"/>
        <v>481.932301</v>
      </c>
      <c r="G147" s="19">
        <f t="shared" si="9"/>
        <v>31894.31875</v>
      </c>
      <c r="H147" s="16">
        <v>14.02</v>
      </c>
      <c r="I147" s="28">
        <v>0.23366666666666666</v>
      </c>
      <c r="J147" s="25">
        <v>5.0</v>
      </c>
      <c r="K147" s="16">
        <f t="shared" si="5"/>
        <v>15.6404881</v>
      </c>
      <c r="L147" s="20">
        <f t="shared" si="6"/>
        <v>18000</v>
      </c>
      <c r="M147" s="25">
        <f t="shared" si="7"/>
        <v>4.016102508</v>
      </c>
      <c r="N147" s="25">
        <f t="shared" si="8"/>
        <v>30813.12411</v>
      </c>
      <c r="O147" s="25">
        <f t="shared" si="10"/>
        <v>4011037.703</v>
      </c>
      <c r="P147" s="25"/>
    </row>
    <row r="148" ht="15.75" customHeight="1">
      <c r="A148" s="7">
        <v>42512.0</v>
      </c>
      <c r="B148" s="19">
        <v>3034.0969</v>
      </c>
      <c r="C148" s="23">
        <f t="shared" si="1"/>
        <v>3.0340969</v>
      </c>
      <c r="D148" s="16">
        <f t="shared" si="2"/>
        <v>6.6</v>
      </c>
      <c r="E148" s="16">
        <f t="shared" si="3"/>
        <v>20.02503954</v>
      </c>
      <c r="F148" s="25">
        <f t="shared" si="4"/>
        <v>480.600949</v>
      </c>
      <c r="G148" s="19">
        <f t="shared" si="9"/>
        <v>32374.9197</v>
      </c>
      <c r="H148" s="16">
        <v>14.29</v>
      </c>
      <c r="I148" s="28">
        <v>0.23</v>
      </c>
      <c r="J148" s="25">
        <v>5.0</v>
      </c>
      <c r="K148" s="16">
        <f t="shared" si="5"/>
        <v>15.35253031</v>
      </c>
      <c r="L148" s="20">
        <f t="shared" si="6"/>
        <v>18639.13043</v>
      </c>
      <c r="M148" s="25">
        <f t="shared" si="7"/>
        <v>3.867677336</v>
      </c>
      <c r="N148" s="25">
        <f t="shared" si="8"/>
        <v>31304.34783</v>
      </c>
      <c r="O148" s="25">
        <f t="shared" si="10"/>
        <v>4042342.051</v>
      </c>
      <c r="P148" s="25"/>
    </row>
    <row r="149" ht="15.75" customHeight="1">
      <c r="A149" s="7">
        <v>42513.0</v>
      </c>
      <c r="B149" s="19">
        <v>3047.7928</v>
      </c>
      <c r="C149" s="23">
        <f t="shared" si="1"/>
        <v>3.0477928</v>
      </c>
      <c r="D149" s="16">
        <f t="shared" si="2"/>
        <v>6.6</v>
      </c>
      <c r="E149" s="16">
        <f t="shared" si="3"/>
        <v>20.11543248</v>
      </c>
      <c r="F149" s="25">
        <f t="shared" si="4"/>
        <v>482.7703795</v>
      </c>
      <c r="G149" s="19">
        <f t="shared" si="9"/>
        <v>32857.69008</v>
      </c>
      <c r="H149" s="16">
        <v>13.46</v>
      </c>
      <c r="I149" s="28">
        <v>0.23183333333333334</v>
      </c>
      <c r="J149" s="25">
        <v>5.0</v>
      </c>
      <c r="K149" s="16">
        <f t="shared" si="5"/>
        <v>15.54475921</v>
      </c>
      <c r="L149" s="20">
        <f t="shared" si="6"/>
        <v>17417.68512</v>
      </c>
      <c r="M149" s="25">
        <f t="shared" si="7"/>
        <v>4.157587902</v>
      </c>
      <c r="N149" s="25">
        <f t="shared" si="8"/>
        <v>31056.79367</v>
      </c>
      <c r="O149" s="25">
        <f t="shared" si="10"/>
        <v>4073398.845</v>
      </c>
      <c r="P149" s="25"/>
    </row>
    <row r="150" ht="15.75" customHeight="1">
      <c r="A150" s="7">
        <v>42514.0</v>
      </c>
      <c r="B150" s="19">
        <v>3097.5979</v>
      </c>
      <c r="C150" s="23">
        <f t="shared" si="1"/>
        <v>3.0975979</v>
      </c>
      <c r="D150" s="16">
        <f t="shared" si="2"/>
        <v>6.6</v>
      </c>
      <c r="E150" s="16">
        <f t="shared" si="3"/>
        <v>20.44414614</v>
      </c>
      <c r="F150" s="25">
        <f t="shared" si="4"/>
        <v>490.6595074</v>
      </c>
      <c r="G150" s="19">
        <f t="shared" si="9"/>
        <v>33348.34958</v>
      </c>
      <c r="H150" s="16">
        <v>12.73</v>
      </c>
      <c r="I150" s="28">
        <v>0.23333333333333334</v>
      </c>
      <c r="J150" s="25">
        <v>5.0</v>
      </c>
      <c r="K150" s="16">
        <f t="shared" si="5"/>
        <v>15.90100255</v>
      </c>
      <c r="L150" s="20">
        <f t="shared" si="6"/>
        <v>16367.14286</v>
      </c>
      <c r="M150" s="25">
        <f t="shared" si="7"/>
        <v>4.496748562</v>
      </c>
      <c r="N150" s="25">
        <f t="shared" si="8"/>
        <v>30857.14286</v>
      </c>
      <c r="O150" s="25">
        <f t="shared" si="10"/>
        <v>4104255.988</v>
      </c>
      <c r="P150" s="25"/>
    </row>
    <row r="151" ht="15.75" customHeight="1">
      <c r="A151" s="7">
        <v>42515.0</v>
      </c>
      <c r="B151" s="19">
        <v>3126.5085</v>
      </c>
      <c r="C151" s="23">
        <f t="shared" si="1"/>
        <v>3.1265085</v>
      </c>
      <c r="D151" s="16">
        <f t="shared" si="2"/>
        <v>6.6</v>
      </c>
      <c r="E151" s="16">
        <f t="shared" si="3"/>
        <v>20.6349561</v>
      </c>
      <c r="F151" s="25">
        <f t="shared" si="4"/>
        <v>495.2389464</v>
      </c>
      <c r="G151" s="19">
        <f t="shared" si="9"/>
        <v>33843.58853</v>
      </c>
      <c r="H151" s="16">
        <v>12.53</v>
      </c>
      <c r="I151" s="28">
        <v>0.23183333333333334</v>
      </c>
      <c r="J151" s="25">
        <v>5.0</v>
      </c>
      <c r="K151" s="16">
        <f t="shared" si="5"/>
        <v>15.94623552</v>
      </c>
      <c r="L151" s="20">
        <f t="shared" si="6"/>
        <v>16214.23436</v>
      </c>
      <c r="M151" s="25">
        <f t="shared" si="7"/>
        <v>4.581520181</v>
      </c>
      <c r="N151" s="25">
        <f t="shared" si="8"/>
        <v>31056.79367</v>
      </c>
      <c r="O151" s="25">
        <f t="shared" si="10"/>
        <v>4135312.781</v>
      </c>
      <c r="P151" s="25"/>
    </row>
    <row r="152" ht="15.75" customHeight="1">
      <c r="A152" s="7">
        <v>42516.0</v>
      </c>
      <c r="B152" s="19">
        <v>3161.323</v>
      </c>
      <c r="C152" s="23">
        <f t="shared" si="1"/>
        <v>3.161323</v>
      </c>
      <c r="D152" s="16">
        <f t="shared" si="2"/>
        <v>6.6</v>
      </c>
      <c r="E152" s="16">
        <f t="shared" si="3"/>
        <v>20.8647318</v>
      </c>
      <c r="F152" s="25">
        <f t="shared" si="4"/>
        <v>500.7535632</v>
      </c>
      <c r="G152" s="19">
        <f t="shared" si="9"/>
        <v>34344.34209</v>
      </c>
      <c r="H152" s="16">
        <v>12.43</v>
      </c>
      <c r="I152" s="28">
        <v>0.2315</v>
      </c>
      <c r="J152" s="25">
        <v>5.0</v>
      </c>
      <c r="K152" s="16">
        <f t="shared" si="5"/>
        <v>16.10061804</v>
      </c>
      <c r="L152" s="20">
        <f t="shared" si="6"/>
        <v>16107.99136</v>
      </c>
      <c r="M152" s="25">
        <f t="shared" si="7"/>
        <v>4.663091307</v>
      </c>
      <c r="N152" s="25">
        <f t="shared" si="8"/>
        <v>31101.51188</v>
      </c>
      <c r="O152" s="25">
        <f t="shared" si="10"/>
        <v>4166414.293</v>
      </c>
      <c r="P152" s="25"/>
    </row>
    <row r="153" ht="15.75" customHeight="1">
      <c r="A153" s="7">
        <v>42517.0</v>
      </c>
      <c r="B153" s="19">
        <v>3253.1913</v>
      </c>
      <c r="C153" s="23">
        <f t="shared" si="1"/>
        <v>3.2531913</v>
      </c>
      <c r="D153" s="16">
        <f t="shared" si="2"/>
        <v>6.6</v>
      </c>
      <c r="E153" s="16">
        <f t="shared" si="3"/>
        <v>21.47106258</v>
      </c>
      <c r="F153" s="25">
        <f t="shared" si="4"/>
        <v>515.3055019</v>
      </c>
      <c r="G153" s="19">
        <f t="shared" si="9"/>
        <v>34859.6476</v>
      </c>
      <c r="H153" s="16">
        <v>11.3</v>
      </c>
      <c r="I153" s="28">
        <v>0.23</v>
      </c>
      <c r="J153" s="25">
        <v>5.0</v>
      </c>
      <c r="K153" s="16">
        <f t="shared" si="5"/>
        <v>16.46114798</v>
      </c>
      <c r="L153" s="20">
        <f t="shared" si="6"/>
        <v>14739.13043</v>
      </c>
      <c r="M153" s="25">
        <f t="shared" si="7"/>
        <v>5.244259533</v>
      </c>
      <c r="N153" s="25">
        <f t="shared" si="8"/>
        <v>31304.34783</v>
      </c>
      <c r="O153" s="25">
        <f t="shared" si="10"/>
        <v>4197718.641</v>
      </c>
      <c r="P153" s="25"/>
    </row>
    <row r="154" ht="15.75" customHeight="1">
      <c r="A154" s="7">
        <v>42518.0</v>
      </c>
      <c r="B154" s="19">
        <v>3175.1154</v>
      </c>
      <c r="C154" s="23">
        <f t="shared" si="1"/>
        <v>3.1751154</v>
      </c>
      <c r="D154" s="16">
        <f t="shared" si="2"/>
        <v>6.6</v>
      </c>
      <c r="E154" s="16">
        <f t="shared" si="3"/>
        <v>20.95576164</v>
      </c>
      <c r="F154" s="25">
        <f t="shared" si="4"/>
        <v>502.9382794</v>
      </c>
      <c r="G154" s="19">
        <f t="shared" si="9"/>
        <v>35362.58587</v>
      </c>
      <c r="H154" s="16">
        <v>11.89</v>
      </c>
      <c r="I154" s="28">
        <v>0.23083333333333333</v>
      </c>
      <c r="J154" s="25">
        <v>5.0</v>
      </c>
      <c r="K154" s="16">
        <f t="shared" si="5"/>
        <v>16.12429437</v>
      </c>
      <c r="L154" s="20">
        <f t="shared" si="6"/>
        <v>15452.70758</v>
      </c>
      <c r="M154" s="25">
        <f t="shared" si="7"/>
        <v>4.882040348</v>
      </c>
      <c r="N154" s="25">
        <f t="shared" si="8"/>
        <v>31191.33574</v>
      </c>
      <c r="O154" s="25">
        <f t="shared" si="10"/>
        <v>4228909.977</v>
      </c>
      <c r="P154" s="25"/>
    </row>
    <row r="155" ht="15.75" customHeight="1">
      <c r="A155" s="7">
        <v>42519.0</v>
      </c>
      <c r="B155" s="19">
        <v>3275.4294</v>
      </c>
      <c r="C155" s="23">
        <f t="shared" si="1"/>
        <v>3.2754294</v>
      </c>
      <c r="D155" s="16">
        <f t="shared" si="2"/>
        <v>6.6</v>
      </c>
      <c r="E155" s="16">
        <f t="shared" si="3"/>
        <v>21.61783404</v>
      </c>
      <c r="F155" s="25">
        <f t="shared" si="4"/>
        <v>518.828017</v>
      </c>
      <c r="G155" s="19">
        <f t="shared" si="9"/>
        <v>35881.41389</v>
      </c>
      <c r="H155" s="16">
        <v>12.35</v>
      </c>
      <c r="I155" s="28">
        <v>0.23183333333333334</v>
      </c>
      <c r="J155" s="25">
        <v>5.0</v>
      </c>
      <c r="K155" s="16">
        <f t="shared" si="5"/>
        <v>16.70578175</v>
      </c>
      <c r="L155" s="20">
        <f t="shared" si="6"/>
        <v>15981.30841</v>
      </c>
      <c r="M155" s="25">
        <f t="shared" si="7"/>
        <v>4.869701563</v>
      </c>
      <c r="N155" s="25">
        <f t="shared" si="8"/>
        <v>31056.79367</v>
      </c>
      <c r="O155" s="25">
        <f t="shared" si="10"/>
        <v>4259966.771</v>
      </c>
      <c r="P155" s="25"/>
    </row>
    <row r="156" ht="15.75" customHeight="1">
      <c r="A156" s="7">
        <v>42520.0</v>
      </c>
      <c r="B156" s="19">
        <v>3266.9893</v>
      </c>
      <c r="C156" s="23">
        <f t="shared" si="1"/>
        <v>3.2669893</v>
      </c>
      <c r="D156" s="16">
        <f t="shared" si="2"/>
        <v>6.6</v>
      </c>
      <c r="E156" s="16">
        <f t="shared" si="3"/>
        <v>21.56212938</v>
      </c>
      <c r="F156" s="25">
        <f t="shared" si="4"/>
        <v>517.4911051</v>
      </c>
      <c r="G156" s="19">
        <f t="shared" si="9"/>
        <v>36398.905</v>
      </c>
      <c r="H156" s="16">
        <v>12.73</v>
      </c>
      <c r="I156" s="28">
        <v>0.232</v>
      </c>
      <c r="J156" s="25">
        <v>5.0</v>
      </c>
      <c r="K156" s="16">
        <f t="shared" si="5"/>
        <v>16.67471339</v>
      </c>
      <c r="L156" s="20">
        <f t="shared" si="6"/>
        <v>16461.2069</v>
      </c>
      <c r="M156" s="25">
        <f t="shared" si="7"/>
        <v>4.715551311</v>
      </c>
      <c r="N156" s="25">
        <f t="shared" si="8"/>
        <v>31034.48276</v>
      </c>
      <c r="O156" s="25">
        <f t="shared" si="10"/>
        <v>4291001.253</v>
      </c>
      <c r="P156" s="25"/>
    </row>
    <row r="157" ht="15.75" customHeight="1">
      <c r="A157" s="7">
        <v>42521.0</v>
      </c>
      <c r="B157" s="19">
        <v>3226.0808</v>
      </c>
      <c r="C157" s="23">
        <f t="shared" si="1"/>
        <v>3.2260808</v>
      </c>
      <c r="D157" s="16">
        <f t="shared" si="2"/>
        <v>6.6</v>
      </c>
      <c r="E157" s="16">
        <f t="shared" si="3"/>
        <v>21.29213328</v>
      </c>
      <c r="F157" s="25">
        <f t="shared" si="4"/>
        <v>511.0111987</v>
      </c>
      <c r="G157" s="19">
        <f t="shared" si="9"/>
        <v>36909.9162</v>
      </c>
      <c r="H157" s="16">
        <v>14.08</v>
      </c>
      <c r="I157" s="28">
        <v>0.23566666666666666</v>
      </c>
      <c r="J157" s="25">
        <v>5.0</v>
      </c>
      <c r="K157" s="16">
        <f t="shared" si="5"/>
        <v>16.72615359</v>
      </c>
      <c r="L157" s="20">
        <f t="shared" si="6"/>
        <v>17923.62093</v>
      </c>
      <c r="M157" s="25">
        <f t="shared" si="7"/>
        <v>4.276573361</v>
      </c>
      <c r="N157" s="25">
        <f t="shared" si="8"/>
        <v>30551.62659</v>
      </c>
      <c r="O157" s="25">
        <f t="shared" si="10"/>
        <v>4321552.88</v>
      </c>
      <c r="P157" s="25"/>
    </row>
    <row r="158" ht="15.75" customHeight="1">
      <c r="A158" s="7">
        <v>42522.0</v>
      </c>
      <c r="B158" s="19">
        <v>3170.4475</v>
      </c>
      <c r="C158" s="23">
        <f t="shared" si="1"/>
        <v>3.1704475</v>
      </c>
      <c r="D158" s="16">
        <f t="shared" si="2"/>
        <v>6.6</v>
      </c>
      <c r="E158" s="16">
        <f t="shared" si="3"/>
        <v>20.9249535</v>
      </c>
      <c r="F158" s="25">
        <f t="shared" si="4"/>
        <v>502.198884</v>
      </c>
      <c r="G158" s="19">
        <f t="shared" si="9"/>
        <v>37412.11508</v>
      </c>
      <c r="H158" s="16">
        <v>14.0</v>
      </c>
      <c r="I158" s="28">
        <v>0.23133333333333334</v>
      </c>
      <c r="J158" s="25">
        <v>5.0</v>
      </c>
      <c r="K158" s="16">
        <f t="shared" si="5"/>
        <v>16.13546414</v>
      </c>
      <c r="L158" s="20">
        <f t="shared" si="6"/>
        <v>18155.6196</v>
      </c>
      <c r="M158" s="25">
        <f t="shared" si="7"/>
        <v>4.149119351</v>
      </c>
      <c r="N158" s="25">
        <f t="shared" si="8"/>
        <v>31123.91931</v>
      </c>
      <c r="O158" s="25">
        <f t="shared" si="10"/>
        <v>4352676.799</v>
      </c>
      <c r="P158" s="25"/>
    </row>
    <row r="159" ht="15.75" customHeight="1">
      <c r="A159" s="7">
        <v>42523.0</v>
      </c>
      <c r="B159" s="19">
        <v>3240.5703</v>
      </c>
      <c r="C159" s="23">
        <f t="shared" si="1"/>
        <v>3.2405703</v>
      </c>
      <c r="D159" s="16">
        <f t="shared" si="2"/>
        <v>6.6</v>
      </c>
      <c r="E159" s="16">
        <f t="shared" si="3"/>
        <v>21.38776398</v>
      </c>
      <c r="F159" s="25">
        <f t="shared" si="4"/>
        <v>513.3063355</v>
      </c>
      <c r="G159" s="19">
        <f t="shared" si="9"/>
        <v>37925.42142</v>
      </c>
      <c r="H159" s="16">
        <v>13.74</v>
      </c>
      <c r="I159" s="28">
        <v>0.23099999999999998</v>
      </c>
      <c r="J159" s="25">
        <v>5.0</v>
      </c>
      <c r="K159" s="16">
        <f t="shared" si="5"/>
        <v>16.46857826</v>
      </c>
      <c r="L159" s="20">
        <f t="shared" si="6"/>
        <v>17844.15584</v>
      </c>
      <c r="M159" s="25">
        <f t="shared" si="7"/>
        <v>4.314911336</v>
      </c>
      <c r="N159" s="25">
        <f t="shared" si="8"/>
        <v>31168.83117</v>
      </c>
      <c r="O159" s="25">
        <f t="shared" si="10"/>
        <v>4383845.63</v>
      </c>
      <c r="P159" s="25"/>
    </row>
    <row r="160" ht="15.75" customHeight="1">
      <c r="A160" s="7">
        <v>42524.0</v>
      </c>
      <c r="B160" s="19">
        <v>3413.4593</v>
      </c>
      <c r="C160" s="23">
        <f t="shared" si="1"/>
        <v>3.4134593</v>
      </c>
      <c r="D160" s="16">
        <f t="shared" si="2"/>
        <v>6.6</v>
      </c>
      <c r="E160" s="16">
        <f t="shared" si="3"/>
        <v>22.52883138</v>
      </c>
      <c r="F160" s="25">
        <f t="shared" si="4"/>
        <v>540.6919531</v>
      </c>
      <c r="G160" s="19">
        <f t="shared" si="9"/>
        <v>38466.11337</v>
      </c>
      <c r="H160" s="16">
        <v>13.85</v>
      </c>
      <c r="I160" s="28">
        <v>0.23016666666666669</v>
      </c>
      <c r="J160" s="25">
        <v>5.0</v>
      </c>
      <c r="K160" s="16">
        <f t="shared" si="5"/>
        <v>17.28462008</v>
      </c>
      <c r="L160" s="20">
        <f t="shared" si="6"/>
        <v>18052.13613</v>
      </c>
      <c r="M160" s="25">
        <f t="shared" si="7"/>
        <v>4.492753233</v>
      </c>
      <c r="N160" s="25">
        <f t="shared" si="8"/>
        <v>31281.67994</v>
      </c>
      <c r="O160" s="25">
        <f t="shared" si="10"/>
        <v>4415127.31</v>
      </c>
      <c r="P160" s="25"/>
    </row>
    <row r="161" ht="15.75" customHeight="1">
      <c r="A161" s="7">
        <v>42525.0</v>
      </c>
      <c r="B161" s="19">
        <v>3396.8318</v>
      </c>
      <c r="C161" s="23">
        <f t="shared" si="1"/>
        <v>3.3968318</v>
      </c>
      <c r="D161" s="16">
        <f t="shared" si="2"/>
        <v>6.6</v>
      </c>
      <c r="E161" s="16">
        <f t="shared" si="3"/>
        <v>22.41908988</v>
      </c>
      <c r="F161" s="25">
        <f t="shared" si="4"/>
        <v>538.0581571</v>
      </c>
      <c r="G161" s="19">
        <f t="shared" si="9"/>
        <v>39004.17153</v>
      </c>
      <c r="H161" s="16">
        <v>13.74</v>
      </c>
      <c r="I161" s="28">
        <v>0.23083333333333333</v>
      </c>
      <c r="J161" s="25">
        <v>5.0</v>
      </c>
      <c r="K161" s="16">
        <f t="shared" si="5"/>
        <v>17.25024416</v>
      </c>
      <c r="L161" s="20">
        <f t="shared" si="6"/>
        <v>17857.03971</v>
      </c>
      <c r="M161" s="25">
        <f t="shared" si="7"/>
        <v>4.519714626</v>
      </c>
      <c r="N161" s="25">
        <f t="shared" si="8"/>
        <v>31191.33574</v>
      </c>
      <c r="O161" s="25">
        <f t="shared" si="10"/>
        <v>4446318.646</v>
      </c>
      <c r="P161" s="25"/>
    </row>
    <row r="162" ht="15.75" customHeight="1">
      <c r="A162" s="7">
        <v>42526.0</v>
      </c>
      <c r="B162" s="19">
        <v>3326.0748</v>
      </c>
      <c r="C162" s="23">
        <f t="shared" si="1"/>
        <v>3.3260748</v>
      </c>
      <c r="D162" s="16">
        <f t="shared" si="2"/>
        <v>6.6</v>
      </c>
      <c r="E162" s="16">
        <f t="shared" si="3"/>
        <v>21.95209368</v>
      </c>
      <c r="F162" s="25">
        <f t="shared" si="4"/>
        <v>526.8502483</v>
      </c>
      <c r="G162" s="19">
        <f t="shared" si="9"/>
        <v>39531.02177</v>
      </c>
      <c r="H162" s="16">
        <v>13.98</v>
      </c>
      <c r="I162" s="28">
        <v>0.23316666666666666</v>
      </c>
      <c r="J162" s="25">
        <v>5.0</v>
      </c>
      <c r="K162" s="16">
        <f t="shared" si="5"/>
        <v>17.06165503</v>
      </c>
      <c r="L162" s="20">
        <f t="shared" si="6"/>
        <v>17987.13367</v>
      </c>
      <c r="M162" s="25">
        <f t="shared" si="7"/>
        <v>4.393559236</v>
      </c>
      <c r="N162" s="25">
        <f t="shared" si="8"/>
        <v>30879.19943</v>
      </c>
      <c r="O162" s="25">
        <f t="shared" si="10"/>
        <v>4477197.845</v>
      </c>
      <c r="P162" s="25"/>
    </row>
    <row r="163" ht="15.75" customHeight="1">
      <c r="A163" s="7">
        <v>42527.0</v>
      </c>
      <c r="B163" s="19">
        <v>3441.9709</v>
      </c>
      <c r="C163" s="23">
        <f t="shared" si="1"/>
        <v>3.4419709</v>
      </c>
      <c r="D163" s="16">
        <f t="shared" si="2"/>
        <v>6.6</v>
      </c>
      <c r="E163" s="16">
        <f t="shared" si="3"/>
        <v>22.71700794</v>
      </c>
      <c r="F163" s="25">
        <f t="shared" si="4"/>
        <v>545.2081906</v>
      </c>
      <c r="G163" s="19">
        <f t="shared" si="9"/>
        <v>40076.22996</v>
      </c>
      <c r="H163" s="16">
        <v>13.93</v>
      </c>
      <c r="I163" s="28">
        <v>0.22816666666666666</v>
      </c>
      <c r="J163" s="25">
        <v>5.0</v>
      </c>
      <c r="K163" s="16">
        <f t="shared" si="5"/>
        <v>17.27754659</v>
      </c>
      <c r="L163" s="20">
        <f t="shared" si="6"/>
        <v>18315.5588</v>
      </c>
      <c r="M163" s="25">
        <f t="shared" si="7"/>
        <v>4.465123312</v>
      </c>
      <c r="N163" s="25">
        <f t="shared" si="8"/>
        <v>31555.8802</v>
      </c>
      <c r="O163" s="25">
        <f t="shared" si="10"/>
        <v>4508753.726</v>
      </c>
      <c r="P163" s="25"/>
    </row>
    <row r="164" ht="15.75" customHeight="1">
      <c r="A164" s="7">
        <v>42528.0</v>
      </c>
      <c r="B164" s="19">
        <v>3465.5588</v>
      </c>
      <c r="C164" s="23">
        <f t="shared" si="1"/>
        <v>3.4655588</v>
      </c>
      <c r="D164" s="16">
        <f t="shared" si="2"/>
        <v>6.6</v>
      </c>
      <c r="E164" s="16">
        <f t="shared" si="3"/>
        <v>22.87268808</v>
      </c>
      <c r="F164" s="25">
        <f t="shared" si="4"/>
        <v>548.9445139</v>
      </c>
      <c r="G164" s="19">
        <f t="shared" si="9"/>
        <v>40625.17448</v>
      </c>
      <c r="H164" s="16">
        <v>14.51</v>
      </c>
      <c r="I164" s="28">
        <v>0.23249999999999998</v>
      </c>
      <c r="J164" s="25">
        <v>5.0</v>
      </c>
      <c r="K164" s="16">
        <f t="shared" si="5"/>
        <v>17.72633326</v>
      </c>
      <c r="L164" s="20">
        <f t="shared" si="6"/>
        <v>18722.58065</v>
      </c>
      <c r="M164" s="25">
        <f t="shared" si="7"/>
        <v>4.397987577</v>
      </c>
      <c r="N164" s="25">
        <f t="shared" si="8"/>
        <v>30967.74194</v>
      </c>
      <c r="O164" s="25">
        <f t="shared" si="10"/>
        <v>4539721.468</v>
      </c>
      <c r="P164" s="25"/>
    </row>
    <row r="165" ht="15.75" customHeight="1">
      <c r="A165" s="7">
        <v>42529.0</v>
      </c>
      <c r="B165" s="19">
        <v>3478.0667</v>
      </c>
      <c r="C165" s="23">
        <f t="shared" si="1"/>
        <v>3.4780667</v>
      </c>
      <c r="D165" s="16">
        <f t="shared" si="2"/>
        <v>6.6</v>
      </c>
      <c r="E165" s="16">
        <f t="shared" si="3"/>
        <v>22.95524022</v>
      </c>
      <c r="F165" s="25">
        <f t="shared" si="4"/>
        <v>550.9257653</v>
      </c>
      <c r="G165" s="19">
        <f t="shared" si="9"/>
        <v>41176.10024</v>
      </c>
      <c r="H165" s="16">
        <v>14.42</v>
      </c>
      <c r="I165" s="28">
        <v>0.2298333333333333</v>
      </c>
      <c r="J165" s="25">
        <v>5.0</v>
      </c>
      <c r="K165" s="16">
        <f t="shared" si="5"/>
        <v>17.58626459</v>
      </c>
      <c r="L165" s="20">
        <f t="shared" si="6"/>
        <v>18822.33503</v>
      </c>
      <c r="M165" s="25">
        <f t="shared" si="7"/>
        <v>4.390468275</v>
      </c>
      <c r="N165" s="25">
        <f t="shared" si="8"/>
        <v>31327.04859</v>
      </c>
      <c r="O165" s="25">
        <f t="shared" si="10"/>
        <v>4571048.516</v>
      </c>
      <c r="P165" s="25"/>
    </row>
    <row r="166" ht="15.75" customHeight="1">
      <c r="A166" s="7">
        <v>42530.0</v>
      </c>
      <c r="B166" s="19">
        <v>3639.7054</v>
      </c>
      <c r="C166" s="23">
        <f t="shared" si="1"/>
        <v>3.6397054</v>
      </c>
      <c r="D166" s="16">
        <f t="shared" si="2"/>
        <v>6.6</v>
      </c>
      <c r="E166" s="16">
        <f t="shared" si="3"/>
        <v>24.02205564</v>
      </c>
      <c r="F166" s="25">
        <f t="shared" si="4"/>
        <v>576.5293354</v>
      </c>
      <c r="G166" s="19">
        <f t="shared" si="9"/>
        <v>41752.62958</v>
      </c>
      <c r="H166" s="16">
        <v>14.4</v>
      </c>
      <c r="I166" s="28">
        <v>0.22916666666666666</v>
      </c>
      <c r="J166" s="25">
        <v>5.0</v>
      </c>
      <c r="K166" s="16">
        <f t="shared" si="5"/>
        <v>18.35018139</v>
      </c>
      <c r="L166" s="20">
        <f t="shared" si="6"/>
        <v>18850.90909</v>
      </c>
      <c r="M166" s="25">
        <f t="shared" si="7"/>
        <v>4.587545348</v>
      </c>
      <c r="N166" s="25">
        <f t="shared" si="8"/>
        <v>31418.18182</v>
      </c>
      <c r="O166" s="25">
        <f t="shared" si="10"/>
        <v>4602466.698</v>
      </c>
      <c r="P166" s="25"/>
    </row>
    <row r="167" ht="15.75" customHeight="1">
      <c r="A167" s="7">
        <v>42531.0</v>
      </c>
      <c r="B167" s="19">
        <v>3424.0833</v>
      </c>
      <c r="C167" s="23">
        <f t="shared" si="1"/>
        <v>3.4240833</v>
      </c>
      <c r="D167" s="16">
        <f t="shared" si="2"/>
        <v>6.6</v>
      </c>
      <c r="E167" s="16">
        <f t="shared" si="3"/>
        <v>22.59894978</v>
      </c>
      <c r="F167" s="25">
        <f t="shared" si="4"/>
        <v>542.3747947</v>
      </c>
      <c r="G167" s="19">
        <f t="shared" si="9"/>
        <v>42295.00437</v>
      </c>
      <c r="H167" s="16">
        <v>13.91</v>
      </c>
      <c r="I167" s="28">
        <v>0.23683333333333334</v>
      </c>
      <c r="J167" s="25">
        <v>5.0</v>
      </c>
      <c r="K167" s="16">
        <f t="shared" si="5"/>
        <v>17.84061535</v>
      </c>
      <c r="L167" s="20">
        <f t="shared" si="6"/>
        <v>17619.98593</v>
      </c>
      <c r="M167" s="25">
        <f t="shared" si="7"/>
        <v>4.617269251</v>
      </c>
      <c r="N167" s="25">
        <f t="shared" si="8"/>
        <v>30401.12597</v>
      </c>
      <c r="O167" s="25">
        <f t="shared" si="10"/>
        <v>4632867.824</v>
      </c>
      <c r="P167" s="25"/>
    </row>
    <row r="168" ht="15.75" customHeight="1">
      <c r="A168" s="7">
        <v>42532.0</v>
      </c>
      <c r="B168" s="19">
        <v>3555.18</v>
      </c>
      <c r="C168" s="23">
        <f t="shared" si="1"/>
        <v>3.55518</v>
      </c>
      <c r="D168" s="16">
        <f t="shared" si="2"/>
        <v>6.6</v>
      </c>
      <c r="E168" s="16">
        <f t="shared" si="3"/>
        <v>23.464188</v>
      </c>
      <c r="F168" s="25">
        <f t="shared" si="4"/>
        <v>563.140512</v>
      </c>
      <c r="G168" s="19">
        <f t="shared" si="9"/>
        <v>42858.14489</v>
      </c>
      <c r="H168" s="16">
        <v>14.19</v>
      </c>
      <c r="I168" s="28">
        <v>0.228</v>
      </c>
      <c r="J168" s="25">
        <v>5.0</v>
      </c>
      <c r="K168" s="16">
        <f t="shared" si="5"/>
        <v>17.83278288</v>
      </c>
      <c r="L168" s="20">
        <f t="shared" si="6"/>
        <v>18671.05263</v>
      </c>
      <c r="M168" s="25">
        <f t="shared" si="7"/>
        <v>4.524173247</v>
      </c>
      <c r="N168" s="25">
        <f t="shared" si="8"/>
        <v>31578.94737</v>
      </c>
      <c r="O168" s="25">
        <f t="shared" si="10"/>
        <v>4664446.771</v>
      </c>
      <c r="P168" s="25"/>
    </row>
    <row r="169" ht="15.75" customHeight="1">
      <c r="A169" s="7">
        <v>42533.0</v>
      </c>
      <c r="B169" s="19">
        <v>3581.6422</v>
      </c>
      <c r="C169" s="23">
        <f t="shared" si="1"/>
        <v>3.5816422</v>
      </c>
      <c r="D169" s="16">
        <f t="shared" si="2"/>
        <v>6.6</v>
      </c>
      <c r="E169" s="16">
        <f t="shared" si="3"/>
        <v>23.63883852</v>
      </c>
      <c r="F169" s="25">
        <f t="shared" si="4"/>
        <v>567.3321245</v>
      </c>
      <c r="G169" s="19">
        <f t="shared" si="9"/>
        <v>43425.47701</v>
      </c>
      <c r="H169" s="16">
        <v>15.74</v>
      </c>
      <c r="I169" s="28">
        <v>0.23099999999999998</v>
      </c>
      <c r="J169" s="25">
        <v>5.0</v>
      </c>
      <c r="K169" s="16">
        <f t="shared" si="5"/>
        <v>18.20190566</v>
      </c>
      <c r="L169" s="20">
        <f t="shared" si="6"/>
        <v>20441.55844</v>
      </c>
      <c r="M169" s="25">
        <f t="shared" si="7"/>
        <v>4.163078804</v>
      </c>
      <c r="N169" s="25">
        <f t="shared" si="8"/>
        <v>31168.83117</v>
      </c>
      <c r="O169" s="25">
        <f t="shared" si="10"/>
        <v>4695615.603</v>
      </c>
      <c r="P169" s="25"/>
    </row>
    <row r="170" ht="15.75" customHeight="1">
      <c r="A170" s="7">
        <v>42534.0</v>
      </c>
      <c r="B170" s="19">
        <v>3714.9746</v>
      </c>
      <c r="C170" s="23">
        <f t="shared" si="1"/>
        <v>3.7149746</v>
      </c>
      <c r="D170" s="16">
        <f t="shared" si="2"/>
        <v>6.6</v>
      </c>
      <c r="E170" s="16">
        <f t="shared" si="3"/>
        <v>24.51883236</v>
      </c>
      <c r="F170" s="25">
        <f t="shared" si="4"/>
        <v>588.4519766</v>
      </c>
      <c r="G170" s="19">
        <f t="shared" si="9"/>
        <v>44013.92899</v>
      </c>
      <c r="H170" s="16">
        <v>17.6</v>
      </c>
      <c r="I170" s="28">
        <v>0.23083333333333333</v>
      </c>
      <c r="J170" s="25">
        <v>5.0</v>
      </c>
      <c r="K170" s="16">
        <f t="shared" si="5"/>
        <v>18.86587934</v>
      </c>
      <c r="L170" s="20">
        <f t="shared" si="6"/>
        <v>22873.64621</v>
      </c>
      <c r="M170" s="25">
        <f t="shared" si="7"/>
        <v>3.858929866</v>
      </c>
      <c r="N170" s="25">
        <f t="shared" si="8"/>
        <v>31191.33574</v>
      </c>
      <c r="O170" s="25">
        <f t="shared" si="10"/>
        <v>4726806.938</v>
      </c>
      <c r="P170" s="25"/>
    </row>
    <row r="171" ht="15.75" customHeight="1">
      <c r="A171" s="7">
        <v>42535.0</v>
      </c>
      <c r="B171" s="19">
        <v>3749.449</v>
      </c>
      <c r="C171" s="23">
        <f t="shared" si="1"/>
        <v>3.749449</v>
      </c>
      <c r="D171" s="16">
        <f t="shared" si="2"/>
        <v>6.6</v>
      </c>
      <c r="E171" s="16">
        <f t="shared" si="3"/>
        <v>24.7463634</v>
      </c>
      <c r="F171" s="25">
        <f t="shared" si="4"/>
        <v>593.9127216</v>
      </c>
      <c r="G171" s="19">
        <f t="shared" si="9"/>
        <v>44607.84171</v>
      </c>
      <c r="H171" s="16">
        <v>18.89</v>
      </c>
      <c r="I171" s="28">
        <v>0.23033333333333333</v>
      </c>
      <c r="J171" s="25">
        <v>5.0</v>
      </c>
      <c r="K171" s="16">
        <f t="shared" si="5"/>
        <v>18.9997079</v>
      </c>
      <c r="L171" s="20">
        <f t="shared" si="6"/>
        <v>24603.47323</v>
      </c>
      <c r="M171" s="25">
        <f t="shared" si="7"/>
        <v>3.620907805</v>
      </c>
      <c r="N171" s="25">
        <f t="shared" si="8"/>
        <v>31259.04486</v>
      </c>
      <c r="O171" s="25">
        <f t="shared" si="10"/>
        <v>4758065.983</v>
      </c>
      <c r="P171" s="25"/>
    </row>
    <row r="172" ht="15.75" customHeight="1">
      <c r="A172" s="7">
        <v>42536.0</v>
      </c>
      <c r="B172" s="19">
        <v>3718.5221</v>
      </c>
      <c r="C172" s="23">
        <f t="shared" si="1"/>
        <v>3.7185221</v>
      </c>
      <c r="D172" s="16">
        <f t="shared" si="2"/>
        <v>6.6</v>
      </c>
      <c r="E172" s="16">
        <f t="shared" si="3"/>
        <v>24.54224586</v>
      </c>
      <c r="F172" s="25">
        <f t="shared" si="4"/>
        <v>589.0139006</v>
      </c>
      <c r="G172" s="19">
        <f t="shared" si="9"/>
        <v>45196.85561</v>
      </c>
      <c r="H172" s="16">
        <v>18.35</v>
      </c>
      <c r="I172" s="28">
        <v>0.23183333333333334</v>
      </c>
      <c r="J172" s="25">
        <v>5.0</v>
      </c>
      <c r="K172" s="16">
        <f t="shared" si="5"/>
        <v>18.96570222</v>
      </c>
      <c r="L172" s="20">
        <f t="shared" si="6"/>
        <v>23745.50683</v>
      </c>
      <c r="M172" s="25">
        <f t="shared" si="7"/>
        <v>3.720791716</v>
      </c>
      <c r="N172" s="25">
        <f t="shared" si="8"/>
        <v>31056.79367</v>
      </c>
      <c r="O172" s="25">
        <f t="shared" si="10"/>
        <v>4789122.777</v>
      </c>
      <c r="P172" s="25"/>
    </row>
    <row r="173" ht="15.75" customHeight="1">
      <c r="A173" s="7">
        <v>42537.0</v>
      </c>
      <c r="B173" s="19">
        <v>3717.1685</v>
      </c>
      <c r="C173" s="23">
        <f t="shared" si="1"/>
        <v>3.7171685</v>
      </c>
      <c r="D173" s="16">
        <f t="shared" si="2"/>
        <v>6.6</v>
      </c>
      <c r="E173" s="16">
        <f t="shared" si="3"/>
        <v>24.5333121</v>
      </c>
      <c r="F173" s="25">
        <f t="shared" si="4"/>
        <v>588.7994904</v>
      </c>
      <c r="G173" s="19">
        <f t="shared" si="9"/>
        <v>45785.6551</v>
      </c>
      <c r="H173" s="16">
        <v>20.59</v>
      </c>
      <c r="I173" s="28">
        <v>0.23283333333333334</v>
      </c>
      <c r="J173" s="25">
        <v>5.0</v>
      </c>
      <c r="K173" s="16">
        <f t="shared" si="5"/>
        <v>19.04057611</v>
      </c>
      <c r="L173" s="20">
        <f t="shared" si="6"/>
        <v>26529.70651</v>
      </c>
      <c r="M173" s="25">
        <f t="shared" si="7"/>
        <v>3.329095386</v>
      </c>
      <c r="N173" s="25">
        <f t="shared" si="8"/>
        <v>30923.4073</v>
      </c>
      <c r="O173" s="25">
        <f t="shared" si="10"/>
        <v>4820046.184</v>
      </c>
      <c r="P173" s="25"/>
    </row>
    <row r="174" ht="15.75" customHeight="1">
      <c r="A174" s="7">
        <v>42538.0</v>
      </c>
      <c r="B174" s="19">
        <v>3864.3682</v>
      </c>
      <c r="C174" s="23">
        <f t="shared" si="1"/>
        <v>3.8643682</v>
      </c>
      <c r="D174" s="16">
        <f t="shared" si="2"/>
        <v>6.6</v>
      </c>
      <c r="E174" s="16">
        <f t="shared" si="3"/>
        <v>25.50483012</v>
      </c>
      <c r="F174" s="25">
        <f t="shared" si="4"/>
        <v>612.1159229</v>
      </c>
      <c r="G174" s="19">
        <f t="shared" si="9"/>
        <v>46397.77102</v>
      </c>
      <c r="H174" s="16">
        <v>15.38</v>
      </c>
      <c r="I174" s="28">
        <v>0.2338333333333333</v>
      </c>
      <c r="J174" s="25">
        <v>5.0</v>
      </c>
      <c r="K174" s="16">
        <f t="shared" si="5"/>
        <v>19.87959814</v>
      </c>
      <c r="L174" s="20">
        <f t="shared" si="6"/>
        <v>19732.00285</v>
      </c>
      <c r="M174" s="25">
        <f t="shared" si="7"/>
        <v>4.653221932</v>
      </c>
      <c r="N174" s="25">
        <f t="shared" si="8"/>
        <v>30791.1618</v>
      </c>
      <c r="O174" s="25">
        <f t="shared" si="10"/>
        <v>4850837.346</v>
      </c>
      <c r="P174" s="25"/>
    </row>
    <row r="175" ht="15.75" customHeight="1">
      <c r="A175" s="7">
        <v>42539.0</v>
      </c>
      <c r="B175" s="19">
        <v>3764.232</v>
      </c>
      <c r="C175" s="23">
        <f t="shared" si="1"/>
        <v>3.764232</v>
      </c>
      <c r="D175" s="16">
        <f t="shared" si="2"/>
        <v>6.6</v>
      </c>
      <c r="E175" s="16">
        <f t="shared" si="3"/>
        <v>24.8439312</v>
      </c>
      <c r="F175" s="25">
        <f t="shared" si="4"/>
        <v>596.2543488</v>
      </c>
      <c r="G175" s="19">
        <f t="shared" si="9"/>
        <v>46994.02537</v>
      </c>
      <c r="H175" s="16">
        <v>11.33</v>
      </c>
      <c r="I175" s="28">
        <v>0.22933333333333333</v>
      </c>
      <c r="J175" s="25">
        <v>5.0</v>
      </c>
      <c r="K175" s="16">
        <f t="shared" si="5"/>
        <v>18.99180518</v>
      </c>
      <c r="L175" s="20">
        <f t="shared" si="6"/>
        <v>14821.22093</v>
      </c>
      <c r="M175" s="25">
        <f t="shared" si="7"/>
        <v>6.034465901</v>
      </c>
      <c r="N175" s="25">
        <f t="shared" si="8"/>
        <v>31395.34884</v>
      </c>
      <c r="O175" s="25">
        <f t="shared" si="10"/>
        <v>4882232.695</v>
      </c>
      <c r="P175" s="25"/>
    </row>
    <row r="176" ht="15.75" customHeight="1">
      <c r="A176" s="7">
        <v>42540.0</v>
      </c>
      <c r="B176" s="19">
        <v>3855.0105</v>
      </c>
      <c r="C176" s="23">
        <f t="shared" si="1"/>
        <v>3.8550105</v>
      </c>
      <c r="D176" s="16">
        <f t="shared" si="2"/>
        <v>6.6</v>
      </c>
      <c r="E176" s="16">
        <f t="shared" si="3"/>
        <v>25.4430693</v>
      </c>
      <c r="F176" s="25">
        <f t="shared" si="4"/>
        <v>610.6336632</v>
      </c>
      <c r="G176" s="19">
        <f t="shared" si="9"/>
        <v>47604.65903</v>
      </c>
      <c r="H176" s="16">
        <v>12.23</v>
      </c>
      <c r="I176" s="28">
        <v>0.22383333333333333</v>
      </c>
      <c r="J176" s="25">
        <v>5.0</v>
      </c>
      <c r="K176" s="16">
        <f t="shared" si="5"/>
        <v>18.98335671</v>
      </c>
      <c r="L176" s="20">
        <f t="shared" si="6"/>
        <v>16391.66046</v>
      </c>
      <c r="M176" s="25">
        <f t="shared" si="7"/>
        <v>5.58790549</v>
      </c>
      <c r="N176" s="25">
        <f t="shared" si="8"/>
        <v>32166.79077</v>
      </c>
      <c r="O176" s="25">
        <f t="shared" si="10"/>
        <v>4914399.486</v>
      </c>
      <c r="P176" s="25"/>
    </row>
    <row r="177" ht="15.75" customHeight="1">
      <c r="A177" s="7">
        <v>42541.0</v>
      </c>
      <c r="B177" s="19">
        <v>3814.1165</v>
      </c>
      <c r="C177" s="23">
        <f t="shared" si="1"/>
        <v>3.8141165</v>
      </c>
      <c r="D177" s="16">
        <f t="shared" si="2"/>
        <v>6.6</v>
      </c>
      <c r="E177" s="16">
        <f t="shared" si="3"/>
        <v>25.1731689</v>
      </c>
      <c r="F177" s="25">
        <f t="shared" si="4"/>
        <v>604.1560536</v>
      </c>
      <c r="G177" s="19">
        <f t="shared" si="9"/>
        <v>48208.81509</v>
      </c>
      <c r="H177" s="16">
        <v>11.84</v>
      </c>
      <c r="I177" s="28">
        <v>0.2338333333333333</v>
      </c>
      <c r="J177" s="25">
        <v>5.0</v>
      </c>
      <c r="K177" s="16">
        <f t="shared" si="5"/>
        <v>19.62108665</v>
      </c>
      <c r="L177" s="20">
        <f t="shared" si="6"/>
        <v>15190.30649</v>
      </c>
      <c r="M177" s="25">
        <f t="shared" si="7"/>
        <v>5.96587094</v>
      </c>
      <c r="N177" s="25">
        <f t="shared" si="8"/>
        <v>30791.1618</v>
      </c>
      <c r="O177" s="25">
        <f t="shared" si="10"/>
        <v>4945190.647</v>
      </c>
      <c r="P177" s="25"/>
    </row>
    <row r="178" ht="15.75" customHeight="1">
      <c r="A178" s="7">
        <v>42542.0</v>
      </c>
      <c r="B178" s="19">
        <v>3755.1058</v>
      </c>
      <c r="C178" s="23">
        <f t="shared" si="1"/>
        <v>3.7551058</v>
      </c>
      <c r="D178" s="16">
        <f t="shared" si="2"/>
        <v>6.6</v>
      </c>
      <c r="E178" s="16">
        <f t="shared" si="3"/>
        <v>24.78369828</v>
      </c>
      <c r="F178" s="25">
        <f t="shared" si="4"/>
        <v>594.8087587</v>
      </c>
      <c r="G178" s="19">
        <f t="shared" si="9"/>
        <v>48803.62385</v>
      </c>
      <c r="H178" s="16">
        <v>13.31</v>
      </c>
      <c r="I178" s="28">
        <v>0.23283333333333334</v>
      </c>
      <c r="J178" s="25">
        <v>5.0</v>
      </c>
      <c r="K178" s="16">
        <f t="shared" si="5"/>
        <v>19.23490361</v>
      </c>
      <c r="L178" s="20">
        <f t="shared" si="6"/>
        <v>17149.6063</v>
      </c>
      <c r="M178" s="25">
        <f t="shared" si="7"/>
        <v>5.202528399</v>
      </c>
      <c r="N178" s="25">
        <f t="shared" si="8"/>
        <v>30923.4073</v>
      </c>
      <c r="O178" s="25">
        <f t="shared" si="10"/>
        <v>4976114.055</v>
      </c>
      <c r="P178" s="25"/>
    </row>
    <row r="179" ht="15.75" customHeight="1">
      <c r="A179" s="7">
        <v>42543.0</v>
      </c>
      <c r="B179" s="19">
        <v>3914.4371</v>
      </c>
      <c r="C179" s="23">
        <f t="shared" si="1"/>
        <v>3.9144371</v>
      </c>
      <c r="D179" s="16">
        <f t="shared" si="2"/>
        <v>6.6</v>
      </c>
      <c r="E179" s="16">
        <f t="shared" si="3"/>
        <v>25.83528486</v>
      </c>
      <c r="F179" s="25">
        <f t="shared" si="4"/>
        <v>620.0468366</v>
      </c>
      <c r="G179" s="19">
        <f t="shared" si="9"/>
        <v>49423.67068</v>
      </c>
      <c r="H179" s="16">
        <v>13.1</v>
      </c>
      <c r="I179" s="28">
        <v>0.2275</v>
      </c>
      <c r="J179" s="25">
        <v>5.0</v>
      </c>
      <c r="K179" s="16">
        <f t="shared" si="5"/>
        <v>19.59175769</v>
      </c>
      <c r="L179" s="20">
        <f t="shared" si="6"/>
        <v>17274.72527</v>
      </c>
      <c r="M179" s="25">
        <f t="shared" si="7"/>
        <v>5.383994478</v>
      </c>
      <c r="N179" s="25">
        <f t="shared" si="8"/>
        <v>31648.35165</v>
      </c>
      <c r="O179" s="25">
        <f t="shared" si="10"/>
        <v>5007762.406</v>
      </c>
      <c r="P179" s="25"/>
    </row>
    <row r="180" ht="15.75" customHeight="1">
      <c r="A180" s="7">
        <v>42544.0</v>
      </c>
      <c r="B180" s="19">
        <v>3987.4979</v>
      </c>
      <c r="C180" s="23">
        <f t="shared" si="1"/>
        <v>3.9874979</v>
      </c>
      <c r="D180" s="16">
        <f t="shared" si="2"/>
        <v>6.6</v>
      </c>
      <c r="E180" s="16">
        <f t="shared" si="3"/>
        <v>26.31748614</v>
      </c>
      <c r="F180" s="25">
        <f t="shared" si="4"/>
        <v>631.6196674</v>
      </c>
      <c r="G180" s="19">
        <f t="shared" si="9"/>
        <v>50055.29035</v>
      </c>
      <c r="H180" s="16">
        <v>13.68</v>
      </c>
      <c r="I180" s="28">
        <v>0.23349999999999999</v>
      </c>
      <c r="J180" s="25">
        <v>5.0</v>
      </c>
      <c r="K180" s="16">
        <f t="shared" si="5"/>
        <v>20.48377671</v>
      </c>
      <c r="L180" s="20">
        <f t="shared" si="6"/>
        <v>17576.01713</v>
      </c>
      <c r="M180" s="25">
        <f t="shared" si="7"/>
        <v>5.390467556</v>
      </c>
      <c r="N180" s="25">
        <f t="shared" si="8"/>
        <v>30835.11777</v>
      </c>
      <c r="O180" s="25">
        <f t="shared" si="10"/>
        <v>5038597.524</v>
      </c>
      <c r="P180" s="25"/>
    </row>
    <row r="181" ht="15.75" customHeight="1">
      <c r="A181" s="7">
        <v>42545.0</v>
      </c>
      <c r="B181" s="19">
        <v>3993.7808</v>
      </c>
      <c r="C181" s="23">
        <f t="shared" si="1"/>
        <v>3.9937808</v>
      </c>
      <c r="D181" s="16">
        <f t="shared" si="2"/>
        <v>6.6</v>
      </c>
      <c r="E181" s="16">
        <f t="shared" si="3"/>
        <v>26.35895328</v>
      </c>
      <c r="F181" s="25">
        <f t="shared" si="4"/>
        <v>632.6148787</v>
      </c>
      <c r="G181" s="19">
        <f t="shared" si="9"/>
        <v>50687.90523</v>
      </c>
      <c r="H181" s="16">
        <v>14.33</v>
      </c>
      <c r="I181" s="28">
        <v>0.23066666666666666</v>
      </c>
      <c r="J181" s="25">
        <v>5.0</v>
      </c>
      <c r="K181" s="16">
        <f t="shared" si="5"/>
        <v>20.2671063</v>
      </c>
      <c r="L181" s="20">
        <f t="shared" si="6"/>
        <v>18637.28324</v>
      </c>
      <c r="M181" s="25">
        <f t="shared" si="7"/>
        <v>5.091527054</v>
      </c>
      <c r="N181" s="25">
        <f t="shared" si="8"/>
        <v>31213.87283</v>
      </c>
      <c r="O181" s="25">
        <f t="shared" si="10"/>
        <v>5069811.397</v>
      </c>
      <c r="P181" s="25"/>
    </row>
    <row r="182" ht="15.75" customHeight="1">
      <c r="A182" s="7">
        <v>42546.0</v>
      </c>
      <c r="B182" s="19">
        <v>3971.3075</v>
      </c>
      <c r="C182" s="23">
        <f t="shared" si="1"/>
        <v>3.9713075</v>
      </c>
      <c r="D182" s="16">
        <f t="shared" si="2"/>
        <v>6.6</v>
      </c>
      <c r="E182" s="16">
        <f t="shared" si="3"/>
        <v>26.2106295</v>
      </c>
      <c r="F182" s="25">
        <f t="shared" si="4"/>
        <v>629.055108</v>
      </c>
      <c r="G182" s="19">
        <f t="shared" si="9"/>
        <v>51316.96034</v>
      </c>
      <c r="H182" s="16">
        <v>14.28</v>
      </c>
      <c r="I182" s="28">
        <v>0.233</v>
      </c>
      <c r="J182" s="25">
        <v>5.0</v>
      </c>
      <c r="K182" s="16">
        <f t="shared" si="5"/>
        <v>20.35692225</v>
      </c>
      <c r="L182" s="20">
        <f t="shared" si="6"/>
        <v>18386.26609</v>
      </c>
      <c r="M182" s="25">
        <f t="shared" si="7"/>
        <v>5.131997205</v>
      </c>
      <c r="N182" s="25">
        <f t="shared" si="8"/>
        <v>30901.28755</v>
      </c>
      <c r="O182" s="25">
        <f t="shared" si="10"/>
        <v>5100712.684</v>
      </c>
      <c r="P182" s="25"/>
    </row>
    <row r="183" ht="15.75" customHeight="1">
      <c r="A183" s="7">
        <v>42547.0</v>
      </c>
      <c r="B183" s="19">
        <v>4090.5901</v>
      </c>
      <c r="C183" s="23">
        <f t="shared" si="1"/>
        <v>4.0905901</v>
      </c>
      <c r="D183" s="16">
        <f t="shared" si="2"/>
        <v>6.6</v>
      </c>
      <c r="E183" s="16">
        <f t="shared" si="3"/>
        <v>26.99789466</v>
      </c>
      <c r="F183" s="25">
        <f t="shared" si="4"/>
        <v>647.9494718</v>
      </c>
      <c r="G183" s="19">
        <f t="shared" si="9"/>
        <v>51964.90981</v>
      </c>
      <c r="H183" s="16">
        <v>13.85</v>
      </c>
      <c r="I183" s="28">
        <v>0.23083333333333333</v>
      </c>
      <c r="J183" s="25">
        <v>5.0</v>
      </c>
      <c r="K183" s="16">
        <f t="shared" si="5"/>
        <v>20.77338006</v>
      </c>
      <c r="L183" s="20">
        <f t="shared" si="6"/>
        <v>18000</v>
      </c>
      <c r="M183" s="25">
        <f t="shared" si="7"/>
        <v>5.399578932</v>
      </c>
      <c r="N183" s="25">
        <f t="shared" si="8"/>
        <v>31191.33574</v>
      </c>
      <c r="O183" s="25">
        <f t="shared" si="10"/>
        <v>5131904.02</v>
      </c>
      <c r="P183" s="25"/>
    </row>
    <row r="184" ht="15.75" customHeight="1">
      <c r="A184" s="7">
        <v>42548.0</v>
      </c>
      <c r="B184" s="19">
        <v>4165.2564</v>
      </c>
      <c r="C184" s="23">
        <f t="shared" si="1"/>
        <v>4.1652564</v>
      </c>
      <c r="D184" s="16">
        <f t="shared" si="2"/>
        <v>6.6</v>
      </c>
      <c r="E184" s="16">
        <f t="shared" si="3"/>
        <v>27.49069224</v>
      </c>
      <c r="F184" s="25">
        <f t="shared" si="4"/>
        <v>659.7766138</v>
      </c>
      <c r="G184" s="19">
        <f t="shared" si="9"/>
        <v>52624.68642</v>
      </c>
      <c r="H184" s="16">
        <v>13.88</v>
      </c>
      <c r="I184" s="28">
        <v>0.2315</v>
      </c>
      <c r="J184" s="25">
        <v>5.0</v>
      </c>
      <c r="K184" s="16">
        <f t="shared" si="5"/>
        <v>21.21365085</v>
      </c>
      <c r="L184" s="20">
        <f t="shared" si="6"/>
        <v>17987.04104</v>
      </c>
      <c r="M184" s="25">
        <f t="shared" si="7"/>
        <v>5.502099643</v>
      </c>
      <c r="N184" s="25">
        <f t="shared" si="8"/>
        <v>31101.51188</v>
      </c>
      <c r="O184" s="25">
        <f t="shared" si="10"/>
        <v>5163005.532</v>
      </c>
      <c r="P184" s="25"/>
    </row>
    <row r="185" ht="15.75" customHeight="1">
      <c r="A185" s="7">
        <v>42549.0</v>
      </c>
      <c r="B185" s="19">
        <v>4215.9351</v>
      </c>
      <c r="C185" s="23">
        <f t="shared" si="1"/>
        <v>4.2159351</v>
      </c>
      <c r="D185" s="16">
        <f t="shared" si="2"/>
        <v>6.6</v>
      </c>
      <c r="E185" s="16">
        <f t="shared" si="3"/>
        <v>27.82517166</v>
      </c>
      <c r="F185" s="25">
        <f t="shared" si="4"/>
        <v>667.8041198</v>
      </c>
      <c r="G185" s="19">
        <f t="shared" si="9"/>
        <v>53292.49054</v>
      </c>
      <c r="H185" s="16">
        <v>12.18</v>
      </c>
      <c r="I185" s="28">
        <v>0.23</v>
      </c>
      <c r="J185" s="25">
        <v>5.0</v>
      </c>
      <c r="K185" s="16">
        <f t="shared" si="5"/>
        <v>21.33263161</v>
      </c>
      <c r="L185" s="20">
        <f t="shared" si="6"/>
        <v>15886.95652</v>
      </c>
      <c r="M185" s="25">
        <f t="shared" si="7"/>
        <v>6.305211312</v>
      </c>
      <c r="N185" s="25">
        <f t="shared" si="8"/>
        <v>31304.34783</v>
      </c>
      <c r="O185" s="25">
        <f t="shared" si="10"/>
        <v>5194309.88</v>
      </c>
      <c r="P185" s="25"/>
    </row>
    <row r="186" ht="15.75" customHeight="1">
      <c r="A186" s="7">
        <v>42550.0</v>
      </c>
      <c r="B186" s="19">
        <v>4114.6487</v>
      </c>
      <c r="C186" s="23">
        <f t="shared" si="1"/>
        <v>4.1146487</v>
      </c>
      <c r="D186" s="16">
        <f t="shared" si="2"/>
        <v>6.6</v>
      </c>
      <c r="E186" s="16">
        <f t="shared" si="3"/>
        <v>27.15668142</v>
      </c>
      <c r="F186" s="25">
        <f t="shared" si="4"/>
        <v>651.7603541</v>
      </c>
      <c r="G186" s="19">
        <f t="shared" si="9"/>
        <v>53944.2509</v>
      </c>
      <c r="H186" s="16">
        <v>12.61</v>
      </c>
      <c r="I186" s="28">
        <v>0.23349999999999999</v>
      </c>
      <c r="J186" s="25">
        <v>5.0</v>
      </c>
      <c r="K186" s="16">
        <f t="shared" si="5"/>
        <v>21.13695037</v>
      </c>
      <c r="L186" s="20">
        <f t="shared" si="6"/>
        <v>16201.2848</v>
      </c>
      <c r="M186" s="25">
        <f t="shared" si="7"/>
        <v>6.034339519</v>
      </c>
      <c r="N186" s="25">
        <f t="shared" si="8"/>
        <v>30835.11777</v>
      </c>
      <c r="O186" s="25">
        <f t="shared" si="10"/>
        <v>5225144.998</v>
      </c>
      <c r="P186" s="25"/>
    </row>
    <row r="187" ht="15.75" customHeight="1">
      <c r="A187" s="7">
        <v>42551.0</v>
      </c>
      <c r="B187" s="19">
        <v>4137.6421</v>
      </c>
      <c r="C187" s="23">
        <f t="shared" si="1"/>
        <v>4.1376421</v>
      </c>
      <c r="D187" s="16">
        <f t="shared" si="2"/>
        <v>6.6</v>
      </c>
      <c r="E187" s="16">
        <f t="shared" si="3"/>
        <v>27.30843786</v>
      </c>
      <c r="F187" s="25">
        <f t="shared" si="4"/>
        <v>655.4025086</v>
      </c>
      <c r="G187" s="19">
        <f t="shared" si="9"/>
        <v>54599.65341</v>
      </c>
      <c r="H187" s="16">
        <v>12.46</v>
      </c>
      <c r="I187" s="28">
        <v>0.23283333333333334</v>
      </c>
      <c r="J187" s="25">
        <v>5.0</v>
      </c>
      <c r="K187" s="16">
        <f t="shared" si="5"/>
        <v>21.19438205</v>
      </c>
      <c r="L187" s="20">
        <f t="shared" si="6"/>
        <v>16054.40229</v>
      </c>
      <c r="M187" s="25">
        <f t="shared" si="7"/>
        <v>6.123577478</v>
      </c>
      <c r="N187" s="25">
        <f t="shared" si="8"/>
        <v>30923.4073</v>
      </c>
      <c r="O187" s="25">
        <f t="shared" si="10"/>
        <v>5256068.405</v>
      </c>
      <c r="P187" s="25"/>
    </row>
    <row r="188" ht="15.75" customHeight="1">
      <c r="A188" s="7">
        <v>42552.0</v>
      </c>
      <c r="B188" s="19">
        <v>4235.8486</v>
      </c>
      <c r="C188" s="23">
        <f t="shared" si="1"/>
        <v>4.2358486</v>
      </c>
      <c r="D188" s="16">
        <f t="shared" si="2"/>
        <v>6.6</v>
      </c>
      <c r="E188" s="16">
        <f t="shared" si="3"/>
        <v>27.95660076</v>
      </c>
      <c r="F188" s="25">
        <f t="shared" si="4"/>
        <v>670.9584182</v>
      </c>
      <c r="G188" s="19">
        <f t="shared" si="9"/>
        <v>55270.61182</v>
      </c>
      <c r="H188" s="16">
        <v>12.2</v>
      </c>
      <c r="I188" s="28">
        <v>0.2285</v>
      </c>
      <c r="J188" s="25">
        <v>5.0</v>
      </c>
      <c r="K188" s="16">
        <f t="shared" si="5"/>
        <v>21.29361091</v>
      </c>
      <c r="L188" s="20">
        <f t="shared" si="6"/>
        <v>16017.50547</v>
      </c>
      <c r="M188" s="25">
        <f t="shared" si="7"/>
        <v>6.283360597</v>
      </c>
      <c r="N188" s="25">
        <f t="shared" si="8"/>
        <v>31509.84683</v>
      </c>
      <c r="O188" s="25">
        <f t="shared" si="10"/>
        <v>5287578.252</v>
      </c>
      <c r="P188" s="25"/>
    </row>
    <row r="189" ht="15.75" customHeight="1">
      <c r="A189" s="7">
        <v>42553.0</v>
      </c>
      <c r="B189" s="19">
        <v>4246.5515</v>
      </c>
      <c r="C189" s="23">
        <f t="shared" si="1"/>
        <v>4.2465515</v>
      </c>
      <c r="D189" s="16">
        <f t="shared" si="2"/>
        <v>6.6</v>
      </c>
      <c r="E189" s="16">
        <f t="shared" si="3"/>
        <v>28.0272399</v>
      </c>
      <c r="F189" s="25">
        <f t="shared" si="4"/>
        <v>672.6537576</v>
      </c>
      <c r="G189" s="19">
        <f t="shared" si="9"/>
        <v>55943.26558</v>
      </c>
      <c r="H189" s="16">
        <v>12.13</v>
      </c>
      <c r="I189" s="28">
        <v>0.23249999999999998</v>
      </c>
      <c r="J189" s="25">
        <v>5.0</v>
      </c>
      <c r="K189" s="16">
        <f t="shared" si="5"/>
        <v>21.72111092</v>
      </c>
      <c r="L189" s="20">
        <f t="shared" si="6"/>
        <v>15651.6129</v>
      </c>
      <c r="M189" s="25">
        <f t="shared" si="7"/>
        <v>6.446496234</v>
      </c>
      <c r="N189" s="25">
        <f t="shared" si="8"/>
        <v>30967.74194</v>
      </c>
      <c r="O189" s="25">
        <f t="shared" si="10"/>
        <v>5318545.994</v>
      </c>
      <c r="P189" s="25"/>
    </row>
    <row r="190" ht="15.75" customHeight="1">
      <c r="A190" s="7">
        <v>42554.0</v>
      </c>
      <c r="B190" s="19">
        <v>4343.8485</v>
      </c>
      <c r="C190" s="23">
        <f t="shared" si="1"/>
        <v>4.3438485</v>
      </c>
      <c r="D190" s="16">
        <f t="shared" si="2"/>
        <v>6.6</v>
      </c>
      <c r="E190" s="16">
        <f t="shared" si="3"/>
        <v>28.6694001</v>
      </c>
      <c r="F190" s="25">
        <f t="shared" si="4"/>
        <v>688.0656024</v>
      </c>
      <c r="G190" s="19">
        <f t="shared" si="9"/>
        <v>56631.33118</v>
      </c>
      <c r="H190" s="16">
        <v>11.72</v>
      </c>
      <c r="I190" s="28">
        <v>0.23183333333333334</v>
      </c>
      <c r="J190" s="25">
        <v>5.0</v>
      </c>
      <c r="K190" s="16">
        <f t="shared" si="5"/>
        <v>22.1550753</v>
      </c>
      <c r="L190" s="20">
        <f t="shared" si="6"/>
        <v>15166.06758</v>
      </c>
      <c r="M190" s="25">
        <f t="shared" si="7"/>
        <v>6.805313232</v>
      </c>
      <c r="N190" s="25">
        <f t="shared" si="8"/>
        <v>31056.79367</v>
      </c>
      <c r="O190" s="25">
        <f t="shared" si="10"/>
        <v>5349602.787</v>
      </c>
      <c r="P190" s="25"/>
    </row>
    <row r="191" ht="15.75" customHeight="1">
      <c r="A191" s="7">
        <v>42555.0</v>
      </c>
      <c r="B191" s="19">
        <v>4332.1514</v>
      </c>
      <c r="C191" s="23">
        <f t="shared" si="1"/>
        <v>4.3321514</v>
      </c>
      <c r="D191" s="16">
        <f t="shared" si="2"/>
        <v>6.6</v>
      </c>
      <c r="E191" s="16">
        <f t="shared" si="3"/>
        <v>28.59219924</v>
      </c>
      <c r="F191" s="25">
        <f t="shared" si="4"/>
        <v>686.2127818</v>
      </c>
      <c r="G191" s="19">
        <f t="shared" si="9"/>
        <v>57317.54397</v>
      </c>
      <c r="H191" s="16">
        <v>11.47</v>
      </c>
      <c r="I191" s="28">
        <v>0.23083333333333333</v>
      </c>
      <c r="J191" s="25">
        <v>5.0</v>
      </c>
      <c r="K191" s="16">
        <f t="shared" si="5"/>
        <v>22.00010886</v>
      </c>
      <c r="L191" s="20">
        <f t="shared" si="6"/>
        <v>14906.85921</v>
      </c>
      <c r="M191" s="25">
        <f t="shared" si="7"/>
        <v>6.905003653</v>
      </c>
      <c r="N191" s="25">
        <f t="shared" si="8"/>
        <v>31191.33574</v>
      </c>
      <c r="O191" s="25">
        <f t="shared" si="10"/>
        <v>5380794.123</v>
      </c>
      <c r="P191" s="25"/>
    </row>
    <row r="192" ht="15.75" customHeight="1">
      <c r="A192" s="7">
        <v>42556.0</v>
      </c>
      <c r="B192" s="19">
        <v>4335.0033</v>
      </c>
      <c r="C192" s="23">
        <f t="shared" si="1"/>
        <v>4.3350033</v>
      </c>
      <c r="D192" s="16">
        <f t="shared" si="2"/>
        <v>6.6</v>
      </c>
      <c r="E192" s="16">
        <f t="shared" si="3"/>
        <v>28.61102178</v>
      </c>
      <c r="F192" s="25">
        <f t="shared" si="4"/>
        <v>686.6645227</v>
      </c>
      <c r="G192" s="19">
        <f t="shared" si="9"/>
        <v>58004.20849</v>
      </c>
      <c r="H192" s="16">
        <v>10.61</v>
      </c>
      <c r="I192" s="28">
        <v>0.23516666666666666</v>
      </c>
      <c r="J192" s="25">
        <v>5.0</v>
      </c>
      <c r="K192" s="16">
        <f t="shared" si="5"/>
        <v>22.42786207</v>
      </c>
      <c r="L192" s="20">
        <f t="shared" si="6"/>
        <v>13535.0815</v>
      </c>
      <c r="M192" s="25">
        <f t="shared" si="7"/>
        <v>7.609830675</v>
      </c>
      <c r="N192" s="25">
        <f t="shared" si="8"/>
        <v>30616.58398</v>
      </c>
      <c r="O192" s="25">
        <f t="shared" si="10"/>
        <v>5411410.707</v>
      </c>
      <c r="P192" s="25"/>
    </row>
    <row r="193" ht="15.75" customHeight="1">
      <c r="A193" s="7">
        <v>42557.0</v>
      </c>
      <c r="B193" s="19">
        <v>4336.5273</v>
      </c>
      <c r="C193" s="23">
        <f t="shared" si="1"/>
        <v>4.3365273</v>
      </c>
      <c r="D193" s="16">
        <f t="shared" si="2"/>
        <v>6.6</v>
      </c>
      <c r="E193" s="16">
        <f t="shared" si="3"/>
        <v>28.62108018</v>
      </c>
      <c r="F193" s="25">
        <f t="shared" si="4"/>
        <v>686.9059243</v>
      </c>
      <c r="G193" s="19">
        <f t="shared" si="9"/>
        <v>58691.11441</v>
      </c>
      <c r="H193" s="16">
        <v>10.53</v>
      </c>
      <c r="I193" s="28">
        <v>0.22916666666666666</v>
      </c>
      <c r="J193" s="25">
        <v>5.0</v>
      </c>
      <c r="K193" s="16">
        <f t="shared" si="5"/>
        <v>21.86332514</v>
      </c>
      <c r="L193" s="20">
        <f t="shared" si="6"/>
        <v>13784.72727</v>
      </c>
      <c r="M193" s="25">
        <f t="shared" si="7"/>
        <v>7.474641073</v>
      </c>
      <c r="N193" s="25">
        <f t="shared" si="8"/>
        <v>31418.18182</v>
      </c>
      <c r="O193" s="25">
        <f t="shared" si="10"/>
        <v>5442828.889</v>
      </c>
      <c r="P193" s="25"/>
    </row>
    <row r="194" ht="15.75" customHeight="1">
      <c r="A194" s="7">
        <v>42558.0</v>
      </c>
      <c r="B194" s="19">
        <v>4320.9295</v>
      </c>
      <c r="C194" s="23">
        <f t="shared" si="1"/>
        <v>4.3209295</v>
      </c>
      <c r="D194" s="16">
        <f t="shared" si="2"/>
        <v>6.6</v>
      </c>
      <c r="E194" s="16">
        <f t="shared" si="3"/>
        <v>28.5181347</v>
      </c>
      <c r="F194" s="25">
        <f t="shared" si="4"/>
        <v>684.4352328</v>
      </c>
      <c r="G194" s="19">
        <f t="shared" si="9"/>
        <v>59375.54965</v>
      </c>
      <c r="H194" s="16">
        <v>10.11</v>
      </c>
      <c r="I194" s="28">
        <v>0.23216666666666666</v>
      </c>
      <c r="J194" s="25">
        <v>5.0</v>
      </c>
      <c r="K194" s="16">
        <f t="shared" si="5"/>
        <v>22.06986758</v>
      </c>
      <c r="L194" s="20">
        <f t="shared" si="6"/>
        <v>13063.89088</v>
      </c>
      <c r="M194" s="25">
        <f t="shared" si="7"/>
        <v>7.858706555</v>
      </c>
      <c r="N194" s="25">
        <f t="shared" si="8"/>
        <v>31012.20388</v>
      </c>
      <c r="O194" s="25">
        <f t="shared" si="10"/>
        <v>5473841.093</v>
      </c>
      <c r="P194" s="25"/>
    </row>
    <row r="195" ht="15.75" customHeight="1">
      <c r="A195" s="7">
        <v>42559.0</v>
      </c>
      <c r="B195" s="19">
        <v>4345.7744</v>
      </c>
      <c r="C195" s="23">
        <f t="shared" si="1"/>
        <v>4.3457744</v>
      </c>
      <c r="D195" s="16">
        <f t="shared" si="2"/>
        <v>6.6</v>
      </c>
      <c r="E195" s="16">
        <f t="shared" si="3"/>
        <v>28.68211104</v>
      </c>
      <c r="F195" s="25">
        <f t="shared" si="4"/>
        <v>688.370665</v>
      </c>
      <c r="G195" s="19">
        <f t="shared" si="9"/>
        <v>60063.92031</v>
      </c>
      <c r="H195" s="16">
        <v>11.39</v>
      </c>
      <c r="I195" s="28">
        <v>0.23349999999999999</v>
      </c>
      <c r="J195" s="25">
        <v>5.0</v>
      </c>
      <c r="K195" s="16">
        <f t="shared" si="5"/>
        <v>22.32424309</v>
      </c>
      <c r="L195" s="20">
        <f t="shared" si="6"/>
        <v>14633.83298</v>
      </c>
      <c r="M195" s="25">
        <f t="shared" si="7"/>
        <v>7.055950407</v>
      </c>
      <c r="N195" s="25">
        <f t="shared" si="8"/>
        <v>30835.11777</v>
      </c>
      <c r="O195" s="25">
        <f t="shared" si="10"/>
        <v>5504676.211</v>
      </c>
      <c r="P195" s="25"/>
    </row>
    <row r="196" ht="15.75" customHeight="1">
      <c r="A196" s="7">
        <v>42560.0</v>
      </c>
      <c r="B196" s="19">
        <v>4356.4367</v>
      </c>
      <c r="C196" s="23">
        <f t="shared" si="1"/>
        <v>4.3564367</v>
      </c>
      <c r="D196" s="16">
        <f t="shared" si="2"/>
        <v>6.6</v>
      </c>
      <c r="E196" s="16">
        <f t="shared" si="3"/>
        <v>28.75248222</v>
      </c>
      <c r="F196" s="25">
        <f t="shared" si="4"/>
        <v>690.0595733</v>
      </c>
      <c r="G196" s="19">
        <f t="shared" si="9"/>
        <v>60753.97988</v>
      </c>
      <c r="H196" s="16">
        <v>10.97</v>
      </c>
      <c r="I196" s="28">
        <v>0.2285</v>
      </c>
      <c r="J196" s="25">
        <v>5.0</v>
      </c>
      <c r="K196" s="16">
        <f t="shared" si="5"/>
        <v>21.89980729</v>
      </c>
      <c r="L196" s="20">
        <f t="shared" si="6"/>
        <v>14402.62582</v>
      </c>
      <c r="M196" s="25">
        <f t="shared" si="7"/>
        <v>7.18681005</v>
      </c>
      <c r="N196" s="25">
        <f t="shared" si="8"/>
        <v>31509.84683</v>
      </c>
      <c r="O196" s="25">
        <f t="shared" si="10"/>
        <v>5536186.057</v>
      </c>
      <c r="P196" s="25"/>
    </row>
    <row r="197" ht="15.75" customHeight="1">
      <c r="A197" s="7">
        <v>42561.0</v>
      </c>
      <c r="B197" s="19">
        <v>4385.4846</v>
      </c>
      <c r="C197" s="23">
        <f t="shared" si="1"/>
        <v>4.3854846</v>
      </c>
      <c r="D197" s="16">
        <f t="shared" si="2"/>
        <v>6.6</v>
      </c>
      <c r="E197" s="16">
        <f t="shared" si="3"/>
        <v>28.94419836</v>
      </c>
      <c r="F197" s="25">
        <f t="shared" si="4"/>
        <v>694.6607606</v>
      </c>
      <c r="G197" s="19">
        <f t="shared" si="9"/>
        <v>61448.64064</v>
      </c>
      <c r="H197" s="16">
        <v>10.95</v>
      </c>
      <c r="I197" s="28">
        <v>0.232</v>
      </c>
      <c r="J197" s="25">
        <v>5.0</v>
      </c>
      <c r="K197" s="16">
        <f t="shared" si="5"/>
        <v>22.3835134</v>
      </c>
      <c r="L197" s="20">
        <f t="shared" si="6"/>
        <v>14159.48276</v>
      </c>
      <c r="M197" s="25">
        <f t="shared" si="7"/>
        <v>7.358963309</v>
      </c>
      <c r="N197" s="25">
        <f t="shared" si="8"/>
        <v>31034.48276</v>
      </c>
      <c r="O197" s="25">
        <f t="shared" si="10"/>
        <v>5567220.54</v>
      </c>
      <c r="P197" s="25"/>
    </row>
    <row r="198" ht="15.75" customHeight="1">
      <c r="A198" s="7">
        <v>42562.0</v>
      </c>
      <c r="B198" s="19">
        <v>4454.888</v>
      </c>
      <c r="C198" s="23">
        <f t="shared" si="1"/>
        <v>4.454888</v>
      </c>
      <c r="D198" s="16">
        <f t="shared" si="2"/>
        <v>6.6</v>
      </c>
      <c r="E198" s="16">
        <f t="shared" si="3"/>
        <v>29.4022608</v>
      </c>
      <c r="F198" s="25">
        <f t="shared" si="4"/>
        <v>705.6542592</v>
      </c>
      <c r="G198" s="19">
        <f t="shared" si="9"/>
        <v>62154.2949</v>
      </c>
      <c r="H198" s="16">
        <v>10.46</v>
      </c>
      <c r="I198" s="28">
        <v>0.23116666666666666</v>
      </c>
      <c r="J198" s="25">
        <v>5.0</v>
      </c>
      <c r="K198" s="16">
        <f t="shared" si="5"/>
        <v>22.65607541</v>
      </c>
      <c r="L198" s="20">
        <f t="shared" si="6"/>
        <v>13574.62149</v>
      </c>
      <c r="M198" s="25">
        <f t="shared" si="7"/>
        <v>7.797502052</v>
      </c>
      <c r="N198" s="25">
        <f t="shared" si="8"/>
        <v>31146.35905</v>
      </c>
      <c r="O198" s="25">
        <f t="shared" si="10"/>
        <v>5598366.899</v>
      </c>
      <c r="P198" s="25"/>
    </row>
    <row r="199" ht="15.75" customHeight="1">
      <c r="A199" s="7">
        <v>42563.0</v>
      </c>
      <c r="B199" s="19">
        <v>4453.2789</v>
      </c>
      <c r="C199" s="23">
        <f t="shared" si="1"/>
        <v>4.4532789</v>
      </c>
      <c r="D199" s="16">
        <f t="shared" si="2"/>
        <v>6.6</v>
      </c>
      <c r="E199" s="16">
        <f t="shared" si="3"/>
        <v>29.39164074</v>
      </c>
      <c r="F199" s="25">
        <f t="shared" si="4"/>
        <v>705.3993778</v>
      </c>
      <c r="G199" s="19">
        <f t="shared" si="9"/>
        <v>62859.69428</v>
      </c>
      <c r="H199" s="16">
        <v>10.52</v>
      </c>
      <c r="I199" s="28">
        <v>0.23316666666666666</v>
      </c>
      <c r="J199" s="25">
        <v>5.0</v>
      </c>
      <c r="K199" s="16">
        <f t="shared" si="5"/>
        <v>22.84383633</v>
      </c>
      <c r="L199" s="20">
        <f t="shared" si="6"/>
        <v>13535.38242</v>
      </c>
      <c r="M199" s="25">
        <f t="shared" si="7"/>
        <v>7.817282395</v>
      </c>
      <c r="N199" s="25">
        <f t="shared" si="8"/>
        <v>30879.19943</v>
      </c>
      <c r="O199" s="25">
        <f t="shared" si="10"/>
        <v>5629246.099</v>
      </c>
      <c r="P199" s="25"/>
    </row>
    <row r="200" ht="15.75" customHeight="1">
      <c r="A200" s="7">
        <v>42564.0</v>
      </c>
      <c r="B200" s="19">
        <v>4517.2296</v>
      </c>
      <c r="C200" s="23">
        <f t="shared" si="1"/>
        <v>4.5172296</v>
      </c>
      <c r="D200" s="16">
        <f t="shared" si="2"/>
        <v>6.6</v>
      </c>
      <c r="E200" s="16">
        <f t="shared" si="3"/>
        <v>29.81371536</v>
      </c>
      <c r="F200" s="25">
        <f t="shared" si="4"/>
        <v>715.5291686</v>
      </c>
      <c r="G200" s="19">
        <f t="shared" si="9"/>
        <v>63575.22345</v>
      </c>
      <c r="H200" s="16">
        <v>10.5</v>
      </c>
      <c r="I200" s="28">
        <v>0.23083333333333333</v>
      </c>
      <c r="J200" s="25">
        <v>5.0</v>
      </c>
      <c r="K200" s="16">
        <f t="shared" si="5"/>
        <v>22.93999765</v>
      </c>
      <c r="L200" s="20">
        <f t="shared" si="6"/>
        <v>13646.20939</v>
      </c>
      <c r="M200" s="25">
        <f t="shared" si="7"/>
        <v>7.865142052</v>
      </c>
      <c r="N200" s="25">
        <f t="shared" si="8"/>
        <v>31191.33574</v>
      </c>
      <c r="O200" s="25">
        <f t="shared" si="10"/>
        <v>5660437.434</v>
      </c>
      <c r="P200" s="25"/>
    </row>
    <row r="201" ht="15.75" customHeight="1">
      <c r="A201" s="7">
        <v>42565.0</v>
      </c>
      <c r="B201" s="19">
        <v>4472.393</v>
      </c>
      <c r="C201" s="23">
        <f t="shared" si="1"/>
        <v>4.472393</v>
      </c>
      <c r="D201" s="16">
        <f t="shared" si="2"/>
        <v>6.6</v>
      </c>
      <c r="E201" s="16">
        <f t="shared" si="3"/>
        <v>29.5177938</v>
      </c>
      <c r="F201" s="25">
        <f t="shared" si="4"/>
        <v>708.4270512</v>
      </c>
      <c r="G201" s="19">
        <f t="shared" si="9"/>
        <v>64283.6505</v>
      </c>
      <c r="H201" s="16">
        <v>11.51</v>
      </c>
      <c r="I201" s="28">
        <v>0.2326666666666667</v>
      </c>
      <c r="J201" s="25">
        <v>5.0</v>
      </c>
      <c r="K201" s="16">
        <f t="shared" si="5"/>
        <v>22.89268897</v>
      </c>
      <c r="L201" s="20">
        <f t="shared" si="6"/>
        <v>14840.97421</v>
      </c>
      <c r="M201" s="25">
        <f t="shared" si="7"/>
        <v>7.160180738</v>
      </c>
      <c r="N201" s="25">
        <f t="shared" si="8"/>
        <v>30945.55874</v>
      </c>
      <c r="O201" s="25">
        <f t="shared" si="10"/>
        <v>5691382.993</v>
      </c>
      <c r="P201" s="25"/>
    </row>
    <row r="202" ht="15.75" customHeight="1">
      <c r="A202" s="7">
        <v>42566.0</v>
      </c>
      <c r="B202" s="19">
        <v>4402.0765</v>
      </c>
      <c r="C202" s="23">
        <f t="shared" si="1"/>
        <v>4.4020765</v>
      </c>
      <c r="D202" s="16">
        <f t="shared" si="2"/>
        <v>6.6</v>
      </c>
      <c r="E202" s="16">
        <f t="shared" si="3"/>
        <v>29.0537049</v>
      </c>
      <c r="F202" s="25">
        <f t="shared" si="4"/>
        <v>697.2889176</v>
      </c>
      <c r="G202" s="19">
        <f t="shared" si="9"/>
        <v>64980.93942</v>
      </c>
      <c r="H202" s="16">
        <v>11.95</v>
      </c>
      <c r="I202" s="28">
        <v>0.23399999999999999</v>
      </c>
      <c r="J202" s="25">
        <v>5.0</v>
      </c>
      <c r="K202" s="16">
        <f t="shared" si="5"/>
        <v>22.66188982</v>
      </c>
      <c r="L202" s="20">
        <f t="shared" si="6"/>
        <v>15320.51282</v>
      </c>
      <c r="M202" s="25">
        <f t="shared" si="7"/>
        <v>6.827012833</v>
      </c>
      <c r="N202" s="25">
        <f t="shared" si="8"/>
        <v>30769.23077</v>
      </c>
      <c r="O202" s="25">
        <f t="shared" si="10"/>
        <v>5722152.224</v>
      </c>
      <c r="P202" s="25"/>
    </row>
    <row r="203" ht="15.75" customHeight="1">
      <c r="A203" s="7">
        <v>42567.0</v>
      </c>
      <c r="B203" s="19">
        <v>4426.8996</v>
      </c>
      <c r="C203" s="23">
        <f t="shared" si="1"/>
        <v>4.4268996</v>
      </c>
      <c r="D203" s="16">
        <f t="shared" si="2"/>
        <v>6.6</v>
      </c>
      <c r="E203" s="16">
        <f t="shared" si="3"/>
        <v>29.21753736</v>
      </c>
      <c r="F203" s="25">
        <f t="shared" si="4"/>
        <v>701.2208966</v>
      </c>
      <c r="G203" s="19">
        <f t="shared" si="9"/>
        <v>65682.16032</v>
      </c>
      <c r="H203" s="16">
        <v>11.65</v>
      </c>
      <c r="I203" s="28">
        <v>0.22966666666666666</v>
      </c>
      <c r="J203" s="25">
        <v>5.0</v>
      </c>
      <c r="K203" s="16">
        <f t="shared" si="5"/>
        <v>22.36764805</v>
      </c>
      <c r="L203" s="20">
        <f t="shared" si="6"/>
        <v>15217.70682</v>
      </c>
      <c r="M203" s="25">
        <f t="shared" si="7"/>
        <v>6.911891242</v>
      </c>
      <c r="N203" s="25">
        <f t="shared" si="8"/>
        <v>31349.78229</v>
      </c>
      <c r="O203" s="25">
        <f t="shared" si="10"/>
        <v>5753502.006</v>
      </c>
      <c r="P203" s="25"/>
    </row>
    <row r="204" ht="15.75" customHeight="1">
      <c r="A204" s="7">
        <v>42568.0</v>
      </c>
      <c r="B204" s="19">
        <v>4446.0043</v>
      </c>
      <c r="C204" s="23">
        <f t="shared" si="1"/>
        <v>4.4460043</v>
      </c>
      <c r="D204" s="16">
        <f t="shared" si="2"/>
        <v>6.6</v>
      </c>
      <c r="E204" s="16">
        <f t="shared" si="3"/>
        <v>29.34362838</v>
      </c>
      <c r="F204" s="25">
        <f t="shared" si="4"/>
        <v>704.2470811</v>
      </c>
      <c r="G204" s="19">
        <f t="shared" si="9"/>
        <v>66386.4074</v>
      </c>
      <c r="H204" s="16">
        <v>11.16</v>
      </c>
      <c r="I204" s="28">
        <v>0.23233333333333334</v>
      </c>
      <c r="J204" s="25">
        <v>5.0</v>
      </c>
      <c r="K204" s="16">
        <f t="shared" si="5"/>
        <v>22.72500998</v>
      </c>
      <c r="L204" s="20">
        <f t="shared" si="6"/>
        <v>14410.32999</v>
      </c>
      <c r="M204" s="25">
        <f t="shared" si="7"/>
        <v>7.33064838</v>
      </c>
      <c r="N204" s="25">
        <f t="shared" si="8"/>
        <v>30989.95696</v>
      </c>
      <c r="O204" s="25">
        <f t="shared" si="10"/>
        <v>5784491.963</v>
      </c>
      <c r="P204" s="25"/>
    </row>
    <row r="205" ht="15.75" customHeight="1">
      <c r="A205" s="7">
        <v>42569.0</v>
      </c>
      <c r="B205" s="19">
        <v>4569.4936</v>
      </c>
      <c r="C205" s="23">
        <f t="shared" si="1"/>
        <v>4.5694936</v>
      </c>
      <c r="D205" s="16">
        <f t="shared" si="2"/>
        <v>6.6</v>
      </c>
      <c r="E205" s="16">
        <f t="shared" si="3"/>
        <v>30.15865776</v>
      </c>
      <c r="F205" s="25">
        <f t="shared" si="4"/>
        <v>723.8077862</v>
      </c>
      <c r="G205" s="19">
        <f t="shared" si="9"/>
        <v>67110.21518</v>
      </c>
      <c r="H205" s="16">
        <v>11.03</v>
      </c>
      <c r="I205" s="28">
        <v>0.22816666666666666</v>
      </c>
      <c r="J205" s="25">
        <v>5.0</v>
      </c>
      <c r="K205" s="16">
        <f t="shared" si="5"/>
        <v>22.93733471</v>
      </c>
      <c r="L205" s="20">
        <f t="shared" si="6"/>
        <v>14502.55661</v>
      </c>
      <c r="M205" s="25">
        <f t="shared" si="7"/>
        <v>7.486346777</v>
      </c>
      <c r="N205" s="25">
        <f t="shared" si="8"/>
        <v>31555.8802</v>
      </c>
      <c r="O205" s="25">
        <f t="shared" si="10"/>
        <v>5816047.843</v>
      </c>
      <c r="P205" s="25"/>
    </row>
    <row r="206" ht="15.75" customHeight="1">
      <c r="A206" s="7">
        <v>42570.0</v>
      </c>
      <c r="B206" s="19">
        <v>4514.7929</v>
      </c>
      <c r="C206" s="23">
        <f t="shared" si="1"/>
        <v>4.5147929</v>
      </c>
      <c r="D206" s="16">
        <f t="shared" si="2"/>
        <v>6.6</v>
      </c>
      <c r="E206" s="16">
        <f t="shared" si="3"/>
        <v>29.79763314</v>
      </c>
      <c r="F206" s="25">
        <f t="shared" si="4"/>
        <v>715.1431954</v>
      </c>
      <c r="G206" s="19">
        <f t="shared" si="9"/>
        <v>67825.35838</v>
      </c>
      <c r="H206" s="16">
        <v>11.62</v>
      </c>
      <c r="I206" s="28">
        <v>0.23333333333333334</v>
      </c>
      <c r="J206" s="25">
        <v>5.0</v>
      </c>
      <c r="K206" s="16">
        <f t="shared" si="5"/>
        <v>23.17593689</v>
      </c>
      <c r="L206" s="20">
        <f t="shared" si="6"/>
        <v>14940</v>
      </c>
      <c r="M206" s="25">
        <f t="shared" si="7"/>
        <v>7.180152564</v>
      </c>
      <c r="N206" s="25">
        <f t="shared" si="8"/>
        <v>30857.14286</v>
      </c>
      <c r="O206" s="25">
        <f t="shared" si="10"/>
        <v>5846904.986</v>
      </c>
      <c r="P206" s="25"/>
    </row>
    <row r="207" ht="15.75" customHeight="1">
      <c r="A207" s="7">
        <v>42571.0</v>
      </c>
      <c r="B207" s="19">
        <v>4425.822</v>
      </c>
      <c r="C207" s="23">
        <f t="shared" si="1"/>
        <v>4.425822</v>
      </c>
      <c r="D207" s="16">
        <f t="shared" si="2"/>
        <v>6.6</v>
      </c>
      <c r="E207" s="16">
        <f t="shared" si="3"/>
        <v>29.2104252</v>
      </c>
      <c r="F207" s="25">
        <f t="shared" si="4"/>
        <v>701.0502048</v>
      </c>
      <c r="G207" s="19">
        <f t="shared" si="9"/>
        <v>68526.40858</v>
      </c>
      <c r="H207" s="16">
        <v>12.45</v>
      </c>
      <c r="I207" s="28">
        <v>0.2341666666666667</v>
      </c>
      <c r="J207" s="25">
        <v>5.0</v>
      </c>
      <c r="K207" s="16">
        <f t="shared" si="5"/>
        <v>22.80035967</v>
      </c>
      <c r="L207" s="20">
        <f t="shared" si="6"/>
        <v>15950.17794</v>
      </c>
      <c r="M207" s="25">
        <f t="shared" si="7"/>
        <v>6.592875085</v>
      </c>
      <c r="N207" s="25">
        <f t="shared" si="8"/>
        <v>30747.33096</v>
      </c>
      <c r="O207" s="25">
        <f t="shared" si="10"/>
        <v>5877652.317</v>
      </c>
      <c r="P207" s="25"/>
    </row>
    <row r="208" ht="15.75" customHeight="1">
      <c r="A208" s="7">
        <v>42572.0</v>
      </c>
      <c r="B208" s="19">
        <v>4602.5527</v>
      </c>
      <c r="C208" s="23">
        <f t="shared" si="1"/>
        <v>4.6025527</v>
      </c>
      <c r="D208" s="16">
        <f t="shared" si="2"/>
        <v>6.6</v>
      </c>
      <c r="E208" s="16">
        <f t="shared" si="3"/>
        <v>30.37684782</v>
      </c>
      <c r="F208" s="25">
        <f t="shared" si="4"/>
        <v>729.0443477</v>
      </c>
      <c r="G208" s="19">
        <f t="shared" si="9"/>
        <v>69255.45293</v>
      </c>
      <c r="H208" s="16">
        <v>12.65</v>
      </c>
      <c r="I208" s="28">
        <v>0.2275</v>
      </c>
      <c r="J208" s="25">
        <v>5.0</v>
      </c>
      <c r="K208" s="16">
        <f t="shared" si="5"/>
        <v>23.03577626</v>
      </c>
      <c r="L208" s="20">
        <f t="shared" si="6"/>
        <v>16681.31868</v>
      </c>
      <c r="M208" s="25">
        <f t="shared" si="7"/>
        <v>6.555635933</v>
      </c>
      <c r="N208" s="25">
        <f t="shared" si="8"/>
        <v>31648.35165</v>
      </c>
      <c r="O208" s="25">
        <f t="shared" si="10"/>
        <v>5909300.669</v>
      </c>
      <c r="P208" s="25"/>
    </row>
    <row r="209" ht="15.75" customHeight="1">
      <c r="A209" s="7">
        <v>42573.0</v>
      </c>
      <c r="B209" s="19">
        <v>4434.4853</v>
      </c>
      <c r="C209" s="23">
        <f t="shared" si="1"/>
        <v>4.4344853</v>
      </c>
      <c r="D209" s="16">
        <f t="shared" si="2"/>
        <v>6.6</v>
      </c>
      <c r="E209" s="16">
        <f t="shared" si="3"/>
        <v>29.26760298</v>
      </c>
      <c r="F209" s="25">
        <f t="shared" si="4"/>
        <v>702.4224715</v>
      </c>
      <c r="G209" s="19">
        <f t="shared" si="9"/>
        <v>69957.8754</v>
      </c>
      <c r="H209" s="16">
        <v>14.66</v>
      </c>
      <c r="I209" s="28">
        <v>0.23466666666666666</v>
      </c>
      <c r="J209" s="25">
        <v>5.0</v>
      </c>
      <c r="K209" s="16">
        <f t="shared" si="5"/>
        <v>22.89376944</v>
      </c>
      <c r="L209" s="20">
        <f t="shared" si="6"/>
        <v>18741.47727</v>
      </c>
      <c r="M209" s="25">
        <f t="shared" si="7"/>
        <v>5.621935197</v>
      </c>
      <c r="N209" s="25">
        <f t="shared" si="8"/>
        <v>30681.81818</v>
      </c>
      <c r="O209" s="25">
        <f t="shared" si="10"/>
        <v>5939982.487</v>
      </c>
      <c r="P209" s="25"/>
    </row>
    <row r="210" ht="15.75" customHeight="1">
      <c r="A210" s="7">
        <v>42574.0</v>
      </c>
      <c r="B210" s="19">
        <v>4619.5511</v>
      </c>
      <c r="C210" s="23">
        <f t="shared" si="1"/>
        <v>4.6195511</v>
      </c>
      <c r="D210" s="16">
        <f t="shared" si="2"/>
        <v>6.6</v>
      </c>
      <c r="E210" s="16">
        <f t="shared" si="3"/>
        <v>30.48903726</v>
      </c>
      <c r="F210" s="25">
        <f t="shared" si="4"/>
        <v>731.7368942</v>
      </c>
      <c r="G210" s="19">
        <f t="shared" si="9"/>
        <v>70689.6123</v>
      </c>
      <c r="H210" s="16">
        <v>14.3</v>
      </c>
      <c r="I210" s="28">
        <v>0.23066666666666666</v>
      </c>
      <c r="J210" s="25">
        <v>5.0</v>
      </c>
      <c r="K210" s="16">
        <f t="shared" si="5"/>
        <v>23.44268198</v>
      </c>
      <c r="L210" s="20">
        <f t="shared" si="6"/>
        <v>18598.2659</v>
      </c>
      <c r="M210" s="25">
        <f t="shared" si="7"/>
        <v>5.901654205</v>
      </c>
      <c r="N210" s="25">
        <f t="shared" si="8"/>
        <v>31213.87283</v>
      </c>
      <c r="O210" s="25">
        <f t="shared" si="10"/>
        <v>5971196.36</v>
      </c>
      <c r="P210" s="25"/>
    </row>
    <row r="211" ht="15.75" customHeight="1">
      <c r="A211" s="7">
        <v>42575.0</v>
      </c>
      <c r="B211" s="19">
        <v>4498.6015</v>
      </c>
      <c r="C211" s="23">
        <f t="shared" si="1"/>
        <v>4.4986015</v>
      </c>
      <c r="D211" s="16">
        <f t="shared" si="2"/>
        <v>6.6</v>
      </c>
      <c r="E211" s="16">
        <f t="shared" si="3"/>
        <v>29.6907699</v>
      </c>
      <c r="F211" s="25">
        <f t="shared" si="4"/>
        <v>712.5784776</v>
      </c>
      <c r="G211" s="19">
        <f t="shared" si="9"/>
        <v>71402.19077</v>
      </c>
      <c r="H211" s="16">
        <v>12.75</v>
      </c>
      <c r="I211" s="28">
        <v>0.23600000000000002</v>
      </c>
      <c r="J211" s="25">
        <v>5.0</v>
      </c>
      <c r="K211" s="16">
        <f t="shared" si="5"/>
        <v>23.35673899</v>
      </c>
      <c r="L211" s="20">
        <f t="shared" si="6"/>
        <v>16207.62712</v>
      </c>
      <c r="M211" s="25">
        <f t="shared" si="7"/>
        <v>6.59484395</v>
      </c>
      <c r="N211" s="25">
        <f t="shared" si="8"/>
        <v>30508.47458</v>
      </c>
      <c r="O211" s="25">
        <f t="shared" si="10"/>
        <v>6001704.834</v>
      </c>
      <c r="P211" s="25"/>
    </row>
    <row r="212" ht="15.75" customHeight="1">
      <c r="A212" s="7">
        <v>42576.0</v>
      </c>
      <c r="B212" s="19">
        <v>4353.0916</v>
      </c>
      <c r="C212" s="23">
        <f t="shared" si="1"/>
        <v>4.3530916</v>
      </c>
      <c r="D212" s="16">
        <f t="shared" si="2"/>
        <v>6.6</v>
      </c>
      <c r="E212" s="16">
        <f t="shared" si="3"/>
        <v>28.73040456</v>
      </c>
      <c r="F212" s="25">
        <f t="shared" si="4"/>
        <v>689.5297094</v>
      </c>
      <c r="G212" s="19">
        <f t="shared" si="9"/>
        <v>72091.72048</v>
      </c>
      <c r="H212" s="16">
        <v>13.84</v>
      </c>
      <c r="I212" s="28">
        <v>0.23233333333333334</v>
      </c>
      <c r="J212" s="25">
        <v>5.0</v>
      </c>
      <c r="K212" s="16">
        <f t="shared" si="5"/>
        <v>22.2501022</v>
      </c>
      <c r="L212" s="20">
        <f t="shared" si="6"/>
        <v>17870.87518</v>
      </c>
      <c r="M212" s="25">
        <f t="shared" si="7"/>
        <v>5.787598838</v>
      </c>
      <c r="N212" s="25">
        <f t="shared" si="8"/>
        <v>30989.95696</v>
      </c>
      <c r="O212" s="25">
        <f t="shared" si="10"/>
        <v>6032694.791</v>
      </c>
      <c r="P212" s="25"/>
    </row>
    <row r="213" ht="15.75" customHeight="1">
      <c r="A213" s="7">
        <v>42577.0</v>
      </c>
      <c r="B213" s="19">
        <v>4147.0192</v>
      </c>
      <c r="C213" s="23">
        <f t="shared" si="1"/>
        <v>4.1470192</v>
      </c>
      <c r="D213" s="16">
        <f t="shared" si="2"/>
        <v>6.6</v>
      </c>
      <c r="E213" s="16">
        <f t="shared" si="3"/>
        <v>27.37032672</v>
      </c>
      <c r="F213" s="25">
        <f t="shared" si="4"/>
        <v>656.8878413</v>
      </c>
      <c r="G213" s="19">
        <f t="shared" si="9"/>
        <v>72748.60832</v>
      </c>
      <c r="H213" s="16">
        <v>11.99</v>
      </c>
      <c r="I213" s="28">
        <v>0.24033333333333334</v>
      </c>
      <c r="J213" s="25">
        <v>5.0</v>
      </c>
      <c r="K213" s="16">
        <f t="shared" si="5"/>
        <v>21.92667285</v>
      </c>
      <c r="L213" s="20">
        <f t="shared" si="6"/>
        <v>14966.7129</v>
      </c>
      <c r="M213" s="25">
        <f t="shared" si="7"/>
        <v>6.583488095</v>
      </c>
      <c r="N213" s="25">
        <f t="shared" si="8"/>
        <v>29958.39112</v>
      </c>
      <c r="O213" s="25">
        <f t="shared" si="10"/>
        <v>6062653.182</v>
      </c>
      <c r="P213" s="25"/>
    </row>
    <row r="214" ht="15.75" customHeight="1">
      <c r="A214" s="7">
        <v>42578.0</v>
      </c>
      <c r="B214" s="19">
        <v>3975.9477</v>
      </c>
      <c r="C214" s="23">
        <f t="shared" si="1"/>
        <v>3.9759477</v>
      </c>
      <c r="D214" s="16">
        <f t="shared" si="2"/>
        <v>6.6</v>
      </c>
      <c r="E214" s="16">
        <f t="shared" si="3"/>
        <v>26.24125482</v>
      </c>
      <c r="F214" s="25">
        <f t="shared" si="4"/>
        <v>629.7901157</v>
      </c>
      <c r="G214" s="19">
        <f t="shared" si="9"/>
        <v>73378.39844</v>
      </c>
      <c r="H214" s="16">
        <v>12.97</v>
      </c>
      <c r="I214" s="28">
        <v>0.2298333333333333</v>
      </c>
      <c r="J214" s="25">
        <v>5.0</v>
      </c>
      <c r="K214" s="16">
        <f t="shared" si="5"/>
        <v>20.10371689</v>
      </c>
      <c r="L214" s="20">
        <f t="shared" si="6"/>
        <v>16929.65917</v>
      </c>
      <c r="M214" s="25">
        <f t="shared" si="7"/>
        <v>5.5800602</v>
      </c>
      <c r="N214" s="25">
        <f t="shared" si="8"/>
        <v>31327.04859</v>
      </c>
      <c r="O214" s="25">
        <f t="shared" si="10"/>
        <v>6093980.231</v>
      </c>
      <c r="P214" s="25"/>
    </row>
    <row r="215" ht="15.75" customHeight="1">
      <c r="A215" s="7">
        <v>42579.0</v>
      </c>
      <c r="B215" s="19">
        <v>4230.6929</v>
      </c>
      <c r="C215" s="23">
        <f t="shared" si="1"/>
        <v>4.2306929</v>
      </c>
      <c r="D215" s="16">
        <f t="shared" si="2"/>
        <v>6.6</v>
      </c>
      <c r="E215" s="16">
        <f t="shared" si="3"/>
        <v>27.92257314</v>
      </c>
      <c r="F215" s="25">
        <f t="shared" si="4"/>
        <v>670.1417554</v>
      </c>
      <c r="G215" s="19">
        <f t="shared" si="9"/>
        <v>74048.5402</v>
      </c>
      <c r="H215" s="16">
        <v>12.84</v>
      </c>
      <c r="I215" s="28">
        <v>0.23683333333333334</v>
      </c>
      <c r="J215" s="25">
        <v>5.0</v>
      </c>
      <c r="K215" s="16">
        <f t="shared" si="5"/>
        <v>22.04332024</v>
      </c>
      <c r="L215" s="20">
        <f t="shared" si="6"/>
        <v>16264.60239</v>
      </c>
      <c r="M215" s="25">
        <f t="shared" si="7"/>
        <v>6.180370161</v>
      </c>
      <c r="N215" s="25">
        <f t="shared" si="8"/>
        <v>30401.12597</v>
      </c>
      <c r="O215" s="25">
        <f t="shared" si="10"/>
        <v>6124381.357</v>
      </c>
      <c r="P215" s="25"/>
    </row>
    <row r="216" ht="15.75" customHeight="1">
      <c r="A216" s="7">
        <v>42580.0</v>
      </c>
      <c r="B216" s="19">
        <v>4137.8516</v>
      </c>
      <c r="C216" s="23">
        <f t="shared" si="1"/>
        <v>4.1378516</v>
      </c>
      <c r="D216" s="16">
        <f t="shared" si="2"/>
        <v>6.6</v>
      </c>
      <c r="E216" s="16">
        <f t="shared" si="3"/>
        <v>27.30982056</v>
      </c>
      <c r="F216" s="25">
        <f t="shared" si="4"/>
        <v>655.4356934</v>
      </c>
      <c r="G216" s="19">
        <f t="shared" si="9"/>
        <v>74703.97589</v>
      </c>
      <c r="H216" s="16">
        <v>12.79</v>
      </c>
      <c r="I216" s="28">
        <v>0.24083333333333332</v>
      </c>
      <c r="J216" s="25">
        <v>5.0</v>
      </c>
      <c r="K216" s="16">
        <f t="shared" si="5"/>
        <v>21.92371706</v>
      </c>
      <c r="L216" s="20">
        <f t="shared" si="6"/>
        <v>15932.17993</v>
      </c>
      <c r="M216" s="25">
        <f t="shared" si="7"/>
        <v>6.170866413</v>
      </c>
      <c r="N216" s="25">
        <f t="shared" si="8"/>
        <v>29896.19377</v>
      </c>
      <c r="O216" s="25">
        <f t="shared" si="10"/>
        <v>6154277.551</v>
      </c>
      <c r="P216" s="25"/>
    </row>
    <row r="217" ht="15.75" customHeight="1">
      <c r="A217" s="7">
        <v>42581.0</v>
      </c>
      <c r="B217" s="19">
        <v>4057.8986</v>
      </c>
      <c r="C217" s="23">
        <f t="shared" si="1"/>
        <v>4.0578986</v>
      </c>
      <c r="D217" s="16">
        <f t="shared" si="2"/>
        <v>6.6</v>
      </c>
      <c r="E217" s="16">
        <f t="shared" si="3"/>
        <v>26.78213076</v>
      </c>
      <c r="F217" s="25">
        <f t="shared" si="4"/>
        <v>642.7711382</v>
      </c>
      <c r="G217" s="19">
        <f t="shared" si="9"/>
        <v>75346.74703</v>
      </c>
      <c r="H217" s="16">
        <v>12.46</v>
      </c>
      <c r="I217" s="28">
        <v>0.24066666666666667</v>
      </c>
      <c r="J217" s="25">
        <v>5.0</v>
      </c>
      <c r="K217" s="16">
        <f t="shared" si="5"/>
        <v>21.48522045</v>
      </c>
      <c r="L217" s="20">
        <f t="shared" si="6"/>
        <v>15531.85596</v>
      </c>
      <c r="M217" s="25">
        <f t="shared" si="7"/>
        <v>6.207607836</v>
      </c>
      <c r="N217" s="25">
        <f t="shared" si="8"/>
        <v>29916.89751</v>
      </c>
      <c r="O217" s="25">
        <f t="shared" si="10"/>
        <v>6184194.448</v>
      </c>
      <c r="P217" s="25"/>
    </row>
    <row r="218" ht="15.75" customHeight="1">
      <c r="A218" s="7">
        <v>42582.0</v>
      </c>
      <c r="B218" s="19">
        <v>4120.2423</v>
      </c>
      <c r="C218" s="23">
        <f t="shared" si="1"/>
        <v>4.1202423</v>
      </c>
      <c r="D218" s="16">
        <f t="shared" si="2"/>
        <v>6.6</v>
      </c>
      <c r="E218" s="16">
        <f t="shared" si="3"/>
        <v>27.19359918</v>
      </c>
      <c r="F218" s="25">
        <f t="shared" si="4"/>
        <v>652.6463803</v>
      </c>
      <c r="G218" s="19">
        <f t="shared" si="9"/>
        <v>75999.39341</v>
      </c>
      <c r="H218" s="16">
        <v>11.88</v>
      </c>
      <c r="I218" s="28">
        <v>0.23883333333333334</v>
      </c>
      <c r="J218" s="25">
        <v>5.0</v>
      </c>
      <c r="K218" s="16">
        <f t="shared" si="5"/>
        <v>21.64912646</v>
      </c>
      <c r="L218" s="20">
        <f t="shared" si="6"/>
        <v>14922.54013</v>
      </c>
      <c r="M218" s="25">
        <f t="shared" si="7"/>
        <v>6.560341351</v>
      </c>
      <c r="N218" s="25">
        <f t="shared" si="8"/>
        <v>30146.54571</v>
      </c>
      <c r="O218" s="25">
        <f t="shared" si="10"/>
        <v>6214340.994</v>
      </c>
      <c r="P218" s="25"/>
    </row>
    <row r="219" ht="15.75" customHeight="1">
      <c r="A219" s="7">
        <v>42583.0</v>
      </c>
      <c r="B219" s="19">
        <v>4033.4068</v>
      </c>
      <c r="C219" s="23">
        <f t="shared" si="1"/>
        <v>4.0334068</v>
      </c>
      <c r="D219" s="16">
        <f t="shared" si="2"/>
        <v>6.6</v>
      </c>
      <c r="E219" s="16">
        <f t="shared" si="3"/>
        <v>26.62048488</v>
      </c>
      <c r="F219" s="25">
        <f t="shared" si="4"/>
        <v>638.8916371</v>
      </c>
      <c r="G219" s="19">
        <f t="shared" si="9"/>
        <v>76638.28504</v>
      </c>
      <c r="H219" s="16">
        <v>10.94</v>
      </c>
      <c r="I219" s="28">
        <v>0.2415</v>
      </c>
      <c r="J219" s="25">
        <v>5.0</v>
      </c>
      <c r="K219" s="16">
        <f t="shared" si="5"/>
        <v>21.42949033</v>
      </c>
      <c r="L219" s="20">
        <f t="shared" si="6"/>
        <v>13590.06211</v>
      </c>
      <c r="M219" s="25">
        <f t="shared" si="7"/>
        <v>7.051751845</v>
      </c>
      <c r="N219" s="25">
        <f t="shared" si="8"/>
        <v>29813.6646</v>
      </c>
      <c r="O219" s="25">
        <f t="shared" si="10"/>
        <v>6244154.659</v>
      </c>
      <c r="P219" s="25"/>
    </row>
    <row r="220" ht="15.75" customHeight="1">
      <c r="A220" s="7">
        <v>42584.0</v>
      </c>
      <c r="B220" s="19">
        <v>3736.2769</v>
      </c>
      <c r="C220" s="23">
        <f t="shared" si="1"/>
        <v>3.7362769</v>
      </c>
      <c r="D220" s="16">
        <f t="shared" si="2"/>
        <v>6.6</v>
      </c>
      <c r="E220" s="16">
        <f t="shared" si="3"/>
        <v>24.65942754</v>
      </c>
      <c r="F220" s="25">
        <f t="shared" si="4"/>
        <v>591.826261</v>
      </c>
      <c r="G220" s="19">
        <f t="shared" si="9"/>
        <v>77230.11131</v>
      </c>
      <c r="H220" s="16">
        <v>8.79</v>
      </c>
      <c r="I220" s="28">
        <v>0.24433333333333335</v>
      </c>
      <c r="J220" s="25">
        <v>5.0</v>
      </c>
      <c r="K220" s="16">
        <f t="shared" si="5"/>
        <v>20.08373376</v>
      </c>
      <c r="L220" s="20">
        <f t="shared" si="6"/>
        <v>10792.63302</v>
      </c>
      <c r="M220" s="25">
        <f t="shared" si="7"/>
        <v>8.225419971</v>
      </c>
      <c r="N220" s="25">
        <f t="shared" si="8"/>
        <v>29467.93997</v>
      </c>
      <c r="O220" s="25">
        <f t="shared" si="10"/>
        <v>6273622.599</v>
      </c>
      <c r="P220" s="25"/>
    </row>
    <row r="221" ht="15.75" customHeight="1">
      <c r="A221" s="7">
        <v>42585.0</v>
      </c>
      <c r="B221" s="19">
        <v>3614.2588</v>
      </c>
      <c r="C221" s="23">
        <f t="shared" si="1"/>
        <v>3.6142588</v>
      </c>
      <c r="D221" s="16">
        <f t="shared" si="2"/>
        <v>6.6</v>
      </c>
      <c r="E221" s="16">
        <f t="shared" si="3"/>
        <v>23.85410808</v>
      </c>
      <c r="F221" s="25">
        <f t="shared" si="4"/>
        <v>572.4985939</v>
      </c>
      <c r="G221" s="19">
        <f t="shared" si="9"/>
        <v>77802.6099</v>
      </c>
      <c r="H221" s="16">
        <v>10.29</v>
      </c>
      <c r="I221" s="28">
        <v>0.24066666666666667</v>
      </c>
      <c r="J221" s="25">
        <v>5.0</v>
      </c>
      <c r="K221" s="16">
        <f t="shared" si="5"/>
        <v>19.13629559</v>
      </c>
      <c r="L221" s="20">
        <f t="shared" si="6"/>
        <v>12826.86981</v>
      </c>
      <c r="M221" s="25">
        <f t="shared" si="7"/>
        <v>6.69491391</v>
      </c>
      <c r="N221" s="25">
        <f t="shared" si="8"/>
        <v>29916.89751</v>
      </c>
      <c r="O221" s="25">
        <f t="shared" si="10"/>
        <v>6303539.496</v>
      </c>
      <c r="P221" s="25"/>
    </row>
    <row r="222" ht="15.75" customHeight="1">
      <c r="A222" s="7">
        <v>42586.0</v>
      </c>
      <c r="B222" s="19">
        <v>3936.9981</v>
      </c>
      <c r="C222" s="23">
        <f t="shared" si="1"/>
        <v>3.9369981</v>
      </c>
      <c r="D222" s="16">
        <f t="shared" si="2"/>
        <v>6.6</v>
      </c>
      <c r="E222" s="16">
        <f t="shared" si="3"/>
        <v>25.98418746</v>
      </c>
      <c r="F222" s="25">
        <f t="shared" si="4"/>
        <v>623.620499</v>
      </c>
      <c r="G222" s="19">
        <f t="shared" si="9"/>
        <v>78426.2304</v>
      </c>
      <c r="H222" s="16">
        <v>11.04</v>
      </c>
      <c r="I222" s="28">
        <v>0.23249999999999998</v>
      </c>
      <c r="J222" s="25">
        <v>5.0</v>
      </c>
      <c r="K222" s="16">
        <f t="shared" si="5"/>
        <v>20.13774528</v>
      </c>
      <c r="L222" s="20">
        <f t="shared" si="6"/>
        <v>14245.16129</v>
      </c>
      <c r="M222" s="25">
        <f t="shared" si="7"/>
        <v>6.56665607</v>
      </c>
      <c r="N222" s="25">
        <f t="shared" si="8"/>
        <v>30967.74194</v>
      </c>
      <c r="O222" s="25">
        <f t="shared" si="10"/>
        <v>6334507.238</v>
      </c>
      <c r="P222" s="25"/>
    </row>
    <row r="223" ht="15.75" customHeight="1">
      <c r="A223" s="7">
        <v>42587.0</v>
      </c>
      <c r="B223" s="19">
        <v>4031.1962</v>
      </c>
      <c r="C223" s="23">
        <f t="shared" si="1"/>
        <v>4.0311962</v>
      </c>
      <c r="D223" s="16">
        <f t="shared" si="2"/>
        <v>6.6</v>
      </c>
      <c r="E223" s="16">
        <f t="shared" si="3"/>
        <v>26.60589492</v>
      </c>
      <c r="F223" s="25">
        <f t="shared" si="4"/>
        <v>638.5414781</v>
      </c>
      <c r="G223" s="19">
        <f t="shared" si="9"/>
        <v>79064.77188</v>
      </c>
      <c r="H223" s="16">
        <v>10.93</v>
      </c>
      <c r="I223" s="28">
        <v>0.23733333333333334</v>
      </c>
      <c r="J223" s="25">
        <v>5.0</v>
      </c>
      <c r="K223" s="16">
        <f t="shared" si="5"/>
        <v>21.04821909</v>
      </c>
      <c r="L223" s="20">
        <f t="shared" si="6"/>
        <v>13816.01124</v>
      </c>
      <c r="M223" s="25">
        <f t="shared" si="7"/>
        <v>6.93262477</v>
      </c>
      <c r="N223" s="25">
        <f t="shared" si="8"/>
        <v>30337.07865</v>
      </c>
      <c r="O223" s="25">
        <f t="shared" si="10"/>
        <v>6364844.317</v>
      </c>
      <c r="P223" s="25"/>
    </row>
    <row r="224" ht="15.75" customHeight="1">
      <c r="A224" s="7">
        <v>42588.0</v>
      </c>
      <c r="B224" s="19">
        <v>3924.4177</v>
      </c>
      <c r="C224" s="23">
        <f t="shared" si="1"/>
        <v>3.9244177</v>
      </c>
      <c r="D224" s="16">
        <f t="shared" si="2"/>
        <v>6.6</v>
      </c>
      <c r="E224" s="16">
        <f t="shared" si="3"/>
        <v>25.90115682</v>
      </c>
      <c r="F224" s="25">
        <f t="shared" si="4"/>
        <v>621.6277637</v>
      </c>
      <c r="G224" s="19">
        <f t="shared" si="9"/>
        <v>79686.39964</v>
      </c>
      <c r="H224" s="16">
        <v>10.88</v>
      </c>
      <c r="I224" s="28">
        <v>0.24100000000000002</v>
      </c>
      <c r="J224" s="25">
        <v>5.0</v>
      </c>
      <c r="K224" s="16">
        <f t="shared" si="5"/>
        <v>20.80726265</v>
      </c>
      <c r="L224" s="20">
        <f t="shared" si="6"/>
        <v>13543.56846</v>
      </c>
      <c r="M224" s="25">
        <f t="shared" si="7"/>
        <v>6.884756022</v>
      </c>
      <c r="N224" s="25">
        <f t="shared" si="8"/>
        <v>29875.51867</v>
      </c>
      <c r="O224" s="25">
        <f t="shared" si="10"/>
        <v>6394719.835</v>
      </c>
      <c r="P224" s="25"/>
    </row>
    <row r="225" ht="15.75" customHeight="1">
      <c r="A225" s="7">
        <v>42589.0</v>
      </c>
      <c r="B225" s="19">
        <v>4058.0205</v>
      </c>
      <c r="C225" s="23">
        <f t="shared" si="1"/>
        <v>4.0580205</v>
      </c>
      <c r="D225" s="16">
        <f t="shared" si="2"/>
        <v>6.6</v>
      </c>
      <c r="E225" s="16">
        <f t="shared" si="3"/>
        <v>26.7829353</v>
      </c>
      <c r="F225" s="25">
        <f t="shared" si="4"/>
        <v>642.7904472</v>
      </c>
      <c r="G225" s="19">
        <f t="shared" si="9"/>
        <v>80329.19009</v>
      </c>
      <c r="H225" s="16">
        <v>10.91</v>
      </c>
      <c r="I225" s="28">
        <v>0.23700000000000002</v>
      </c>
      <c r="J225" s="25">
        <v>5.0</v>
      </c>
      <c r="K225" s="16">
        <f t="shared" si="5"/>
        <v>21.15851889</v>
      </c>
      <c r="L225" s="20">
        <f t="shared" si="6"/>
        <v>13810.12658</v>
      </c>
      <c r="M225" s="25">
        <f t="shared" si="7"/>
        <v>6.981729422</v>
      </c>
      <c r="N225" s="25">
        <f t="shared" si="8"/>
        <v>30379.74684</v>
      </c>
      <c r="O225" s="25">
        <f t="shared" si="10"/>
        <v>6425099.582</v>
      </c>
      <c r="P225" s="25"/>
    </row>
    <row r="226" ht="15.75" customHeight="1">
      <c r="A226" s="7">
        <v>42590.0</v>
      </c>
      <c r="B226" s="19">
        <v>4136.7742</v>
      </c>
      <c r="C226" s="23">
        <f t="shared" si="1"/>
        <v>4.1367742</v>
      </c>
      <c r="D226" s="16">
        <f t="shared" si="2"/>
        <v>6.6</v>
      </c>
      <c r="E226" s="16">
        <f t="shared" si="3"/>
        <v>27.30270972</v>
      </c>
      <c r="F226" s="25">
        <f t="shared" si="4"/>
        <v>655.2650333</v>
      </c>
      <c r="G226" s="19">
        <f t="shared" si="9"/>
        <v>80984.45512</v>
      </c>
      <c r="H226" s="16">
        <v>11.25</v>
      </c>
      <c r="I226" s="28">
        <v>0.23766666666666666</v>
      </c>
      <c r="J226" s="25">
        <v>5.0</v>
      </c>
      <c r="K226" s="16">
        <f t="shared" si="5"/>
        <v>21.62981337</v>
      </c>
      <c r="L226" s="20">
        <f t="shared" si="6"/>
        <v>14200.56101</v>
      </c>
      <c r="M226" s="25">
        <f t="shared" si="7"/>
        <v>6.921540277</v>
      </c>
      <c r="N226" s="25">
        <f t="shared" si="8"/>
        <v>30294.53015</v>
      </c>
      <c r="O226" s="25">
        <f t="shared" si="10"/>
        <v>6455394.112</v>
      </c>
      <c r="P226" s="25"/>
    </row>
    <row r="227" ht="15.75" customHeight="1">
      <c r="A227" s="7">
        <v>42591.0</v>
      </c>
      <c r="B227" s="19">
        <v>4442.4061</v>
      </c>
      <c r="C227" s="23">
        <f t="shared" si="1"/>
        <v>4.4424061</v>
      </c>
      <c r="D227" s="16">
        <f t="shared" si="2"/>
        <v>6.6</v>
      </c>
      <c r="E227" s="16">
        <f t="shared" si="3"/>
        <v>29.31988026</v>
      </c>
      <c r="F227" s="25">
        <f t="shared" si="4"/>
        <v>703.6771262</v>
      </c>
      <c r="G227" s="19">
        <f t="shared" si="9"/>
        <v>81688.13225</v>
      </c>
      <c r="H227" s="16">
        <v>12.24</v>
      </c>
      <c r="I227" s="28">
        <v>0.235</v>
      </c>
      <c r="J227" s="25">
        <v>5.0</v>
      </c>
      <c r="K227" s="16">
        <f t="shared" si="5"/>
        <v>22.96723954</v>
      </c>
      <c r="L227" s="20">
        <f t="shared" si="6"/>
        <v>15625.53191</v>
      </c>
      <c r="M227" s="25">
        <f t="shared" si="7"/>
        <v>6.755070452</v>
      </c>
      <c r="N227" s="25">
        <f t="shared" si="8"/>
        <v>30638.29787</v>
      </c>
      <c r="O227" s="25">
        <f t="shared" si="10"/>
        <v>6486032.41</v>
      </c>
      <c r="P227" s="25"/>
    </row>
    <row r="228" ht="15.75" customHeight="1">
      <c r="A228" s="7">
        <v>42592.0</v>
      </c>
      <c r="B228" s="19">
        <v>4353.1675</v>
      </c>
      <c r="C228" s="23">
        <f t="shared" si="1"/>
        <v>4.3531675</v>
      </c>
      <c r="D228" s="16">
        <f t="shared" si="2"/>
        <v>6.6</v>
      </c>
      <c r="E228" s="16">
        <f t="shared" si="3"/>
        <v>28.7309055</v>
      </c>
      <c r="F228" s="25">
        <f t="shared" si="4"/>
        <v>689.541732</v>
      </c>
      <c r="G228" s="19">
        <f t="shared" si="9"/>
        <v>82377.67398</v>
      </c>
      <c r="H228" s="16">
        <v>12.14</v>
      </c>
      <c r="I228" s="28">
        <v>0.2378333333333333</v>
      </c>
      <c r="J228" s="25">
        <v>5.0</v>
      </c>
      <c r="K228" s="16">
        <f t="shared" si="5"/>
        <v>22.77722342</v>
      </c>
      <c r="L228" s="20">
        <f t="shared" si="6"/>
        <v>15313.24457</v>
      </c>
      <c r="M228" s="25">
        <f t="shared" si="7"/>
        <v>6.754366087</v>
      </c>
      <c r="N228" s="25">
        <f t="shared" si="8"/>
        <v>30273.30063</v>
      </c>
      <c r="O228" s="25">
        <f t="shared" si="10"/>
        <v>6516305.711</v>
      </c>
      <c r="P228" s="25"/>
    </row>
    <row r="229" ht="15.75" customHeight="1">
      <c r="A229" s="7">
        <v>42593.0</v>
      </c>
      <c r="B229" s="19">
        <v>4538.8823</v>
      </c>
      <c r="C229" s="23">
        <f t="shared" si="1"/>
        <v>4.5388823</v>
      </c>
      <c r="D229" s="16">
        <f t="shared" si="2"/>
        <v>6.6</v>
      </c>
      <c r="E229" s="16">
        <f t="shared" si="3"/>
        <v>29.95662318</v>
      </c>
      <c r="F229" s="25">
        <f t="shared" si="4"/>
        <v>718.9589563</v>
      </c>
      <c r="G229" s="19">
        <f t="shared" si="9"/>
        <v>83096.63294</v>
      </c>
      <c r="H229" s="16">
        <v>11.69</v>
      </c>
      <c r="I229" s="28">
        <v>0.23733333333333334</v>
      </c>
      <c r="J229" s="25">
        <v>5.0</v>
      </c>
      <c r="K229" s="16">
        <f t="shared" si="5"/>
        <v>23.69901745</v>
      </c>
      <c r="L229" s="20">
        <f t="shared" si="6"/>
        <v>14776.68539</v>
      </c>
      <c r="M229" s="25">
        <f t="shared" si="7"/>
        <v>7.298243184</v>
      </c>
      <c r="N229" s="25">
        <f t="shared" si="8"/>
        <v>30337.07865</v>
      </c>
      <c r="O229" s="25">
        <f t="shared" si="10"/>
        <v>6546642.79</v>
      </c>
      <c r="P229" s="25"/>
    </row>
    <row r="230" ht="15.75" customHeight="1">
      <c r="A230" s="7">
        <v>42594.0</v>
      </c>
      <c r="B230" s="19">
        <v>4529.4509</v>
      </c>
      <c r="C230" s="23">
        <f t="shared" si="1"/>
        <v>4.5294509</v>
      </c>
      <c r="D230" s="16">
        <f t="shared" si="2"/>
        <v>6.6</v>
      </c>
      <c r="E230" s="16">
        <f t="shared" si="3"/>
        <v>29.89437594</v>
      </c>
      <c r="F230" s="25">
        <f t="shared" si="4"/>
        <v>717.4650226</v>
      </c>
      <c r="G230" s="19">
        <f t="shared" si="9"/>
        <v>83814.09796</v>
      </c>
      <c r="H230" s="16">
        <v>11.78</v>
      </c>
      <c r="I230" s="28">
        <v>0.2395</v>
      </c>
      <c r="J230" s="25">
        <v>5.0</v>
      </c>
      <c r="K230" s="16">
        <f t="shared" si="5"/>
        <v>23.86567679</v>
      </c>
      <c r="L230" s="20">
        <f t="shared" si="6"/>
        <v>14755.74113</v>
      </c>
      <c r="M230" s="25">
        <f t="shared" si="7"/>
        <v>7.293415658</v>
      </c>
      <c r="N230" s="25">
        <f t="shared" si="8"/>
        <v>30062.63048</v>
      </c>
      <c r="O230" s="25">
        <f t="shared" si="10"/>
        <v>6576705.42</v>
      </c>
      <c r="P230" s="25"/>
    </row>
    <row r="231" ht="15.75" customHeight="1">
      <c r="A231" s="7">
        <v>42595.0</v>
      </c>
      <c r="B231" s="19">
        <v>4479.0387</v>
      </c>
      <c r="C231" s="23">
        <f t="shared" si="1"/>
        <v>4.4790387</v>
      </c>
      <c r="D231" s="16">
        <f t="shared" si="2"/>
        <v>6.6</v>
      </c>
      <c r="E231" s="16">
        <f t="shared" si="3"/>
        <v>29.56165542</v>
      </c>
      <c r="F231" s="25">
        <f t="shared" si="4"/>
        <v>709.4797301</v>
      </c>
      <c r="G231" s="19">
        <f t="shared" si="9"/>
        <v>84523.57769</v>
      </c>
      <c r="H231" s="16">
        <v>11.57</v>
      </c>
      <c r="I231" s="28">
        <v>0.23866666666666667</v>
      </c>
      <c r="J231" s="25">
        <v>5.0</v>
      </c>
      <c r="K231" s="16">
        <f t="shared" si="5"/>
        <v>23.5179392</v>
      </c>
      <c r="L231" s="20">
        <f t="shared" si="6"/>
        <v>14543.29609</v>
      </c>
      <c r="M231" s="25">
        <f t="shared" si="7"/>
        <v>7.317595603</v>
      </c>
      <c r="N231" s="25">
        <f t="shared" si="8"/>
        <v>30167.59777</v>
      </c>
      <c r="O231" s="25">
        <f t="shared" si="10"/>
        <v>6606873.018</v>
      </c>
      <c r="P231" s="25"/>
    </row>
    <row r="232" ht="15.75" customHeight="1">
      <c r="A232" s="7">
        <v>42596.0</v>
      </c>
      <c r="B232" s="19">
        <v>4488.9892</v>
      </c>
      <c r="C232" s="23">
        <f t="shared" si="1"/>
        <v>4.4889892</v>
      </c>
      <c r="D232" s="16">
        <f t="shared" si="2"/>
        <v>6.6</v>
      </c>
      <c r="E232" s="16">
        <f t="shared" si="3"/>
        <v>29.62732872</v>
      </c>
      <c r="F232" s="25">
        <f t="shared" si="4"/>
        <v>711.0558893</v>
      </c>
      <c r="G232" s="19">
        <f t="shared" si="9"/>
        <v>85234.63358</v>
      </c>
      <c r="H232" s="16">
        <v>11.19</v>
      </c>
      <c r="I232" s="28">
        <v>0.23866666666666667</v>
      </c>
      <c r="J232" s="25">
        <v>5.0</v>
      </c>
      <c r="K232" s="16">
        <f t="shared" si="5"/>
        <v>23.57018596</v>
      </c>
      <c r="L232" s="20">
        <f t="shared" si="6"/>
        <v>14065.64246</v>
      </c>
      <c r="M232" s="25">
        <f t="shared" si="7"/>
        <v>7.582901649</v>
      </c>
      <c r="N232" s="25">
        <f t="shared" si="8"/>
        <v>30167.59777</v>
      </c>
      <c r="O232" s="25">
        <f t="shared" si="10"/>
        <v>6637040.616</v>
      </c>
      <c r="P232" s="25"/>
    </row>
    <row r="233" ht="15.75" customHeight="1">
      <c r="A233" s="7">
        <v>42597.0</v>
      </c>
      <c r="B233" s="19">
        <v>4512.4457</v>
      </c>
      <c r="C233" s="23">
        <f t="shared" si="1"/>
        <v>4.5124457</v>
      </c>
      <c r="D233" s="16">
        <f t="shared" si="2"/>
        <v>6.6</v>
      </c>
      <c r="E233" s="16">
        <f t="shared" si="3"/>
        <v>29.78214162</v>
      </c>
      <c r="F233" s="25">
        <f t="shared" si="4"/>
        <v>714.7713989</v>
      </c>
      <c r="G233" s="19">
        <f t="shared" si="9"/>
        <v>85949.40498</v>
      </c>
      <c r="H233" s="16">
        <v>11.22</v>
      </c>
      <c r="I233" s="28">
        <v>0.2365</v>
      </c>
      <c r="J233" s="25">
        <v>5.0</v>
      </c>
      <c r="K233" s="16">
        <f t="shared" si="5"/>
        <v>23.47825498</v>
      </c>
      <c r="L233" s="20">
        <f t="shared" si="6"/>
        <v>14232.55814</v>
      </c>
      <c r="M233" s="25">
        <f t="shared" si="7"/>
        <v>7.533129939</v>
      </c>
      <c r="N233" s="25">
        <f t="shared" si="8"/>
        <v>30443.97463</v>
      </c>
      <c r="O233" s="25">
        <f t="shared" si="10"/>
        <v>6667484.59</v>
      </c>
      <c r="P233" s="25"/>
    </row>
    <row r="234" ht="15.75" customHeight="1">
      <c r="A234" s="7">
        <v>42598.0</v>
      </c>
      <c r="B234" s="19">
        <v>4623.2492</v>
      </c>
      <c r="C234" s="23">
        <f t="shared" si="1"/>
        <v>4.6232492</v>
      </c>
      <c r="D234" s="16">
        <f t="shared" si="2"/>
        <v>6.6</v>
      </c>
      <c r="E234" s="16">
        <f t="shared" si="3"/>
        <v>30.51344472</v>
      </c>
      <c r="F234" s="25">
        <f t="shared" si="4"/>
        <v>732.3226733</v>
      </c>
      <c r="G234" s="19">
        <f t="shared" si="9"/>
        <v>86681.72765</v>
      </c>
      <c r="H234" s="16">
        <v>11.14</v>
      </c>
      <c r="I234" s="28">
        <v>0.2378333333333333</v>
      </c>
      <c r="J234" s="25">
        <v>5.0</v>
      </c>
      <c r="K234" s="16">
        <f t="shared" si="5"/>
        <v>24.1903809</v>
      </c>
      <c r="L234" s="20">
        <f t="shared" si="6"/>
        <v>14051.85704</v>
      </c>
      <c r="M234" s="25">
        <f t="shared" si="7"/>
        <v>7.817358279</v>
      </c>
      <c r="N234" s="25">
        <f t="shared" si="8"/>
        <v>30273.30063</v>
      </c>
      <c r="O234" s="25">
        <f t="shared" si="10"/>
        <v>6697757.891</v>
      </c>
      <c r="P234" s="25"/>
    </row>
    <row r="235" ht="15.75" customHeight="1">
      <c r="A235" s="7">
        <v>42599.0</v>
      </c>
      <c r="B235" s="19">
        <v>4616.8304</v>
      </c>
      <c r="C235" s="23">
        <f t="shared" si="1"/>
        <v>4.6168304</v>
      </c>
      <c r="D235" s="16">
        <f t="shared" si="2"/>
        <v>6.6</v>
      </c>
      <c r="E235" s="16">
        <f t="shared" si="3"/>
        <v>30.47108064</v>
      </c>
      <c r="F235" s="25">
        <f t="shared" si="4"/>
        <v>731.3059354</v>
      </c>
      <c r="G235" s="19">
        <f t="shared" si="9"/>
        <v>87413.03358</v>
      </c>
      <c r="H235" s="16">
        <v>10.75</v>
      </c>
      <c r="I235" s="28">
        <v>0.23966666666666667</v>
      </c>
      <c r="J235" s="25">
        <v>5.0</v>
      </c>
      <c r="K235" s="16">
        <f t="shared" si="5"/>
        <v>24.34300776</v>
      </c>
      <c r="L235" s="20">
        <f t="shared" si="6"/>
        <v>13456.18915</v>
      </c>
      <c r="M235" s="25">
        <f t="shared" si="7"/>
        <v>8.152077016</v>
      </c>
      <c r="N235" s="25">
        <f t="shared" si="8"/>
        <v>30041.72462</v>
      </c>
      <c r="O235" s="25">
        <f t="shared" si="10"/>
        <v>6727799.615</v>
      </c>
      <c r="P235" s="25"/>
    </row>
    <row r="236" ht="15.75" customHeight="1">
      <c r="A236" s="7">
        <v>42600.0</v>
      </c>
      <c r="B236" s="19">
        <v>4717.6488</v>
      </c>
      <c r="C236" s="23">
        <f t="shared" si="1"/>
        <v>4.7176488</v>
      </c>
      <c r="D236" s="16">
        <f t="shared" si="2"/>
        <v>6.6</v>
      </c>
      <c r="E236" s="16">
        <f t="shared" si="3"/>
        <v>31.13648208</v>
      </c>
      <c r="F236" s="25">
        <f t="shared" si="4"/>
        <v>747.2755699</v>
      </c>
      <c r="G236" s="19">
        <f t="shared" si="9"/>
        <v>88160.30915</v>
      </c>
      <c r="H236" s="16">
        <v>10.76</v>
      </c>
      <c r="I236" s="28">
        <v>0.23600000000000002</v>
      </c>
      <c r="J236" s="25">
        <v>5.0</v>
      </c>
      <c r="K236" s="16">
        <f t="shared" si="5"/>
        <v>24.49403257</v>
      </c>
      <c r="L236" s="20">
        <f t="shared" si="6"/>
        <v>13677.9661</v>
      </c>
      <c r="M236" s="25">
        <f t="shared" si="7"/>
        <v>8.195029484</v>
      </c>
      <c r="N236" s="25">
        <f t="shared" si="8"/>
        <v>30508.47458</v>
      </c>
      <c r="O236" s="25">
        <f t="shared" si="10"/>
        <v>6758308.09</v>
      </c>
      <c r="P236" s="25"/>
    </row>
    <row r="237" ht="15.75" customHeight="1">
      <c r="A237" s="7">
        <v>42601.0</v>
      </c>
      <c r="B237" s="19">
        <v>4666.3602</v>
      </c>
      <c r="C237" s="23">
        <f t="shared" si="1"/>
        <v>4.6663602</v>
      </c>
      <c r="D237" s="16">
        <f t="shared" si="2"/>
        <v>6.6</v>
      </c>
      <c r="E237" s="16">
        <f t="shared" si="3"/>
        <v>30.79797732</v>
      </c>
      <c r="F237" s="25">
        <f t="shared" si="4"/>
        <v>739.1514557</v>
      </c>
      <c r="G237" s="19">
        <f t="shared" si="9"/>
        <v>88899.46061</v>
      </c>
      <c r="H237" s="16">
        <v>10.75</v>
      </c>
      <c r="I237" s="28">
        <v>0.2395</v>
      </c>
      <c r="J237" s="25">
        <v>5.0</v>
      </c>
      <c r="K237" s="16">
        <f t="shared" si="5"/>
        <v>24.58705189</v>
      </c>
      <c r="L237" s="20">
        <f t="shared" si="6"/>
        <v>13465.55324</v>
      </c>
      <c r="M237" s="25">
        <f t="shared" si="7"/>
        <v>8.233803425</v>
      </c>
      <c r="N237" s="25">
        <f t="shared" si="8"/>
        <v>30062.63048</v>
      </c>
      <c r="O237" s="25">
        <f t="shared" si="10"/>
        <v>6788370.72</v>
      </c>
      <c r="P237" s="25"/>
    </row>
    <row r="238" ht="15.75" customHeight="1">
      <c r="A238" s="7">
        <v>42602.0</v>
      </c>
      <c r="B238" s="19">
        <v>4807.7401</v>
      </c>
      <c r="C238" s="23">
        <f t="shared" si="1"/>
        <v>4.8077401</v>
      </c>
      <c r="D238" s="16">
        <f t="shared" si="2"/>
        <v>6.6</v>
      </c>
      <c r="E238" s="16">
        <f t="shared" si="3"/>
        <v>31.73108466</v>
      </c>
      <c r="F238" s="25">
        <f t="shared" si="4"/>
        <v>761.5460318</v>
      </c>
      <c r="G238" s="19">
        <f t="shared" si="9"/>
        <v>89661.00664</v>
      </c>
      <c r="H238" s="16">
        <v>11.25</v>
      </c>
      <c r="I238" s="28">
        <v>0.2378333333333333</v>
      </c>
      <c r="J238" s="25">
        <v>5.0</v>
      </c>
      <c r="K238" s="16">
        <f t="shared" si="5"/>
        <v>25.15569878</v>
      </c>
      <c r="L238" s="20">
        <f t="shared" si="6"/>
        <v>14190.60967</v>
      </c>
      <c r="M238" s="25">
        <f t="shared" si="7"/>
        <v>8.049823611</v>
      </c>
      <c r="N238" s="25">
        <f t="shared" si="8"/>
        <v>30273.30063</v>
      </c>
      <c r="O238" s="25">
        <f t="shared" si="10"/>
        <v>6818644.021</v>
      </c>
      <c r="P238" s="25"/>
    </row>
    <row r="239" ht="15.75" customHeight="1">
      <c r="A239" s="7">
        <v>42603.0</v>
      </c>
      <c r="B239" s="19">
        <v>4860.5322</v>
      </c>
      <c r="C239" s="23">
        <f t="shared" si="1"/>
        <v>4.8605322</v>
      </c>
      <c r="D239" s="16">
        <f t="shared" si="2"/>
        <v>6.6</v>
      </c>
      <c r="E239" s="16">
        <f t="shared" si="3"/>
        <v>32.07951252</v>
      </c>
      <c r="F239" s="25">
        <f t="shared" si="4"/>
        <v>769.9083005</v>
      </c>
      <c r="G239" s="19">
        <f t="shared" si="9"/>
        <v>90430.91494</v>
      </c>
      <c r="H239" s="16">
        <v>11.18</v>
      </c>
      <c r="I239" s="28">
        <v>0.23666666666666666</v>
      </c>
      <c r="J239" s="25">
        <v>5.0</v>
      </c>
      <c r="K239" s="16">
        <f t="shared" si="5"/>
        <v>25.30717099</v>
      </c>
      <c r="L239" s="20">
        <f t="shared" si="6"/>
        <v>14171.83099</v>
      </c>
      <c r="M239" s="25">
        <f t="shared" si="7"/>
        <v>8.148999603</v>
      </c>
      <c r="N239" s="25">
        <f t="shared" si="8"/>
        <v>30422.53521</v>
      </c>
      <c r="O239" s="25">
        <f t="shared" si="10"/>
        <v>6849066.556</v>
      </c>
      <c r="P239" s="25"/>
    </row>
    <row r="240" ht="15.75" customHeight="1">
      <c r="A240" s="7">
        <v>42604.0</v>
      </c>
      <c r="B240" s="19">
        <v>4890.1286</v>
      </c>
      <c r="C240" s="23">
        <f t="shared" si="1"/>
        <v>4.8901286</v>
      </c>
      <c r="D240" s="16">
        <f t="shared" si="2"/>
        <v>6.6</v>
      </c>
      <c r="E240" s="16">
        <f t="shared" si="3"/>
        <v>32.27484876</v>
      </c>
      <c r="F240" s="25">
        <f t="shared" si="4"/>
        <v>774.5963702</v>
      </c>
      <c r="G240" s="19">
        <f t="shared" si="9"/>
        <v>91205.51131</v>
      </c>
      <c r="H240" s="16">
        <v>11.12</v>
      </c>
      <c r="I240" s="28">
        <v>0.23700000000000002</v>
      </c>
      <c r="J240" s="25">
        <v>5.0</v>
      </c>
      <c r="K240" s="16">
        <f t="shared" si="5"/>
        <v>25.49713052</v>
      </c>
      <c r="L240" s="20">
        <f t="shared" si="6"/>
        <v>14075.94937</v>
      </c>
      <c r="M240" s="25">
        <f t="shared" si="7"/>
        <v>8.254466715</v>
      </c>
      <c r="N240" s="25">
        <f t="shared" si="8"/>
        <v>30379.74684</v>
      </c>
      <c r="O240" s="25">
        <f t="shared" si="10"/>
        <v>6879446.303</v>
      </c>
      <c r="P240" s="25"/>
    </row>
    <row r="241" ht="15.75" customHeight="1">
      <c r="A241" s="7">
        <v>42605.0</v>
      </c>
      <c r="B241" s="19">
        <v>4980.5674</v>
      </c>
      <c r="C241" s="23">
        <f t="shared" si="1"/>
        <v>4.9805674</v>
      </c>
      <c r="D241" s="16">
        <f t="shared" si="2"/>
        <v>6.6</v>
      </c>
      <c r="E241" s="16">
        <f t="shared" si="3"/>
        <v>32.87174484</v>
      </c>
      <c r="F241" s="25">
        <f t="shared" si="4"/>
        <v>788.9218762</v>
      </c>
      <c r="G241" s="19">
        <f t="shared" si="9"/>
        <v>91994.43319</v>
      </c>
      <c r="H241" s="16">
        <v>11.03</v>
      </c>
      <c r="I241" s="28">
        <v>0.23933333333333331</v>
      </c>
      <c r="J241" s="25">
        <v>5.0</v>
      </c>
      <c r="K241" s="16">
        <f t="shared" si="5"/>
        <v>26.22434755</v>
      </c>
      <c r="L241" s="20">
        <f t="shared" si="6"/>
        <v>13825.90529</v>
      </c>
      <c r="M241" s="25">
        <f t="shared" si="7"/>
        <v>8.559170551</v>
      </c>
      <c r="N241" s="25">
        <f t="shared" si="8"/>
        <v>30083.56546</v>
      </c>
      <c r="O241" s="25">
        <f t="shared" si="10"/>
        <v>6909529.869</v>
      </c>
      <c r="P241" s="25"/>
    </row>
    <row r="242" ht="15.75" customHeight="1">
      <c r="A242" s="7">
        <v>42606.0</v>
      </c>
      <c r="B242" s="19">
        <v>4968.8061</v>
      </c>
      <c r="C242" s="23">
        <f t="shared" si="1"/>
        <v>4.9688061</v>
      </c>
      <c r="D242" s="16">
        <f t="shared" si="2"/>
        <v>6.6</v>
      </c>
      <c r="E242" s="16">
        <f t="shared" si="3"/>
        <v>32.79412026</v>
      </c>
      <c r="F242" s="25">
        <f t="shared" si="4"/>
        <v>787.0588862</v>
      </c>
      <c r="G242" s="19">
        <f t="shared" si="9"/>
        <v>92781.49208</v>
      </c>
      <c r="H242" s="16">
        <v>11.04</v>
      </c>
      <c r="I242" s="28">
        <v>0.238</v>
      </c>
      <c r="J242" s="25">
        <v>5.0</v>
      </c>
      <c r="K242" s="16">
        <f t="shared" si="5"/>
        <v>26.01666874</v>
      </c>
      <c r="L242" s="20">
        <f t="shared" si="6"/>
        <v>13915.96639</v>
      </c>
      <c r="M242" s="25">
        <f t="shared" si="7"/>
        <v>8.483696328</v>
      </c>
      <c r="N242" s="25">
        <f t="shared" si="8"/>
        <v>30252.10084</v>
      </c>
      <c r="O242" s="25">
        <f t="shared" si="10"/>
        <v>6939781.969</v>
      </c>
      <c r="P242" s="25"/>
    </row>
    <row r="243" ht="15.75" customHeight="1">
      <c r="A243" s="7">
        <v>42607.0</v>
      </c>
      <c r="B243" s="19">
        <v>5076.846</v>
      </c>
      <c r="C243" s="23">
        <f t="shared" si="1"/>
        <v>5.076846</v>
      </c>
      <c r="D243" s="16">
        <f t="shared" si="2"/>
        <v>6.6</v>
      </c>
      <c r="E243" s="16">
        <f t="shared" si="3"/>
        <v>33.5071836</v>
      </c>
      <c r="F243" s="25">
        <f t="shared" si="4"/>
        <v>804.1724064</v>
      </c>
      <c r="G243" s="19">
        <f t="shared" si="9"/>
        <v>93585.66448</v>
      </c>
      <c r="H243" s="16">
        <v>11.36</v>
      </c>
      <c r="I243" s="28">
        <v>0.23633333333333334</v>
      </c>
      <c r="J243" s="25">
        <v>5.0</v>
      </c>
      <c r="K243" s="16">
        <f t="shared" si="5"/>
        <v>26.39621464</v>
      </c>
      <c r="L243" s="20">
        <f t="shared" si="6"/>
        <v>14420.3103</v>
      </c>
      <c r="M243" s="25">
        <f t="shared" si="7"/>
        <v>8.364997596</v>
      </c>
      <c r="N243" s="25">
        <f t="shared" si="8"/>
        <v>30465.44429</v>
      </c>
      <c r="O243" s="25">
        <f t="shared" si="10"/>
        <v>6970247.414</v>
      </c>
      <c r="P243" s="25"/>
    </row>
    <row r="244" ht="15.75" customHeight="1">
      <c r="A244" s="7">
        <v>42608.0</v>
      </c>
      <c r="B244" s="19">
        <v>5242.0628</v>
      </c>
      <c r="C244" s="23">
        <f t="shared" si="1"/>
        <v>5.2420628</v>
      </c>
      <c r="D244" s="16">
        <f t="shared" si="2"/>
        <v>6.6</v>
      </c>
      <c r="E244" s="16">
        <f t="shared" si="3"/>
        <v>34.59761448</v>
      </c>
      <c r="F244" s="25">
        <f t="shared" si="4"/>
        <v>830.3427475</v>
      </c>
      <c r="G244" s="19">
        <f t="shared" si="9"/>
        <v>94416.00723</v>
      </c>
      <c r="H244" s="16">
        <v>11.3</v>
      </c>
      <c r="I244" s="28">
        <v>0.23983333333333334</v>
      </c>
      <c r="J244" s="25">
        <v>5.0</v>
      </c>
      <c r="K244" s="16">
        <f t="shared" si="5"/>
        <v>27.65887069</v>
      </c>
      <c r="L244" s="20">
        <f t="shared" si="6"/>
        <v>14134.81584</v>
      </c>
      <c r="M244" s="25">
        <f t="shared" si="7"/>
        <v>8.811675617</v>
      </c>
      <c r="N244" s="25">
        <f t="shared" si="8"/>
        <v>30020.84781</v>
      </c>
      <c r="O244" s="25">
        <f t="shared" si="10"/>
        <v>7000268.262</v>
      </c>
      <c r="P244" s="25"/>
    </row>
    <row r="245" ht="15.75" customHeight="1">
      <c r="A245" s="7">
        <v>42609.0</v>
      </c>
      <c r="B245" s="19">
        <v>5241.1926</v>
      </c>
      <c r="C245" s="23">
        <f t="shared" si="1"/>
        <v>5.2411926</v>
      </c>
      <c r="D245" s="16">
        <f t="shared" si="2"/>
        <v>6.6</v>
      </c>
      <c r="E245" s="16">
        <f t="shared" si="3"/>
        <v>34.59187116</v>
      </c>
      <c r="F245" s="25">
        <f t="shared" si="4"/>
        <v>830.2049078</v>
      </c>
      <c r="G245" s="19">
        <f t="shared" si="9"/>
        <v>95246.21214</v>
      </c>
      <c r="H245" s="16">
        <v>11.15</v>
      </c>
      <c r="I245" s="28">
        <v>0.23700000000000002</v>
      </c>
      <c r="J245" s="25">
        <v>5.0</v>
      </c>
      <c r="K245" s="16">
        <f t="shared" si="5"/>
        <v>27.32757822</v>
      </c>
      <c r="L245" s="20">
        <f t="shared" si="6"/>
        <v>14113.92405</v>
      </c>
      <c r="M245" s="25">
        <f t="shared" si="7"/>
        <v>8.823253953</v>
      </c>
      <c r="N245" s="25">
        <f t="shared" si="8"/>
        <v>30379.74684</v>
      </c>
      <c r="O245" s="25">
        <f t="shared" si="10"/>
        <v>7030648.008</v>
      </c>
      <c r="P245" s="25"/>
    </row>
    <row r="246" ht="15.75" customHeight="1">
      <c r="A246" s="7">
        <v>42610.0</v>
      </c>
      <c r="B246" s="19">
        <v>5174.1701</v>
      </c>
      <c r="C246" s="23">
        <f t="shared" si="1"/>
        <v>5.1741701</v>
      </c>
      <c r="D246" s="16">
        <f t="shared" si="2"/>
        <v>6.6</v>
      </c>
      <c r="E246" s="16">
        <f t="shared" si="3"/>
        <v>34.14952266</v>
      </c>
      <c r="F246" s="25">
        <f t="shared" si="4"/>
        <v>819.5885438</v>
      </c>
      <c r="G246" s="19">
        <f t="shared" si="9"/>
        <v>96065.80068</v>
      </c>
      <c r="H246" s="16">
        <v>10.93</v>
      </c>
      <c r="I246" s="28">
        <v>0.23866666666666667</v>
      </c>
      <c r="J246" s="25">
        <v>5.0</v>
      </c>
      <c r="K246" s="16">
        <f t="shared" si="5"/>
        <v>27.16784247</v>
      </c>
      <c r="L246" s="20">
        <f t="shared" si="6"/>
        <v>13738.82682</v>
      </c>
      <c r="M246" s="25">
        <f t="shared" si="7"/>
        <v>8.948237228</v>
      </c>
      <c r="N246" s="25">
        <f t="shared" si="8"/>
        <v>30167.59777</v>
      </c>
      <c r="O246" s="25">
        <f t="shared" si="10"/>
        <v>7060815.606</v>
      </c>
      <c r="P246" s="25"/>
    </row>
    <row r="247" ht="15.75" customHeight="1">
      <c r="A247" s="7">
        <v>42611.0</v>
      </c>
      <c r="B247" s="19">
        <v>5110.3024</v>
      </c>
      <c r="C247" s="23">
        <f t="shared" si="1"/>
        <v>5.1103024</v>
      </c>
      <c r="D247" s="16">
        <f t="shared" si="2"/>
        <v>6.6</v>
      </c>
      <c r="E247" s="16">
        <f t="shared" si="3"/>
        <v>33.72799584</v>
      </c>
      <c r="F247" s="25">
        <f t="shared" si="4"/>
        <v>809.4719002</v>
      </c>
      <c r="G247" s="19">
        <f t="shared" si="9"/>
        <v>96875.27258</v>
      </c>
      <c r="H247" s="16">
        <v>10.98</v>
      </c>
      <c r="I247" s="28">
        <v>0.2395</v>
      </c>
      <c r="J247" s="25">
        <v>5.0</v>
      </c>
      <c r="K247" s="16">
        <f t="shared" si="5"/>
        <v>26.92618335</v>
      </c>
      <c r="L247" s="20">
        <f t="shared" si="6"/>
        <v>13753.65344</v>
      </c>
      <c r="M247" s="25">
        <f t="shared" si="7"/>
        <v>8.828256835</v>
      </c>
      <c r="N247" s="25">
        <f t="shared" si="8"/>
        <v>30062.63048</v>
      </c>
      <c r="O247" s="25">
        <f t="shared" si="10"/>
        <v>7090878.237</v>
      </c>
      <c r="P247" s="25"/>
    </row>
    <row r="248" ht="15.75" customHeight="1">
      <c r="A248" s="7">
        <v>42612.0</v>
      </c>
      <c r="B248" s="19">
        <v>5104.6336</v>
      </c>
      <c r="C248" s="23">
        <f t="shared" si="1"/>
        <v>5.1046336</v>
      </c>
      <c r="D248" s="16">
        <f t="shared" si="2"/>
        <v>6.6</v>
      </c>
      <c r="E248" s="16">
        <f t="shared" si="3"/>
        <v>33.69058176</v>
      </c>
      <c r="F248" s="25">
        <f t="shared" si="4"/>
        <v>808.5739622</v>
      </c>
      <c r="G248" s="19">
        <f t="shared" si="9"/>
        <v>97683.84654</v>
      </c>
      <c r="H248" s="16">
        <v>11.23</v>
      </c>
      <c r="I248" s="28">
        <v>0.239</v>
      </c>
      <c r="J248" s="25">
        <v>5.0</v>
      </c>
      <c r="K248" s="16">
        <f t="shared" si="5"/>
        <v>26.84016347</v>
      </c>
      <c r="L248" s="20">
        <f t="shared" si="6"/>
        <v>14096.23431</v>
      </c>
      <c r="M248" s="25">
        <f t="shared" si="7"/>
        <v>8.604148574</v>
      </c>
      <c r="N248" s="25">
        <f t="shared" si="8"/>
        <v>30125.52301</v>
      </c>
      <c r="O248" s="25">
        <f t="shared" si="10"/>
        <v>7121003.76</v>
      </c>
      <c r="P248" s="25"/>
    </row>
    <row r="249" ht="15.75" customHeight="1">
      <c r="A249" s="7">
        <v>42613.0</v>
      </c>
      <c r="B249" s="19">
        <v>5212.9746</v>
      </c>
      <c r="C249" s="23">
        <f t="shared" si="1"/>
        <v>5.2129746</v>
      </c>
      <c r="D249" s="16">
        <f t="shared" si="2"/>
        <v>6.6</v>
      </c>
      <c r="E249" s="16">
        <f t="shared" si="3"/>
        <v>34.40563236</v>
      </c>
      <c r="F249" s="25">
        <f t="shared" si="4"/>
        <v>825.7351766</v>
      </c>
      <c r="G249" s="19">
        <f t="shared" si="9"/>
        <v>98509.58172</v>
      </c>
      <c r="H249" s="16">
        <v>11.67</v>
      </c>
      <c r="I249" s="28">
        <v>0.23700000000000002</v>
      </c>
      <c r="J249" s="25">
        <v>5.0</v>
      </c>
      <c r="K249" s="16">
        <f t="shared" si="5"/>
        <v>27.18044956</v>
      </c>
      <c r="L249" s="20">
        <f t="shared" si="6"/>
        <v>14772.1519</v>
      </c>
      <c r="M249" s="25">
        <f t="shared" si="7"/>
        <v>8.384714519</v>
      </c>
      <c r="N249" s="25">
        <f t="shared" si="8"/>
        <v>30379.74684</v>
      </c>
      <c r="O249" s="25">
        <f t="shared" si="10"/>
        <v>7151383.506</v>
      </c>
      <c r="P249" s="25"/>
    </row>
    <row r="250" ht="15.75" customHeight="1">
      <c r="A250" s="7">
        <v>42614.0</v>
      </c>
      <c r="B250" s="19">
        <v>5264.4573</v>
      </c>
      <c r="C250" s="23">
        <f t="shared" si="1"/>
        <v>5.2644573</v>
      </c>
      <c r="D250" s="16">
        <f t="shared" si="2"/>
        <v>6.6</v>
      </c>
      <c r="E250" s="16">
        <f t="shared" si="3"/>
        <v>34.74541818</v>
      </c>
      <c r="F250" s="25">
        <f t="shared" si="4"/>
        <v>833.8900363</v>
      </c>
      <c r="G250" s="19">
        <f t="shared" si="9"/>
        <v>99343.47176</v>
      </c>
      <c r="H250" s="16">
        <v>11.99</v>
      </c>
      <c r="I250" s="28">
        <v>0.2405</v>
      </c>
      <c r="J250" s="25">
        <v>5.0</v>
      </c>
      <c r="K250" s="16">
        <f t="shared" si="5"/>
        <v>27.85424357</v>
      </c>
      <c r="L250" s="20">
        <f t="shared" si="6"/>
        <v>14956.34096</v>
      </c>
      <c r="M250" s="25">
        <f t="shared" si="7"/>
        <v>8.363242441</v>
      </c>
      <c r="N250" s="25">
        <f t="shared" si="8"/>
        <v>29937.62994</v>
      </c>
      <c r="O250" s="25">
        <f t="shared" si="10"/>
        <v>7181321.136</v>
      </c>
      <c r="P250" s="25"/>
    </row>
    <row r="251" ht="15.75" customHeight="1">
      <c r="A251" s="7">
        <v>42615.0</v>
      </c>
      <c r="B251" s="19">
        <v>5339.3071</v>
      </c>
      <c r="C251" s="23">
        <f t="shared" si="1"/>
        <v>5.3393071</v>
      </c>
      <c r="D251" s="16">
        <f t="shared" si="2"/>
        <v>6.6</v>
      </c>
      <c r="E251" s="16">
        <f t="shared" si="3"/>
        <v>35.23942686</v>
      </c>
      <c r="F251" s="25">
        <f t="shared" si="4"/>
        <v>845.7462446</v>
      </c>
      <c r="G251" s="19">
        <f t="shared" si="9"/>
        <v>100189.218</v>
      </c>
      <c r="H251" s="16">
        <v>12.11</v>
      </c>
      <c r="I251" s="28">
        <v>0.23633333333333334</v>
      </c>
      <c r="J251" s="25">
        <v>5.0</v>
      </c>
      <c r="K251" s="16">
        <f t="shared" si="5"/>
        <v>27.76083738</v>
      </c>
      <c r="L251" s="20">
        <f t="shared" si="6"/>
        <v>15372.35543</v>
      </c>
      <c r="M251" s="25">
        <f t="shared" si="7"/>
        <v>8.25260236</v>
      </c>
      <c r="N251" s="25">
        <f t="shared" si="8"/>
        <v>30465.44429</v>
      </c>
      <c r="O251" s="25">
        <f t="shared" si="10"/>
        <v>7211786.581</v>
      </c>
      <c r="P251" s="25"/>
    </row>
    <row r="252" ht="15.75" customHeight="1">
      <c r="A252" s="7">
        <v>42616.0</v>
      </c>
      <c r="B252" s="19">
        <v>5064.514</v>
      </c>
      <c r="C252" s="23">
        <f t="shared" si="1"/>
        <v>5.064514</v>
      </c>
      <c r="D252" s="16">
        <f t="shared" si="2"/>
        <v>6.6</v>
      </c>
      <c r="E252" s="16">
        <f t="shared" si="3"/>
        <v>33.4257924</v>
      </c>
      <c r="F252" s="25">
        <f t="shared" si="4"/>
        <v>802.2190176</v>
      </c>
      <c r="G252" s="19">
        <f t="shared" si="9"/>
        <v>100991.437</v>
      </c>
      <c r="H252" s="16">
        <v>11.76</v>
      </c>
      <c r="I252" s="28">
        <v>0.24216666666666667</v>
      </c>
      <c r="J252" s="25">
        <v>5.0</v>
      </c>
      <c r="K252" s="16">
        <f t="shared" si="5"/>
        <v>26.98204242</v>
      </c>
      <c r="L252" s="20">
        <f t="shared" si="6"/>
        <v>14568.47901</v>
      </c>
      <c r="M252" s="25">
        <f t="shared" si="7"/>
        <v>8.259808904</v>
      </c>
      <c r="N252" s="25">
        <f t="shared" si="8"/>
        <v>29731.58981</v>
      </c>
      <c r="O252" s="25">
        <f t="shared" si="10"/>
        <v>7241518.17</v>
      </c>
      <c r="P252" s="25"/>
    </row>
    <row r="253" ht="15.75" customHeight="1">
      <c r="A253" s="7">
        <v>42617.0</v>
      </c>
      <c r="B253" s="19">
        <v>4925.8701</v>
      </c>
      <c r="C253" s="23">
        <f t="shared" si="1"/>
        <v>4.9258701</v>
      </c>
      <c r="D253" s="16">
        <f t="shared" si="2"/>
        <v>6.6</v>
      </c>
      <c r="E253" s="16">
        <f t="shared" si="3"/>
        <v>32.51074266</v>
      </c>
      <c r="F253" s="25">
        <f t="shared" si="4"/>
        <v>780.2578238</v>
      </c>
      <c r="G253" s="19">
        <f t="shared" si="9"/>
        <v>101771.6948</v>
      </c>
      <c r="H253" s="16">
        <v>11.68</v>
      </c>
      <c r="I253" s="28">
        <v>0.239</v>
      </c>
      <c r="J253" s="25">
        <v>5.0</v>
      </c>
      <c r="K253" s="16">
        <f t="shared" si="5"/>
        <v>25.90022499</v>
      </c>
      <c r="L253" s="20">
        <f t="shared" si="6"/>
        <v>14661.08787</v>
      </c>
      <c r="M253" s="25">
        <f t="shared" si="7"/>
        <v>7.982946057</v>
      </c>
      <c r="N253" s="25">
        <f t="shared" si="8"/>
        <v>30125.52301</v>
      </c>
      <c r="O253" s="25">
        <f t="shared" si="10"/>
        <v>7271643.694</v>
      </c>
      <c r="P253" s="25"/>
    </row>
    <row r="254" ht="15.75" customHeight="1">
      <c r="A254" s="7">
        <v>42618.0</v>
      </c>
      <c r="B254" s="19">
        <v>5116.8905</v>
      </c>
      <c r="C254" s="23">
        <f t="shared" si="1"/>
        <v>5.1168905</v>
      </c>
      <c r="D254" s="16">
        <f t="shared" si="2"/>
        <v>6.6</v>
      </c>
      <c r="E254" s="16">
        <f t="shared" si="3"/>
        <v>33.7714773</v>
      </c>
      <c r="F254" s="25">
        <f t="shared" si="4"/>
        <v>810.5154552</v>
      </c>
      <c r="G254" s="19">
        <f t="shared" si="9"/>
        <v>102582.2103</v>
      </c>
      <c r="H254" s="16">
        <v>11.72</v>
      </c>
      <c r="I254" s="28">
        <v>0.23700000000000002</v>
      </c>
      <c r="J254" s="25">
        <v>5.0</v>
      </c>
      <c r="K254" s="16">
        <f t="shared" si="5"/>
        <v>26.67946707</v>
      </c>
      <c r="L254" s="20">
        <f t="shared" si="6"/>
        <v>14835.44304</v>
      </c>
      <c r="M254" s="25">
        <f t="shared" si="7"/>
        <v>8.195058143</v>
      </c>
      <c r="N254" s="25">
        <f t="shared" si="8"/>
        <v>30379.74684</v>
      </c>
      <c r="O254" s="25">
        <f t="shared" si="10"/>
        <v>7302023.44</v>
      </c>
      <c r="P254" s="25"/>
    </row>
    <row r="255" ht="15.75" customHeight="1">
      <c r="A255" s="7">
        <v>42619.0</v>
      </c>
      <c r="B255" s="19">
        <v>5066.0973</v>
      </c>
      <c r="C255" s="23">
        <f t="shared" si="1"/>
        <v>5.0660973</v>
      </c>
      <c r="D255" s="16">
        <f t="shared" si="2"/>
        <v>6.6</v>
      </c>
      <c r="E255" s="16">
        <f t="shared" si="3"/>
        <v>33.43624218</v>
      </c>
      <c r="F255" s="25">
        <f t="shared" si="4"/>
        <v>802.4698123</v>
      </c>
      <c r="G255" s="19">
        <f t="shared" si="9"/>
        <v>103384.6801</v>
      </c>
      <c r="H255" s="16">
        <v>11.69</v>
      </c>
      <c r="I255" s="28">
        <v>0.24033333333333334</v>
      </c>
      <c r="J255" s="25">
        <v>5.0</v>
      </c>
      <c r="K255" s="16">
        <f t="shared" si="5"/>
        <v>26.78614512</v>
      </c>
      <c r="L255" s="20">
        <f t="shared" si="6"/>
        <v>14592.23301</v>
      </c>
      <c r="M255" s="25">
        <f t="shared" si="7"/>
        <v>8.248941185</v>
      </c>
      <c r="N255" s="25">
        <f t="shared" si="8"/>
        <v>29958.39112</v>
      </c>
      <c r="O255" s="25">
        <f t="shared" si="10"/>
        <v>7331981.831</v>
      </c>
      <c r="P255" s="25"/>
    </row>
    <row r="256" ht="15.75" customHeight="1">
      <c r="A256" s="7">
        <v>42620.0</v>
      </c>
      <c r="B256" s="19">
        <v>5193.0105</v>
      </c>
      <c r="C256" s="23">
        <f t="shared" si="1"/>
        <v>5.1930105</v>
      </c>
      <c r="D256" s="16">
        <f t="shared" si="2"/>
        <v>6.6</v>
      </c>
      <c r="E256" s="16">
        <f t="shared" si="3"/>
        <v>34.2738693</v>
      </c>
      <c r="F256" s="25">
        <f t="shared" si="4"/>
        <v>822.5728632</v>
      </c>
      <c r="G256" s="19">
        <f t="shared" si="9"/>
        <v>104207.253</v>
      </c>
      <c r="H256" s="16">
        <v>11.55</v>
      </c>
      <c r="I256" s="28">
        <v>0.23516666666666666</v>
      </c>
      <c r="J256" s="25">
        <v>5.0</v>
      </c>
      <c r="K256" s="16">
        <f t="shared" si="5"/>
        <v>26.86690532</v>
      </c>
      <c r="L256" s="20">
        <f t="shared" si="6"/>
        <v>14734.23104</v>
      </c>
      <c r="M256" s="25">
        <f t="shared" si="7"/>
        <v>8.374100361</v>
      </c>
      <c r="N256" s="25">
        <f t="shared" si="8"/>
        <v>30616.58398</v>
      </c>
      <c r="O256" s="25">
        <f t="shared" si="10"/>
        <v>7362598.415</v>
      </c>
      <c r="P256" s="25"/>
    </row>
    <row r="257" ht="15.75" customHeight="1">
      <c r="A257" s="7">
        <v>42621.0</v>
      </c>
      <c r="B257" s="19">
        <v>5135.7331</v>
      </c>
      <c r="C257" s="23">
        <f t="shared" si="1"/>
        <v>5.1357331</v>
      </c>
      <c r="D257" s="16">
        <f t="shared" si="2"/>
        <v>6.6</v>
      </c>
      <c r="E257" s="16">
        <f t="shared" si="3"/>
        <v>33.89583846</v>
      </c>
      <c r="F257" s="25">
        <f t="shared" si="4"/>
        <v>813.500123</v>
      </c>
      <c r="G257" s="19">
        <f t="shared" si="9"/>
        <v>105020.7531</v>
      </c>
      <c r="H257" s="16">
        <v>11.35</v>
      </c>
      <c r="I257" s="28">
        <v>0.2395</v>
      </c>
      <c r="J257" s="25">
        <v>5.0</v>
      </c>
      <c r="K257" s="16">
        <f t="shared" si="5"/>
        <v>27.0601777</v>
      </c>
      <c r="L257" s="20">
        <f t="shared" si="6"/>
        <v>14217.119</v>
      </c>
      <c r="M257" s="25">
        <f t="shared" si="7"/>
        <v>8.582963853</v>
      </c>
      <c r="N257" s="25">
        <f t="shared" si="8"/>
        <v>30062.63048</v>
      </c>
      <c r="O257" s="25">
        <f t="shared" si="10"/>
        <v>7392661.046</v>
      </c>
      <c r="P257" s="25"/>
    </row>
    <row r="258" ht="15.75" customHeight="1">
      <c r="A258" s="7">
        <v>42622.0</v>
      </c>
      <c r="B258" s="19">
        <v>5165.9252</v>
      </c>
      <c r="C258" s="23">
        <f t="shared" si="1"/>
        <v>5.1659252</v>
      </c>
      <c r="D258" s="16">
        <f t="shared" si="2"/>
        <v>6.6</v>
      </c>
      <c r="E258" s="16">
        <f t="shared" si="3"/>
        <v>34.09510632</v>
      </c>
      <c r="F258" s="25">
        <f t="shared" si="4"/>
        <v>818.2825517</v>
      </c>
      <c r="G258" s="19">
        <f t="shared" si="9"/>
        <v>105839.0356</v>
      </c>
      <c r="H258" s="16">
        <v>11.65</v>
      </c>
      <c r="I258" s="28">
        <v>0.23716666666666666</v>
      </c>
      <c r="J258" s="25">
        <v>5.0</v>
      </c>
      <c r="K258" s="16">
        <f t="shared" si="5"/>
        <v>26.95407572</v>
      </c>
      <c r="L258" s="20">
        <f t="shared" si="6"/>
        <v>14736.47224</v>
      </c>
      <c r="M258" s="25">
        <f t="shared" si="7"/>
        <v>8.329156445</v>
      </c>
      <c r="N258" s="25">
        <f t="shared" si="8"/>
        <v>30358.39775</v>
      </c>
      <c r="O258" s="25">
        <f t="shared" si="10"/>
        <v>7423019.444</v>
      </c>
      <c r="P258" s="25"/>
    </row>
    <row r="259" ht="15.75" customHeight="1">
      <c r="A259" s="7">
        <v>42623.0</v>
      </c>
      <c r="B259" s="19">
        <v>5212.7523</v>
      </c>
      <c r="C259" s="23">
        <f t="shared" si="1"/>
        <v>5.2127523</v>
      </c>
      <c r="D259" s="16">
        <f t="shared" si="2"/>
        <v>6.6</v>
      </c>
      <c r="E259" s="16">
        <f t="shared" si="3"/>
        <v>34.40416518</v>
      </c>
      <c r="F259" s="25">
        <f t="shared" si="4"/>
        <v>825.6999643</v>
      </c>
      <c r="G259" s="19">
        <f t="shared" si="9"/>
        <v>106664.7356</v>
      </c>
      <c r="H259" s="16">
        <v>12.17</v>
      </c>
      <c r="I259" s="28">
        <v>0.24000000000000002</v>
      </c>
      <c r="J259" s="25">
        <v>5.0</v>
      </c>
      <c r="K259" s="16">
        <f t="shared" si="5"/>
        <v>27.52333214</v>
      </c>
      <c r="L259" s="20">
        <f t="shared" si="6"/>
        <v>15212.5</v>
      </c>
      <c r="M259" s="25">
        <f t="shared" si="7"/>
        <v>8.141659467</v>
      </c>
      <c r="N259" s="25">
        <f t="shared" si="8"/>
        <v>30000</v>
      </c>
      <c r="O259" s="25">
        <f t="shared" si="10"/>
        <v>7453019.444</v>
      </c>
      <c r="P259" s="25"/>
    </row>
    <row r="260" ht="15.75" customHeight="1">
      <c r="A260" s="7">
        <v>42624.0</v>
      </c>
      <c r="B260" s="19">
        <v>5414.1144</v>
      </c>
      <c r="C260" s="23">
        <f t="shared" si="1"/>
        <v>5.4141144</v>
      </c>
      <c r="D260" s="16">
        <f t="shared" si="2"/>
        <v>6.6</v>
      </c>
      <c r="E260" s="16">
        <f t="shared" si="3"/>
        <v>35.73315504</v>
      </c>
      <c r="F260" s="25">
        <f t="shared" si="4"/>
        <v>857.595721</v>
      </c>
      <c r="G260" s="19">
        <f t="shared" si="9"/>
        <v>107522.3313</v>
      </c>
      <c r="H260" s="16">
        <v>11.64</v>
      </c>
      <c r="I260" s="28">
        <v>0.23633333333333334</v>
      </c>
      <c r="J260" s="25">
        <v>5.0</v>
      </c>
      <c r="K260" s="16">
        <f t="shared" si="5"/>
        <v>28.14978547</v>
      </c>
      <c r="L260" s="20">
        <f t="shared" si="6"/>
        <v>14775.74048</v>
      </c>
      <c r="M260" s="25">
        <f t="shared" si="7"/>
        <v>8.706119218</v>
      </c>
      <c r="N260" s="25">
        <f t="shared" si="8"/>
        <v>30465.44429</v>
      </c>
      <c r="O260" s="25">
        <f t="shared" si="10"/>
        <v>7483484.888</v>
      </c>
      <c r="P260" s="25"/>
    </row>
    <row r="261" ht="15.75" customHeight="1">
      <c r="A261" s="7">
        <v>42625.0</v>
      </c>
      <c r="B261" s="19">
        <v>5397.9619</v>
      </c>
      <c r="C261" s="23">
        <f t="shared" si="1"/>
        <v>5.3979619</v>
      </c>
      <c r="D261" s="16">
        <f t="shared" si="2"/>
        <v>6.6</v>
      </c>
      <c r="E261" s="16">
        <f t="shared" si="3"/>
        <v>35.62654854</v>
      </c>
      <c r="F261" s="25">
        <f t="shared" si="4"/>
        <v>855.037165</v>
      </c>
      <c r="G261" s="19">
        <f t="shared" si="9"/>
        <v>108377.3685</v>
      </c>
      <c r="H261" s="16">
        <v>11.89</v>
      </c>
      <c r="I261" s="28">
        <v>0.2375</v>
      </c>
      <c r="J261" s="25">
        <v>5.0</v>
      </c>
      <c r="K261" s="16">
        <f t="shared" si="5"/>
        <v>28.20435093</v>
      </c>
      <c r="L261" s="20">
        <f t="shared" si="6"/>
        <v>15018.94737</v>
      </c>
      <c r="M261" s="25">
        <f t="shared" si="7"/>
        <v>8.539584806</v>
      </c>
      <c r="N261" s="25">
        <f t="shared" si="8"/>
        <v>30315.78947</v>
      </c>
      <c r="O261" s="25">
        <f t="shared" si="10"/>
        <v>7513800.677</v>
      </c>
      <c r="P261" s="25"/>
    </row>
    <row r="262" ht="15.75" customHeight="1">
      <c r="A262" s="7">
        <v>42626.0</v>
      </c>
      <c r="B262" s="19">
        <v>5369.0839</v>
      </c>
      <c r="C262" s="23">
        <f t="shared" si="1"/>
        <v>5.3690839</v>
      </c>
      <c r="D262" s="16">
        <f t="shared" si="2"/>
        <v>6.6</v>
      </c>
      <c r="E262" s="16">
        <f t="shared" si="3"/>
        <v>35.43595374</v>
      </c>
      <c r="F262" s="25">
        <f t="shared" si="4"/>
        <v>850.4628898</v>
      </c>
      <c r="G262" s="19">
        <f t="shared" si="9"/>
        <v>109227.8314</v>
      </c>
      <c r="H262" s="16">
        <v>11.92</v>
      </c>
      <c r="I262" s="28">
        <v>0.23983333333333334</v>
      </c>
      <c r="J262" s="25">
        <v>5.0</v>
      </c>
      <c r="K262" s="16">
        <f t="shared" si="5"/>
        <v>28.32907635</v>
      </c>
      <c r="L262" s="20">
        <f t="shared" si="6"/>
        <v>14910.35441</v>
      </c>
      <c r="M262" s="25">
        <f t="shared" si="7"/>
        <v>8.555761314</v>
      </c>
      <c r="N262" s="25">
        <f t="shared" si="8"/>
        <v>30020.84781</v>
      </c>
      <c r="O262" s="25">
        <f t="shared" si="10"/>
        <v>7543821.525</v>
      </c>
      <c r="P262" s="25"/>
    </row>
    <row r="263" ht="15.75" customHeight="1">
      <c r="A263" s="7">
        <v>42627.0</v>
      </c>
      <c r="B263" s="19">
        <v>5550.9528</v>
      </c>
      <c r="C263" s="23">
        <f t="shared" si="1"/>
        <v>5.5509528</v>
      </c>
      <c r="D263" s="16">
        <f t="shared" si="2"/>
        <v>6.6</v>
      </c>
      <c r="E263" s="16">
        <f t="shared" si="3"/>
        <v>36.63628848</v>
      </c>
      <c r="F263" s="25">
        <f t="shared" si="4"/>
        <v>879.2709235</v>
      </c>
      <c r="G263" s="19">
        <f t="shared" si="9"/>
        <v>110107.1023</v>
      </c>
      <c r="H263" s="16">
        <v>11.92</v>
      </c>
      <c r="I263" s="28">
        <v>0.23633333333333334</v>
      </c>
      <c r="J263" s="25">
        <v>5.0</v>
      </c>
      <c r="K263" s="16">
        <f t="shared" si="5"/>
        <v>28.86125392</v>
      </c>
      <c r="L263" s="20">
        <f t="shared" si="6"/>
        <v>15131.17066</v>
      </c>
      <c r="M263" s="25">
        <f t="shared" si="7"/>
        <v>8.716486085</v>
      </c>
      <c r="N263" s="25">
        <f t="shared" si="8"/>
        <v>30465.44429</v>
      </c>
      <c r="O263" s="25">
        <f t="shared" si="10"/>
        <v>7574286.97</v>
      </c>
      <c r="P263" s="25"/>
    </row>
    <row r="264" ht="15.75" customHeight="1">
      <c r="A264" s="7">
        <v>42628.0</v>
      </c>
      <c r="B264" s="19">
        <v>5538.7187</v>
      </c>
      <c r="C264" s="23">
        <f t="shared" si="1"/>
        <v>5.5387187</v>
      </c>
      <c r="D264" s="16">
        <f t="shared" si="2"/>
        <v>6.6</v>
      </c>
      <c r="E264" s="16">
        <f t="shared" si="3"/>
        <v>36.55554342</v>
      </c>
      <c r="F264" s="25">
        <f t="shared" si="4"/>
        <v>877.3330421</v>
      </c>
      <c r="G264" s="19">
        <f t="shared" si="9"/>
        <v>110984.4354</v>
      </c>
      <c r="H264" s="16">
        <v>11.94</v>
      </c>
      <c r="I264" s="28">
        <v>0.23866666666666667</v>
      </c>
      <c r="J264" s="25">
        <v>5.0</v>
      </c>
      <c r="K264" s="16">
        <f t="shared" si="5"/>
        <v>29.08196565</v>
      </c>
      <c r="L264" s="20">
        <f t="shared" si="6"/>
        <v>15008.37989</v>
      </c>
      <c r="M264" s="25">
        <f t="shared" si="7"/>
        <v>8.768431856</v>
      </c>
      <c r="N264" s="25">
        <f t="shared" si="8"/>
        <v>30167.59777</v>
      </c>
      <c r="O264" s="25">
        <f t="shared" si="10"/>
        <v>7604454.567</v>
      </c>
      <c r="P264" s="25"/>
    </row>
    <row r="265" ht="15.75" customHeight="1">
      <c r="A265" s="7">
        <v>42629.0</v>
      </c>
      <c r="B265" s="19">
        <v>5504.7355</v>
      </c>
      <c r="C265" s="23">
        <f t="shared" si="1"/>
        <v>5.5047355</v>
      </c>
      <c r="D265" s="16">
        <f t="shared" si="2"/>
        <v>6.6</v>
      </c>
      <c r="E265" s="16">
        <f t="shared" si="3"/>
        <v>36.3312543</v>
      </c>
      <c r="F265" s="25">
        <f t="shared" si="4"/>
        <v>871.9501032</v>
      </c>
      <c r="G265" s="19">
        <f t="shared" si="9"/>
        <v>111856.3855</v>
      </c>
      <c r="H265" s="16">
        <v>12.56</v>
      </c>
      <c r="I265" s="28">
        <v>0.2375</v>
      </c>
      <c r="J265" s="25">
        <v>5.0</v>
      </c>
      <c r="K265" s="16">
        <f t="shared" si="5"/>
        <v>28.76224299</v>
      </c>
      <c r="L265" s="20">
        <f t="shared" si="6"/>
        <v>15865.26316</v>
      </c>
      <c r="M265" s="25">
        <f t="shared" si="7"/>
        <v>8.243954996</v>
      </c>
      <c r="N265" s="25">
        <f t="shared" si="8"/>
        <v>30315.78947</v>
      </c>
      <c r="O265" s="25">
        <f t="shared" si="10"/>
        <v>7634770.357</v>
      </c>
      <c r="P265" s="25"/>
    </row>
    <row r="266" ht="15.75" customHeight="1">
      <c r="A266" s="7">
        <v>42630.0</v>
      </c>
      <c r="B266" s="19">
        <v>5705.4374</v>
      </c>
      <c r="C266" s="23">
        <f t="shared" si="1"/>
        <v>5.7054374</v>
      </c>
      <c r="D266" s="16">
        <f t="shared" si="2"/>
        <v>6.6</v>
      </c>
      <c r="E266" s="16">
        <f t="shared" si="3"/>
        <v>37.65588684</v>
      </c>
      <c r="F266" s="25">
        <f t="shared" si="4"/>
        <v>903.7412842</v>
      </c>
      <c r="G266" s="19">
        <f t="shared" si="9"/>
        <v>112760.1267</v>
      </c>
      <c r="H266" s="16">
        <v>12.7</v>
      </c>
      <c r="I266" s="28">
        <v>0.23833333333333334</v>
      </c>
      <c r="J266" s="25">
        <v>5.0</v>
      </c>
      <c r="K266" s="16">
        <f t="shared" si="5"/>
        <v>29.9155101</v>
      </c>
      <c r="L266" s="20">
        <f t="shared" si="6"/>
        <v>15986.01399</v>
      </c>
      <c r="M266" s="25">
        <f t="shared" si="7"/>
        <v>8.479987115</v>
      </c>
      <c r="N266" s="25">
        <f t="shared" si="8"/>
        <v>30209.79021</v>
      </c>
      <c r="O266" s="25">
        <f t="shared" si="10"/>
        <v>7664980.147</v>
      </c>
      <c r="P266" s="25"/>
    </row>
    <row r="267" ht="15.75" customHeight="1">
      <c r="A267" s="7">
        <v>42631.0</v>
      </c>
      <c r="B267" s="19">
        <v>5038.1328</v>
      </c>
      <c r="C267" s="23">
        <f t="shared" si="1"/>
        <v>5.0381328</v>
      </c>
      <c r="D267" s="16">
        <f t="shared" si="2"/>
        <v>6.6</v>
      </c>
      <c r="E267" s="16">
        <f t="shared" si="3"/>
        <v>33.25167648</v>
      </c>
      <c r="F267" s="25">
        <f t="shared" si="4"/>
        <v>798.0402355</v>
      </c>
      <c r="G267" s="19">
        <f t="shared" si="9"/>
        <v>113558.167</v>
      </c>
      <c r="H267" s="16">
        <v>12.43</v>
      </c>
      <c r="I267" s="28">
        <v>0.25716666666666665</v>
      </c>
      <c r="J267" s="25">
        <v>5.0</v>
      </c>
      <c r="K267" s="16">
        <f t="shared" si="5"/>
        <v>28.504076</v>
      </c>
      <c r="L267" s="20">
        <f t="shared" si="6"/>
        <v>14500.32404</v>
      </c>
      <c r="M267" s="25">
        <f t="shared" si="7"/>
        <v>8.255404153</v>
      </c>
      <c r="N267" s="25">
        <f t="shared" si="8"/>
        <v>27997.40765</v>
      </c>
      <c r="O267" s="25">
        <f t="shared" si="10"/>
        <v>7692977.555</v>
      </c>
      <c r="P267" s="25"/>
    </row>
    <row r="268" ht="15.75" customHeight="1">
      <c r="A268" s="7">
        <v>42632.0</v>
      </c>
      <c r="B268" s="19">
        <v>5155.0804</v>
      </c>
      <c r="C268" s="23">
        <f t="shared" si="1"/>
        <v>5.1550804</v>
      </c>
      <c r="D268" s="16">
        <f t="shared" si="2"/>
        <v>6.6</v>
      </c>
      <c r="E268" s="16">
        <f t="shared" si="3"/>
        <v>34.02353064</v>
      </c>
      <c r="F268" s="25">
        <f t="shared" si="4"/>
        <v>816.5647354</v>
      </c>
      <c r="G268" s="19">
        <f t="shared" si="9"/>
        <v>114374.7317</v>
      </c>
      <c r="H268" s="16">
        <v>13.19</v>
      </c>
      <c r="I268" s="28">
        <v>0.22466666666666668</v>
      </c>
      <c r="J268" s="25">
        <v>5.0</v>
      </c>
      <c r="K268" s="16">
        <f t="shared" si="5"/>
        <v>25.47984406</v>
      </c>
      <c r="L268" s="20">
        <f t="shared" si="6"/>
        <v>17612.75964</v>
      </c>
      <c r="M268" s="25">
        <f t="shared" si="7"/>
        <v>6.954316801</v>
      </c>
      <c r="N268" s="25">
        <f t="shared" si="8"/>
        <v>32047.47774</v>
      </c>
      <c r="O268" s="25">
        <f t="shared" si="10"/>
        <v>7725025.032</v>
      </c>
      <c r="P268" s="25"/>
    </row>
    <row r="269" ht="15.75" customHeight="1">
      <c r="A269" s="7">
        <v>42633.0</v>
      </c>
      <c r="B269" s="19">
        <v>5747.8625</v>
      </c>
      <c r="C269" s="23">
        <f t="shared" si="1"/>
        <v>5.7478625</v>
      </c>
      <c r="D269" s="16">
        <f t="shared" si="2"/>
        <v>6.6</v>
      </c>
      <c r="E269" s="16">
        <f t="shared" si="3"/>
        <v>37.9358925</v>
      </c>
      <c r="F269" s="25">
        <f t="shared" si="4"/>
        <v>910.46142</v>
      </c>
      <c r="G269" s="19">
        <f t="shared" si="9"/>
        <v>115285.1931</v>
      </c>
      <c r="H269" s="16">
        <v>14.43</v>
      </c>
      <c r="I269" s="28">
        <v>0.23349999999999999</v>
      </c>
      <c r="J269" s="25">
        <v>5.0</v>
      </c>
      <c r="K269" s="16">
        <f t="shared" si="5"/>
        <v>29.52676966</v>
      </c>
      <c r="L269" s="20">
        <f t="shared" si="6"/>
        <v>18539.61456</v>
      </c>
      <c r="M269" s="25">
        <f t="shared" si="7"/>
        <v>7.366345862</v>
      </c>
      <c r="N269" s="25">
        <f t="shared" si="8"/>
        <v>30835.11777</v>
      </c>
      <c r="O269" s="25">
        <f t="shared" si="10"/>
        <v>7755860.15</v>
      </c>
      <c r="P269" s="25"/>
    </row>
    <row r="270" ht="15.75" customHeight="1">
      <c r="A270" s="7">
        <v>42634.0</v>
      </c>
      <c r="B270" s="19">
        <v>5918.6443</v>
      </c>
      <c r="C270" s="23">
        <f t="shared" si="1"/>
        <v>5.9186443</v>
      </c>
      <c r="D270" s="16">
        <f t="shared" si="2"/>
        <v>6.6</v>
      </c>
      <c r="E270" s="16">
        <f t="shared" si="3"/>
        <v>39.06305238</v>
      </c>
      <c r="F270" s="25">
        <f t="shared" si="4"/>
        <v>937.5132571</v>
      </c>
      <c r="G270" s="19">
        <f t="shared" si="9"/>
        <v>116222.7064</v>
      </c>
      <c r="H270" s="16">
        <v>13.77</v>
      </c>
      <c r="I270" s="28">
        <v>0.2375</v>
      </c>
      <c r="J270" s="25">
        <v>5.0</v>
      </c>
      <c r="K270" s="16">
        <f t="shared" si="5"/>
        <v>30.92491647</v>
      </c>
      <c r="L270" s="20">
        <f t="shared" si="6"/>
        <v>17393.68421</v>
      </c>
      <c r="M270" s="25">
        <f t="shared" si="7"/>
        <v>8.084945482</v>
      </c>
      <c r="N270" s="25">
        <f t="shared" si="8"/>
        <v>30315.78947</v>
      </c>
      <c r="O270" s="25">
        <f t="shared" si="10"/>
        <v>7786175.94</v>
      </c>
      <c r="P270" s="25"/>
    </row>
    <row r="271" ht="15.75" customHeight="1">
      <c r="A271" s="7">
        <v>42635.0</v>
      </c>
      <c r="B271" s="19">
        <v>5443.359</v>
      </c>
      <c r="C271" s="23">
        <f t="shared" si="1"/>
        <v>5.443359</v>
      </c>
      <c r="D271" s="16">
        <f t="shared" si="2"/>
        <v>6.6</v>
      </c>
      <c r="E271" s="16">
        <f t="shared" si="3"/>
        <v>35.9261694</v>
      </c>
      <c r="F271" s="25">
        <f t="shared" si="4"/>
        <v>862.2280656</v>
      </c>
      <c r="G271" s="19">
        <f t="shared" si="9"/>
        <v>117084.9345</v>
      </c>
      <c r="H271" s="16">
        <v>13.25</v>
      </c>
      <c r="I271" s="28">
        <v>0.25066666666666665</v>
      </c>
      <c r="J271" s="25">
        <v>5.0</v>
      </c>
      <c r="K271" s="16">
        <f t="shared" si="5"/>
        <v>30.01831043</v>
      </c>
      <c r="L271" s="20">
        <f t="shared" si="6"/>
        <v>15857.71277</v>
      </c>
      <c r="M271" s="25">
        <f t="shared" si="7"/>
        <v>8.155918306</v>
      </c>
      <c r="N271" s="25">
        <f t="shared" si="8"/>
        <v>28723.40426</v>
      </c>
      <c r="O271" s="25">
        <f t="shared" si="10"/>
        <v>7814899.344</v>
      </c>
      <c r="P271" s="25"/>
    </row>
    <row r="272" ht="15.75" customHeight="1">
      <c r="A272" s="7">
        <v>42636.0</v>
      </c>
      <c r="B272" s="19">
        <v>5966.6603</v>
      </c>
      <c r="C272" s="23">
        <f t="shared" si="1"/>
        <v>5.9666603</v>
      </c>
      <c r="D272" s="16">
        <f t="shared" si="2"/>
        <v>6.6</v>
      </c>
      <c r="E272" s="16">
        <f t="shared" si="3"/>
        <v>39.37995798</v>
      </c>
      <c r="F272" s="25">
        <f t="shared" si="4"/>
        <v>945.1189915</v>
      </c>
      <c r="G272" s="19">
        <f t="shared" si="9"/>
        <v>118030.0534</v>
      </c>
      <c r="H272" s="16">
        <v>13.33</v>
      </c>
      <c r="I272" s="28">
        <v>0.23116666666666666</v>
      </c>
      <c r="J272" s="25">
        <v>5.0</v>
      </c>
      <c r="K272" s="16">
        <f t="shared" si="5"/>
        <v>30.3444454</v>
      </c>
      <c r="L272" s="20">
        <f t="shared" si="6"/>
        <v>17299.20692</v>
      </c>
      <c r="M272" s="25">
        <f t="shared" si="7"/>
        <v>8.19504902</v>
      </c>
      <c r="N272" s="25">
        <f t="shared" si="8"/>
        <v>31146.35905</v>
      </c>
      <c r="O272" s="25">
        <f t="shared" si="10"/>
        <v>7846045.703</v>
      </c>
      <c r="P272" s="25"/>
    </row>
    <row r="273" ht="15.75" customHeight="1">
      <c r="A273" s="7">
        <v>42637.0</v>
      </c>
      <c r="B273" s="19">
        <v>5995.2836</v>
      </c>
      <c r="C273" s="23">
        <f t="shared" si="1"/>
        <v>5.9952836</v>
      </c>
      <c r="D273" s="16">
        <f t="shared" si="2"/>
        <v>6.6</v>
      </c>
      <c r="E273" s="16">
        <f t="shared" si="3"/>
        <v>39.56887176</v>
      </c>
      <c r="F273" s="25">
        <f t="shared" si="4"/>
        <v>949.6529222</v>
      </c>
      <c r="G273" s="19">
        <f t="shared" si="9"/>
        <v>118979.7064</v>
      </c>
      <c r="H273" s="16">
        <v>12.88</v>
      </c>
      <c r="I273" s="28">
        <v>0.24516666666666667</v>
      </c>
      <c r="J273" s="25">
        <v>5.0</v>
      </c>
      <c r="K273" s="16">
        <f t="shared" si="5"/>
        <v>32.33656131</v>
      </c>
      <c r="L273" s="20">
        <f t="shared" si="6"/>
        <v>15760.707</v>
      </c>
      <c r="M273" s="25">
        <f t="shared" si="7"/>
        <v>9.03816931</v>
      </c>
      <c r="N273" s="25">
        <f t="shared" si="8"/>
        <v>29367.77702</v>
      </c>
      <c r="O273" s="25">
        <f t="shared" si="10"/>
        <v>7875413.48</v>
      </c>
      <c r="P273" s="25"/>
    </row>
    <row r="274" ht="15.75" customHeight="1">
      <c r="A274" s="7">
        <v>42638.0</v>
      </c>
      <c r="B274" s="19">
        <v>6227.8531</v>
      </c>
      <c r="C274" s="23">
        <f t="shared" si="1"/>
        <v>6.2278531</v>
      </c>
      <c r="D274" s="16">
        <f t="shared" si="2"/>
        <v>6.6</v>
      </c>
      <c r="E274" s="16">
        <f t="shared" si="3"/>
        <v>41.10383046</v>
      </c>
      <c r="F274" s="25">
        <f t="shared" si="4"/>
        <v>986.491931</v>
      </c>
      <c r="G274" s="19">
        <f t="shared" si="9"/>
        <v>119966.1983</v>
      </c>
      <c r="H274" s="16">
        <v>13.1</v>
      </c>
      <c r="I274" s="28">
        <v>0.2298333333333333</v>
      </c>
      <c r="J274" s="25">
        <v>5.0</v>
      </c>
      <c r="K274" s="16">
        <f t="shared" si="5"/>
        <v>31.49010122</v>
      </c>
      <c r="L274" s="20">
        <f t="shared" si="6"/>
        <v>17099.34735</v>
      </c>
      <c r="M274" s="25">
        <f t="shared" si="7"/>
        <v>8.653768275</v>
      </c>
      <c r="N274" s="25">
        <f t="shared" si="8"/>
        <v>31327.04859</v>
      </c>
      <c r="O274" s="25">
        <f t="shared" si="10"/>
        <v>7906740.529</v>
      </c>
      <c r="P274" s="25"/>
    </row>
    <row r="275" ht="15.75" customHeight="1">
      <c r="A275" s="7">
        <v>42639.0</v>
      </c>
      <c r="B275" s="19">
        <v>5867.8083</v>
      </c>
      <c r="C275" s="23">
        <f t="shared" si="1"/>
        <v>5.8678083</v>
      </c>
      <c r="D275" s="16">
        <f t="shared" si="2"/>
        <v>6.6</v>
      </c>
      <c r="E275" s="16">
        <f t="shared" si="3"/>
        <v>38.72753478</v>
      </c>
      <c r="F275" s="25">
        <f t="shared" si="4"/>
        <v>929.4608347</v>
      </c>
      <c r="G275" s="19">
        <f t="shared" si="9"/>
        <v>120895.6591</v>
      </c>
      <c r="H275" s="16">
        <v>12.82</v>
      </c>
      <c r="I275" s="28">
        <v>0.2465</v>
      </c>
      <c r="J275" s="25">
        <v>5.0</v>
      </c>
      <c r="K275" s="16">
        <f t="shared" si="5"/>
        <v>31.82112441</v>
      </c>
      <c r="L275" s="20">
        <f t="shared" si="6"/>
        <v>15602.43408</v>
      </c>
      <c r="M275" s="25">
        <f t="shared" si="7"/>
        <v>8.935729164</v>
      </c>
      <c r="N275" s="25">
        <f t="shared" si="8"/>
        <v>29208.92495</v>
      </c>
      <c r="O275" s="25">
        <f t="shared" si="10"/>
        <v>7935949.453</v>
      </c>
      <c r="P275" s="25"/>
    </row>
    <row r="276" ht="15.75" customHeight="1">
      <c r="A276" s="7">
        <v>42640.0</v>
      </c>
      <c r="B276" s="19">
        <v>6199.3892</v>
      </c>
      <c r="C276" s="23">
        <f t="shared" si="1"/>
        <v>6.1993892</v>
      </c>
      <c r="D276" s="16">
        <f t="shared" si="2"/>
        <v>6.6</v>
      </c>
      <c r="E276" s="16">
        <f t="shared" si="3"/>
        <v>40.91596872</v>
      </c>
      <c r="F276" s="25">
        <f t="shared" si="4"/>
        <v>981.9832493</v>
      </c>
      <c r="G276" s="19">
        <f t="shared" si="9"/>
        <v>121877.6424</v>
      </c>
      <c r="H276" s="16">
        <v>13.1</v>
      </c>
      <c r="I276" s="28">
        <v>0.2378333333333333</v>
      </c>
      <c r="J276" s="25">
        <v>5.0</v>
      </c>
      <c r="K276" s="16">
        <f t="shared" si="5"/>
        <v>32.43727076</v>
      </c>
      <c r="L276" s="20">
        <f t="shared" si="6"/>
        <v>16524.17659</v>
      </c>
      <c r="M276" s="25">
        <f t="shared" si="7"/>
        <v>8.914059139</v>
      </c>
      <c r="N276" s="25">
        <f t="shared" si="8"/>
        <v>30273.30063</v>
      </c>
      <c r="O276" s="25">
        <f t="shared" si="10"/>
        <v>7966222.754</v>
      </c>
      <c r="P276" s="25"/>
    </row>
    <row r="277" ht="15.75" customHeight="1">
      <c r="A277" s="7">
        <v>42641.0</v>
      </c>
      <c r="B277" s="19">
        <v>6382.9672</v>
      </c>
      <c r="C277" s="23">
        <f t="shared" si="1"/>
        <v>6.3829672</v>
      </c>
      <c r="D277" s="16">
        <f t="shared" si="2"/>
        <v>6.6</v>
      </c>
      <c r="E277" s="16">
        <f t="shared" si="3"/>
        <v>42.12758352</v>
      </c>
      <c r="F277" s="25">
        <f t="shared" si="4"/>
        <v>1011.062004</v>
      </c>
      <c r="G277" s="19">
        <f t="shared" si="9"/>
        <v>122888.7044</v>
      </c>
      <c r="H277" s="16">
        <v>13.27</v>
      </c>
      <c r="I277" s="28">
        <v>0.23583333333333334</v>
      </c>
      <c r="J277" s="25">
        <v>5.0</v>
      </c>
      <c r="K277" s="16">
        <f t="shared" si="5"/>
        <v>33.11696149</v>
      </c>
      <c r="L277" s="20">
        <f t="shared" si="6"/>
        <v>16880.56537</v>
      </c>
      <c r="M277" s="25">
        <f t="shared" si="7"/>
        <v>8.984254812</v>
      </c>
      <c r="N277" s="25">
        <f t="shared" si="8"/>
        <v>30530.03534</v>
      </c>
      <c r="O277" s="25">
        <f t="shared" si="10"/>
        <v>7996752.789</v>
      </c>
      <c r="P277" s="25"/>
    </row>
    <row r="278" ht="15.75" customHeight="1">
      <c r="A278" s="7">
        <v>42642.0</v>
      </c>
      <c r="B278" s="19">
        <v>6242.7931</v>
      </c>
      <c r="C278" s="23">
        <f t="shared" si="1"/>
        <v>6.2427931</v>
      </c>
      <c r="D278" s="16">
        <f t="shared" si="2"/>
        <v>6.6</v>
      </c>
      <c r="E278" s="16">
        <f t="shared" si="3"/>
        <v>41.20243446</v>
      </c>
      <c r="F278" s="25">
        <f t="shared" si="4"/>
        <v>988.858427</v>
      </c>
      <c r="G278" s="19">
        <f t="shared" si="9"/>
        <v>123877.5628</v>
      </c>
      <c r="H278" s="16">
        <v>13.07</v>
      </c>
      <c r="I278" s="28">
        <v>0.23516666666666666</v>
      </c>
      <c r="J278" s="25">
        <v>5.0</v>
      </c>
      <c r="K278" s="16">
        <f t="shared" si="5"/>
        <v>32.29813057</v>
      </c>
      <c r="L278" s="20">
        <f t="shared" si="6"/>
        <v>16673.28136</v>
      </c>
      <c r="M278" s="25">
        <f t="shared" si="7"/>
        <v>8.896195107</v>
      </c>
      <c r="N278" s="25">
        <f t="shared" si="8"/>
        <v>30616.58398</v>
      </c>
      <c r="O278" s="25">
        <f t="shared" si="10"/>
        <v>8027369.373</v>
      </c>
      <c r="P278" s="25"/>
    </row>
    <row r="279" ht="15.75" customHeight="1">
      <c r="A279" s="7">
        <v>42643.0</v>
      </c>
      <c r="B279" s="19">
        <v>6211.6467</v>
      </c>
      <c r="C279" s="23">
        <f t="shared" si="1"/>
        <v>6.2116467</v>
      </c>
      <c r="D279" s="16">
        <f t="shared" si="2"/>
        <v>6.6</v>
      </c>
      <c r="E279" s="16">
        <f t="shared" si="3"/>
        <v>40.99686822</v>
      </c>
      <c r="F279" s="25">
        <f t="shared" si="4"/>
        <v>983.9248373</v>
      </c>
      <c r="G279" s="19">
        <f t="shared" si="9"/>
        <v>124861.4877</v>
      </c>
      <c r="H279" s="16">
        <v>13.22</v>
      </c>
      <c r="I279" s="28">
        <v>0.2395</v>
      </c>
      <c r="J279" s="25">
        <v>5.0</v>
      </c>
      <c r="K279" s="16">
        <f t="shared" si="5"/>
        <v>32.72916646</v>
      </c>
      <c r="L279" s="20">
        <f t="shared" si="6"/>
        <v>16559.49896</v>
      </c>
      <c r="M279" s="25">
        <f t="shared" si="7"/>
        <v>8.91263232</v>
      </c>
      <c r="N279" s="25">
        <f t="shared" si="8"/>
        <v>30062.63048</v>
      </c>
      <c r="O279" s="25">
        <f t="shared" si="10"/>
        <v>8057432.004</v>
      </c>
      <c r="P279" s="25"/>
    </row>
    <row r="280" ht="15.75" customHeight="1">
      <c r="A280" s="7">
        <v>42644.0</v>
      </c>
      <c r="B280" s="19">
        <v>6435.5312</v>
      </c>
      <c r="C280" s="23">
        <f t="shared" si="1"/>
        <v>6.4355312</v>
      </c>
      <c r="D280" s="16">
        <f t="shared" si="2"/>
        <v>6.6</v>
      </c>
      <c r="E280" s="16">
        <f t="shared" si="3"/>
        <v>42.47450592</v>
      </c>
      <c r="F280" s="25">
        <f t="shared" si="4"/>
        <v>1019.388142</v>
      </c>
      <c r="G280" s="19">
        <f t="shared" si="9"/>
        <v>125880.8758</v>
      </c>
      <c r="H280" s="16">
        <v>13.17</v>
      </c>
      <c r="I280" s="28">
        <v>0.24933333333333335</v>
      </c>
      <c r="J280" s="25">
        <v>5.0</v>
      </c>
      <c r="K280" s="16">
        <f t="shared" si="5"/>
        <v>35.30103381</v>
      </c>
      <c r="L280" s="20">
        <f t="shared" si="6"/>
        <v>15846.25668</v>
      </c>
      <c r="M280" s="25">
        <f t="shared" si="7"/>
        <v>9.649485324</v>
      </c>
      <c r="N280" s="25">
        <f t="shared" si="8"/>
        <v>28877.00535</v>
      </c>
      <c r="O280" s="25">
        <f t="shared" si="10"/>
        <v>8086309.009</v>
      </c>
      <c r="P280" s="25"/>
    </row>
    <row r="281" ht="15.75" customHeight="1">
      <c r="A281" s="7">
        <v>42645.0</v>
      </c>
      <c r="B281" s="19">
        <v>6609.1126</v>
      </c>
      <c r="C281" s="23">
        <f t="shared" si="1"/>
        <v>6.6091126</v>
      </c>
      <c r="D281" s="16">
        <f t="shared" si="2"/>
        <v>6.6</v>
      </c>
      <c r="E281" s="16">
        <f t="shared" si="3"/>
        <v>43.62014316</v>
      </c>
      <c r="F281" s="25">
        <f t="shared" si="4"/>
        <v>1046.883436</v>
      </c>
      <c r="G281" s="19">
        <f t="shared" si="9"/>
        <v>126927.7592</v>
      </c>
      <c r="H281" s="16">
        <v>13.2</v>
      </c>
      <c r="I281" s="28">
        <v>0.23399999999999999</v>
      </c>
      <c r="J281" s="25">
        <v>5.0</v>
      </c>
      <c r="K281" s="16">
        <f t="shared" si="5"/>
        <v>34.02371166</v>
      </c>
      <c r="L281" s="20">
        <f t="shared" si="6"/>
        <v>16923.07692</v>
      </c>
      <c r="M281" s="25">
        <f t="shared" si="7"/>
        <v>9.27919409</v>
      </c>
      <c r="N281" s="25">
        <f t="shared" si="8"/>
        <v>30769.23077</v>
      </c>
      <c r="O281" s="25">
        <f t="shared" si="10"/>
        <v>8117078.24</v>
      </c>
      <c r="P281" s="25"/>
    </row>
    <row r="282" ht="15.75" customHeight="1">
      <c r="A282" s="7">
        <v>42646.0</v>
      </c>
      <c r="B282" s="19">
        <v>6480.4953</v>
      </c>
      <c r="C282" s="23">
        <f t="shared" si="1"/>
        <v>6.4804953</v>
      </c>
      <c r="D282" s="16">
        <f t="shared" si="2"/>
        <v>6.6</v>
      </c>
      <c r="E282" s="16">
        <f t="shared" si="3"/>
        <v>42.77126898</v>
      </c>
      <c r="F282" s="25">
        <f t="shared" si="4"/>
        <v>1026.510456</v>
      </c>
      <c r="G282" s="19">
        <f t="shared" si="9"/>
        <v>127954.2697</v>
      </c>
      <c r="H282" s="16">
        <v>13.45</v>
      </c>
      <c r="I282" s="28">
        <v>0.23083333333333333</v>
      </c>
      <c r="J282" s="25">
        <v>5.0</v>
      </c>
      <c r="K282" s="16">
        <f t="shared" si="5"/>
        <v>32.9101153</v>
      </c>
      <c r="L282" s="20">
        <f t="shared" si="6"/>
        <v>17480.1444</v>
      </c>
      <c r="M282" s="25">
        <f t="shared" si="7"/>
        <v>8.808655396</v>
      </c>
      <c r="N282" s="25">
        <f t="shared" si="8"/>
        <v>31191.33574</v>
      </c>
      <c r="O282" s="25">
        <f t="shared" si="10"/>
        <v>8148269.576</v>
      </c>
      <c r="P282" s="25"/>
    </row>
    <row r="283" ht="15.75" customHeight="1">
      <c r="A283" s="7">
        <v>42647.0</v>
      </c>
      <c r="B283" s="19">
        <v>6618.6976</v>
      </c>
      <c r="C283" s="23">
        <f t="shared" si="1"/>
        <v>6.6186976</v>
      </c>
      <c r="D283" s="16">
        <f t="shared" si="2"/>
        <v>6.6</v>
      </c>
      <c r="E283" s="16">
        <f t="shared" si="3"/>
        <v>43.68340416</v>
      </c>
      <c r="F283" s="25">
        <f t="shared" si="4"/>
        <v>1048.4017</v>
      </c>
      <c r="G283" s="19">
        <f t="shared" si="9"/>
        <v>129002.6714</v>
      </c>
      <c r="H283" s="16">
        <v>13.28</v>
      </c>
      <c r="I283" s="28">
        <v>0.23550000000000001</v>
      </c>
      <c r="J283" s="25">
        <v>5.0</v>
      </c>
      <c r="K283" s="16">
        <f t="shared" si="5"/>
        <v>34.29147227</v>
      </c>
      <c r="L283" s="20">
        <f t="shared" si="6"/>
        <v>16917.19745</v>
      </c>
      <c r="M283" s="25">
        <f t="shared" si="7"/>
        <v>9.295881036</v>
      </c>
      <c r="N283" s="25">
        <f t="shared" si="8"/>
        <v>30573.24841</v>
      </c>
      <c r="O283" s="25">
        <f t="shared" si="10"/>
        <v>8178842.824</v>
      </c>
      <c r="P283" s="25"/>
    </row>
    <row r="284" ht="15.75" customHeight="1">
      <c r="A284" s="7">
        <v>42648.0</v>
      </c>
      <c r="B284" s="19">
        <v>6594.0094</v>
      </c>
      <c r="C284" s="23">
        <f t="shared" si="1"/>
        <v>6.5940094</v>
      </c>
      <c r="D284" s="16">
        <f t="shared" si="2"/>
        <v>6.6</v>
      </c>
      <c r="E284" s="16">
        <f t="shared" si="3"/>
        <v>43.52046204</v>
      </c>
      <c r="F284" s="25">
        <f t="shared" si="4"/>
        <v>1044.491089</v>
      </c>
      <c r="G284" s="19">
        <f t="shared" si="9"/>
        <v>130047.1625</v>
      </c>
      <c r="H284" s="16">
        <v>13.04</v>
      </c>
      <c r="I284" s="28">
        <v>0.24483333333333332</v>
      </c>
      <c r="J284" s="25">
        <v>5.0</v>
      </c>
      <c r="K284" s="16">
        <f t="shared" si="5"/>
        <v>35.51753263</v>
      </c>
      <c r="L284" s="20">
        <f t="shared" si="6"/>
        <v>15978.21647</v>
      </c>
      <c r="M284" s="25">
        <f t="shared" si="7"/>
        <v>9.805453794</v>
      </c>
      <c r="N284" s="25">
        <f t="shared" si="8"/>
        <v>29407.76038</v>
      </c>
      <c r="O284" s="25">
        <f t="shared" si="10"/>
        <v>8208250.585</v>
      </c>
      <c r="P284" s="25"/>
    </row>
    <row r="285" ht="15.75" customHeight="1">
      <c r="A285" s="7">
        <v>42649.0</v>
      </c>
      <c r="B285" s="19">
        <v>6644.5921</v>
      </c>
      <c r="C285" s="23">
        <f t="shared" si="1"/>
        <v>6.6445921</v>
      </c>
      <c r="D285" s="16">
        <f t="shared" si="2"/>
        <v>6.6</v>
      </c>
      <c r="E285" s="16">
        <f t="shared" si="3"/>
        <v>43.85430786</v>
      </c>
      <c r="F285" s="25">
        <f t="shared" si="4"/>
        <v>1052.503389</v>
      </c>
      <c r="G285" s="19">
        <f t="shared" si="9"/>
        <v>131099.6659</v>
      </c>
      <c r="H285" s="16">
        <v>12.85</v>
      </c>
      <c r="I285" s="28">
        <v>0.24066666666666667</v>
      </c>
      <c r="J285" s="25">
        <v>5.0</v>
      </c>
      <c r="K285" s="16">
        <f t="shared" si="5"/>
        <v>35.18090031</v>
      </c>
      <c r="L285" s="20">
        <f t="shared" si="6"/>
        <v>16018.00554</v>
      </c>
      <c r="M285" s="25">
        <f t="shared" si="7"/>
        <v>9.856127712</v>
      </c>
      <c r="N285" s="25">
        <f t="shared" si="8"/>
        <v>29916.89751</v>
      </c>
      <c r="O285" s="25">
        <f t="shared" si="10"/>
        <v>8238167.482</v>
      </c>
      <c r="P285" s="25"/>
    </row>
    <row r="286" ht="15.75" customHeight="1">
      <c r="A286" s="7">
        <v>42650.0</v>
      </c>
      <c r="B286" s="19">
        <v>6417.1224</v>
      </c>
      <c r="C286" s="23">
        <f t="shared" si="1"/>
        <v>6.4171224</v>
      </c>
      <c r="D286" s="16">
        <f t="shared" si="2"/>
        <v>6.6</v>
      </c>
      <c r="E286" s="16">
        <f t="shared" si="3"/>
        <v>42.35300784</v>
      </c>
      <c r="F286" s="25">
        <f t="shared" si="4"/>
        <v>1016.472188</v>
      </c>
      <c r="G286" s="19">
        <f t="shared" si="9"/>
        <v>132116.1381</v>
      </c>
      <c r="H286" s="16">
        <v>12.67</v>
      </c>
      <c r="I286" s="28">
        <v>0.24000000000000002</v>
      </c>
      <c r="J286" s="25">
        <v>5.0</v>
      </c>
      <c r="K286" s="16">
        <f t="shared" si="5"/>
        <v>33.88240627</v>
      </c>
      <c r="L286" s="20">
        <f t="shared" si="6"/>
        <v>15837.5</v>
      </c>
      <c r="M286" s="25">
        <f t="shared" si="7"/>
        <v>9.627203045</v>
      </c>
      <c r="N286" s="25">
        <f t="shared" si="8"/>
        <v>30000</v>
      </c>
      <c r="O286" s="25">
        <f t="shared" si="10"/>
        <v>8268167.482</v>
      </c>
      <c r="P286" s="25"/>
    </row>
    <row r="287" ht="15.75" customHeight="1">
      <c r="A287" s="7">
        <v>42651.0</v>
      </c>
      <c r="B287" s="19">
        <v>6698.4587</v>
      </c>
      <c r="C287" s="23">
        <f t="shared" si="1"/>
        <v>6.6984587</v>
      </c>
      <c r="D287" s="16">
        <f t="shared" si="2"/>
        <v>6.6</v>
      </c>
      <c r="E287" s="16">
        <f t="shared" si="3"/>
        <v>44.20982742</v>
      </c>
      <c r="F287" s="25">
        <f t="shared" si="4"/>
        <v>1061.035858</v>
      </c>
      <c r="G287" s="19">
        <f t="shared" si="9"/>
        <v>133177.1739</v>
      </c>
      <c r="H287" s="16">
        <v>12.22</v>
      </c>
      <c r="I287" s="28">
        <v>0.22883333333333333</v>
      </c>
      <c r="J287" s="25">
        <v>5.0</v>
      </c>
      <c r="K287" s="16">
        <f t="shared" si="5"/>
        <v>33.72227392</v>
      </c>
      <c r="L287" s="20">
        <f t="shared" si="6"/>
        <v>16020.3933</v>
      </c>
      <c r="M287" s="25">
        <f t="shared" si="7"/>
        <v>9.93454878</v>
      </c>
      <c r="N287" s="25">
        <f t="shared" si="8"/>
        <v>31463.94756</v>
      </c>
      <c r="O287" s="25">
        <f t="shared" si="10"/>
        <v>8299631.43</v>
      </c>
      <c r="P287" s="25"/>
    </row>
    <row r="288" ht="15.75" customHeight="1">
      <c r="A288" s="7">
        <v>42652.0</v>
      </c>
      <c r="B288" s="19">
        <v>6812.7671</v>
      </c>
      <c r="C288" s="23">
        <f t="shared" si="1"/>
        <v>6.8127671</v>
      </c>
      <c r="D288" s="16">
        <f t="shared" si="2"/>
        <v>6.6</v>
      </c>
      <c r="E288" s="16">
        <f t="shared" si="3"/>
        <v>44.96426286</v>
      </c>
      <c r="F288" s="25">
        <f t="shared" si="4"/>
        <v>1079.142309</v>
      </c>
      <c r="G288" s="19">
        <f t="shared" si="9"/>
        <v>134256.3162</v>
      </c>
      <c r="H288" s="16">
        <v>12.05</v>
      </c>
      <c r="I288" s="28">
        <v>0.23616666666666666</v>
      </c>
      <c r="J288" s="25">
        <v>5.0</v>
      </c>
      <c r="K288" s="16">
        <f t="shared" si="5"/>
        <v>35.39686693</v>
      </c>
      <c r="L288" s="20">
        <f t="shared" si="6"/>
        <v>15306.98659</v>
      </c>
      <c r="M288" s="25">
        <f t="shared" si="7"/>
        <v>10.57499759</v>
      </c>
      <c r="N288" s="25">
        <f t="shared" si="8"/>
        <v>30486.94425</v>
      </c>
      <c r="O288" s="25">
        <f t="shared" si="10"/>
        <v>8330118.374</v>
      </c>
      <c r="P288" s="25"/>
    </row>
    <row r="289" ht="15.75" customHeight="1">
      <c r="A289" s="7">
        <v>42653.0</v>
      </c>
      <c r="B289" s="19">
        <v>6857.1214</v>
      </c>
      <c r="C289" s="23">
        <f t="shared" si="1"/>
        <v>6.8571214</v>
      </c>
      <c r="D289" s="16">
        <f t="shared" si="2"/>
        <v>6.6</v>
      </c>
      <c r="E289" s="16">
        <f t="shared" si="3"/>
        <v>45.25700124</v>
      </c>
      <c r="F289" s="25">
        <f t="shared" si="4"/>
        <v>1086.16803</v>
      </c>
      <c r="G289" s="19">
        <f t="shared" si="9"/>
        <v>135342.4842</v>
      </c>
      <c r="H289" s="16">
        <v>11.76</v>
      </c>
      <c r="I289" s="28">
        <v>0.23600000000000002</v>
      </c>
      <c r="J289" s="25">
        <v>5.0</v>
      </c>
      <c r="K289" s="16">
        <f t="shared" si="5"/>
        <v>35.60217431</v>
      </c>
      <c r="L289" s="20">
        <f t="shared" si="6"/>
        <v>14949.15254</v>
      </c>
      <c r="M289" s="25">
        <f t="shared" si="7"/>
        <v>10.89862479</v>
      </c>
      <c r="N289" s="25">
        <f t="shared" si="8"/>
        <v>30508.47458</v>
      </c>
      <c r="O289" s="25">
        <f t="shared" si="10"/>
        <v>8360626.848</v>
      </c>
      <c r="P289" s="25"/>
    </row>
    <row r="290" ht="15.75" customHeight="1">
      <c r="A290" s="7">
        <v>42654.0</v>
      </c>
      <c r="B290" s="19">
        <v>6937.1736</v>
      </c>
      <c r="C290" s="23">
        <f t="shared" si="1"/>
        <v>6.9371736</v>
      </c>
      <c r="D290" s="16">
        <f t="shared" si="2"/>
        <v>6.6</v>
      </c>
      <c r="E290" s="16">
        <f t="shared" si="3"/>
        <v>45.78534576</v>
      </c>
      <c r="F290" s="25">
        <f t="shared" si="4"/>
        <v>1098.848298</v>
      </c>
      <c r="G290" s="19">
        <f t="shared" si="9"/>
        <v>136441.3325</v>
      </c>
      <c r="H290" s="16">
        <v>11.79</v>
      </c>
      <c r="I290" s="28">
        <v>0.23666666666666666</v>
      </c>
      <c r="J290" s="25">
        <v>5.0</v>
      </c>
      <c r="K290" s="16">
        <f t="shared" si="5"/>
        <v>36.11955054</v>
      </c>
      <c r="L290" s="20">
        <f t="shared" si="6"/>
        <v>14945.07042</v>
      </c>
      <c r="M290" s="25">
        <f t="shared" si="7"/>
        <v>11.0288704</v>
      </c>
      <c r="N290" s="25">
        <f t="shared" si="8"/>
        <v>30422.53521</v>
      </c>
      <c r="O290" s="25">
        <f t="shared" si="10"/>
        <v>8391049.384</v>
      </c>
      <c r="P290" s="25"/>
    </row>
    <row r="291" ht="15.75" customHeight="1">
      <c r="A291" s="7">
        <v>42655.0</v>
      </c>
      <c r="B291" s="19">
        <v>6700.3711</v>
      </c>
      <c r="C291" s="23">
        <f t="shared" si="1"/>
        <v>6.7003711</v>
      </c>
      <c r="D291" s="16">
        <f t="shared" si="2"/>
        <v>6.6</v>
      </c>
      <c r="E291" s="16">
        <f t="shared" si="3"/>
        <v>44.22244926</v>
      </c>
      <c r="F291" s="25">
        <f t="shared" si="4"/>
        <v>1061.338782</v>
      </c>
      <c r="G291" s="19">
        <f t="shared" si="9"/>
        <v>137502.6713</v>
      </c>
      <c r="H291" s="16">
        <v>11.93</v>
      </c>
      <c r="I291" s="28">
        <v>0.24133333333333334</v>
      </c>
      <c r="J291" s="25">
        <v>5.0</v>
      </c>
      <c r="K291" s="16">
        <f t="shared" si="5"/>
        <v>35.57450363</v>
      </c>
      <c r="L291" s="20">
        <f t="shared" si="6"/>
        <v>14830.1105</v>
      </c>
      <c r="M291" s="25">
        <f t="shared" si="7"/>
        <v>10.73497176</v>
      </c>
      <c r="N291" s="25">
        <f t="shared" si="8"/>
        <v>29834.25414</v>
      </c>
      <c r="O291" s="25">
        <f t="shared" si="10"/>
        <v>8420883.638</v>
      </c>
      <c r="P291" s="25"/>
    </row>
    <row r="292" ht="15.75" customHeight="1">
      <c r="A292" s="7">
        <v>42656.0</v>
      </c>
      <c r="B292" s="19">
        <v>6965.8669</v>
      </c>
      <c r="C292" s="23">
        <f t="shared" si="1"/>
        <v>6.9658669</v>
      </c>
      <c r="D292" s="16">
        <f t="shared" si="2"/>
        <v>6.6</v>
      </c>
      <c r="E292" s="16">
        <f t="shared" si="3"/>
        <v>45.97472154</v>
      </c>
      <c r="F292" s="25">
        <f t="shared" si="4"/>
        <v>1103.393317</v>
      </c>
      <c r="G292" s="19">
        <f t="shared" si="9"/>
        <v>138606.0646</v>
      </c>
      <c r="H292" s="16">
        <v>11.96</v>
      </c>
      <c r="I292" s="28">
        <v>0.23233333333333334</v>
      </c>
      <c r="J292" s="25">
        <v>5.0</v>
      </c>
      <c r="K292" s="16">
        <f t="shared" si="5"/>
        <v>35.60486768</v>
      </c>
      <c r="L292" s="20">
        <f t="shared" si="6"/>
        <v>15443.32855</v>
      </c>
      <c r="M292" s="25">
        <f t="shared" si="7"/>
        <v>10.71718425</v>
      </c>
      <c r="N292" s="25">
        <f t="shared" si="8"/>
        <v>30989.95696</v>
      </c>
      <c r="O292" s="25">
        <f t="shared" si="10"/>
        <v>8451873.595</v>
      </c>
      <c r="P292" s="25"/>
    </row>
    <row r="293" ht="15.75" customHeight="1">
      <c r="A293" s="7">
        <v>42657.0</v>
      </c>
      <c r="B293" s="19">
        <v>7226.2037</v>
      </c>
      <c r="C293" s="23">
        <f t="shared" si="1"/>
        <v>7.2262037</v>
      </c>
      <c r="D293" s="16">
        <f t="shared" si="2"/>
        <v>6.6</v>
      </c>
      <c r="E293" s="16">
        <f t="shared" si="3"/>
        <v>47.69294442</v>
      </c>
      <c r="F293" s="25">
        <f t="shared" si="4"/>
        <v>1144.630666</v>
      </c>
      <c r="G293" s="19">
        <f t="shared" si="9"/>
        <v>139750.6953</v>
      </c>
      <c r="H293" s="16">
        <v>11.94</v>
      </c>
      <c r="I293" s="28">
        <v>0.23550000000000001</v>
      </c>
      <c r="J293" s="25">
        <v>5.0</v>
      </c>
      <c r="K293" s="16">
        <f t="shared" si="5"/>
        <v>37.43896137</v>
      </c>
      <c r="L293" s="20">
        <f t="shared" si="6"/>
        <v>15210.19108</v>
      </c>
      <c r="M293" s="25">
        <f t="shared" si="7"/>
        <v>11.28812906</v>
      </c>
      <c r="N293" s="25">
        <f t="shared" si="8"/>
        <v>30573.24841</v>
      </c>
      <c r="O293" s="25">
        <f t="shared" si="10"/>
        <v>8482446.843</v>
      </c>
      <c r="P293" s="25"/>
    </row>
    <row r="294" ht="15.75" customHeight="1">
      <c r="A294" s="7">
        <v>42658.0</v>
      </c>
      <c r="B294" s="19">
        <v>7301.6059</v>
      </c>
      <c r="C294" s="23">
        <f t="shared" si="1"/>
        <v>7.3016059</v>
      </c>
      <c r="D294" s="16">
        <f t="shared" si="2"/>
        <v>6.6</v>
      </c>
      <c r="E294" s="16">
        <f t="shared" si="3"/>
        <v>48.19059894</v>
      </c>
      <c r="F294" s="25">
        <f t="shared" si="4"/>
        <v>1156.574375</v>
      </c>
      <c r="G294" s="19">
        <f t="shared" si="9"/>
        <v>140907.2697</v>
      </c>
      <c r="H294" s="16">
        <v>11.98</v>
      </c>
      <c r="I294" s="28">
        <v>0.2375</v>
      </c>
      <c r="J294" s="25">
        <v>5.0</v>
      </c>
      <c r="K294" s="16">
        <f t="shared" si="5"/>
        <v>38.15089083</v>
      </c>
      <c r="L294" s="20">
        <f t="shared" si="6"/>
        <v>15132.63158</v>
      </c>
      <c r="M294" s="25">
        <f t="shared" si="7"/>
        <v>11.46437454</v>
      </c>
      <c r="N294" s="25">
        <f t="shared" si="8"/>
        <v>30315.78947</v>
      </c>
      <c r="O294" s="25">
        <f t="shared" si="10"/>
        <v>8512762.633</v>
      </c>
      <c r="P294" s="25"/>
    </row>
    <row r="295" ht="15.75" customHeight="1">
      <c r="A295" s="7">
        <v>42659.0</v>
      </c>
      <c r="B295" s="19">
        <v>7491.1701</v>
      </c>
      <c r="C295" s="23">
        <f t="shared" si="1"/>
        <v>7.4911701</v>
      </c>
      <c r="D295" s="16">
        <f t="shared" si="2"/>
        <v>6.6</v>
      </c>
      <c r="E295" s="16">
        <f t="shared" si="3"/>
        <v>49.44172266</v>
      </c>
      <c r="F295" s="25">
        <f t="shared" si="4"/>
        <v>1186.601344</v>
      </c>
      <c r="G295" s="19">
        <f t="shared" si="9"/>
        <v>142093.871</v>
      </c>
      <c r="H295" s="16">
        <v>11.95</v>
      </c>
      <c r="I295" s="28">
        <v>0.23666666666666666</v>
      </c>
      <c r="J295" s="25">
        <v>5.0</v>
      </c>
      <c r="K295" s="16">
        <f t="shared" si="5"/>
        <v>39.00402565</v>
      </c>
      <c r="L295" s="20">
        <f t="shared" si="6"/>
        <v>15147.88732</v>
      </c>
      <c r="M295" s="25">
        <f t="shared" si="7"/>
        <v>11.75016672</v>
      </c>
      <c r="N295" s="25">
        <f t="shared" si="8"/>
        <v>30422.53521</v>
      </c>
      <c r="O295" s="25">
        <f t="shared" si="10"/>
        <v>8543185.168</v>
      </c>
      <c r="P295" s="25"/>
    </row>
    <row r="296" ht="15.75" customHeight="1">
      <c r="A296" s="7">
        <v>42660.0</v>
      </c>
      <c r="B296" s="19">
        <v>7121.9336</v>
      </c>
      <c r="C296" s="23">
        <f t="shared" si="1"/>
        <v>7.1219336</v>
      </c>
      <c r="D296" s="16">
        <f t="shared" si="2"/>
        <v>6.6</v>
      </c>
      <c r="E296" s="16">
        <f t="shared" si="3"/>
        <v>47.00476176</v>
      </c>
      <c r="F296" s="25">
        <f t="shared" si="4"/>
        <v>1128.114282</v>
      </c>
      <c r="G296" s="19">
        <f t="shared" si="9"/>
        <v>143221.9853</v>
      </c>
      <c r="H296" s="16">
        <v>12.01</v>
      </c>
      <c r="I296" s="28">
        <v>0.23983333333333334</v>
      </c>
      <c r="J296" s="25">
        <v>5.0</v>
      </c>
      <c r="K296" s="16">
        <f t="shared" si="5"/>
        <v>37.57769565</v>
      </c>
      <c r="L296" s="20">
        <f t="shared" si="6"/>
        <v>15022.93259</v>
      </c>
      <c r="M296" s="25">
        <f t="shared" si="7"/>
        <v>11.26392209</v>
      </c>
      <c r="N296" s="25">
        <f t="shared" si="8"/>
        <v>30020.84781</v>
      </c>
      <c r="O296" s="25">
        <f t="shared" si="10"/>
        <v>8573206.016</v>
      </c>
      <c r="P296" s="25"/>
    </row>
    <row r="297" ht="15.75" customHeight="1">
      <c r="A297" s="7">
        <v>42661.0</v>
      </c>
      <c r="B297" s="19">
        <v>7396.8799</v>
      </c>
      <c r="C297" s="23">
        <f t="shared" si="1"/>
        <v>7.3968799</v>
      </c>
      <c r="D297" s="16">
        <f t="shared" si="2"/>
        <v>6.6</v>
      </c>
      <c r="E297" s="16">
        <f t="shared" si="3"/>
        <v>48.81940734</v>
      </c>
      <c r="F297" s="25">
        <f t="shared" si="4"/>
        <v>1171.665776</v>
      </c>
      <c r="G297" s="19">
        <f t="shared" si="9"/>
        <v>144393.6511</v>
      </c>
      <c r="H297" s="16">
        <v>12.59</v>
      </c>
      <c r="I297" s="28">
        <v>0.23333333333333334</v>
      </c>
      <c r="J297" s="25">
        <v>5.0</v>
      </c>
      <c r="K297" s="16">
        <f t="shared" si="5"/>
        <v>37.97065015</v>
      </c>
      <c r="L297" s="20">
        <f t="shared" si="6"/>
        <v>16187.14286</v>
      </c>
      <c r="M297" s="25">
        <f t="shared" si="7"/>
        <v>10.85737415</v>
      </c>
      <c r="N297" s="25">
        <f t="shared" si="8"/>
        <v>30857.14286</v>
      </c>
      <c r="O297" s="25">
        <f t="shared" si="10"/>
        <v>8604063.159</v>
      </c>
      <c r="P297" s="25"/>
    </row>
    <row r="298" ht="15.75" customHeight="1">
      <c r="A298" s="7">
        <v>42662.0</v>
      </c>
      <c r="B298" s="19">
        <v>7431.3973</v>
      </c>
      <c r="C298" s="23">
        <f t="shared" si="1"/>
        <v>7.4313973</v>
      </c>
      <c r="D298" s="16">
        <f t="shared" si="2"/>
        <v>6.6</v>
      </c>
      <c r="E298" s="16">
        <f t="shared" si="3"/>
        <v>49.04722218</v>
      </c>
      <c r="F298" s="25">
        <f t="shared" si="4"/>
        <v>1177.133332</v>
      </c>
      <c r="G298" s="19">
        <f t="shared" si="9"/>
        <v>145570.7844</v>
      </c>
      <c r="H298" s="16">
        <v>12.02</v>
      </c>
      <c r="I298" s="28">
        <v>0.24566666666666667</v>
      </c>
      <c r="J298" s="25">
        <v>5.0</v>
      </c>
      <c r="K298" s="16">
        <f t="shared" si="5"/>
        <v>40.16422527</v>
      </c>
      <c r="L298" s="20">
        <f t="shared" si="6"/>
        <v>14678.42605</v>
      </c>
      <c r="M298" s="25">
        <f t="shared" si="7"/>
        <v>12.02921888</v>
      </c>
      <c r="N298" s="25">
        <f t="shared" si="8"/>
        <v>29308.00543</v>
      </c>
      <c r="O298" s="25">
        <f t="shared" si="10"/>
        <v>8633371.164</v>
      </c>
      <c r="P298" s="25"/>
    </row>
    <row r="299" ht="15.75" customHeight="1">
      <c r="A299" s="7">
        <v>42663.0</v>
      </c>
      <c r="B299" s="19">
        <v>7670.915</v>
      </c>
      <c r="C299" s="23">
        <f t="shared" si="1"/>
        <v>7.670915</v>
      </c>
      <c r="D299" s="16">
        <f t="shared" si="2"/>
        <v>6.6</v>
      </c>
      <c r="E299" s="16">
        <f t="shared" si="3"/>
        <v>50.628039</v>
      </c>
      <c r="F299" s="25">
        <f t="shared" si="4"/>
        <v>1215.072936</v>
      </c>
      <c r="G299" s="19">
        <f t="shared" si="9"/>
        <v>146785.8574</v>
      </c>
      <c r="H299" s="16">
        <v>12.1</v>
      </c>
      <c r="I299" s="28">
        <v>0.2275</v>
      </c>
      <c r="J299" s="25">
        <v>5.0</v>
      </c>
      <c r="K299" s="16">
        <f t="shared" si="5"/>
        <v>38.39292958</v>
      </c>
      <c r="L299" s="20">
        <f t="shared" si="6"/>
        <v>15956.04396</v>
      </c>
      <c r="M299" s="25">
        <f t="shared" si="7"/>
        <v>11.42268979</v>
      </c>
      <c r="N299" s="25">
        <f t="shared" si="8"/>
        <v>31648.35165</v>
      </c>
      <c r="O299" s="25">
        <f t="shared" si="10"/>
        <v>8665019.516</v>
      </c>
      <c r="P299" s="25"/>
    </row>
    <row r="300" ht="15.75" customHeight="1">
      <c r="A300" s="7">
        <v>42664.0</v>
      </c>
      <c r="B300" s="19">
        <v>7757.4499</v>
      </c>
      <c r="C300" s="23">
        <f t="shared" si="1"/>
        <v>7.7574499</v>
      </c>
      <c r="D300" s="16">
        <f t="shared" si="2"/>
        <v>6.6</v>
      </c>
      <c r="E300" s="16">
        <f t="shared" si="3"/>
        <v>51.19916934</v>
      </c>
      <c r="F300" s="25">
        <f t="shared" si="4"/>
        <v>1228.780064</v>
      </c>
      <c r="G300" s="19">
        <f t="shared" si="9"/>
        <v>148014.6374</v>
      </c>
      <c r="H300" s="16">
        <v>12.18</v>
      </c>
      <c r="I300" s="28">
        <v>0.23516666666666666</v>
      </c>
      <c r="J300" s="25">
        <v>5.0</v>
      </c>
      <c r="K300" s="16">
        <f t="shared" si="5"/>
        <v>40.13445997</v>
      </c>
      <c r="L300" s="20">
        <f t="shared" si="6"/>
        <v>15537.91637</v>
      </c>
      <c r="M300" s="25">
        <f t="shared" si="7"/>
        <v>11.86240196</v>
      </c>
      <c r="N300" s="25">
        <f t="shared" si="8"/>
        <v>30616.58398</v>
      </c>
      <c r="O300" s="25">
        <f t="shared" si="10"/>
        <v>8695636.1</v>
      </c>
      <c r="P300" s="25"/>
    </row>
    <row r="301" ht="15.75" customHeight="1">
      <c r="A301" s="7">
        <v>42665.0</v>
      </c>
      <c r="B301" s="19">
        <v>7767.7022</v>
      </c>
      <c r="C301" s="23">
        <f t="shared" si="1"/>
        <v>7.7677022</v>
      </c>
      <c r="D301" s="16">
        <f t="shared" si="2"/>
        <v>6.6</v>
      </c>
      <c r="E301" s="16">
        <f t="shared" si="3"/>
        <v>51.26683452</v>
      </c>
      <c r="F301" s="25">
        <f t="shared" si="4"/>
        <v>1230.404028</v>
      </c>
      <c r="G301" s="19">
        <f t="shared" si="9"/>
        <v>149245.0414</v>
      </c>
      <c r="H301" s="16">
        <v>12.07</v>
      </c>
      <c r="I301" s="28">
        <v>0.23733333333333334</v>
      </c>
      <c r="J301" s="25">
        <v>5.0</v>
      </c>
      <c r="K301" s="16">
        <f t="shared" si="5"/>
        <v>40.55776242</v>
      </c>
      <c r="L301" s="20">
        <f t="shared" si="6"/>
        <v>15257.02247</v>
      </c>
      <c r="M301" s="25">
        <f t="shared" si="7"/>
        <v>12.09676427</v>
      </c>
      <c r="N301" s="25">
        <f t="shared" si="8"/>
        <v>30337.07865</v>
      </c>
      <c r="O301" s="25">
        <f t="shared" si="10"/>
        <v>8725973.178</v>
      </c>
      <c r="P301" s="25"/>
    </row>
    <row r="302" ht="15.75" customHeight="1">
      <c r="A302" s="7">
        <v>42666.0</v>
      </c>
      <c r="B302" s="19">
        <v>7558.2757</v>
      </c>
      <c r="C302" s="23">
        <f t="shared" si="1"/>
        <v>7.5582757</v>
      </c>
      <c r="D302" s="16">
        <f t="shared" si="2"/>
        <v>6.6</v>
      </c>
      <c r="E302" s="16">
        <f t="shared" si="3"/>
        <v>49.88461962</v>
      </c>
      <c r="F302" s="25">
        <f t="shared" si="4"/>
        <v>1197.230871</v>
      </c>
      <c r="G302" s="19">
        <f t="shared" si="9"/>
        <v>150442.2723</v>
      </c>
      <c r="H302" s="16">
        <v>12.04</v>
      </c>
      <c r="I302" s="28">
        <v>0.23966666666666667</v>
      </c>
      <c r="J302" s="25">
        <v>5.0</v>
      </c>
      <c r="K302" s="16">
        <f t="shared" si="5"/>
        <v>39.85226834</v>
      </c>
      <c r="L302" s="20">
        <f t="shared" si="6"/>
        <v>15070.93185</v>
      </c>
      <c r="M302" s="25">
        <f t="shared" si="7"/>
        <v>11.91596063</v>
      </c>
      <c r="N302" s="25">
        <f t="shared" si="8"/>
        <v>30041.72462</v>
      </c>
      <c r="O302" s="25">
        <f t="shared" si="10"/>
        <v>8756014.903</v>
      </c>
      <c r="P302" s="25"/>
    </row>
    <row r="303" ht="15.75" customHeight="1">
      <c r="A303" s="7">
        <v>42667.0</v>
      </c>
      <c r="B303" s="19">
        <v>7712.7627</v>
      </c>
      <c r="C303" s="23">
        <f t="shared" si="1"/>
        <v>7.7127627</v>
      </c>
      <c r="D303" s="16">
        <f t="shared" si="2"/>
        <v>6.6</v>
      </c>
      <c r="E303" s="16">
        <f t="shared" si="3"/>
        <v>50.90423382</v>
      </c>
      <c r="F303" s="25">
        <f t="shared" si="4"/>
        <v>1221.701612</v>
      </c>
      <c r="G303" s="19">
        <f t="shared" si="9"/>
        <v>151663.9739</v>
      </c>
      <c r="H303" s="16">
        <v>11.97</v>
      </c>
      <c r="I303" s="28">
        <v>0.23583333333333334</v>
      </c>
      <c r="J303" s="25">
        <v>5.0</v>
      </c>
      <c r="K303" s="16">
        <f t="shared" si="5"/>
        <v>40.01638381</v>
      </c>
      <c r="L303" s="20">
        <f t="shared" si="6"/>
        <v>15226.85512</v>
      </c>
      <c r="M303" s="25">
        <f t="shared" si="7"/>
        <v>12.03500265</v>
      </c>
      <c r="N303" s="25">
        <f t="shared" si="8"/>
        <v>30530.03534</v>
      </c>
      <c r="O303" s="25">
        <f t="shared" si="10"/>
        <v>8786544.938</v>
      </c>
      <c r="P303" s="25"/>
    </row>
    <row r="304" ht="15.75" customHeight="1">
      <c r="A304" s="7">
        <v>42668.0</v>
      </c>
      <c r="B304" s="19">
        <v>7817.4541</v>
      </c>
      <c r="C304" s="23">
        <f t="shared" si="1"/>
        <v>7.8174541</v>
      </c>
      <c r="D304" s="16">
        <f t="shared" si="2"/>
        <v>6.6</v>
      </c>
      <c r="E304" s="16">
        <f t="shared" si="3"/>
        <v>51.59519706</v>
      </c>
      <c r="F304" s="25">
        <f t="shared" si="4"/>
        <v>1238.284729</v>
      </c>
      <c r="G304" s="19">
        <f t="shared" si="9"/>
        <v>152902.2587</v>
      </c>
      <c r="H304" s="16">
        <v>11.41</v>
      </c>
      <c r="I304" s="28">
        <v>0.23766666666666666</v>
      </c>
      <c r="J304" s="25">
        <v>5.0</v>
      </c>
      <c r="K304" s="16">
        <f t="shared" si="5"/>
        <v>40.87486167</v>
      </c>
      <c r="L304" s="20">
        <f t="shared" si="6"/>
        <v>14402.52454</v>
      </c>
      <c r="M304" s="25">
        <f t="shared" si="7"/>
        <v>12.8965383</v>
      </c>
      <c r="N304" s="25">
        <f t="shared" si="8"/>
        <v>30294.53015</v>
      </c>
      <c r="O304" s="25">
        <f t="shared" si="10"/>
        <v>8816839.468</v>
      </c>
      <c r="P304" s="25"/>
    </row>
    <row r="305" ht="15.75" customHeight="1">
      <c r="A305" s="7">
        <v>42669.0</v>
      </c>
      <c r="B305" s="19">
        <v>7897.5795</v>
      </c>
      <c r="C305" s="23">
        <f t="shared" si="1"/>
        <v>7.8975795</v>
      </c>
      <c r="D305" s="16">
        <f t="shared" si="2"/>
        <v>6.6</v>
      </c>
      <c r="E305" s="16">
        <f t="shared" si="3"/>
        <v>52.1240247</v>
      </c>
      <c r="F305" s="25">
        <f t="shared" si="4"/>
        <v>1250.976593</v>
      </c>
      <c r="G305" s="19">
        <f t="shared" si="9"/>
        <v>154153.2353</v>
      </c>
      <c r="H305" s="16">
        <v>11.53</v>
      </c>
      <c r="I305" s="28">
        <v>0.23550000000000001</v>
      </c>
      <c r="J305" s="25">
        <v>5.0</v>
      </c>
      <c r="K305" s="16">
        <f t="shared" si="5"/>
        <v>40.91735939</v>
      </c>
      <c r="L305" s="20">
        <f t="shared" si="6"/>
        <v>14687.89809</v>
      </c>
      <c r="M305" s="25">
        <f t="shared" si="7"/>
        <v>12.77558489</v>
      </c>
      <c r="N305" s="25">
        <f t="shared" si="8"/>
        <v>30573.24841</v>
      </c>
      <c r="O305" s="25">
        <f t="shared" si="10"/>
        <v>8847412.717</v>
      </c>
      <c r="P305" s="25"/>
    </row>
    <row r="306" ht="15.75" customHeight="1">
      <c r="A306" s="7">
        <v>42670.0</v>
      </c>
      <c r="B306" s="19">
        <v>7754.9282</v>
      </c>
      <c r="C306" s="23">
        <f t="shared" si="1"/>
        <v>7.7549282</v>
      </c>
      <c r="D306" s="16">
        <f t="shared" si="2"/>
        <v>6.6</v>
      </c>
      <c r="E306" s="16">
        <f t="shared" si="3"/>
        <v>51.18252612</v>
      </c>
      <c r="F306" s="25">
        <f t="shared" si="4"/>
        <v>1228.380627</v>
      </c>
      <c r="G306" s="19">
        <f t="shared" si="9"/>
        <v>155381.6159</v>
      </c>
      <c r="H306" s="16">
        <v>11.5</v>
      </c>
      <c r="I306" s="28">
        <v>0.23816666666666667</v>
      </c>
      <c r="J306" s="25">
        <v>5.0</v>
      </c>
      <c r="K306" s="16">
        <f t="shared" si="5"/>
        <v>40.63323879</v>
      </c>
      <c r="L306" s="20">
        <f t="shared" si="6"/>
        <v>14485.6543</v>
      </c>
      <c r="M306" s="25">
        <f t="shared" si="7"/>
        <v>12.7199704</v>
      </c>
      <c r="N306" s="25">
        <f t="shared" si="8"/>
        <v>30230.93072</v>
      </c>
      <c r="O306" s="25">
        <f t="shared" si="10"/>
        <v>8877643.647</v>
      </c>
      <c r="P306" s="25"/>
    </row>
    <row r="307" ht="15.75" customHeight="1">
      <c r="A307" s="7">
        <v>42671.0</v>
      </c>
      <c r="B307" s="19">
        <v>7447.6341</v>
      </c>
      <c r="C307" s="23">
        <f t="shared" si="1"/>
        <v>7.4476341</v>
      </c>
      <c r="D307" s="16">
        <f t="shared" si="2"/>
        <v>6.6</v>
      </c>
      <c r="E307" s="16">
        <f t="shared" si="3"/>
        <v>49.15438506</v>
      </c>
      <c r="F307" s="25">
        <f t="shared" si="4"/>
        <v>1179.705241</v>
      </c>
      <c r="G307" s="19">
        <f t="shared" si="9"/>
        <v>156561.3211</v>
      </c>
      <c r="H307" s="16">
        <v>11.09</v>
      </c>
      <c r="I307" s="28">
        <v>0.2415</v>
      </c>
      <c r="J307" s="25">
        <v>5.0</v>
      </c>
      <c r="K307" s="16">
        <f t="shared" si="5"/>
        <v>39.56927997</v>
      </c>
      <c r="L307" s="20">
        <f t="shared" si="6"/>
        <v>13776.39752</v>
      </c>
      <c r="M307" s="25">
        <f t="shared" si="7"/>
        <v>12.84485193</v>
      </c>
      <c r="N307" s="25">
        <f t="shared" si="8"/>
        <v>29813.6646</v>
      </c>
      <c r="O307" s="25">
        <f t="shared" si="10"/>
        <v>8907457.312</v>
      </c>
      <c r="P307" s="25"/>
    </row>
    <row r="308" ht="15.75" customHeight="1">
      <c r="A308" s="7">
        <v>42672.0</v>
      </c>
      <c r="B308" s="19">
        <v>5933.8419</v>
      </c>
      <c r="C308" s="23">
        <f t="shared" si="1"/>
        <v>5.9338419</v>
      </c>
      <c r="D308" s="16">
        <f t="shared" si="2"/>
        <v>6.6</v>
      </c>
      <c r="E308" s="16">
        <f t="shared" si="3"/>
        <v>39.16335654</v>
      </c>
      <c r="F308" s="25">
        <f t="shared" si="4"/>
        <v>939.920557</v>
      </c>
      <c r="G308" s="19">
        <f t="shared" si="9"/>
        <v>157501.2417</v>
      </c>
      <c r="H308" s="16">
        <v>10.44</v>
      </c>
      <c r="I308" s="28">
        <v>0.25266666666666665</v>
      </c>
      <c r="J308" s="25">
        <v>5.0</v>
      </c>
      <c r="K308" s="16">
        <f t="shared" si="5"/>
        <v>32.98424917</v>
      </c>
      <c r="L308" s="20">
        <f t="shared" si="6"/>
        <v>12395.77836</v>
      </c>
      <c r="M308" s="25">
        <f t="shared" si="7"/>
        <v>11.37387903</v>
      </c>
      <c r="N308" s="25">
        <f t="shared" si="8"/>
        <v>28496.04222</v>
      </c>
      <c r="O308" s="25">
        <f t="shared" si="10"/>
        <v>8935953.354</v>
      </c>
      <c r="P308" s="25"/>
    </row>
    <row r="309" ht="15.75" customHeight="1">
      <c r="A309" s="7">
        <v>42673.0</v>
      </c>
      <c r="B309" s="19">
        <v>5768.4023</v>
      </c>
      <c r="C309" s="23">
        <f t="shared" si="1"/>
        <v>5.7684023</v>
      </c>
      <c r="D309" s="16">
        <f t="shared" si="2"/>
        <v>6.6</v>
      </c>
      <c r="E309" s="16">
        <f t="shared" si="3"/>
        <v>38.07145518</v>
      </c>
      <c r="F309" s="25">
        <f t="shared" si="4"/>
        <v>913.7149243</v>
      </c>
      <c r="G309" s="19">
        <f t="shared" si="9"/>
        <v>158414.9566</v>
      </c>
      <c r="H309" s="16">
        <v>11.18</v>
      </c>
      <c r="I309" s="28">
        <v>0.23633333333333334</v>
      </c>
      <c r="J309" s="25">
        <v>5.0</v>
      </c>
      <c r="K309" s="16">
        <f t="shared" si="5"/>
        <v>29.99184636</v>
      </c>
      <c r="L309" s="20">
        <f t="shared" si="6"/>
        <v>14191.81946</v>
      </c>
      <c r="M309" s="25">
        <f t="shared" si="7"/>
        <v>9.657481833</v>
      </c>
      <c r="N309" s="25">
        <f t="shared" si="8"/>
        <v>30465.44429</v>
      </c>
      <c r="O309" s="25">
        <f t="shared" si="10"/>
        <v>8966418.799</v>
      </c>
      <c r="P309" s="25"/>
    </row>
    <row r="310" ht="15.75" customHeight="1">
      <c r="A310" s="7">
        <v>42674.0</v>
      </c>
      <c r="B310" s="19">
        <v>6170.1936</v>
      </c>
      <c r="C310" s="23">
        <f t="shared" si="1"/>
        <v>6.1701936</v>
      </c>
      <c r="D310" s="16">
        <f t="shared" si="2"/>
        <v>6.6</v>
      </c>
      <c r="E310" s="16">
        <f t="shared" si="3"/>
        <v>40.72327776</v>
      </c>
      <c r="F310" s="25">
        <f t="shared" si="4"/>
        <v>977.3586662</v>
      </c>
      <c r="G310" s="19">
        <f t="shared" si="9"/>
        <v>159392.3153</v>
      </c>
      <c r="H310" s="16">
        <v>11.0</v>
      </c>
      <c r="I310" s="28">
        <v>0.2353333333333333</v>
      </c>
      <c r="J310" s="25">
        <v>5.0</v>
      </c>
      <c r="K310" s="16">
        <f t="shared" si="5"/>
        <v>31.945149</v>
      </c>
      <c r="L310" s="20">
        <f t="shared" si="6"/>
        <v>14022.66289</v>
      </c>
      <c r="M310" s="25">
        <f t="shared" si="7"/>
        <v>10.45477604</v>
      </c>
      <c r="N310" s="25">
        <f t="shared" si="8"/>
        <v>30594.90085</v>
      </c>
      <c r="O310" s="25">
        <f t="shared" si="10"/>
        <v>8997013.699</v>
      </c>
      <c r="P310" s="25"/>
    </row>
    <row r="311" ht="15.75" customHeight="1">
      <c r="A311" s="7">
        <v>42675.0</v>
      </c>
      <c r="B311" s="19">
        <v>5264.4502</v>
      </c>
      <c r="C311" s="23">
        <f t="shared" si="1"/>
        <v>5.2644502</v>
      </c>
      <c r="D311" s="16">
        <f t="shared" si="2"/>
        <v>6.6</v>
      </c>
      <c r="E311" s="16">
        <f t="shared" si="3"/>
        <v>34.74537132</v>
      </c>
      <c r="F311" s="25">
        <f t="shared" si="4"/>
        <v>833.8889117</v>
      </c>
      <c r="G311" s="19">
        <f t="shared" si="9"/>
        <v>160226.2042</v>
      </c>
      <c r="H311" s="16">
        <v>10.77</v>
      </c>
      <c r="I311" s="28">
        <v>0.24583333333333332</v>
      </c>
      <c r="J311" s="25">
        <v>5.0</v>
      </c>
      <c r="K311" s="16">
        <f t="shared" si="5"/>
        <v>28.4719015</v>
      </c>
      <c r="L311" s="20">
        <f t="shared" si="6"/>
        <v>13143.05085</v>
      </c>
      <c r="M311" s="25">
        <f t="shared" si="7"/>
        <v>9.517070139</v>
      </c>
      <c r="N311" s="25">
        <f t="shared" si="8"/>
        <v>29288.13559</v>
      </c>
      <c r="O311" s="25">
        <f t="shared" si="10"/>
        <v>9026301.835</v>
      </c>
      <c r="P311" s="25"/>
    </row>
    <row r="312" ht="15.75" customHeight="1">
      <c r="A312" s="7">
        <v>42676.0</v>
      </c>
      <c r="B312" s="19">
        <v>4743.8178</v>
      </c>
      <c r="C312" s="23">
        <f t="shared" si="1"/>
        <v>4.7438178</v>
      </c>
      <c r="D312" s="16">
        <f t="shared" si="2"/>
        <v>6.6</v>
      </c>
      <c r="E312" s="16">
        <f t="shared" si="3"/>
        <v>31.30919748</v>
      </c>
      <c r="F312" s="25">
        <f t="shared" si="4"/>
        <v>751.4207395</v>
      </c>
      <c r="G312" s="19">
        <f t="shared" si="9"/>
        <v>160977.6249</v>
      </c>
      <c r="H312" s="16">
        <v>10.75</v>
      </c>
      <c r="I312" s="28">
        <v>0.24100000000000002</v>
      </c>
      <c r="J312" s="25">
        <v>5.0</v>
      </c>
      <c r="K312" s="16">
        <f t="shared" si="5"/>
        <v>25.15172198</v>
      </c>
      <c r="L312" s="20">
        <f t="shared" si="6"/>
        <v>13381.74274</v>
      </c>
      <c r="M312" s="25">
        <f t="shared" si="7"/>
        <v>8.422902243</v>
      </c>
      <c r="N312" s="25">
        <f t="shared" si="8"/>
        <v>29875.51867</v>
      </c>
      <c r="O312" s="25">
        <f t="shared" si="10"/>
        <v>9056177.354</v>
      </c>
      <c r="P312" s="25"/>
    </row>
    <row r="313" ht="15.75" customHeight="1">
      <c r="A313" s="7">
        <v>42677.0</v>
      </c>
      <c r="B313" s="19">
        <v>4528.1677</v>
      </c>
      <c r="C313" s="23">
        <f t="shared" si="1"/>
        <v>4.5281677</v>
      </c>
      <c r="D313" s="16">
        <f t="shared" si="2"/>
        <v>6.6</v>
      </c>
      <c r="E313" s="16">
        <f t="shared" si="3"/>
        <v>29.88590682</v>
      </c>
      <c r="F313" s="25">
        <f t="shared" si="4"/>
        <v>717.2617637</v>
      </c>
      <c r="G313" s="19">
        <f t="shared" si="9"/>
        <v>161694.8867</v>
      </c>
      <c r="H313" s="16">
        <v>10.8</v>
      </c>
      <c r="I313" s="28">
        <v>0.24100000000000002</v>
      </c>
      <c r="J313" s="25">
        <v>5.0</v>
      </c>
      <c r="K313" s="16">
        <f t="shared" si="5"/>
        <v>24.00834515</v>
      </c>
      <c r="L313" s="20">
        <f t="shared" si="6"/>
        <v>13443.9834</v>
      </c>
      <c r="M313" s="25">
        <f t="shared" si="7"/>
        <v>8.002781715</v>
      </c>
      <c r="N313" s="25">
        <f t="shared" si="8"/>
        <v>29875.51867</v>
      </c>
      <c r="O313" s="25">
        <f t="shared" si="10"/>
        <v>9086052.872</v>
      </c>
      <c r="P313" s="25"/>
    </row>
    <row r="314" ht="15.75" customHeight="1">
      <c r="A314" s="7">
        <v>42678.0</v>
      </c>
      <c r="B314" s="19">
        <v>4164.5726</v>
      </c>
      <c r="C314" s="23">
        <f t="shared" si="1"/>
        <v>4.1645726</v>
      </c>
      <c r="D314" s="16">
        <f t="shared" si="2"/>
        <v>6.6</v>
      </c>
      <c r="E314" s="16">
        <f t="shared" si="3"/>
        <v>27.48617916</v>
      </c>
      <c r="F314" s="25">
        <f t="shared" si="4"/>
        <v>659.6682998</v>
      </c>
      <c r="G314" s="19">
        <f t="shared" si="9"/>
        <v>162354.555</v>
      </c>
      <c r="H314" s="16">
        <v>11.09</v>
      </c>
      <c r="I314" s="28">
        <v>0.243</v>
      </c>
      <c r="J314" s="25">
        <v>5.0</v>
      </c>
      <c r="K314" s="16">
        <f t="shared" si="5"/>
        <v>22.26380512</v>
      </c>
      <c r="L314" s="20">
        <f t="shared" si="6"/>
        <v>13691.35802</v>
      </c>
      <c r="M314" s="25">
        <f t="shared" si="7"/>
        <v>7.227204547</v>
      </c>
      <c r="N314" s="25">
        <f t="shared" si="8"/>
        <v>29629.62963</v>
      </c>
      <c r="O314" s="25">
        <f t="shared" si="10"/>
        <v>9115682.502</v>
      </c>
      <c r="P314" s="25"/>
    </row>
    <row r="315" ht="15.75" customHeight="1">
      <c r="A315" s="7">
        <v>42679.0</v>
      </c>
      <c r="B315" s="19">
        <v>3926.9146</v>
      </c>
      <c r="C315" s="23">
        <f t="shared" si="1"/>
        <v>3.9269146</v>
      </c>
      <c r="D315" s="16">
        <f t="shared" si="2"/>
        <v>6.6</v>
      </c>
      <c r="E315" s="16">
        <f t="shared" si="3"/>
        <v>25.91763636</v>
      </c>
      <c r="F315" s="25">
        <f t="shared" si="4"/>
        <v>622.0232726</v>
      </c>
      <c r="G315" s="19">
        <f t="shared" si="9"/>
        <v>162976.5783</v>
      </c>
      <c r="H315" s="16">
        <v>11.0</v>
      </c>
      <c r="I315" s="28">
        <v>0.23883333333333334</v>
      </c>
      <c r="J315" s="25">
        <v>5.0</v>
      </c>
      <c r="K315" s="16">
        <f t="shared" si="5"/>
        <v>20.63331828</v>
      </c>
      <c r="L315" s="20">
        <f t="shared" si="6"/>
        <v>13817.16678</v>
      </c>
      <c r="M315" s="25">
        <f t="shared" si="7"/>
        <v>6.752722346</v>
      </c>
      <c r="N315" s="25">
        <f t="shared" si="8"/>
        <v>30146.54571</v>
      </c>
      <c r="O315" s="25">
        <f t="shared" si="10"/>
        <v>9145829.048</v>
      </c>
      <c r="P315" s="25"/>
    </row>
    <row r="316" ht="15.75" customHeight="1">
      <c r="A316" s="7">
        <v>42680.0</v>
      </c>
      <c r="B316" s="19">
        <v>3870.5255</v>
      </c>
      <c r="C316" s="23">
        <f t="shared" si="1"/>
        <v>3.8705255</v>
      </c>
      <c r="D316" s="16">
        <f t="shared" si="2"/>
        <v>6.6</v>
      </c>
      <c r="E316" s="16">
        <f t="shared" si="3"/>
        <v>25.5454683</v>
      </c>
      <c r="F316" s="25">
        <f t="shared" si="4"/>
        <v>613.0912392</v>
      </c>
      <c r="G316" s="19">
        <f t="shared" si="9"/>
        <v>163589.6695</v>
      </c>
      <c r="H316" s="16">
        <v>10.87</v>
      </c>
      <c r="I316" s="28">
        <v>0.23616666666666666</v>
      </c>
      <c r="J316" s="25">
        <v>5.0</v>
      </c>
      <c r="K316" s="16">
        <f t="shared" si="5"/>
        <v>20.10996032</v>
      </c>
      <c r="L316" s="20">
        <f t="shared" si="6"/>
        <v>13808.04517</v>
      </c>
      <c r="M316" s="25">
        <f t="shared" si="7"/>
        <v>6.660152453</v>
      </c>
      <c r="N316" s="25">
        <f t="shared" si="8"/>
        <v>30486.94425</v>
      </c>
      <c r="O316" s="25">
        <f t="shared" si="10"/>
        <v>9176315.992</v>
      </c>
      <c r="P316" s="25"/>
    </row>
    <row r="317" ht="15.75" customHeight="1">
      <c r="A317" s="7">
        <v>42681.0</v>
      </c>
      <c r="B317" s="19">
        <v>4601.8022</v>
      </c>
      <c r="C317" s="23">
        <f t="shared" si="1"/>
        <v>4.6018022</v>
      </c>
      <c r="D317" s="16">
        <f t="shared" si="2"/>
        <v>6.6</v>
      </c>
      <c r="E317" s="16">
        <f t="shared" si="3"/>
        <v>30.37189452</v>
      </c>
      <c r="F317" s="25">
        <f t="shared" si="4"/>
        <v>728.9254685</v>
      </c>
      <c r="G317" s="19">
        <f t="shared" si="9"/>
        <v>164318.595</v>
      </c>
      <c r="H317" s="16">
        <v>10.81</v>
      </c>
      <c r="I317" s="28">
        <v>0.22666666666666666</v>
      </c>
      <c r="J317" s="25">
        <v>5.0</v>
      </c>
      <c r="K317" s="16">
        <f t="shared" si="5"/>
        <v>22.94765364</v>
      </c>
      <c r="L317" s="20">
        <f t="shared" si="6"/>
        <v>14307.35294</v>
      </c>
      <c r="M317" s="25">
        <f t="shared" si="7"/>
        <v>7.642141822</v>
      </c>
      <c r="N317" s="25">
        <f t="shared" si="8"/>
        <v>31764.70588</v>
      </c>
      <c r="O317" s="25">
        <f t="shared" si="10"/>
        <v>9208080.698</v>
      </c>
      <c r="P317" s="25"/>
    </row>
    <row r="318" ht="15.75" customHeight="1">
      <c r="A318" s="7">
        <v>42682.0</v>
      </c>
      <c r="B318" s="19">
        <v>5126.5784</v>
      </c>
      <c r="C318" s="23">
        <f t="shared" si="1"/>
        <v>5.1265784</v>
      </c>
      <c r="D318" s="16">
        <f t="shared" si="2"/>
        <v>6.6</v>
      </c>
      <c r="E318" s="16">
        <f t="shared" si="3"/>
        <v>33.83541744</v>
      </c>
      <c r="F318" s="25">
        <f t="shared" si="4"/>
        <v>812.0500186</v>
      </c>
      <c r="G318" s="19">
        <f t="shared" si="9"/>
        <v>165130.645</v>
      </c>
      <c r="H318" s="16">
        <v>10.83</v>
      </c>
      <c r="I318" s="28">
        <v>0.23283333333333334</v>
      </c>
      <c r="J318" s="25">
        <v>5.0</v>
      </c>
      <c r="K318" s="16">
        <f t="shared" si="5"/>
        <v>26.26004342</v>
      </c>
      <c r="L318" s="20">
        <f t="shared" si="6"/>
        <v>13954.18754</v>
      </c>
      <c r="M318" s="25">
        <f t="shared" si="7"/>
        <v>8.729100307</v>
      </c>
      <c r="N318" s="25">
        <f t="shared" si="8"/>
        <v>30923.4073</v>
      </c>
      <c r="O318" s="25">
        <f t="shared" si="10"/>
        <v>9239004.105</v>
      </c>
      <c r="P318" s="25"/>
    </row>
    <row r="319" ht="15.75" customHeight="1">
      <c r="A319" s="7">
        <v>42683.0</v>
      </c>
      <c r="B319" s="19">
        <v>5000.396</v>
      </c>
      <c r="C319" s="23">
        <f t="shared" si="1"/>
        <v>5.000396</v>
      </c>
      <c r="D319" s="16">
        <f t="shared" si="2"/>
        <v>6.6</v>
      </c>
      <c r="E319" s="16">
        <f t="shared" si="3"/>
        <v>33.0026136</v>
      </c>
      <c r="F319" s="25">
        <f t="shared" si="4"/>
        <v>792.0627264</v>
      </c>
      <c r="G319" s="19">
        <f t="shared" si="9"/>
        <v>165922.7077</v>
      </c>
      <c r="H319" s="16">
        <v>10.66</v>
      </c>
      <c r="I319" s="28">
        <v>0.2415</v>
      </c>
      <c r="J319" s="25">
        <v>5.0</v>
      </c>
      <c r="K319" s="16">
        <f t="shared" si="5"/>
        <v>26.56710395</v>
      </c>
      <c r="L319" s="20">
        <f t="shared" si="6"/>
        <v>13242.23602</v>
      </c>
      <c r="M319" s="25">
        <f t="shared" si="7"/>
        <v>8.972005086</v>
      </c>
      <c r="N319" s="25">
        <f t="shared" si="8"/>
        <v>29813.6646</v>
      </c>
      <c r="O319" s="25">
        <f t="shared" si="10"/>
        <v>9268817.77</v>
      </c>
      <c r="P319" s="25"/>
    </row>
    <row r="320" ht="15.75" customHeight="1">
      <c r="A320" s="7">
        <v>42684.0</v>
      </c>
      <c r="B320" s="19">
        <v>4596.517</v>
      </c>
      <c r="C320" s="23">
        <f t="shared" si="1"/>
        <v>4.596517</v>
      </c>
      <c r="D320" s="16">
        <f t="shared" si="2"/>
        <v>6.6</v>
      </c>
      <c r="E320" s="16">
        <f t="shared" si="3"/>
        <v>30.3370122</v>
      </c>
      <c r="F320" s="25">
        <f t="shared" si="4"/>
        <v>728.0882928</v>
      </c>
      <c r="G320" s="19">
        <f t="shared" si="9"/>
        <v>166650.796</v>
      </c>
      <c r="H320" s="16">
        <v>10.52</v>
      </c>
      <c r="I320" s="28">
        <v>0.24000000000000002</v>
      </c>
      <c r="J320" s="25">
        <v>5.0</v>
      </c>
      <c r="K320" s="16">
        <f t="shared" si="5"/>
        <v>24.26960976</v>
      </c>
      <c r="L320" s="20">
        <f t="shared" si="6"/>
        <v>13150</v>
      </c>
      <c r="M320" s="25">
        <f t="shared" si="7"/>
        <v>8.305189652</v>
      </c>
      <c r="N320" s="25">
        <f t="shared" si="8"/>
        <v>30000</v>
      </c>
      <c r="O320" s="25">
        <f t="shared" si="10"/>
        <v>9298817.77</v>
      </c>
      <c r="P320" s="25"/>
    </row>
    <row r="321" ht="15.75" customHeight="1">
      <c r="A321" s="7">
        <v>42685.0</v>
      </c>
      <c r="B321" s="19">
        <v>4470.7243</v>
      </c>
      <c r="C321" s="23">
        <f t="shared" si="1"/>
        <v>4.4707243</v>
      </c>
      <c r="D321" s="16">
        <f t="shared" si="2"/>
        <v>6.6</v>
      </c>
      <c r="E321" s="16">
        <f t="shared" si="3"/>
        <v>29.50678038</v>
      </c>
      <c r="F321" s="25">
        <f t="shared" si="4"/>
        <v>708.1627291</v>
      </c>
      <c r="G321" s="19">
        <f t="shared" si="9"/>
        <v>167358.9587</v>
      </c>
      <c r="H321" s="16">
        <v>10.29</v>
      </c>
      <c r="I321" s="28">
        <v>0.2395</v>
      </c>
      <c r="J321" s="25">
        <v>5.0</v>
      </c>
      <c r="K321" s="16">
        <f t="shared" si="5"/>
        <v>23.55624634</v>
      </c>
      <c r="L321" s="20">
        <f t="shared" si="6"/>
        <v>12889.35282</v>
      </c>
      <c r="M321" s="25">
        <f t="shared" si="7"/>
        <v>8.241252363</v>
      </c>
      <c r="N321" s="25">
        <f t="shared" si="8"/>
        <v>30062.63048</v>
      </c>
      <c r="O321" s="25">
        <f t="shared" si="10"/>
        <v>9328880.4</v>
      </c>
      <c r="P321" s="25"/>
    </row>
    <row r="322" ht="15.75" customHeight="1">
      <c r="A322" s="7">
        <v>42686.0</v>
      </c>
      <c r="B322" s="19">
        <v>4555.873</v>
      </c>
      <c r="C322" s="23">
        <f t="shared" si="1"/>
        <v>4.555873</v>
      </c>
      <c r="D322" s="16">
        <f t="shared" si="2"/>
        <v>6.6</v>
      </c>
      <c r="E322" s="16">
        <f t="shared" si="3"/>
        <v>30.0687618</v>
      </c>
      <c r="F322" s="25">
        <f t="shared" si="4"/>
        <v>721.6502832</v>
      </c>
      <c r="G322" s="19">
        <f t="shared" si="9"/>
        <v>168080.609</v>
      </c>
      <c r="H322" s="16">
        <v>9.88</v>
      </c>
      <c r="I322" s="28">
        <v>0.2353333333333333</v>
      </c>
      <c r="J322" s="25">
        <v>5.0</v>
      </c>
      <c r="K322" s="16">
        <f t="shared" si="5"/>
        <v>23.58727315</v>
      </c>
      <c r="L322" s="20">
        <f t="shared" si="6"/>
        <v>12594.90085</v>
      </c>
      <c r="M322" s="25">
        <f t="shared" si="7"/>
        <v>8.594552968</v>
      </c>
      <c r="N322" s="25">
        <f t="shared" si="8"/>
        <v>30594.90085</v>
      </c>
      <c r="O322" s="25">
        <f t="shared" si="10"/>
        <v>9359475.301</v>
      </c>
      <c r="P322" s="25"/>
    </row>
    <row r="323" ht="15.75" customHeight="1">
      <c r="A323" s="7">
        <v>42687.0</v>
      </c>
      <c r="B323" s="19">
        <v>4937.128</v>
      </c>
      <c r="C323" s="23">
        <f t="shared" si="1"/>
        <v>4.937128</v>
      </c>
      <c r="D323" s="16">
        <f t="shared" si="2"/>
        <v>6.6</v>
      </c>
      <c r="E323" s="16">
        <f t="shared" si="3"/>
        <v>32.5850448</v>
      </c>
      <c r="F323" s="25">
        <f t="shared" si="4"/>
        <v>782.0410752</v>
      </c>
      <c r="G323" s="19">
        <f t="shared" si="9"/>
        <v>168862.6501</v>
      </c>
      <c r="H323" s="16">
        <v>10.1</v>
      </c>
      <c r="I323" s="28">
        <v>0.23083333333333333</v>
      </c>
      <c r="J323" s="25">
        <v>5.0</v>
      </c>
      <c r="K323" s="16">
        <f t="shared" si="5"/>
        <v>25.07238169</v>
      </c>
      <c r="L323" s="20">
        <f t="shared" si="6"/>
        <v>13126.35379</v>
      </c>
      <c r="M323" s="25">
        <f t="shared" si="7"/>
        <v>8.936690505</v>
      </c>
      <c r="N323" s="25">
        <f t="shared" si="8"/>
        <v>31191.33574</v>
      </c>
      <c r="O323" s="25">
        <f t="shared" si="10"/>
        <v>9390666.637</v>
      </c>
      <c r="P323" s="25"/>
    </row>
    <row r="324" ht="15.75" customHeight="1">
      <c r="A324" s="7">
        <v>42688.0</v>
      </c>
      <c r="B324" s="19">
        <v>5155.4629</v>
      </c>
      <c r="C324" s="23">
        <f t="shared" si="1"/>
        <v>5.1554629</v>
      </c>
      <c r="D324" s="16">
        <f t="shared" si="2"/>
        <v>6.6</v>
      </c>
      <c r="E324" s="16">
        <f t="shared" si="3"/>
        <v>34.02605514</v>
      </c>
      <c r="F324" s="25">
        <f t="shared" si="4"/>
        <v>816.6253234</v>
      </c>
      <c r="G324" s="19">
        <f t="shared" si="9"/>
        <v>169679.2754</v>
      </c>
      <c r="H324" s="16">
        <v>9.97</v>
      </c>
      <c r="I324" s="28">
        <v>0.23550000000000001</v>
      </c>
      <c r="J324" s="25">
        <v>5.0</v>
      </c>
      <c r="K324" s="16">
        <f t="shared" si="5"/>
        <v>26.71045328</v>
      </c>
      <c r="L324" s="20">
        <f t="shared" si="6"/>
        <v>12700.63694</v>
      </c>
      <c r="M324" s="25">
        <f t="shared" si="7"/>
        <v>9.644697274</v>
      </c>
      <c r="N324" s="25">
        <f t="shared" si="8"/>
        <v>30573.24841</v>
      </c>
      <c r="O324" s="25">
        <f t="shared" si="10"/>
        <v>9421239.885</v>
      </c>
      <c r="P324" s="25"/>
    </row>
    <row r="325" ht="15.75" customHeight="1">
      <c r="A325" s="7">
        <v>42689.0</v>
      </c>
      <c r="B325" s="19">
        <v>5122.3997</v>
      </c>
      <c r="C325" s="23">
        <f t="shared" si="1"/>
        <v>5.1223997</v>
      </c>
      <c r="D325" s="16">
        <f t="shared" si="2"/>
        <v>6.6</v>
      </c>
      <c r="E325" s="16">
        <f t="shared" si="3"/>
        <v>33.80783802</v>
      </c>
      <c r="F325" s="25">
        <f t="shared" si="4"/>
        <v>811.3881125</v>
      </c>
      <c r="G325" s="19">
        <f t="shared" si="9"/>
        <v>170490.6635</v>
      </c>
      <c r="H325" s="16">
        <v>10.22</v>
      </c>
      <c r="I325" s="28">
        <v>0.23883333333333334</v>
      </c>
      <c r="J325" s="25">
        <v>5.0</v>
      </c>
      <c r="K325" s="16">
        <f t="shared" si="5"/>
        <v>26.91479549</v>
      </c>
      <c r="L325" s="20">
        <f t="shared" si="6"/>
        <v>12837.40405</v>
      </c>
      <c r="M325" s="25">
        <f t="shared" si="7"/>
        <v>9.480749879</v>
      </c>
      <c r="N325" s="25">
        <f t="shared" si="8"/>
        <v>30146.54571</v>
      </c>
      <c r="O325" s="25">
        <f t="shared" si="10"/>
        <v>9451386.431</v>
      </c>
      <c r="P325" s="25"/>
    </row>
    <row r="326" ht="15.75" customHeight="1">
      <c r="A326" s="7">
        <v>42690.0</v>
      </c>
      <c r="B326" s="19">
        <v>5050.1138</v>
      </c>
      <c r="C326" s="23">
        <f t="shared" si="1"/>
        <v>5.0501138</v>
      </c>
      <c r="D326" s="16">
        <f t="shared" si="2"/>
        <v>6.6</v>
      </c>
      <c r="E326" s="16">
        <f t="shared" si="3"/>
        <v>33.33075108</v>
      </c>
      <c r="F326" s="25">
        <f t="shared" si="4"/>
        <v>799.9380259</v>
      </c>
      <c r="G326" s="19">
        <f t="shared" si="9"/>
        <v>171290.6016</v>
      </c>
      <c r="H326" s="16">
        <v>10.06</v>
      </c>
      <c r="I326" s="28">
        <v>0.23683333333333334</v>
      </c>
      <c r="J326" s="25">
        <v>5.0</v>
      </c>
      <c r="K326" s="16">
        <f t="shared" si="5"/>
        <v>26.31277627</v>
      </c>
      <c r="L326" s="20">
        <f t="shared" si="6"/>
        <v>12743.13863</v>
      </c>
      <c r="M326" s="25">
        <f t="shared" si="7"/>
        <v>9.41610284</v>
      </c>
      <c r="N326" s="25">
        <f t="shared" si="8"/>
        <v>30401.12597</v>
      </c>
      <c r="O326" s="25">
        <f t="shared" si="10"/>
        <v>9481787.557</v>
      </c>
      <c r="P326" s="25"/>
    </row>
    <row r="327" ht="15.75" customHeight="1">
      <c r="A327" s="7">
        <v>42691.0</v>
      </c>
      <c r="B327" s="19">
        <v>4838.0854</v>
      </c>
      <c r="C327" s="23">
        <f t="shared" si="1"/>
        <v>4.8380854</v>
      </c>
      <c r="D327" s="16">
        <f t="shared" si="2"/>
        <v>6.6</v>
      </c>
      <c r="E327" s="16">
        <f t="shared" si="3"/>
        <v>31.93136364</v>
      </c>
      <c r="F327" s="25">
        <f t="shared" si="4"/>
        <v>766.3527274</v>
      </c>
      <c r="G327" s="19">
        <f t="shared" si="9"/>
        <v>172056.9543</v>
      </c>
      <c r="H327" s="16">
        <v>9.99</v>
      </c>
      <c r="I327" s="28">
        <v>0.2435</v>
      </c>
      <c r="J327" s="25">
        <v>5.0</v>
      </c>
      <c r="K327" s="16">
        <f t="shared" si="5"/>
        <v>25.91762349</v>
      </c>
      <c r="L327" s="20">
        <f t="shared" si="6"/>
        <v>12308.00821</v>
      </c>
      <c r="M327" s="25">
        <f t="shared" si="7"/>
        <v>9.33968414</v>
      </c>
      <c r="N327" s="25">
        <f t="shared" si="8"/>
        <v>29568.7885</v>
      </c>
      <c r="O327" s="25">
        <f t="shared" si="10"/>
        <v>9511356.345</v>
      </c>
      <c r="P327" s="25"/>
    </row>
    <row r="328" ht="15.75" customHeight="1">
      <c r="A328" s="7">
        <v>42692.0</v>
      </c>
      <c r="B328" s="19">
        <v>5193.5489</v>
      </c>
      <c r="C328" s="23">
        <f t="shared" si="1"/>
        <v>5.1935489</v>
      </c>
      <c r="D328" s="16">
        <f t="shared" si="2"/>
        <v>6.6</v>
      </c>
      <c r="E328" s="16">
        <f t="shared" si="3"/>
        <v>34.27742274</v>
      </c>
      <c r="F328" s="25">
        <f t="shared" si="4"/>
        <v>822.6581458</v>
      </c>
      <c r="G328" s="19">
        <f t="shared" si="9"/>
        <v>172879.6124</v>
      </c>
      <c r="H328" s="16">
        <v>9.48</v>
      </c>
      <c r="I328" s="28">
        <v>0.22783333333333333</v>
      </c>
      <c r="J328" s="25">
        <v>5.0</v>
      </c>
      <c r="K328" s="16">
        <f t="shared" si="5"/>
        <v>26.03179827</v>
      </c>
      <c r="L328" s="20">
        <f t="shared" si="6"/>
        <v>12482.80907</v>
      </c>
      <c r="M328" s="25">
        <f t="shared" si="7"/>
        <v>9.885493014</v>
      </c>
      <c r="N328" s="25">
        <f t="shared" si="8"/>
        <v>31602.04828</v>
      </c>
      <c r="O328" s="25">
        <f t="shared" si="10"/>
        <v>9542958.394</v>
      </c>
      <c r="P328" s="25"/>
    </row>
    <row r="329" ht="15.75" customHeight="1">
      <c r="A329" s="7">
        <v>42693.0</v>
      </c>
      <c r="B329" s="19">
        <v>5480.2832</v>
      </c>
      <c r="C329" s="23">
        <f t="shared" si="1"/>
        <v>5.4802832</v>
      </c>
      <c r="D329" s="16">
        <f t="shared" si="2"/>
        <v>6.6</v>
      </c>
      <c r="E329" s="16">
        <f t="shared" si="3"/>
        <v>36.16986912</v>
      </c>
      <c r="F329" s="25">
        <f t="shared" si="4"/>
        <v>868.0768589</v>
      </c>
      <c r="G329" s="19">
        <f t="shared" si="9"/>
        <v>173747.6893</v>
      </c>
      <c r="H329" s="16">
        <v>9.66</v>
      </c>
      <c r="I329" s="28">
        <v>0.232</v>
      </c>
      <c r="J329" s="25">
        <v>5.0</v>
      </c>
      <c r="K329" s="16">
        <f t="shared" si="5"/>
        <v>27.97136545</v>
      </c>
      <c r="L329" s="20">
        <f t="shared" si="6"/>
        <v>12491.37931</v>
      </c>
      <c r="M329" s="25">
        <f t="shared" si="7"/>
        <v>10.42411135</v>
      </c>
      <c r="N329" s="25">
        <f t="shared" si="8"/>
        <v>31034.48276</v>
      </c>
      <c r="O329" s="25">
        <f t="shared" si="10"/>
        <v>9573992.876</v>
      </c>
      <c r="P329" s="25"/>
    </row>
    <row r="330" ht="15.75" customHeight="1">
      <c r="A330" s="7">
        <v>42694.0</v>
      </c>
      <c r="B330" s="19">
        <v>5987.5706</v>
      </c>
      <c r="C330" s="23">
        <f t="shared" si="1"/>
        <v>5.9875706</v>
      </c>
      <c r="D330" s="16">
        <f t="shared" si="2"/>
        <v>6.6</v>
      </c>
      <c r="E330" s="16">
        <f t="shared" si="3"/>
        <v>39.51796596</v>
      </c>
      <c r="F330" s="25">
        <f t="shared" si="4"/>
        <v>948.431183</v>
      </c>
      <c r="G330" s="19">
        <f t="shared" si="9"/>
        <v>174696.1205</v>
      </c>
      <c r="H330" s="16">
        <v>9.58</v>
      </c>
      <c r="I330" s="28">
        <v>0.23116666666666666</v>
      </c>
      <c r="J330" s="25">
        <v>5.0</v>
      </c>
      <c r="K330" s="16">
        <f t="shared" si="5"/>
        <v>30.45078821</v>
      </c>
      <c r="L330" s="20">
        <f t="shared" si="6"/>
        <v>12432.58832</v>
      </c>
      <c r="M330" s="25">
        <f t="shared" si="7"/>
        <v>11.44288492</v>
      </c>
      <c r="N330" s="25">
        <f t="shared" si="8"/>
        <v>31146.35905</v>
      </c>
      <c r="O330" s="25">
        <f t="shared" si="10"/>
        <v>9605139.235</v>
      </c>
      <c r="P330" s="25"/>
    </row>
    <row r="331" ht="15.75" customHeight="1">
      <c r="A331" s="7">
        <v>42695.0</v>
      </c>
      <c r="B331" s="19">
        <v>6324.9229</v>
      </c>
      <c r="C331" s="23">
        <f t="shared" si="1"/>
        <v>6.3249229</v>
      </c>
      <c r="D331" s="16">
        <f t="shared" si="2"/>
        <v>6.6</v>
      </c>
      <c r="E331" s="16">
        <f t="shared" si="3"/>
        <v>41.74449114</v>
      </c>
      <c r="F331" s="25">
        <f t="shared" si="4"/>
        <v>1001.867787</v>
      </c>
      <c r="G331" s="19">
        <f t="shared" si="9"/>
        <v>175697.9883</v>
      </c>
      <c r="H331" s="16">
        <v>9.62</v>
      </c>
      <c r="I331" s="28">
        <v>0.2353333333333333</v>
      </c>
      <c r="J331" s="25">
        <v>5.0</v>
      </c>
      <c r="K331" s="16">
        <f t="shared" si="5"/>
        <v>32.74623416</v>
      </c>
      <c r="L331" s="20">
        <f t="shared" si="6"/>
        <v>12263.45609</v>
      </c>
      <c r="M331" s="25">
        <f t="shared" si="7"/>
        <v>12.254308</v>
      </c>
      <c r="N331" s="25">
        <f t="shared" si="8"/>
        <v>30594.90085</v>
      </c>
      <c r="O331" s="25">
        <f t="shared" si="10"/>
        <v>9635734.136</v>
      </c>
      <c r="P331" s="25"/>
    </row>
    <row r="332" ht="15.75" customHeight="1">
      <c r="A332" s="7">
        <v>42696.0</v>
      </c>
      <c r="B332" s="19">
        <v>5955.0846</v>
      </c>
      <c r="C332" s="23">
        <f t="shared" si="1"/>
        <v>5.9550846</v>
      </c>
      <c r="D332" s="16">
        <f t="shared" si="2"/>
        <v>6.6</v>
      </c>
      <c r="E332" s="16">
        <f t="shared" si="3"/>
        <v>39.30355836</v>
      </c>
      <c r="F332" s="25">
        <f t="shared" si="4"/>
        <v>943.2854006</v>
      </c>
      <c r="G332" s="19">
        <f t="shared" si="9"/>
        <v>176641.2737</v>
      </c>
      <c r="H332" s="16">
        <v>9.91</v>
      </c>
      <c r="I332" s="28">
        <v>0.24116666666666667</v>
      </c>
      <c r="J332" s="25">
        <v>5.0</v>
      </c>
      <c r="K332" s="16">
        <f t="shared" si="5"/>
        <v>31.59569386</v>
      </c>
      <c r="L332" s="20">
        <f t="shared" si="6"/>
        <v>12327.57429</v>
      </c>
      <c r="M332" s="25">
        <f t="shared" si="7"/>
        <v>11.47774954</v>
      </c>
      <c r="N332" s="25">
        <f t="shared" si="8"/>
        <v>29854.87215</v>
      </c>
      <c r="O332" s="25">
        <f t="shared" si="10"/>
        <v>9665589.008</v>
      </c>
      <c r="P332" s="25"/>
    </row>
    <row r="333" ht="15.75" customHeight="1">
      <c r="A333" s="7">
        <v>42697.0</v>
      </c>
      <c r="B333" s="19">
        <v>5908.0341</v>
      </c>
      <c r="C333" s="23">
        <f t="shared" si="1"/>
        <v>5.9080341</v>
      </c>
      <c r="D333" s="16">
        <f t="shared" si="2"/>
        <v>6.6</v>
      </c>
      <c r="E333" s="16">
        <f t="shared" si="3"/>
        <v>38.99302506</v>
      </c>
      <c r="F333" s="25">
        <f t="shared" si="4"/>
        <v>935.8326014</v>
      </c>
      <c r="G333" s="19">
        <f t="shared" si="9"/>
        <v>177577.1063</v>
      </c>
      <c r="H333" s="16">
        <v>9.84</v>
      </c>
      <c r="I333" s="28">
        <v>0.24166666666666667</v>
      </c>
      <c r="J333" s="25">
        <v>5.0</v>
      </c>
      <c r="K333" s="16">
        <f t="shared" si="5"/>
        <v>31.41104797</v>
      </c>
      <c r="L333" s="20">
        <f t="shared" si="6"/>
        <v>12215.17241</v>
      </c>
      <c r="M333" s="25">
        <f t="shared" si="7"/>
        <v>11.49184682</v>
      </c>
      <c r="N333" s="25">
        <f t="shared" si="8"/>
        <v>29793.10345</v>
      </c>
      <c r="O333" s="25">
        <f t="shared" si="10"/>
        <v>9695382.112</v>
      </c>
      <c r="P333" s="25"/>
    </row>
    <row r="334" ht="15.75" customHeight="1">
      <c r="A334" s="7">
        <v>42698.0</v>
      </c>
      <c r="B334" s="19">
        <v>5287.2911</v>
      </c>
      <c r="C334" s="23">
        <f t="shared" si="1"/>
        <v>5.2872911</v>
      </c>
      <c r="D334" s="16">
        <f t="shared" si="2"/>
        <v>6.6</v>
      </c>
      <c r="E334" s="16">
        <f t="shared" si="3"/>
        <v>34.89612126</v>
      </c>
      <c r="F334" s="25">
        <f t="shared" si="4"/>
        <v>837.5069102</v>
      </c>
      <c r="G334" s="19">
        <f t="shared" si="9"/>
        <v>178414.6132</v>
      </c>
      <c r="H334" s="16">
        <v>9.23</v>
      </c>
      <c r="I334" s="28">
        <v>0.24066666666666667</v>
      </c>
      <c r="J334" s="25">
        <v>5.0</v>
      </c>
      <c r="K334" s="16">
        <f t="shared" si="5"/>
        <v>27.99444394</v>
      </c>
      <c r="L334" s="20">
        <f t="shared" si="6"/>
        <v>11505.54017</v>
      </c>
      <c r="M334" s="25">
        <f t="shared" si="7"/>
        <v>10.91874303</v>
      </c>
      <c r="N334" s="25">
        <f t="shared" si="8"/>
        <v>29916.89751</v>
      </c>
      <c r="O334" s="25">
        <f t="shared" si="10"/>
        <v>9725299.009</v>
      </c>
      <c r="P334" s="25"/>
    </row>
    <row r="335" ht="15.75" customHeight="1">
      <c r="A335" s="7">
        <v>42699.0</v>
      </c>
      <c r="B335" s="19">
        <v>5301.8374</v>
      </c>
      <c r="C335" s="23">
        <f t="shared" si="1"/>
        <v>5.3018374</v>
      </c>
      <c r="D335" s="16">
        <f t="shared" si="2"/>
        <v>6.6</v>
      </c>
      <c r="E335" s="16">
        <f t="shared" si="3"/>
        <v>34.99212684</v>
      </c>
      <c r="F335" s="25">
        <f t="shared" si="4"/>
        <v>839.8110442</v>
      </c>
      <c r="G335" s="19">
        <f t="shared" si="9"/>
        <v>179254.4242</v>
      </c>
      <c r="H335" s="16">
        <v>9.4</v>
      </c>
      <c r="I335" s="28">
        <v>0.23550000000000001</v>
      </c>
      <c r="J335" s="25">
        <v>5.0</v>
      </c>
      <c r="K335" s="16">
        <f t="shared" si="5"/>
        <v>27.46881957</v>
      </c>
      <c r="L335" s="20">
        <f t="shared" si="6"/>
        <v>11974.52229</v>
      </c>
      <c r="M335" s="25">
        <f t="shared" si="7"/>
        <v>10.51997345</v>
      </c>
      <c r="N335" s="25">
        <f t="shared" si="8"/>
        <v>30573.24841</v>
      </c>
      <c r="O335" s="25">
        <f t="shared" si="10"/>
        <v>9755872.258</v>
      </c>
      <c r="P335" s="25"/>
    </row>
    <row r="336" ht="15.75" customHeight="1">
      <c r="A336" s="7">
        <v>42700.0</v>
      </c>
      <c r="B336" s="19">
        <v>5364.8074</v>
      </c>
      <c r="C336" s="23">
        <f t="shared" si="1"/>
        <v>5.3648074</v>
      </c>
      <c r="D336" s="16">
        <f t="shared" si="2"/>
        <v>6.6</v>
      </c>
      <c r="E336" s="16">
        <f t="shared" si="3"/>
        <v>35.40772884</v>
      </c>
      <c r="F336" s="25">
        <f t="shared" si="4"/>
        <v>849.7854922</v>
      </c>
      <c r="G336" s="19">
        <f t="shared" si="9"/>
        <v>180104.2097</v>
      </c>
      <c r="H336" s="16">
        <v>9.33</v>
      </c>
      <c r="I336" s="28">
        <v>0.24266666666666667</v>
      </c>
      <c r="J336" s="25">
        <v>5.0</v>
      </c>
      <c r="K336" s="16">
        <f t="shared" si="5"/>
        <v>28.64091844</v>
      </c>
      <c r="L336" s="20">
        <f t="shared" si="6"/>
        <v>11534.34066</v>
      </c>
      <c r="M336" s="25">
        <f t="shared" si="7"/>
        <v>11.05115824</v>
      </c>
      <c r="N336" s="25">
        <f t="shared" si="8"/>
        <v>29670.32967</v>
      </c>
      <c r="O336" s="25">
        <f t="shared" si="10"/>
        <v>9785542.588</v>
      </c>
      <c r="P336" s="25"/>
    </row>
    <row r="337" ht="15.75" customHeight="1">
      <c r="A337" s="7">
        <v>42701.0</v>
      </c>
      <c r="B337" s="19">
        <v>5348.1061</v>
      </c>
      <c r="C337" s="23">
        <f t="shared" si="1"/>
        <v>5.3481061</v>
      </c>
      <c r="D337" s="16">
        <f t="shared" si="2"/>
        <v>6.6</v>
      </c>
      <c r="E337" s="16">
        <f t="shared" si="3"/>
        <v>35.29750026</v>
      </c>
      <c r="F337" s="25">
        <f t="shared" si="4"/>
        <v>847.1400062</v>
      </c>
      <c r="G337" s="19">
        <f t="shared" si="9"/>
        <v>180951.3497</v>
      </c>
      <c r="H337" s="16">
        <v>9.0</v>
      </c>
      <c r="I337" s="28">
        <v>0.24216666666666667</v>
      </c>
      <c r="J337" s="25">
        <v>5.0</v>
      </c>
      <c r="K337" s="16">
        <f t="shared" si="5"/>
        <v>28.4929266</v>
      </c>
      <c r="L337" s="20">
        <f t="shared" si="6"/>
        <v>11149.34618</v>
      </c>
      <c r="M337" s="25">
        <f t="shared" si="7"/>
        <v>11.39717064</v>
      </c>
      <c r="N337" s="25">
        <f t="shared" si="8"/>
        <v>29731.58981</v>
      </c>
      <c r="O337" s="25">
        <f t="shared" si="10"/>
        <v>9815274.177</v>
      </c>
      <c r="P337" s="25"/>
    </row>
    <row r="338" ht="15.75" customHeight="1">
      <c r="A338" s="7">
        <v>42702.0</v>
      </c>
      <c r="B338" s="19">
        <v>5544.287</v>
      </c>
      <c r="C338" s="23">
        <f t="shared" si="1"/>
        <v>5.544287</v>
      </c>
      <c r="D338" s="16">
        <f t="shared" si="2"/>
        <v>6.6</v>
      </c>
      <c r="E338" s="16">
        <f t="shared" si="3"/>
        <v>36.5922942</v>
      </c>
      <c r="F338" s="25">
        <f t="shared" si="4"/>
        <v>878.2150608</v>
      </c>
      <c r="G338" s="19">
        <f t="shared" si="9"/>
        <v>181829.5648</v>
      </c>
      <c r="H338" s="16">
        <v>8.72</v>
      </c>
      <c r="I338" s="28">
        <v>0.23833333333333334</v>
      </c>
      <c r="J338" s="25">
        <v>5.0</v>
      </c>
      <c r="K338" s="16">
        <f t="shared" si="5"/>
        <v>29.07054484</v>
      </c>
      <c r="L338" s="20">
        <f t="shared" si="6"/>
        <v>10976.22378</v>
      </c>
      <c r="M338" s="25">
        <f t="shared" si="7"/>
        <v>12.00160108</v>
      </c>
      <c r="N338" s="25">
        <f t="shared" si="8"/>
        <v>30209.79021</v>
      </c>
      <c r="O338" s="25">
        <f t="shared" si="10"/>
        <v>9845483.968</v>
      </c>
      <c r="P338" s="25"/>
    </row>
    <row r="339" ht="15.75" customHeight="1">
      <c r="A339" s="7">
        <v>42703.0</v>
      </c>
      <c r="B339" s="19">
        <v>5456.127</v>
      </c>
      <c r="C339" s="23">
        <f t="shared" si="1"/>
        <v>5.456127</v>
      </c>
      <c r="D339" s="16">
        <f t="shared" si="2"/>
        <v>6.6</v>
      </c>
      <c r="E339" s="16">
        <f t="shared" si="3"/>
        <v>36.0104382</v>
      </c>
      <c r="F339" s="25">
        <f t="shared" si="4"/>
        <v>864.2505168</v>
      </c>
      <c r="G339" s="19">
        <f t="shared" si="9"/>
        <v>182693.8153</v>
      </c>
      <c r="H339" s="16">
        <v>8.17</v>
      </c>
      <c r="I339" s="28">
        <v>0.2405</v>
      </c>
      <c r="J339" s="25">
        <v>5.0</v>
      </c>
      <c r="K339" s="16">
        <f t="shared" si="5"/>
        <v>28.86836796</v>
      </c>
      <c r="L339" s="20">
        <f t="shared" si="6"/>
        <v>10191.26819</v>
      </c>
      <c r="M339" s="25">
        <f t="shared" si="7"/>
        <v>12.72045589</v>
      </c>
      <c r="N339" s="25">
        <f t="shared" si="8"/>
        <v>29937.62994</v>
      </c>
      <c r="O339" s="25">
        <f t="shared" si="10"/>
        <v>9875421.597</v>
      </c>
      <c r="P339" s="25"/>
    </row>
    <row r="340" ht="15.75" customHeight="1">
      <c r="A340" s="7">
        <v>42704.0</v>
      </c>
      <c r="B340" s="19">
        <v>5209.9548</v>
      </c>
      <c r="C340" s="23">
        <f t="shared" si="1"/>
        <v>5.2099548</v>
      </c>
      <c r="D340" s="16">
        <f t="shared" si="2"/>
        <v>6.6</v>
      </c>
      <c r="E340" s="16">
        <f t="shared" si="3"/>
        <v>34.38570168</v>
      </c>
      <c r="F340" s="25">
        <f t="shared" si="4"/>
        <v>825.2568403</v>
      </c>
      <c r="G340" s="19">
        <f t="shared" si="9"/>
        <v>183519.0721</v>
      </c>
      <c r="H340" s="16">
        <v>8.59</v>
      </c>
      <c r="I340" s="28">
        <v>0.23766666666666666</v>
      </c>
      <c r="J340" s="25">
        <v>5.0</v>
      </c>
      <c r="K340" s="16">
        <f t="shared" si="5"/>
        <v>27.241117</v>
      </c>
      <c r="L340" s="20">
        <f t="shared" si="6"/>
        <v>10842.91725</v>
      </c>
      <c r="M340" s="25">
        <f t="shared" si="7"/>
        <v>11.41653332</v>
      </c>
      <c r="N340" s="25">
        <f t="shared" si="8"/>
        <v>30294.53015</v>
      </c>
      <c r="O340" s="25">
        <f t="shared" si="10"/>
        <v>9905716.128</v>
      </c>
      <c r="P340" s="25"/>
    </row>
    <row r="341" ht="15.75" customHeight="1">
      <c r="A341" s="7">
        <v>42705.0</v>
      </c>
      <c r="B341" s="19">
        <v>5268.3704</v>
      </c>
      <c r="C341" s="23">
        <f t="shared" si="1"/>
        <v>5.2683704</v>
      </c>
      <c r="D341" s="16">
        <f t="shared" si="2"/>
        <v>6.6</v>
      </c>
      <c r="E341" s="16">
        <f t="shared" si="3"/>
        <v>34.77124464</v>
      </c>
      <c r="F341" s="25">
        <f t="shared" si="4"/>
        <v>834.5098714</v>
      </c>
      <c r="G341" s="19">
        <f t="shared" si="9"/>
        <v>184353.582</v>
      </c>
      <c r="H341" s="16">
        <v>8.45</v>
      </c>
      <c r="I341" s="28">
        <v>0.2378333333333333</v>
      </c>
      <c r="J341" s="25">
        <v>5.0</v>
      </c>
      <c r="K341" s="16">
        <f t="shared" si="5"/>
        <v>27.56587006</v>
      </c>
      <c r="L341" s="20">
        <f t="shared" si="6"/>
        <v>10658.7246</v>
      </c>
      <c r="M341" s="25">
        <f t="shared" si="7"/>
        <v>11.74403931</v>
      </c>
      <c r="N341" s="25">
        <f t="shared" si="8"/>
        <v>30273.30063</v>
      </c>
      <c r="O341" s="25">
        <f t="shared" si="10"/>
        <v>9935989.428</v>
      </c>
      <c r="P341" s="25"/>
    </row>
    <row r="342" ht="15.75" customHeight="1">
      <c r="A342" s="7">
        <v>42706.0</v>
      </c>
      <c r="B342" s="19">
        <v>5341.6121</v>
      </c>
      <c r="C342" s="23">
        <f t="shared" si="1"/>
        <v>5.3416121</v>
      </c>
      <c r="D342" s="16">
        <f t="shared" si="2"/>
        <v>6.6</v>
      </c>
      <c r="E342" s="16">
        <f t="shared" si="3"/>
        <v>35.25463986</v>
      </c>
      <c r="F342" s="25">
        <f t="shared" si="4"/>
        <v>846.1113566</v>
      </c>
      <c r="G342" s="19">
        <f t="shared" si="9"/>
        <v>185199.6934</v>
      </c>
      <c r="H342" s="16">
        <v>7.76</v>
      </c>
      <c r="I342" s="28">
        <v>0.23700000000000002</v>
      </c>
      <c r="J342" s="25">
        <v>5.0</v>
      </c>
      <c r="K342" s="16">
        <f t="shared" si="5"/>
        <v>27.85116549</v>
      </c>
      <c r="L342" s="20">
        <f t="shared" si="6"/>
        <v>9822.78481</v>
      </c>
      <c r="M342" s="25">
        <f t="shared" si="7"/>
        <v>12.92064378</v>
      </c>
      <c r="N342" s="25">
        <f t="shared" si="8"/>
        <v>30379.74684</v>
      </c>
      <c r="O342" s="25">
        <f t="shared" si="10"/>
        <v>9966369.175</v>
      </c>
      <c r="P342" s="25"/>
    </row>
    <row r="343" ht="15.75" customHeight="1">
      <c r="A343" s="7">
        <v>42707.0</v>
      </c>
      <c r="B343" s="19">
        <v>5614.5189</v>
      </c>
      <c r="C343" s="23">
        <f t="shared" si="1"/>
        <v>5.6145189</v>
      </c>
      <c r="D343" s="16">
        <f t="shared" si="2"/>
        <v>6.6</v>
      </c>
      <c r="E343" s="16">
        <f t="shared" si="3"/>
        <v>37.05582474</v>
      </c>
      <c r="F343" s="25">
        <f t="shared" si="4"/>
        <v>889.3397938</v>
      </c>
      <c r="G343" s="19">
        <f t="shared" si="9"/>
        <v>186089.0331</v>
      </c>
      <c r="H343" s="16">
        <v>7.92</v>
      </c>
      <c r="I343" s="28">
        <v>0.23333333333333334</v>
      </c>
      <c r="J343" s="25">
        <v>5.0</v>
      </c>
      <c r="K343" s="16">
        <f t="shared" si="5"/>
        <v>28.82119702</v>
      </c>
      <c r="L343" s="20">
        <f t="shared" si="6"/>
        <v>10182.85714</v>
      </c>
      <c r="M343" s="25">
        <f t="shared" si="7"/>
        <v>13.1005441</v>
      </c>
      <c r="N343" s="25">
        <f t="shared" si="8"/>
        <v>30857.14286</v>
      </c>
      <c r="O343" s="25">
        <f t="shared" si="10"/>
        <v>9997226.318</v>
      </c>
      <c r="P343" s="25"/>
    </row>
    <row r="344" ht="15.75" customHeight="1">
      <c r="A344" s="7">
        <v>42708.0</v>
      </c>
      <c r="B344" s="19">
        <v>5551.9253</v>
      </c>
      <c r="C344" s="23">
        <f t="shared" si="1"/>
        <v>5.5519253</v>
      </c>
      <c r="D344" s="16">
        <f t="shared" si="2"/>
        <v>6.6</v>
      </c>
      <c r="E344" s="16">
        <f t="shared" si="3"/>
        <v>36.64270698</v>
      </c>
      <c r="F344" s="25">
        <f t="shared" si="4"/>
        <v>879.4249675</v>
      </c>
      <c r="G344" s="19">
        <f t="shared" si="9"/>
        <v>186968.4581</v>
      </c>
      <c r="H344" s="16">
        <v>7.44</v>
      </c>
      <c r="I344" s="28">
        <v>0.24000000000000002</v>
      </c>
      <c r="J344" s="25">
        <v>5.0</v>
      </c>
      <c r="K344" s="16">
        <f t="shared" si="5"/>
        <v>29.31416558</v>
      </c>
      <c r="L344" s="20">
        <f t="shared" si="6"/>
        <v>9300</v>
      </c>
      <c r="M344" s="25">
        <f t="shared" si="7"/>
        <v>14.18427367</v>
      </c>
      <c r="N344" s="25">
        <f t="shared" si="8"/>
        <v>30000</v>
      </c>
      <c r="O344" s="25">
        <f t="shared" si="10"/>
        <v>10027226.32</v>
      </c>
      <c r="P344" s="25"/>
    </row>
    <row r="345" ht="15.75" customHeight="1">
      <c r="A345" s="7">
        <v>42709.0</v>
      </c>
      <c r="B345" s="19">
        <v>5409.3217</v>
      </c>
      <c r="C345" s="23">
        <f t="shared" si="1"/>
        <v>5.4093217</v>
      </c>
      <c r="D345" s="16">
        <f t="shared" si="2"/>
        <v>6.6</v>
      </c>
      <c r="E345" s="16">
        <f t="shared" si="3"/>
        <v>35.70152322</v>
      </c>
      <c r="F345" s="25">
        <f t="shared" si="4"/>
        <v>856.8365573</v>
      </c>
      <c r="G345" s="19">
        <f t="shared" si="9"/>
        <v>187825.2947</v>
      </c>
      <c r="H345" s="16">
        <v>6.82</v>
      </c>
      <c r="I345" s="28">
        <v>0.239</v>
      </c>
      <c r="J345" s="25">
        <v>5.0</v>
      </c>
      <c r="K345" s="16">
        <f t="shared" si="5"/>
        <v>28.4422135</v>
      </c>
      <c r="L345" s="20">
        <f t="shared" si="6"/>
        <v>8560.669456</v>
      </c>
      <c r="M345" s="25">
        <f t="shared" si="7"/>
        <v>15.01348513</v>
      </c>
      <c r="N345" s="25">
        <f t="shared" si="8"/>
        <v>30125.52301</v>
      </c>
      <c r="O345" s="25">
        <f t="shared" si="10"/>
        <v>10057351.84</v>
      </c>
      <c r="P345" s="25"/>
    </row>
    <row r="346" ht="15.75" customHeight="1">
      <c r="A346" s="7">
        <v>42710.0</v>
      </c>
      <c r="B346" s="19">
        <v>5367.7479</v>
      </c>
      <c r="C346" s="23">
        <f t="shared" si="1"/>
        <v>5.3677479</v>
      </c>
      <c r="D346" s="16">
        <f t="shared" si="2"/>
        <v>6.6</v>
      </c>
      <c r="E346" s="16">
        <f t="shared" si="3"/>
        <v>35.42713614</v>
      </c>
      <c r="F346" s="25">
        <f t="shared" si="4"/>
        <v>850.2512674</v>
      </c>
      <c r="G346" s="19">
        <f t="shared" si="9"/>
        <v>188675.5459</v>
      </c>
      <c r="H346" s="16">
        <v>7.87</v>
      </c>
      <c r="I346" s="28">
        <v>0.23483333333333334</v>
      </c>
      <c r="J346" s="25">
        <v>5.0</v>
      </c>
      <c r="K346" s="16">
        <f t="shared" si="5"/>
        <v>27.7315749</v>
      </c>
      <c r="L346" s="20">
        <f t="shared" si="6"/>
        <v>10053.93896</v>
      </c>
      <c r="M346" s="25">
        <f t="shared" si="7"/>
        <v>12.68534557</v>
      </c>
      <c r="N346" s="25">
        <f t="shared" si="8"/>
        <v>30660.04258</v>
      </c>
      <c r="O346" s="25">
        <f t="shared" si="10"/>
        <v>10088011.88</v>
      </c>
      <c r="P346" s="25"/>
    </row>
    <row r="347" ht="15.75" customHeight="1">
      <c r="A347" s="7">
        <v>42711.0</v>
      </c>
      <c r="B347" s="19">
        <v>5496.8057</v>
      </c>
      <c r="C347" s="23">
        <f t="shared" si="1"/>
        <v>5.4968057</v>
      </c>
      <c r="D347" s="16">
        <f t="shared" si="2"/>
        <v>6.6</v>
      </c>
      <c r="E347" s="16">
        <f t="shared" si="3"/>
        <v>36.27891762</v>
      </c>
      <c r="F347" s="25">
        <f t="shared" si="4"/>
        <v>870.6940229</v>
      </c>
      <c r="G347" s="19">
        <f t="shared" si="9"/>
        <v>189546.24</v>
      </c>
      <c r="H347" s="16">
        <v>8.38</v>
      </c>
      <c r="I347" s="28">
        <v>0.23616666666666666</v>
      </c>
      <c r="J347" s="25">
        <v>5.0</v>
      </c>
      <c r="K347" s="16">
        <f t="shared" si="5"/>
        <v>28.55957015</v>
      </c>
      <c r="L347" s="20">
        <f t="shared" si="6"/>
        <v>10645.0247</v>
      </c>
      <c r="M347" s="25">
        <f t="shared" si="7"/>
        <v>12.26902775</v>
      </c>
      <c r="N347" s="25">
        <f t="shared" si="8"/>
        <v>30486.94425</v>
      </c>
      <c r="O347" s="25">
        <f t="shared" si="10"/>
        <v>10118498.83</v>
      </c>
      <c r="P347" s="25"/>
    </row>
    <row r="348" ht="15.75" customHeight="1">
      <c r="A348" s="7">
        <v>42712.0</v>
      </c>
      <c r="B348" s="19">
        <v>5783.3873</v>
      </c>
      <c r="C348" s="23">
        <f t="shared" si="1"/>
        <v>5.7833873</v>
      </c>
      <c r="D348" s="16">
        <f t="shared" si="2"/>
        <v>6.6</v>
      </c>
      <c r="E348" s="16">
        <f t="shared" si="3"/>
        <v>38.17035618</v>
      </c>
      <c r="F348" s="25">
        <f t="shared" si="4"/>
        <v>916.0885483</v>
      </c>
      <c r="G348" s="19">
        <f t="shared" si="9"/>
        <v>190462.3285</v>
      </c>
      <c r="H348" s="16">
        <v>8.23</v>
      </c>
      <c r="I348" s="28">
        <v>0.2338333333333333</v>
      </c>
      <c r="J348" s="25">
        <v>5.0</v>
      </c>
      <c r="K348" s="16">
        <f t="shared" si="5"/>
        <v>29.75167207</v>
      </c>
      <c r="L348" s="20">
        <f t="shared" si="6"/>
        <v>10558.80257</v>
      </c>
      <c r="M348" s="25">
        <f t="shared" si="7"/>
        <v>13.01409714</v>
      </c>
      <c r="N348" s="25">
        <f t="shared" si="8"/>
        <v>30791.1618</v>
      </c>
      <c r="O348" s="25">
        <f t="shared" si="10"/>
        <v>10149289.99</v>
      </c>
      <c r="P348" s="25"/>
    </row>
    <row r="349" ht="15.75" customHeight="1">
      <c r="A349" s="7">
        <v>42713.0</v>
      </c>
      <c r="B349" s="19">
        <v>5914.8346</v>
      </c>
      <c r="C349" s="23">
        <f t="shared" si="1"/>
        <v>5.9148346</v>
      </c>
      <c r="D349" s="16">
        <f t="shared" si="2"/>
        <v>6.6</v>
      </c>
      <c r="E349" s="16">
        <f t="shared" si="3"/>
        <v>39.03790836</v>
      </c>
      <c r="F349" s="25">
        <f t="shared" si="4"/>
        <v>936.9098006</v>
      </c>
      <c r="G349" s="19">
        <f t="shared" si="9"/>
        <v>191399.2383</v>
      </c>
      <c r="H349" s="16">
        <v>8.45</v>
      </c>
      <c r="I349" s="28">
        <v>0.23700000000000002</v>
      </c>
      <c r="J349" s="25">
        <v>5.0</v>
      </c>
      <c r="K349" s="16">
        <f t="shared" si="5"/>
        <v>30.8399476</v>
      </c>
      <c r="L349" s="20">
        <f t="shared" si="6"/>
        <v>10696.20253</v>
      </c>
      <c r="M349" s="25">
        <f t="shared" si="7"/>
        <v>13.13891259</v>
      </c>
      <c r="N349" s="25">
        <f t="shared" si="8"/>
        <v>30379.74684</v>
      </c>
      <c r="O349" s="25">
        <f t="shared" si="10"/>
        <v>10179669.74</v>
      </c>
      <c r="P349" s="25"/>
    </row>
    <row r="350" ht="15.75" customHeight="1">
      <c r="A350" s="7">
        <v>42714.0</v>
      </c>
      <c r="B350" s="19">
        <v>6040.1544</v>
      </c>
      <c r="C350" s="23">
        <f t="shared" si="1"/>
        <v>6.0401544</v>
      </c>
      <c r="D350" s="16">
        <f t="shared" si="2"/>
        <v>6.6</v>
      </c>
      <c r="E350" s="16">
        <f t="shared" si="3"/>
        <v>39.86501904</v>
      </c>
      <c r="F350" s="25">
        <f t="shared" si="4"/>
        <v>956.760457</v>
      </c>
      <c r="G350" s="19">
        <f t="shared" si="9"/>
        <v>192355.9988</v>
      </c>
      <c r="H350" s="16">
        <v>8.13</v>
      </c>
      <c r="I350" s="28">
        <v>0.23600000000000002</v>
      </c>
      <c r="J350" s="25">
        <v>5.0</v>
      </c>
      <c r="K350" s="16">
        <f t="shared" si="5"/>
        <v>31.36048164</v>
      </c>
      <c r="L350" s="20">
        <f t="shared" si="6"/>
        <v>10334.74576</v>
      </c>
      <c r="M350" s="25">
        <f t="shared" si="7"/>
        <v>13.88656014</v>
      </c>
      <c r="N350" s="25">
        <f t="shared" si="8"/>
        <v>30508.47458</v>
      </c>
      <c r="O350" s="25">
        <f t="shared" si="10"/>
        <v>10210178.21</v>
      </c>
      <c r="P350" s="25"/>
    </row>
    <row r="351" ht="15.75" customHeight="1">
      <c r="A351" s="7">
        <v>42715.0</v>
      </c>
      <c r="B351" s="19">
        <v>6204.02</v>
      </c>
      <c r="C351" s="23">
        <f t="shared" si="1"/>
        <v>6.20402</v>
      </c>
      <c r="D351" s="16">
        <f t="shared" si="2"/>
        <v>6.6</v>
      </c>
      <c r="E351" s="16">
        <f t="shared" si="3"/>
        <v>40.946532</v>
      </c>
      <c r="F351" s="25">
        <f t="shared" si="4"/>
        <v>982.716768</v>
      </c>
      <c r="G351" s="19">
        <f t="shared" si="9"/>
        <v>193338.7155</v>
      </c>
      <c r="H351" s="16">
        <v>8.19</v>
      </c>
      <c r="I351" s="28">
        <v>0.23516666666666666</v>
      </c>
      <c r="J351" s="25">
        <v>5.0</v>
      </c>
      <c r="K351" s="16">
        <f t="shared" si="5"/>
        <v>32.09753147</v>
      </c>
      <c r="L351" s="20">
        <f t="shared" si="6"/>
        <v>10447.90928</v>
      </c>
      <c r="M351" s="25">
        <f t="shared" si="7"/>
        <v>14.10880504</v>
      </c>
      <c r="N351" s="25">
        <f t="shared" si="8"/>
        <v>30616.58398</v>
      </c>
      <c r="O351" s="25">
        <f t="shared" si="10"/>
        <v>10240794.79</v>
      </c>
      <c r="P351" s="25"/>
    </row>
    <row r="352" ht="15.75" customHeight="1">
      <c r="A352" s="7">
        <v>42716.0</v>
      </c>
      <c r="B352" s="19">
        <v>5975.0517</v>
      </c>
      <c r="C352" s="23">
        <f t="shared" si="1"/>
        <v>5.9750517</v>
      </c>
      <c r="D352" s="16">
        <f t="shared" si="2"/>
        <v>6.6</v>
      </c>
      <c r="E352" s="16">
        <f t="shared" si="3"/>
        <v>39.43534122</v>
      </c>
      <c r="F352" s="25">
        <f t="shared" si="4"/>
        <v>946.4481893</v>
      </c>
      <c r="G352" s="19">
        <f t="shared" si="9"/>
        <v>194285.1637</v>
      </c>
      <c r="H352" s="16">
        <v>8.52</v>
      </c>
      <c r="I352" s="28">
        <v>0.23916666666666667</v>
      </c>
      <c r="J352" s="25">
        <v>5.0</v>
      </c>
      <c r="K352" s="16">
        <f t="shared" si="5"/>
        <v>31.43873036</v>
      </c>
      <c r="L352" s="20">
        <f t="shared" si="6"/>
        <v>10687.10801</v>
      </c>
      <c r="M352" s="25">
        <f t="shared" si="7"/>
        <v>13.28397058</v>
      </c>
      <c r="N352" s="25">
        <f t="shared" si="8"/>
        <v>30104.52962</v>
      </c>
      <c r="O352" s="25">
        <f t="shared" si="10"/>
        <v>10270899.32</v>
      </c>
      <c r="P352" s="25"/>
    </row>
    <row r="353" ht="15.75" customHeight="1">
      <c r="A353" s="7">
        <v>42717.0</v>
      </c>
      <c r="B353" s="19">
        <v>6168.728</v>
      </c>
      <c r="C353" s="23">
        <f t="shared" si="1"/>
        <v>6.168728</v>
      </c>
      <c r="D353" s="16">
        <f t="shared" si="2"/>
        <v>6.6</v>
      </c>
      <c r="E353" s="16">
        <f t="shared" si="3"/>
        <v>40.7136048</v>
      </c>
      <c r="F353" s="25">
        <f t="shared" si="4"/>
        <v>977.1265152</v>
      </c>
      <c r="G353" s="19">
        <f t="shared" si="9"/>
        <v>195262.2902</v>
      </c>
      <c r="H353" s="16">
        <v>8.42</v>
      </c>
      <c r="I353" s="28">
        <v>0.23616666666666666</v>
      </c>
      <c r="J353" s="25">
        <v>5.0</v>
      </c>
      <c r="K353" s="16">
        <f t="shared" si="5"/>
        <v>32.05065445</v>
      </c>
      <c r="L353" s="20">
        <f t="shared" si="6"/>
        <v>10695.83627</v>
      </c>
      <c r="M353" s="25">
        <f t="shared" si="7"/>
        <v>13.7033677</v>
      </c>
      <c r="N353" s="25">
        <f t="shared" si="8"/>
        <v>30486.94425</v>
      </c>
      <c r="O353" s="25">
        <f t="shared" si="10"/>
        <v>10301386.27</v>
      </c>
      <c r="P353" s="25"/>
    </row>
    <row r="354" ht="15.75" customHeight="1">
      <c r="A354" s="7">
        <v>42718.0</v>
      </c>
      <c r="B354" s="19">
        <v>6132.4685</v>
      </c>
      <c r="C354" s="23">
        <f t="shared" si="1"/>
        <v>6.1324685</v>
      </c>
      <c r="D354" s="16">
        <f t="shared" si="2"/>
        <v>6.6</v>
      </c>
      <c r="E354" s="16">
        <f t="shared" si="3"/>
        <v>40.4742921</v>
      </c>
      <c r="F354" s="25">
        <f t="shared" si="4"/>
        <v>971.3830104</v>
      </c>
      <c r="G354" s="19">
        <f t="shared" si="9"/>
        <v>196233.6733</v>
      </c>
      <c r="H354" s="16">
        <v>8.27</v>
      </c>
      <c r="I354" s="28">
        <v>0.23566666666666666</v>
      </c>
      <c r="J354" s="25">
        <v>5.0</v>
      </c>
      <c r="K354" s="16">
        <f t="shared" si="5"/>
        <v>31.79480502</v>
      </c>
      <c r="L354" s="20">
        <f t="shared" si="6"/>
        <v>10527.58133</v>
      </c>
      <c r="M354" s="25">
        <f t="shared" si="7"/>
        <v>13.8405439</v>
      </c>
      <c r="N354" s="25">
        <f t="shared" si="8"/>
        <v>30551.62659</v>
      </c>
      <c r="O354" s="25">
        <f t="shared" si="10"/>
        <v>10331937.9</v>
      </c>
      <c r="P354" s="25"/>
    </row>
    <row r="355" ht="15.75" customHeight="1">
      <c r="A355" s="7">
        <v>42719.0</v>
      </c>
      <c r="B355" s="19">
        <v>6097.3583</v>
      </c>
      <c r="C355" s="23">
        <f t="shared" si="1"/>
        <v>6.0973583</v>
      </c>
      <c r="D355" s="16">
        <f t="shared" si="2"/>
        <v>6.6</v>
      </c>
      <c r="E355" s="16">
        <f t="shared" si="3"/>
        <v>40.24256478</v>
      </c>
      <c r="F355" s="25">
        <f t="shared" si="4"/>
        <v>965.8215547</v>
      </c>
      <c r="G355" s="19">
        <f t="shared" si="9"/>
        <v>197199.4948</v>
      </c>
      <c r="H355" s="16">
        <v>7.83</v>
      </c>
      <c r="I355" s="28">
        <v>0.23883333333333334</v>
      </c>
      <c r="J355" s="25">
        <v>5.0</v>
      </c>
      <c r="K355" s="16">
        <f t="shared" si="5"/>
        <v>32.03755296</v>
      </c>
      <c r="L355" s="20">
        <f t="shared" si="6"/>
        <v>9835.310537</v>
      </c>
      <c r="M355" s="25">
        <f t="shared" si="7"/>
        <v>14.72990941</v>
      </c>
      <c r="N355" s="25">
        <f t="shared" si="8"/>
        <v>30146.54571</v>
      </c>
      <c r="O355" s="25">
        <f t="shared" si="10"/>
        <v>10362084.44</v>
      </c>
      <c r="P355" s="25"/>
    </row>
    <row r="356" ht="15.75" customHeight="1">
      <c r="A356" s="7">
        <v>42720.0</v>
      </c>
      <c r="B356" s="19">
        <v>6290.8766</v>
      </c>
      <c r="C356" s="23">
        <f t="shared" si="1"/>
        <v>6.2908766</v>
      </c>
      <c r="D356" s="16">
        <f t="shared" si="2"/>
        <v>6.6</v>
      </c>
      <c r="E356" s="16">
        <f t="shared" si="3"/>
        <v>41.51978556</v>
      </c>
      <c r="F356" s="25">
        <f t="shared" si="4"/>
        <v>996.4748534</v>
      </c>
      <c r="G356" s="19">
        <f t="shared" si="9"/>
        <v>198195.9697</v>
      </c>
      <c r="H356" s="16">
        <v>7.86</v>
      </c>
      <c r="I356" s="28">
        <v>0.23583333333333334</v>
      </c>
      <c r="J356" s="25">
        <v>5.0</v>
      </c>
      <c r="K356" s="16">
        <f t="shared" si="5"/>
        <v>32.63916476</v>
      </c>
      <c r="L356" s="20">
        <f t="shared" si="6"/>
        <v>9998.586572</v>
      </c>
      <c r="M356" s="25">
        <f t="shared" si="7"/>
        <v>14.94923577</v>
      </c>
      <c r="N356" s="25">
        <f t="shared" si="8"/>
        <v>30530.03534</v>
      </c>
      <c r="O356" s="25">
        <f t="shared" si="10"/>
        <v>10392614.48</v>
      </c>
      <c r="P356" s="25"/>
    </row>
    <row r="357" ht="15.75" customHeight="1">
      <c r="A357" s="7">
        <v>42721.0</v>
      </c>
      <c r="B357" s="19">
        <v>6370.3847</v>
      </c>
      <c r="C357" s="23">
        <f t="shared" si="1"/>
        <v>6.3703847</v>
      </c>
      <c r="D357" s="16">
        <f t="shared" si="2"/>
        <v>6.6</v>
      </c>
      <c r="E357" s="16">
        <f t="shared" si="3"/>
        <v>42.04453902</v>
      </c>
      <c r="F357" s="25">
        <f t="shared" si="4"/>
        <v>1009.068936</v>
      </c>
      <c r="G357" s="19">
        <f t="shared" si="9"/>
        <v>199205.0386</v>
      </c>
      <c r="H357" s="16">
        <v>7.88</v>
      </c>
      <c r="I357" s="28">
        <v>0.23450000000000001</v>
      </c>
      <c r="J357" s="25">
        <v>5.0</v>
      </c>
      <c r="K357" s="16">
        <f t="shared" si="5"/>
        <v>32.86481467</v>
      </c>
      <c r="L357" s="20">
        <f t="shared" si="6"/>
        <v>10081.02345</v>
      </c>
      <c r="M357" s="25">
        <f t="shared" si="7"/>
        <v>15.01438234</v>
      </c>
      <c r="N357" s="25">
        <f t="shared" si="8"/>
        <v>30703.62473</v>
      </c>
      <c r="O357" s="25">
        <f t="shared" si="10"/>
        <v>10423318.1</v>
      </c>
      <c r="P357" s="25"/>
    </row>
    <row r="358" ht="15.75" customHeight="1">
      <c r="A358" s="7">
        <v>42722.0</v>
      </c>
      <c r="B358" s="19">
        <v>6594.1816</v>
      </c>
      <c r="C358" s="23">
        <f t="shared" si="1"/>
        <v>6.5941816</v>
      </c>
      <c r="D358" s="16">
        <f t="shared" si="2"/>
        <v>6.6</v>
      </c>
      <c r="E358" s="16">
        <f t="shared" si="3"/>
        <v>43.52159856</v>
      </c>
      <c r="F358" s="25">
        <f t="shared" si="4"/>
        <v>1044.518365</v>
      </c>
      <c r="G358" s="19">
        <f t="shared" si="9"/>
        <v>200249.557</v>
      </c>
      <c r="H358" s="16">
        <v>7.87</v>
      </c>
      <c r="I358" s="28">
        <v>0.23550000000000001</v>
      </c>
      <c r="J358" s="25">
        <v>5.0</v>
      </c>
      <c r="K358" s="16">
        <f t="shared" si="5"/>
        <v>34.16445487</v>
      </c>
      <c r="L358" s="20">
        <f t="shared" si="6"/>
        <v>10025.47771</v>
      </c>
      <c r="M358" s="25">
        <f t="shared" si="7"/>
        <v>15.62795903</v>
      </c>
      <c r="N358" s="25">
        <f t="shared" si="8"/>
        <v>30573.24841</v>
      </c>
      <c r="O358" s="25">
        <f t="shared" si="10"/>
        <v>10453891.35</v>
      </c>
      <c r="P358" s="25"/>
    </row>
    <row r="359" ht="15.75" customHeight="1">
      <c r="A359" s="7">
        <v>42723.0</v>
      </c>
      <c r="B359" s="19">
        <v>6588.4056</v>
      </c>
      <c r="C359" s="23">
        <f t="shared" si="1"/>
        <v>6.5884056</v>
      </c>
      <c r="D359" s="16">
        <f t="shared" si="2"/>
        <v>6.6</v>
      </c>
      <c r="E359" s="16">
        <f t="shared" si="3"/>
        <v>43.48347696</v>
      </c>
      <c r="F359" s="25">
        <f t="shared" si="4"/>
        <v>1043.603447</v>
      </c>
      <c r="G359" s="19">
        <f t="shared" si="9"/>
        <v>201293.1604</v>
      </c>
      <c r="H359" s="16">
        <v>7.64</v>
      </c>
      <c r="I359" s="28">
        <v>0.2378333333333333</v>
      </c>
      <c r="J359" s="25">
        <v>5.0</v>
      </c>
      <c r="K359" s="16">
        <f t="shared" si="5"/>
        <v>34.47273423</v>
      </c>
      <c r="L359" s="20">
        <f t="shared" si="6"/>
        <v>9637.000701</v>
      </c>
      <c r="M359" s="25">
        <f t="shared" si="7"/>
        <v>16.24369676</v>
      </c>
      <c r="N359" s="25">
        <f t="shared" si="8"/>
        <v>30273.30063</v>
      </c>
      <c r="O359" s="25">
        <f t="shared" si="10"/>
        <v>10484164.65</v>
      </c>
      <c r="P359" s="25"/>
    </row>
    <row r="360" ht="15.75" customHeight="1">
      <c r="A360" s="7">
        <v>42724.0</v>
      </c>
      <c r="B360" s="19">
        <v>6748.3212</v>
      </c>
      <c r="C360" s="23">
        <f t="shared" si="1"/>
        <v>6.7483212</v>
      </c>
      <c r="D360" s="16">
        <f t="shared" si="2"/>
        <v>6.6</v>
      </c>
      <c r="E360" s="16">
        <f t="shared" si="3"/>
        <v>44.53891992</v>
      </c>
      <c r="F360" s="25">
        <f t="shared" si="4"/>
        <v>1068.934078</v>
      </c>
      <c r="G360" s="19">
        <f t="shared" si="9"/>
        <v>202362.0945</v>
      </c>
      <c r="H360" s="16">
        <v>7.66</v>
      </c>
      <c r="I360" s="28">
        <v>0.2365</v>
      </c>
      <c r="J360" s="25">
        <v>5.0</v>
      </c>
      <c r="K360" s="16">
        <f t="shared" si="5"/>
        <v>35.1115152</v>
      </c>
      <c r="L360" s="20">
        <f t="shared" si="6"/>
        <v>9716.701903</v>
      </c>
      <c r="M360" s="25">
        <f t="shared" si="7"/>
        <v>16.5014954</v>
      </c>
      <c r="N360" s="25">
        <f t="shared" si="8"/>
        <v>30443.97463</v>
      </c>
      <c r="O360" s="25">
        <f t="shared" si="10"/>
        <v>10514608.62</v>
      </c>
      <c r="P360" s="25"/>
    </row>
    <row r="361" ht="15.75" customHeight="1">
      <c r="A361" s="7">
        <v>42725.0</v>
      </c>
      <c r="B361" s="19">
        <v>6696.8063</v>
      </c>
      <c r="C361" s="23">
        <f t="shared" si="1"/>
        <v>6.6968063</v>
      </c>
      <c r="D361" s="16">
        <f t="shared" si="2"/>
        <v>6.6</v>
      </c>
      <c r="E361" s="16">
        <f t="shared" si="3"/>
        <v>44.19892158</v>
      </c>
      <c r="F361" s="25">
        <f t="shared" si="4"/>
        <v>1060.774118</v>
      </c>
      <c r="G361" s="19">
        <f t="shared" si="9"/>
        <v>203422.8686</v>
      </c>
      <c r="H361" s="16">
        <v>7.91</v>
      </c>
      <c r="I361" s="28">
        <v>0.2365</v>
      </c>
      <c r="J361" s="25">
        <v>5.0</v>
      </c>
      <c r="K361" s="16">
        <f t="shared" si="5"/>
        <v>34.84348318</v>
      </c>
      <c r="L361" s="20">
        <f t="shared" si="6"/>
        <v>10033.82664</v>
      </c>
      <c r="M361" s="25">
        <f t="shared" si="7"/>
        <v>15.85796959</v>
      </c>
      <c r="N361" s="25">
        <f t="shared" si="8"/>
        <v>30443.97463</v>
      </c>
      <c r="O361" s="25">
        <f t="shared" si="10"/>
        <v>10545052.6</v>
      </c>
      <c r="P361" s="25"/>
    </row>
    <row r="362" ht="15.75" customHeight="1">
      <c r="A362" s="7">
        <v>42726.0</v>
      </c>
      <c r="B362" s="19">
        <v>6475.333</v>
      </c>
      <c r="C362" s="23">
        <f t="shared" si="1"/>
        <v>6.475333</v>
      </c>
      <c r="D362" s="16">
        <f t="shared" si="2"/>
        <v>6.6</v>
      </c>
      <c r="E362" s="16">
        <f t="shared" si="3"/>
        <v>42.7371978</v>
      </c>
      <c r="F362" s="25">
        <f t="shared" si="4"/>
        <v>1025.692747</v>
      </c>
      <c r="G362" s="19">
        <f t="shared" si="9"/>
        <v>204448.5614</v>
      </c>
      <c r="H362" s="16">
        <v>7.59</v>
      </c>
      <c r="I362" s="28">
        <v>0.24033333333333334</v>
      </c>
      <c r="J362" s="25">
        <v>5.0</v>
      </c>
      <c r="K362" s="16">
        <f t="shared" si="5"/>
        <v>34.23724402</v>
      </c>
      <c r="L362" s="20">
        <f t="shared" si="6"/>
        <v>9474.341193</v>
      </c>
      <c r="M362" s="25">
        <f t="shared" si="7"/>
        <v>16.23900902</v>
      </c>
      <c r="N362" s="25">
        <f t="shared" si="8"/>
        <v>29958.39112</v>
      </c>
      <c r="O362" s="25">
        <f t="shared" si="10"/>
        <v>10575010.99</v>
      </c>
      <c r="P362" s="25"/>
    </row>
    <row r="363" ht="15.75" customHeight="1">
      <c r="A363" s="7">
        <v>42727.0</v>
      </c>
      <c r="B363" s="19">
        <v>6022.6423</v>
      </c>
      <c r="C363" s="23">
        <f t="shared" si="1"/>
        <v>6.0226423</v>
      </c>
      <c r="D363" s="16">
        <f t="shared" si="2"/>
        <v>6.6</v>
      </c>
      <c r="E363" s="16">
        <f t="shared" si="3"/>
        <v>39.74943918</v>
      </c>
      <c r="F363" s="25">
        <f t="shared" si="4"/>
        <v>953.9865403</v>
      </c>
      <c r="G363" s="19">
        <f t="shared" si="9"/>
        <v>205402.5479</v>
      </c>
      <c r="H363" s="16">
        <v>7.17</v>
      </c>
      <c r="I363" s="28">
        <v>0.2405</v>
      </c>
      <c r="J363" s="25">
        <v>5.0</v>
      </c>
      <c r="K363" s="16">
        <f t="shared" si="5"/>
        <v>31.86580041</v>
      </c>
      <c r="L363" s="20">
        <f t="shared" si="6"/>
        <v>8943.866944</v>
      </c>
      <c r="M363" s="25">
        <f t="shared" si="7"/>
        <v>15.99956506</v>
      </c>
      <c r="N363" s="25">
        <f t="shared" si="8"/>
        <v>29937.62994</v>
      </c>
      <c r="O363" s="25">
        <f t="shared" si="10"/>
        <v>10604948.62</v>
      </c>
      <c r="P363" s="25"/>
    </row>
    <row r="364" ht="15.75" customHeight="1">
      <c r="A364" s="7">
        <v>42728.0</v>
      </c>
      <c r="B364" s="19">
        <v>5671.6635</v>
      </c>
      <c r="C364" s="23">
        <f t="shared" si="1"/>
        <v>5.6716635</v>
      </c>
      <c r="D364" s="16">
        <f t="shared" si="2"/>
        <v>6.6</v>
      </c>
      <c r="E364" s="16">
        <f t="shared" si="3"/>
        <v>37.4329791</v>
      </c>
      <c r="F364" s="25">
        <f t="shared" si="4"/>
        <v>898.3914984</v>
      </c>
      <c r="G364" s="19">
        <f t="shared" si="9"/>
        <v>206300.9394</v>
      </c>
      <c r="H364" s="16">
        <v>7.27</v>
      </c>
      <c r="I364" s="28">
        <v>0.23883333333333334</v>
      </c>
      <c r="J364" s="25">
        <v>5.0</v>
      </c>
      <c r="K364" s="16">
        <f t="shared" si="5"/>
        <v>29.80081058</v>
      </c>
      <c r="L364" s="20">
        <f t="shared" si="6"/>
        <v>9131.891137</v>
      </c>
      <c r="M364" s="25">
        <f t="shared" si="7"/>
        <v>14.75693509</v>
      </c>
      <c r="N364" s="25">
        <f t="shared" si="8"/>
        <v>30146.54571</v>
      </c>
      <c r="O364" s="25">
        <f t="shared" si="10"/>
        <v>10635095.17</v>
      </c>
      <c r="P364" s="25"/>
    </row>
    <row r="365" ht="15.75" customHeight="1">
      <c r="A365" s="7">
        <v>42729.0</v>
      </c>
      <c r="B365" s="19">
        <v>5939.9539</v>
      </c>
      <c r="C365" s="23">
        <f t="shared" si="1"/>
        <v>5.9399539</v>
      </c>
      <c r="D365" s="16">
        <f t="shared" si="2"/>
        <v>6.6</v>
      </c>
      <c r="E365" s="16">
        <f t="shared" si="3"/>
        <v>39.20369574</v>
      </c>
      <c r="F365" s="25">
        <f t="shared" si="4"/>
        <v>940.8886978</v>
      </c>
      <c r="G365" s="19">
        <f t="shared" si="9"/>
        <v>207241.8281</v>
      </c>
      <c r="H365" s="16">
        <v>7.18</v>
      </c>
      <c r="I365" s="28">
        <v>0.23450000000000001</v>
      </c>
      <c r="J365" s="25">
        <v>5.0</v>
      </c>
      <c r="K365" s="16">
        <f t="shared" si="5"/>
        <v>30.64422217</v>
      </c>
      <c r="L365" s="20">
        <f t="shared" si="6"/>
        <v>9185.501066</v>
      </c>
      <c r="M365" s="25">
        <f t="shared" si="7"/>
        <v>15.36479106</v>
      </c>
      <c r="N365" s="25">
        <f t="shared" si="8"/>
        <v>30703.62473</v>
      </c>
      <c r="O365" s="25">
        <f t="shared" si="10"/>
        <v>10665798.79</v>
      </c>
      <c r="P365" s="25"/>
    </row>
    <row r="366" ht="15.75" customHeight="1">
      <c r="A366" s="7">
        <v>42730.0</v>
      </c>
      <c r="B366" s="19">
        <v>6147.6001</v>
      </c>
      <c r="C366" s="23">
        <f t="shared" si="1"/>
        <v>6.1476001</v>
      </c>
      <c r="D366" s="16">
        <f t="shared" si="2"/>
        <v>6.6</v>
      </c>
      <c r="E366" s="16">
        <f t="shared" si="3"/>
        <v>40.57416066</v>
      </c>
      <c r="F366" s="25">
        <f t="shared" si="4"/>
        <v>973.7798558</v>
      </c>
      <c r="G366" s="19">
        <f t="shared" si="9"/>
        <v>208215.6079</v>
      </c>
      <c r="H366" s="16">
        <v>7.27</v>
      </c>
      <c r="I366" s="28">
        <v>0.23633333333333334</v>
      </c>
      <c r="J366" s="25">
        <v>5.0</v>
      </c>
      <c r="K366" s="16">
        <f t="shared" si="5"/>
        <v>31.96342212</v>
      </c>
      <c r="L366" s="20">
        <f t="shared" si="6"/>
        <v>9228.490832</v>
      </c>
      <c r="M366" s="25">
        <f t="shared" si="7"/>
        <v>15.82782939</v>
      </c>
      <c r="N366" s="25">
        <f t="shared" si="8"/>
        <v>30465.44429</v>
      </c>
      <c r="O366" s="25">
        <f t="shared" si="10"/>
        <v>10696264.24</v>
      </c>
      <c r="P366" s="25"/>
    </row>
    <row r="367" ht="15.75" customHeight="1">
      <c r="A367" s="7">
        <v>42731.0</v>
      </c>
      <c r="B367" s="19">
        <v>5943.6228</v>
      </c>
      <c r="C367" s="23">
        <f t="shared" si="1"/>
        <v>5.9436228</v>
      </c>
      <c r="D367" s="16">
        <f t="shared" si="2"/>
        <v>6.6</v>
      </c>
      <c r="E367" s="16">
        <f t="shared" si="3"/>
        <v>39.22791048</v>
      </c>
      <c r="F367" s="25">
        <f t="shared" si="4"/>
        <v>941.4698515</v>
      </c>
      <c r="G367" s="19">
        <f t="shared" si="9"/>
        <v>209157.0778</v>
      </c>
      <c r="H367" s="16">
        <v>7.17</v>
      </c>
      <c r="I367" s="28">
        <v>0.23966666666666667</v>
      </c>
      <c r="J367" s="25">
        <v>5.0</v>
      </c>
      <c r="K367" s="16">
        <f t="shared" si="5"/>
        <v>31.33874182</v>
      </c>
      <c r="L367" s="20">
        <f t="shared" si="6"/>
        <v>8974.965229</v>
      </c>
      <c r="M367" s="25">
        <f t="shared" si="7"/>
        <v>15.73493313</v>
      </c>
      <c r="N367" s="25">
        <f t="shared" si="8"/>
        <v>30041.72462</v>
      </c>
      <c r="O367" s="25">
        <f t="shared" si="10"/>
        <v>10726305.96</v>
      </c>
      <c r="P367" s="25"/>
    </row>
    <row r="368" ht="15.75" customHeight="1">
      <c r="A368" s="7">
        <v>42732.0</v>
      </c>
      <c r="B368" s="19">
        <v>5906.9011</v>
      </c>
      <c r="C368" s="23">
        <f t="shared" si="1"/>
        <v>5.9069011</v>
      </c>
      <c r="D368" s="16">
        <f t="shared" si="2"/>
        <v>6.6</v>
      </c>
      <c r="E368" s="16">
        <f t="shared" si="3"/>
        <v>38.98554726</v>
      </c>
      <c r="F368" s="25">
        <f t="shared" si="4"/>
        <v>935.6531342</v>
      </c>
      <c r="G368" s="19">
        <f t="shared" si="9"/>
        <v>210092.7309</v>
      </c>
      <c r="H368" s="16">
        <v>7.52</v>
      </c>
      <c r="I368" s="28">
        <v>0.2365</v>
      </c>
      <c r="J368" s="25">
        <v>5.0</v>
      </c>
      <c r="K368" s="16">
        <f t="shared" si="5"/>
        <v>30.73360642</v>
      </c>
      <c r="L368" s="20">
        <f t="shared" si="6"/>
        <v>9539.112051</v>
      </c>
      <c r="M368" s="25">
        <f t="shared" si="7"/>
        <v>14.71289669</v>
      </c>
      <c r="N368" s="25">
        <f t="shared" si="8"/>
        <v>30443.97463</v>
      </c>
      <c r="O368" s="25">
        <f t="shared" si="10"/>
        <v>10756749.93</v>
      </c>
      <c r="P368" s="25"/>
    </row>
    <row r="369" ht="15.75" customHeight="1">
      <c r="A369" s="7">
        <v>42733.0</v>
      </c>
      <c r="B369" s="19">
        <v>5885.5378</v>
      </c>
      <c r="C369" s="23">
        <f t="shared" si="1"/>
        <v>5.8855378</v>
      </c>
      <c r="D369" s="16">
        <f t="shared" si="2"/>
        <v>6.6</v>
      </c>
      <c r="E369" s="16">
        <f t="shared" si="3"/>
        <v>38.84454948</v>
      </c>
      <c r="F369" s="25">
        <f t="shared" si="4"/>
        <v>932.2691875</v>
      </c>
      <c r="G369" s="19">
        <f t="shared" si="9"/>
        <v>211025.0001</v>
      </c>
      <c r="H369" s="16">
        <v>8.28</v>
      </c>
      <c r="I369" s="28">
        <v>0.2353333333333333</v>
      </c>
      <c r="J369" s="25">
        <v>5.0</v>
      </c>
      <c r="K369" s="16">
        <f t="shared" si="5"/>
        <v>30.47139104</v>
      </c>
      <c r="L369" s="20">
        <f t="shared" si="6"/>
        <v>10555.24079</v>
      </c>
      <c r="M369" s="25">
        <f t="shared" si="7"/>
        <v>13.24843089</v>
      </c>
      <c r="N369" s="25">
        <f t="shared" si="8"/>
        <v>30594.90085</v>
      </c>
      <c r="O369" s="25">
        <f t="shared" si="10"/>
        <v>10787344.84</v>
      </c>
      <c r="P369" s="25"/>
    </row>
    <row r="370" ht="15.75" customHeight="1">
      <c r="A370" s="7">
        <v>42734.0</v>
      </c>
      <c r="B370" s="19">
        <v>5892.7281</v>
      </c>
      <c r="C370" s="23">
        <f t="shared" si="1"/>
        <v>5.8927281</v>
      </c>
      <c r="D370" s="16">
        <f t="shared" si="2"/>
        <v>6.6</v>
      </c>
      <c r="E370" s="16">
        <f t="shared" si="3"/>
        <v>38.89200546</v>
      </c>
      <c r="F370" s="25">
        <f t="shared" si="4"/>
        <v>933.408131</v>
      </c>
      <c r="G370" s="19">
        <f t="shared" si="9"/>
        <v>211958.4082</v>
      </c>
      <c r="H370" s="16">
        <v>8.16</v>
      </c>
      <c r="I370" s="28">
        <v>0.23616666666666666</v>
      </c>
      <c r="J370" s="25">
        <v>5.0</v>
      </c>
      <c r="K370" s="16">
        <f t="shared" si="5"/>
        <v>30.61665096</v>
      </c>
      <c r="L370" s="20">
        <f t="shared" si="6"/>
        <v>10365.56104</v>
      </c>
      <c r="M370" s="25">
        <f t="shared" si="7"/>
        <v>13.50734601</v>
      </c>
      <c r="N370" s="25">
        <f t="shared" si="8"/>
        <v>30486.94425</v>
      </c>
      <c r="O370" s="25">
        <f t="shared" si="10"/>
        <v>10817831.78</v>
      </c>
      <c r="P370" s="25"/>
    </row>
    <row r="371" ht="15.75" customHeight="1">
      <c r="A371" s="58">
        <v>42735.0</v>
      </c>
      <c r="B371" s="59">
        <v>5957.5536</v>
      </c>
      <c r="C371" s="23">
        <f t="shared" si="1"/>
        <v>5.9575536</v>
      </c>
      <c r="D371" s="16">
        <f t="shared" si="2"/>
        <v>6.6</v>
      </c>
      <c r="E371" s="16">
        <f t="shared" si="3"/>
        <v>39.31985376</v>
      </c>
      <c r="F371" s="60">
        <f t="shared" si="4"/>
        <v>943.6764902</v>
      </c>
      <c r="G371" s="59">
        <f t="shared" si="9"/>
        <v>212902.0847</v>
      </c>
      <c r="H371" s="61">
        <v>7.97</v>
      </c>
      <c r="I371" s="62">
        <v>0.239</v>
      </c>
      <c r="J371" s="60">
        <v>5.0</v>
      </c>
      <c r="K371" s="16">
        <f t="shared" si="5"/>
        <v>31.32481683</v>
      </c>
      <c r="L371" s="20">
        <f t="shared" si="6"/>
        <v>10004.1841</v>
      </c>
      <c r="M371" s="25">
        <f t="shared" si="7"/>
        <v>14.14922717</v>
      </c>
      <c r="N371" s="25">
        <f t="shared" si="8"/>
        <v>30125.52301</v>
      </c>
      <c r="O371" s="25">
        <f t="shared" si="10"/>
        <v>10847957.3</v>
      </c>
      <c r="P371" s="25"/>
    </row>
    <row r="372" ht="15.75" customHeight="1">
      <c r="A372" s="7">
        <v>42736.0</v>
      </c>
      <c r="B372" s="19">
        <v>5962.5576</v>
      </c>
      <c r="C372" s="23">
        <f t="shared" si="1"/>
        <v>5.9625576</v>
      </c>
      <c r="D372" s="16">
        <f t="shared" si="2"/>
        <v>4.7</v>
      </c>
      <c r="E372" s="16">
        <f t="shared" si="3"/>
        <v>28.02402072</v>
      </c>
      <c r="F372" s="25">
        <f t="shared" si="4"/>
        <v>672.5764973</v>
      </c>
      <c r="G372" s="19">
        <f>F372</f>
        <v>672.5764973</v>
      </c>
      <c r="H372" s="25">
        <v>8.17</v>
      </c>
      <c r="I372" s="28">
        <v>0.23483333333333334</v>
      </c>
      <c r="J372" s="25">
        <v>5.0</v>
      </c>
      <c r="K372" s="16">
        <f t="shared" si="5"/>
        <v>21.93658066</v>
      </c>
      <c r="L372" s="20">
        <f t="shared" si="6"/>
        <v>10437.1895</v>
      </c>
      <c r="M372" s="25">
        <f t="shared" si="7"/>
        <v>9.666057575</v>
      </c>
      <c r="N372" s="25">
        <f t="shared" si="8"/>
        <v>30660.04258</v>
      </c>
      <c r="O372" s="25">
        <f t="shared" si="10"/>
        <v>10878617.35</v>
      </c>
      <c r="P372" s="25"/>
    </row>
    <row r="373" ht="15.75" customHeight="1">
      <c r="A373" s="7">
        <v>42737.0</v>
      </c>
      <c r="B373" s="19">
        <v>5979.936</v>
      </c>
      <c r="C373" s="23">
        <f t="shared" si="1"/>
        <v>5.979936</v>
      </c>
      <c r="D373" s="16">
        <f t="shared" si="2"/>
        <v>4.7</v>
      </c>
      <c r="E373" s="16">
        <f t="shared" si="3"/>
        <v>28.1056992</v>
      </c>
      <c r="F373" s="25">
        <f t="shared" si="4"/>
        <v>674.5367808</v>
      </c>
      <c r="G373" s="19">
        <f t="shared" ref="G373:G736" si="12">G372+F373</f>
        <v>1347.113278</v>
      </c>
      <c r="H373" s="25">
        <v>8.38</v>
      </c>
      <c r="I373" s="28">
        <v>0.23683333333333334</v>
      </c>
      <c r="J373" s="25">
        <v>5.0</v>
      </c>
      <c r="K373" s="16">
        <f t="shared" si="5"/>
        <v>22.18788809</v>
      </c>
      <c r="L373" s="20">
        <f t="shared" si="6"/>
        <v>10615.05982</v>
      </c>
      <c r="M373" s="25">
        <f t="shared" si="7"/>
        <v>9.531789633</v>
      </c>
      <c r="N373" s="25">
        <f t="shared" si="8"/>
        <v>30401.12597</v>
      </c>
      <c r="O373" s="25">
        <f t="shared" si="10"/>
        <v>10909018.47</v>
      </c>
      <c r="P373" s="25"/>
    </row>
    <row r="374" ht="15.75" customHeight="1">
      <c r="A374" s="7">
        <v>42738.0</v>
      </c>
      <c r="B374" s="19">
        <v>5984.9265</v>
      </c>
      <c r="C374" s="23">
        <f t="shared" si="1"/>
        <v>5.9849265</v>
      </c>
      <c r="D374" s="16">
        <f t="shared" si="2"/>
        <v>4.7</v>
      </c>
      <c r="E374" s="16">
        <f t="shared" si="3"/>
        <v>28.12915455</v>
      </c>
      <c r="F374" s="25">
        <f t="shared" si="4"/>
        <v>675.0997092</v>
      </c>
      <c r="G374" s="19">
        <f t="shared" si="12"/>
        <v>2022.212987</v>
      </c>
      <c r="H374" s="25">
        <v>9.73</v>
      </c>
      <c r="I374" s="28">
        <v>0.238</v>
      </c>
      <c r="J374" s="25">
        <v>5.0</v>
      </c>
      <c r="K374" s="16">
        <f t="shared" si="5"/>
        <v>22.31579594</v>
      </c>
      <c r="L374" s="20">
        <f t="shared" si="6"/>
        <v>12264.70588</v>
      </c>
      <c r="M374" s="25">
        <f t="shared" si="7"/>
        <v>8.256615148</v>
      </c>
      <c r="N374" s="25">
        <f t="shared" si="8"/>
        <v>30252.10084</v>
      </c>
      <c r="O374" s="25">
        <f t="shared" si="10"/>
        <v>10939270.57</v>
      </c>
      <c r="P374" s="25"/>
    </row>
    <row r="375" ht="15.75" customHeight="1">
      <c r="A375" s="7">
        <v>42739.0</v>
      </c>
      <c r="B375" s="19">
        <v>6603.4409</v>
      </c>
      <c r="C375" s="23">
        <f t="shared" si="1"/>
        <v>6.6034409</v>
      </c>
      <c r="D375" s="16">
        <f t="shared" si="2"/>
        <v>4.7</v>
      </c>
      <c r="E375" s="16">
        <f t="shared" si="3"/>
        <v>31.03617223</v>
      </c>
      <c r="F375" s="25">
        <f t="shared" si="4"/>
        <v>744.8681335</v>
      </c>
      <c r="G375" s="19">
        <f t="shared" si="12"/>
        <v>2767.081121</v>
      </c>
      <c r="H375" s="25">
        <v>11.25</v>
      </c>
      <c r="I375" s="28">
        <v>0.23316666666666666</v>
      </c>
      <c r="J375" s="25">
        <v>5.0</v>
      </c>
      <c r="K375" s="16">
        <f t="shared" si="5"/>
        <v>24.12200275</v>
      </c>
      <c r="L375" s="20">
        <f t="shared" si="6"/>
        <v>14474.62473</v>
      </c>
      <c r="M375" s="25">
        <f t="shared" si="7"/>
        <v>7.71904088</v>
      </c>
      <c r="N375" s="25">
        <f t="shared" si="8"/>
        <v>30879.19943</v>
      </c>
      <c r="O375" s="25">
        <f t="shared" si="10"/>
        <v>10970149.77</v>
      </c>
      <c r="P375" s="25"/>
    </row>
    <row r="376" ht="15.75" customHeight="1">
      <c r="A376" s="7">
        <v>42740.0</v>
      </c>
      <c r="B376" s="19">
        <v>6748.8433</v>
      </c>
      <c r="C376" s="23">
        <f t="shared" si="1"/>
        <v>6.7488433</v>
      </c>
      <c r="D376" s="16">
        <f t="shared" si="2"/>
        <v>4.7</v>
      </c>
      <c r="E376" s="16">
        <f t="shared" si="3"/>
        <v>31.71956351</v>
      </c>
      <c r="F376" s="25">
        <f t="shared" si="4"/>
        <v>761.2695242</v>
      </c>
      <c r="G376" s="19">
        <f t="shared" si="12"/>
        <v>3528.350645</v>
      </c>
      <c r="H376" s="25">
        <v>10.25</v>
      </c>
      <c r="I376" s="28">
        <v>0.235</v>
      </c>
      <c r="J376" s="25">
        <v>5.0</v>
      </c>
      <c r="K376" s="16">
        <f t="shared" si="5"/>
        <v>24.84699142</v>
      </c>
      <c r="L376" s="20">
        <f t="shared" si="6"/>
        <v>13085.10638</v>
      </c>
      <c r="M376" s="25">
        <f t="shared" si="7"/>
        <v>8.726748205</v>
      </c>
      <c r="N376" s="25">
        <f t="shared" si="8"/>
        <v>30638.29787</v>
      </c>
      <c r="O376" s="25">
        <f t="shared" si="10"/>
        <v>11000788.07</v>
      </c>
      <c r="P376" s="25"/>
    </row>
    <row r="377" ht="15.75" customHeight="1">
      <c r="A377" s="7">
        <v>42741.0</v>
      </c>
      <c r="B377" s="19">
        <v>6783.5835</v>
      </c>
      <c r="C377" s="23">
        <f t="shared" si="1"/>
        <v>6.7835835</v>
      </c>
      <c r="D377" s="16">
        <f t="shared" si="2"/>
        <v>4.7</v>
      </c>
      <c r="E377" s="16">
        <f t="shared" si="3"/>
        <v>31.88284245</v>
      </c>
      <c r="F377" s="25">
        <f t="shared" si="4"/>
        <v>765.1882188</v>
      </c>
      <c r="G377" s="19">
        <f t="shared" si="12"/>
        <v>4293.538864</v>
      </c>
      <c r="H377" s="25">
        <v>10.25</v>
      </c>
      <c r="I377" s="28">
        <v>0.23866666666666667</v>
      </c>
      <c r="J377" s="25">
        <v>5.0</v>
      </c>
      <c r="K377" s="16">
        <f t="shared" si="5"/>
        <v>25.36457244</v>
      </c>
      <c r="L377" s="20">
        <f t="shared" si="6"/>
        <v>12884.07821</v>
      </c>
      <c r="M377" s="25">
        <f t="shared" si="7"/>
        <v>8.908532759</v>
      </c>
      <c r="N377" s="25">
        <f t="shared" si="8"/>
        <v>30167.59777</v>
      </c>
      <c r="O377" s="25">
        <f t="shared" si="10"/>
        <v>11030955.67</v>
      </c>
      <c r="P377" s="25"/>
    </row>
    <row r="378" ht="15.75" customHeight="1">
      <c r="A378" s="7">
        <v>42742.0</v>
      </c>
      <c r="B378" s="19">
        <v>7025.7055</v>
      </c>
      <c r="C378" s="23">
        <f t="shared" si="1"/>
        <v>7.0257055</v>
      </c>
      <c r="D378" s="16">
        <f t="shared" si="2"/>
        <v>4.7</v>
      </c>
      <c r="E378" s="16">
        <f t="shared" si="3"/>
        <v>33.02081585</v>
      </c>
      <c r="F378" s="25">
        <f t="shared" si="4"/>
        <v>792.4995804</v>
      </c>
      <c r="G378" s="19">
        <f t="shared" si="12"/>
        <v>5086.038444</v>
      </c>
      <c r="H378" s="25">
        <v>9.87</v>
      </c>
      <c r="I378" s="28">
        <v>0.23483333333333334</v>
      </c>
      <c r="J378" s="25">
        <v>5.0</v>
      </c>
      <c r="K378" s="16">
        <f t="shared" si="5"/>
        <v>25.84796085</v>
      </c>
      <c r="L378" s="20">
        <f t="shared" si="6"/>
        <v>12608.94251</v>
      </c>
      <c r="M378" s="25">
        <f t="shared" si="7"/>
        <v>9.427827666</v>
      </c>
      <c r="N378" s="25">
        <f t="shared" si="8"/>
        <v>30660.04258</v>
      </c>
      <c r="O378" s="25">
        <f t="shared" si="10"/>
        <v>11061615.71</v>
      </c>
      <c r="P378" s="25"/>
    </row>
    <row r="379" ht="15.75" customHeight="1">
      <c r="A379" s="7">
        <v>42743.0</v>
      </c>
      <c r="B379" s="19">
        <v>7052.8143</v>
      </c>
      <c r="C379" s="23">
        <f t="shared" si="1"/>
        <v>7.0528143</v>
      </c>
      <c r="D379" s="16">
        <f t="shared" si="2"/>
        <v>4.7</v>
      </c>
      <c r="E379" s="16">
        <f t="shared" si="3"/>
        <v>33.14822721</v>
      </c>
      <c r="F379" s="25">
        <f t="shared" si="4"/>
        <v>795.557453</v>
      </c>
      <c r="G379" s="19">
        <f t="shared" si="12"/>
        <v>5881.595897</v>
      </c>
      <c r="H379" s="25">
        <v>10.29</v>
      </c>
      <c r="I379" s="28">
        <v>0.23550000000000001</v>
      </c>
      <c r="J379" s="25">
        <v>5.0</v>
      </c>
      <c r="K379" s="16">
        <f t="shared" si="5"/>
        <v>26.02135836</v>
      </c>
      <c r="L379" s="20">
        <f t="shared" si="6"/>
        <v>13108.28025</v>
      </c>
      <c r="M379" s="25">
        <f t="shared" si="7"/>
        <v>9.103682225</v>
      </c>
      <c r="N379" s="25">
        <f t="shared" si="8"/>
        <v>30573.24841</v>
      </c>
      <c r="O379" s="25">
        <f t="shared" si="10"/>
        <v>11092188.96</v>
      </c>
      <c r="P379" s="25"/>
    </row>
    <row r="380" ht="15.75" customHeight="1">
      <c r="A380" s="7">
        <v>42744.0</v>
      </c>
      <c r="B380" s="19">
        <v>7281.103</v>
      </c>
      <c r="C380" s="23">
        <f t="shared" si="1"/>
        <v>7.281103</v>
      </c>
      <c r="D380" s="16">
        <f t="shared" si="2"/>
        <v>4.7</v>
      </c>
      <c r="E380" s="16">
        <f t="shared" si="3"/>
        <v>34.2211841</v>
      </c>
      <c r="F380" s="25">
        <f t="shared" si="4"/>
        <v>821.3084184</v>
      </c>
      <c r="G380" s="19">
        <f t="shared" si="12"/>
        <v>6702.904316</v>
      </c>
      <c r="H380" s="25">
        <v>10.33</v>
      </c>
      <c r="I380" s="28">
        <v>0.23600000000000002</v>
      </c>
      <c r="J380" s="25">
        <v>5.0</v>
      </c>
      <c r="K380" s="16">
        <f t="shared" si="5"/>
        <v>26.92066483</v>
      </c>
      <c r="L380" s="20">
        <f t="shared" si="6"/>
        <v>13131.35593</v>
      </c>
      <c r="M380" s="25">
        <f t="shared" si="7"/>
        <v>9.381838661</v>
      </c>
      <c r="N380" s="25">
        <f t="shared" si="8"/>
        <v>30508.47458</v>
      </c>
      <c r="O380" s="25">
        <f t="shared" si="10"/>
        <v>11122697.43</v>
      </c>
      <c r="P380" s="25"/>
    </row>
    <row r="381" ht="15.75" customHeight="1">
      <c r="A381" s="7">
        <v>42745.0</v>
      </c>
      <c r="B381" s="19">
        <v>7283.0151</v>
      </c>
      <c r="C381" s="23">
        <f t="shared" si="1"/>
        <v>7.2830151</v>
      </c>
      <c r="D381" s="16">
        <f t="shared" si="2"/>
        <v>4.7</v>
      </c>
      <c r="E381" s="16">
        <f t="shared" si="3"/>
        <v>34.23017097</v>
      </c>
      <c r="F381" s="25">
        <f t="shared" si="4"/>
        <v>821.5241033</v>
      </c>
      <c r="G381" s="19">
        <f t="shared" si="12"/>
        <v>7524.428419</v>
      </c>
      <c r="H381" s="25">
        <v>10.55</v>
      </c>
      <c r="I381" s="28">
        <v>0.2378333333333333</v>
      </c>
      <c r="J381" s="25">
        <v>5.0</v>
      </c>
      <c r="K381" s="16">
        <f t="shared" si="5"/>
        <v>27.13691887</v>
      </c>
      <c r="L381" s="20">
        <f t="shared" si="6"/>
        <v>13307.6384</v>
      </c>
      <c r="M381" s="25">
        <f t="shared" si="7"/>
        <v>9.259991275</v>
      </c>
      <c r="N381" s="25">
        <f t="shared" si="8"/>
        <v>30273.30063</v>
      </c>
      <c r="O381" s="25">
        <f t="shared" si="10"/>
        <v>11152970.73</v>
      </c>
      <c r="P381" s="25"/>
    </row>
    <row r="382" ht="15.75" customHeight="1">
      <c r="A382" s="7">
        <v>42746.0</v>
      </c>
      <c r="B382" s="19">
        <v>7356.4905</v>
      </c>
      <c r="C382" s="23">
        <f t="shared" si="1"/>
        <v>7.3564905</v>
      </c>
      <c r="D382" s="16">
        <f t="shared" si="2"/>
        <v>4.7</v>
      </c>
      <c r="E382" s="16">
        <f t="shared" si="3"/>
        <v>34.57550535</v>
      </c>
      <c r="F382" s="25">
        <f t="shared" si="4"/>
        <v>829.8121284</v>
      </c>
      <c r="G382" s="19">
        <f t="shared" si="12"/>
        <v>8354.240547</v>
      </c>
      <c r="H382" s="25">
        <v>9.72</v>
      </c>
      <c r="I382" s="28">
        <v>0.23733333333333334</v>
      </c>
      <c r="J382" s="25">
        <v>5.0</v>
      </c>
      <c r="K382" s="16">
        <f t="shared" si="5"/>
        <v>27.35306645</v>
      </c>
      <c r="L382" s="20">
        <f t="shared" si="6"/>
        <v>12286.51685</v>
      </c>
      <c r="M382" s="25">
        <f t="shared" si="7"/>
        <v>10.13076535</v>
      </c>
      <c r="N382" s="25">
        <f t="shared" si="8"/>
        <v>30337.07865</v>
      </c>
      <c r="O382" s="25">
        <f t="shared" si="10"/>
        <v>11183307.81</v>
      </c>
      <c r="P382" s="25"/>
    </row>
    <row r="383" ht="15.75" customHeight="1">
      <c r="A383" s="7">
        <v>42747.0</v>
      </c>
      <c r="B383" s="19">
        <v>7432.253</v>
      </c>
      <c r="C383" s="23">
        <f t="shared" si="1"/>
        <v>7.432253</v>
      </c>
      <c r="D383" s="16">
        <f t="shared" si="2"/>
        <v>4.7</v>
      </c>
      <c r="E383" s="16">
        <f t="shared" si="3"/>
        <v>34.9315891</v>
      </c>
      <c r="F383" s="25">
        <f t="shared" si="4"/>
        <v>838.3581384</v>
      </c>
      <c r="G383" s="19">
        <f t="shared" si="12"/>
        <v>9192.598686</v>
      </c>
      <c r="H383" s="25">
        <v>9.86</v>
      </c>
      <c r="I383" s="28">
        <v>0.23683333333333334</v>
      </c>
      <c r="J383" s="25">
        <v>5.0</v>
      </c>
      <c r="K383" s="16">
        <f t="shared" si="5"/>
        <v>27.57654895</v>
      </c>
      <c r="L383" s="20">
        <f t="shared" si="6"/>
        <v>12489.79592</v>
      </c>
      <c r="M383" s="25">
        <f t="shared" si="7"/>
        <v>10.06851686</v>
      </c>
      <c r="N383" s="25">
        <f t="shared" si="8"/>
        <v>30401.12597</v>
      </c>
      <c r="O383" s="25">
        <f t="shared" si="10"/>
        <v>11213708.94</v>
      </c>
      <c r="P383" s="25"/>
    </row>
    <row r="384" ht="15.75" customHeight="1">
      <c r="A384" s="7">
        <v>42748.0</v>
      </c>
      <c r="B384" s="19">
        <v>7568.8324</v>
      </c>
      <c r="C384" s="23">
        <f t="shared" si="1"/>
        <v>7.5688324</v>
      </c>
      <c r="D384" s="16">
        <f t="shared" si="2"/>
        <v>4.7</v>
      </c>
      <c r="E384" s="16">
        <f t="shared" si="3"/>
        <v>35.57351228</v>
      </c>
      <c r="F384" s="25">
        <f t="shared" si="4"/>
        <v>853.7642947</v>
      </c>
      <c r="G384" s="19">
        <f t="shared" si="12"/>
        <v>10046.36298</v>
      </c>
      <c r="H384" s="25">
        <v>9.77</v>
      </c>
      <c r="I384" s="28">
        <v>0.235</v>
      </c>
      <c r="J384" s="25">
        <v>5.0</v>
      </c>
      <c r="K384" s="16">
        <f t="shared" si="5"/>
        <v>27.86591795</v>
      </c>
      <c r="L384" s="20">
        <f t="shared" si="6"/>
        <v>12472.34043</v>
      </c>
      <c r="M384" s="25">
        <f t="shared" si="7"/>
        <v>10.26789198</v>
      </c>
      <c r="N384" s="25">
        <f t="shared" si="8"/>
        <v>30638.29787</v>
      </c>
      <c r="O384" s="25">
        <f t="shared" si="10"/>
        <v>11244347.24</v>
      </c>
      <c r="P384" s="25"/>
    </row>
    <row r="385" ht="15.75" customHeight="1">
      <c r="A385" s="7">
        <v>42749.0</v>
      </c>
      <c r="B385" s="19">
        <v>7587.9426</v>
      </c>
      <c r="C385" s="23">
        <f t="shared" si="1"/>
        <v>7.5879426</v>
      </c>
      <c r="D385" s="16">
        <f t="shared" si="2"/>
        <v>4.7</v>
      </c>
      <c r="E385" s="16">
        <f t="shared" si="3"/>
        <v>35.66333022</v>
      </c>
      <c r="F385" s="25">
        <f t="shared" si="4"/>
        <v>855.9199253</v>
      </c>
      <c r="G385" s="19">
        <f t="shared" si="12"/>
        <v>10902.28291</v>
      </c>
      <c r="H385" s="25">
        <v>9.65</v>
      </c>
      <c r="I385" s="28">
        <v>0.23633333333333334</v>
      </c>
      <c r="J385" s="25">
        <v>5.0</v>
      </c>
      <c r="K385" s="16">
        <f t="shared" si="5"/>
        <v>28.09477903</v>
      </c>
      <c r="L385" s="20">
        <f t="shared" si="6"/>
        <v>12249.64739</v>
      </c>
      <c r="M385" s="25">
        <f t="shared" si="7"/>
        <v>10.48095383</v>
      </c>
      <c r="N385" s="25">
        <f t="shared" si="8"/>
        <v>30465.44429</v>
      </c>
      <c r="O385" s="25">
        <f t="shared" si="10"/>
        <v>11274812.68</v>
      </c>
      <c r="P385" s="25"/>
    </row>
    <row r="386" ht="15.75" customHeight="1">
      <c r="A386" s="7">
        <v>42750.0</v>
      </c>
      <c r="B386" s="19">
        <v>7741.9086</v>
      </c>
      <c r="C386" s="23">
        <f t="shared" si="1"/>
        <v>7.7419086</v>
      </c>
      <c r="D386" s="16">
        <f t="shared" si="2"/>
        <v>4.7</v>
      </c>
      <c r="E386" s="16">
        <f t="shared" si="3"/>
        <v>36.38697042</v>
      </c>
      <c r="F386" s="25">
        <f t="shared" si="4"/>
        <v>873.2872901</v>
      </c>
      <c r="G386" s="19">
        <f t="shared" si="12"/>
        <v>11775.5702</v>
      </c>
      <c r="H386" s="25">
        <v>9.9</v>
      </c>
      <c r="I386" s="28">
        <v>0.23566666666666666</v>
      </c>
      <c r="J386" s="25">
        <v>5.0</v>
      </c>
      <c r="K386" s="16">
        <f t="shared" si="5"/>
        <v>28.58398676</v>
      </c>
      <c r="L386" s="20">
        <f t="shared" si="6"/>
        <v>12602.54597</v>
      </c>
      <c r="M386" s="25">
        <f t="shared" si="7"/>
        <v>10.394177</v>
      </c>
      <c r="N386" s="25">
        <f t="shared" si="8"/>
        <v>30551.62659</v>
      </c>
      <c r="O386" s="25">
        <f t="shared" si="10"/>
        <v>11305364.31</v>
      </c>
      <c r="P386" s="25"/>
    </row>
    <row r="387" ht="15.75" customHeight="1">
      <c r="A387" s="7">
        <v>42751.0</v>
      </c>
      <c r="B387" s="19">
        <v>7735.3142</v>
      </c>
      <c r="C387" s="23">
        <f t="shared" si="1"/>
        <v>7.7353142</v>
      </c>
      <c r="D387" s="16">
        <f t="shared" si="2"/>
        <v>4.7</v>
      </c>
      <c r="E387" s="16">
        <f t="shared" si="3"/>
        <v>36.35597674</v>
      </c>
      <c r="F387" s="25">
        <f t="shared" si="4"/>
        <v>872.5434418</v>
      </c>
      <c r="G387" s="19">
        <f t="shared" si="12"/>
        <v>12648.11364</v>
      </c>
      <c r="H387" s="25">
        <v>9.64</v>
      </c>
      <c r="I387" s="28">
        <v>0.23700000000000002</v>
      </c>
      <c r="J387" s="25">
        <v>5.0</v>
      </c>
      <c r="K387" s="16">
        <f t="shared" si="5"/>
        <v>28.72122162</v>
      </c>
      <c r="L387" s="20">
        <f t="shared" si="6"/>
        <v>12202.53165</v>
      </c>
      <c r="M387" s="25">
        <f t="shared" si="7"/>
        <v>10.72576741</v>
      </c>
      <c r="N387" s="25">
        <f t="shared" si="8"/>
        <v>30379.74684</v>
      </c>
      <c r="O387" s="25">
        <f t="shared" si="10"/>
        <v>11335744.05</v>
      </c>
      <c r="P387" s="25"/>
    </row>
    <row r="388" ht="15.75" customHeight="1">
      <c r="A388" s="7">
        <v>42752.0</v>
      </c>
      <c r="B388" s="19">
        <v>7657.6882</v>
      </c>
      <c r="C388" s="23">
        <f t="shared" si="1"/>
        <v>7.6576882</v>
      </c>
      <c r="D388" s="16">
        <f t="shared" si="2"/>
        <v>4.7</v>
      </c>
      <c r="E388" s="16">
        <f t="shared" si="3"/>
        <v>35.99113454</v>
      </c>
      <c r="F388" s="25">
        <f t="shared" si="4"/>
        <v>863.787229</v>
      </c>
      <c r="G388" s="19">
        <f t="shared" si="12"/>
        <v>13511.90087</v>
      </c>
      <c r="H388" s="25">
        <v>10.3</v>
      </c>
      <c r="I388" s="28">
        <v>0.23933333333333331</v>
      </c>
      <c r="J388" s="25">
        <v>5.0</v>
      </c>
      <c r="K388" s="16">
        <f t="shared" si="5"/>
        <v>28.71292733</v>
      </c>
      <c r="L388" s="20">
        <f t="shared" si="6"/>
        <v>12910.86351</v>
      </c>
      <c r="M388" s="25">
        <f t="shared" si="7"/>
        <v>10.03558625</v>
      </c>
      <c r="N388" s="25">
        <f t="shared" si="8"/>
        <v>30083.56546</v>
      </c>
      <c r="O388" s="25">
        <f t="shared" si="10"/>
        <v>11365827.62</v>
      </c>
      <c r="P388" s="25"/>
    </row>
    <row r="389" ht="15.75" customHeight="1">
      <c r="A389" s="7">
        <v>42753.0</v>
      </c>
      <c r="B389" s="19">
        <v>7592.5237</v>
      </c>
      <c r="C389" s="23">
        <f t="shared" si="1"/>
        <v>7.5925237</v>
      </c>
      <c r="D389" s="16">
        <f t="shared" si="2"/>
        <v>4.7</v>
      </c>
      <c r="E389" s="16">
        <f t="shared" si="3"/>
        <v>35.68486139</v>
      </c>
      <c r="F389" s="25">
        <f t="shared" si="4"/>
        <v>856.4366734</v>
      </c>
      <c r="G389" s="19">
        <f t="shared" si="12"/>
        <v>14368.33754</v>
      </c>
      <c r="H389" s="25">
        <v>10.23</v>
      </c>
      <c r="I389" s="28">
        <v>0.23633333333333334</v>
      </c>
      <c r="J389" s="25">
        <v>5.0</v>
      </c>
      <c r="K389" s="16">
        <f t="shared" si="5"/>
        <v>28.11174081</v>
      </c>
      <c r="L389" s="20">
        <f t="shared" si="6"/>
        <v>12985.89563</v>
      </c>
      <c r="M389" s="25">
        <f t="shared" si="7"/>
        <v>9.892694712</v>
      </c>
      <c r="N389" s="25">
        <f t="shared" si="8"/>
        <v>30465.44429</v>
      </c>
      <c r="O389" s="25">
        <f t="shared" si="10"/>
        <v>11396293.06</v>
      </c>
      <c r="P389" s="25"/>
    </row>
    <row r="390" ht="15.75" customHeight="1">
      <c r="A390" s="7">
        <v>42754.0</v>
      </c>
      <c r="B390" s="19">
        <v>8114.4421</v>
      </c>
      <c r="C390" s="23">
        <f t="shared" si="1"/>
        <v>8.1144421</v>
      </c>
      <c r="D390" s="16">
        <f t="shared" si="2"/>
        <v>4.7</v>
      </c>
      <c r="E390" s="16">
        <f t="shared" si="3"/>
        <v>38.13787787</v>
      </c>
      <c r="F390" s="25">
        <f t="shared" si="4"/>
        <v>915.3090689</v>
      </c>
      <c r="G390" s="19">
        <f t="shared" si="12"/>
        <v>15283.64661</v>
      </c>
      <c r="H390" s="25">
        <v>10.4</v>
      </c>
      <c r="I390" s="28">
        <v>0.23333333333333334</v>
      </c>
      <c r="J390" s="25">
        <v>5.0</v>
      </c>
      <c r="K390" s="16">
        <f t="shared" si="5"/>
        <v>29.6627939</v>
      </c>
      <c r="L390" s="20">
        <f t="shared" si="6"/>
        <v>13371.42857</v>
      </c>
      <c r="M390" s="25">
        <f t="shared" si="7"/>
        <v>10.2678902</v>
      </c>
      <c r="N390" s="25">
        <f t="shared" si="8"/>
        <v>30857.14286</v>
      </c>
      <c r="O390" s="25">
        <f t="shared" si="10"/>
        <v>11427150.21</v>
      </c>
      <c r="P390" s="25"/>
    </row>
    <row r="391" ht="15.75" customHeight="1">
      <c r="A391" s="7">
        <v>42755.0</v>
      </c>
      <c r="B391" s="19">
        <v>7838.6452</v>
      </c>
      <c r="C391" s="23">
        <f t="shared" si="1"/>
        <v>7.8386452</v>
      </c>
      <c r="D391" s="16">
        <f t="shared" si="2"/>
        <v>4.7</v>
      </c>
      <c r="E391" s="16">
        <f t="shared" si="3"/>
        <v>36.84163244</v>
      </c>
      <c r="F391" s="25">
        <f t="shared" si="4"/>
        <v>884.1991786</v>
      </c>
      <c r="G391" s="19">
        <f t="shared" si="12"/>
        <v>16167.84579</v>
      </c>
      <c r="H391" s="25">
        <v>10.6</v>
      </c>
      <c r="I391" s="28">
        <v>0.24016666666666667</v>
      </c>
      <c r="J391" s="25">
        <v>5.0</v>
      </c>
      <c r="K391" s="16">
        <f t="shared" si="5"/>
        <v>29.49377353</v>
      </c>
      <c r="L391" s="20">
        <f t="shared" si="6"/>
        <v>13240.805</v>
      </c>
      <c r="M391" s="25">
        <f t="shared" si="7"/>
        <v>10.01675327</v>
      </c>
      <c r="N391" s="25">
        <f t="shared" si="8"/>
        <v>29979.18112</v>
      </c>
      <c r="O391" s="25">
        <f t="shared" si="10"/>
        <v>11457129.39</v>
      </c>
      <c r="P391" s="25"/>
    </row>
    <row r="392" ht="15.75" customHeight="1">
      <c r="A392" s="7">
        <v>42756.0</v>
      </c>
      <c r="B392" s="19">
        <v>8044.0736</v>
      </c>
      <c r="C392" s="23">
        <f t="shared" si="1"/>
        <v>8.0440736</v>
      </c>
      <c r="D392" s="16">
        <f t="shared" si="2"/>
        <v>4.7</v>
      </c>
      <c r="E392" s="16">
        <f t="shared" si="3"/>
        <v>37.80714592</v>
      </c>
      <c r="F392" s="25">
        <f t="shared" si="4"/>
        <v>907.3715021</v>
      </c>
      <c r="G392" s="19">
        <f t="shared" si="12"/>
        <v>17075.21729</v>
      </c>
      <c r="H392" s="25">
        <v>10.91</v>
      </c>
      <c r="I392" s="28">
        <v>0.2378333333333333</v>
      </c>
      <c r="J392" s="25">
        <v>5.0</v>
      </c>
      <c r="K392" s="16">
        <f t="shared" si="5"/>
        <v>29.97266513</v>
      </c>
      <c r="L392" s="20">
        <f t="shared" si="6"/>
        <v>13761.73791</v>
      </c>
      <c r="M392" s="25">
        <f t="shared" si="7"/>
        <v>9.890155312</v>
      </c>
      <c r="N392" s="25">
        <f t="shared" si="8"/>
        <v>30273.30063</v>
      </c>
      <c r="O392" s="25">
        <f t="shared" si="10"/>
        <v>11487402.69</v>
      </c>
      <c r="P392" s="25"/>
    </row>
    <row r="393" ht="15.75" customHeight="1">
      <c r="A393" s="7">
        <v>42757.0</v>
      </c>
      <c r="B393" s="19">
        <v>8083.9775</v>
      </c>
      <c r="C393" s="23">
        <f t="shared" si="1"/>
        <v>8.0839775</v>
      </c>
      <c r="D393" s="16">
        <f t="shared" si="2"/>
        <v>4.7</v>
      </c>
      <c r="E393" s="16">
        <f t="shared" si="3"/>
        <v>37.99469425</v>
      </c>
      <c r="F393" s="25">
        <f t="shared" si="4"/>
        <v>911.872662</v>
      </c>
      <c r="G393" s="19">
        <f t="shared" si="12"/>
        <v>17987.08995</v>
      </c>
      <c r="H393" s="25">
        <v>10.7</v>
      </c>
      <c r="I393" s="28">
        <v>0.23633333333333334</v>
      </c>
      <c r="J393" s="25">
        <v>5.0</v>
      </c>
      <c r="K393" s="16">
        <f t="shared" si="5"/>
        <v>29.9313758</v>
      </c>
      <c r="L393" s="20">
        <f t="shared" si="6"/>
        <v>13582.51058</v>
      </c>
      <c r="M393" s="25">
        <f t="shared" si="7"/>
        <v>10.07036943</v>
      </c>
      <c r="N393" s="25">
        <f t="shared" si="8"/>
        <v>30465.44429</v>
      </c>
      <c r="O393" s="25">
        <f t="shared" si="10"/>
        <v>11517868.13</v>
      </c>
      <c r="P393" s="25"/>
    </row>
    <row r="394" ht="15.75" customHeight="1">
      <c r="A394" s="7">
        <v>42758.0</v>
      </c>
      <c r="B394" s="19">
        <v>8232.8818</v>
      </c>
      <c r="C394" s="23">
        <f t="shared" si="1"/>
        <v>8.2328818</v>
      </c>
      <c r="D394" s="16">
        <f t="shared" si="2"/>
        <v>4.7</v>
      </c>
      <c r="E394" s="16">
        <f t="shared" si="3"/>
        <v>38.69454446</v>
      </c>
      <c r="F394" s="25">
        <f t="shared" si="4"/>
        <v>928.669067</v>
      </c>
      <c r="G394" s="19">
        <f t="shared" si="12"/>
        <v>18915.75902</v>
      </c>
      <c r="H394" s="25">
        <v>10.82</v>
      </c>
      <c r="I394" s="28">
        <v>0.23700000000000002</v>
      </c>
      <c r="J394" s="25">
        <v>5.0</v>
      </c>
      <c r="K394" s="16">
        <f t="shared" si="5"/>
        <v>30.56869012</v>
      </c>
      <c r="L394" s="20">
        <f t="shared" si="6"/>
        <v>13696.20253</v>
      </c>
      <c r="M394" s="25">
        <f t="shared" si="7"/>
        <v>10.17072869</v>
      </c>
      <c r="N394" s="25">
        <f t="shared" si="8"/>
        <v>30379.74684</v>
      </c>
      <c r="O394" s="25">
        <f t="shared" si="10"/>
        <v>11548247.88</v>
      </c>
      <c r="P394" s="25"/>
    </row>
    <row r="395" ht="15.75" customHeight="1">
      <c r="A395" s="7">
        <v>42759.0</v>
      </c>
      <c r="B395" s="19">
        <v>8124.3364</v>
      </c>
      <c r="C395" s="23">
        <f t="shared" si="1"/>
        <v>8.1243364</v>
      </c>
      <c r="D395" s="16">
        <f t="shared" si="2"/>
        <v>4.7</v>
      </c>
      <c r="E395" s="16">
        <f t="shared" si="3"/>
        <v>38.18438108</v>
      </c>
      <c r="F395" s="25">
        <f t="shared" si="4"/>
        <v>916.4251459</v>
      </c>
      <c r="G395" s="19">
        <f t="shared" si="12"/>
        <v>19832.18416</v>
      </c>
      <c r="H395" s="25">
        <v>10.63</v>
      </c>
      <c r="I395" s="28">
        <v>0.23716666666666666</v>
      </c>
      <c r="J395" s="25">
        <v>5.0</v>
      </c>
      <c r="K395" s="16">
        <f t="shared" si="5"/>
        <v>30.1868746</v>
      </c>
      <c r="L395" s="20">
        <f t="shared" si="6"/>
        <v>13446.24034</v>
      </c>
      <c r="M395" s="25">
        <f t="shared" si="7"/>
        <v>10.22321247</v>
      </c>
      <c r="N395" s="25">
        <f t="shared" si="8"/>
        <v>30358.39775</v>
      </c>
      <c r="O395" s="25">
        <f t="shared" si="10"/>
        <v>11578606.28</v>
      </c>
      <c r="P395" s="25"/>
    </row>
    <row r="396" ht="15.75" customHeight="1">
      <c r="A396" s="7">
        <v>42760.0</v>
      </c>
      <c r="B396" s="19">
        <v>8145.8979</v>
      </c>
      <c r="C396" s="23">
        <f t="shared" si="1"/>
        <v>8.1458979</v>
      </c>
      <c r="D396" s="16">
        <f t="shared" si="2"/>
        <v>4.7</v>
      </c>
      <c r="E396" s="16">
        <f t="shared" si="3"/>
        <v>38.28572013</v>
      </c>
      <c r="F396" s="25">
        <f t="shared" si="4"/>
        <v>918.8572831</v>
      </c>
      <c r="G396" s="19">
        <f t="shared" si="12"/>
        <v>20751.04145</v>
      </c>
      <c r="H396" s="25">
        <v>10.57</v>
      </c>
      <c r="I396" s="28">
        <v>0.23850000000000002</v>
      </c>
      <c r="J396" s="25">
        <v>5.0</v>
      </c>
      <c r="K396" s="16">
        <f t="shared" si="5"/>
        <v>30.4371475</v>
      </c>
      <c r="L396" s="20">
        <f t="shared" si="6"/>
        <v>13295.59748</v>
      </c>
      <c r="M396" s="25">
        <f t="shared" si="7"/>
        <v>10.36648354</v>
      </c>
      <c r="N396" s="25">
        <f t="shared" si="8"/>
        <v>30188.67925</v>
      </c>
      <c r="O396" s="25">
        <f t="shared" si="10"/>
        <v>11608794.96</v>
      </c>
      <c r="P396" s="25"/>
    </row>
    <row r="397" ht="15.75" customHeight="1">
      <c r="A397" s="7">
        <v>42761.0</v>
      </c>
      <c r="B397" s="19">
        <v>8367.5758</v>
      </c>
      <c r="C397" s="23">
        <f t="shared" si="1"/>
        <v>8.3675758</v>
      </c>
      <c r="D397" s="16">
        <f t="shared" si="2"/>
        <v>4.7</v>
      </c>
      <c r="E397" s="16">
        <f t="shared" si="3"/>
        <v>39.32760626</v>
      </c>
      <c r="F397" s="25">
        <f t="shared" si="4"/>
        <v>943.8625502</v>
      </c>
      <c r="G397" s="19">
        <f t="shared" si="12"/>
        <v>21694.904</v>
      </c>
      <c r="H397" s="25">
        <v>10.59</v>
      </c>
      <c r="I397" s="28">
        <v>0.23566666666666666</v>
      </c>
      <c r="J397" s="25">
        <v>5.0</v>
      </c>
      <c r="K397" s="16">
        <f t="shared" si="5"/>
        <v>30.89401958</v>
      </c>
      <c r="L397" s="20">
        <f t="shared" si="6"/>
        <v>13480.90523</v>
      </c>
      <c r="M397" s="25">
        <f t="shared" si="7"/>
        <v>10.50221629</v>
      </c>
      <c r="N397" s="25">
        <f t="shared" si="8"/>
        <v>30551.62659</v>
      </c>
      <c r="O397" s="25">
        <f t="shared" si="10"/>
        <v>11639346.58</v>
      </c>
      <c r="P397" s="25"/>
    </row>
    <row r="398" ht="15.75" customHeight="1">
      <c r="A398" s="7">
        <v>42762.0</v>
      </c>
      <c r="B398" s="19">
        <v>8244.2883</v>
      </c>
      <c r="C398" s="23">
        <f t="shared" si="1"/>
        <v>8.2442883</v>
      </c>
      <c r="D398" s="16">
        <f t="shared" si="2"/>
        <v>4.7</v>
      </c>
      <c r="E398" s="16">
        <f t="shared" si="3"/>
        <v>38.74815501</v>
      </c>
      <c r="F398" s="25">
        <f t="shared" si="4"/>
        <v>929.9557202</v>
      </c>
      <c r="G398" s="19">
        <f t="shared" si="12"/>
        <v>22624.85972</v>
      </c>
      <c r="H398" s="25">
        <v>10.54</v>
      </c>
      <c r="I398" s="28">
        <v>0.23933333333333331</v>
      </c>
      <c r="J398" s="25">
        <v>5.0</v>
      </c>
      <c r="K398" s="16">
        <f t="shared" si="5"/>
        <v>30.912417</v>
      </c>
      <c r="L398" s="20">
        <f t="shared" si="6"/>
        <v>13211.69916</v>
      </c>
      <c r="M398" s="25">
        <f t="shared" si="7"/>
        <v>10.5583208</v>
      </c>
      <c r="N398" s="25">
        <f t="shared" si="8"/>
        <v>30083.56546</v>
      </c>
      <c r="O398" s="25">
        <f t="shared" si="10"/>
        <v>11669430.15</v>
      </c>
      <c r="P398" s="25"/>
    </row>
    <row r="399" ht="15.75" customHeight="1">
      <c r="A399" s="7">
        <v>42763.0</v>
      </c>
      <c r="B399" s="19">
        <v>8279.3794</v>
      </c>
      <c r="C399" s="23">
        <f t="shared" si="1"/>
        <v>8.2793794</v>
      </c>
      <c r="D399" s="16">
        <f t="shared" si="2"/>
        <v>4.7</v>
      </c>
      <c r="E399" s="16">
        <f t="shared" si="3"/>
        <v>38.91308318</v>
      </c>
      <c r="F399" s="25">
        <f t="shared" si="4"/>
        <v>933.9139963</v>
      </c>
      <c r="G399" s="19">
        <f t="shared" si="12"/>
        <v>23558.77371</v>
      </c>
      <c r="H399" s="25">
        <v>10.57</v>
      </c>
      <c r="I399" s="28">
        <v>0.23683333333333334</v>
      </c>
      <c r="J399" s="25">
        <v>5.0</v>
      </c>
      <c r="K399" s="16">
        <f t="shared" si="5"/>
        <v>30.71971733</v>
      </c>
      <c r="L399" s="20">
        <f t="shared" si="6"/>
        <v>13389.16256</v>
      </c>
      <c r="M399" s="25">
        <f t="shared" si="7"/>
        <v>10.46272303</v>
      </c>
      <c r="N399" s="25">
        <f t="shared" si="8"/>
        <v>30401.12597</v>
      </c>
      <c r="O399" s="25">
        <f t="shared" si="10"/>
        <v>11699831.27</v>
      </c>
      <c r="P399" s="25"/>
    </row>
    <row r="400" ht="15.75" customHeight="1">
      <c r="A400" s="7">
        <v>42764.0</v>
      </c>
      <c r="B400" s="19">
        <v>8111.2062</v>
      </c>
      <c r="C400" s="23">
        <f t="shared" si="1"/>
        <v>8.1112062</v>
      </c>
      <c r="D400" s="16">
        <f t="shared" si="2"/>
        <v>4.7</v>
      </c>
      <c r="E400" s="16">
        <f t="shared" si="3"/>
        <v>38.12266914</v>
      </c>
      <c r="F400" s="25">
        <f t="shared" si="4"/>
        <v>914.9440594</v>
      </c>
      <c r="G400" s="19">
        <f t="shared" si="12"/>
        <v>24473.71777</v>
      </c>
      <c r="H400" s="25">
        <v>10.48</v>
      </c>
      <c r="I400" s="28">
        <v>0.2405</v>
      </c>
      <c r="J400" s="25">
        <v>5.0</v>
      </c>
      <c r="K400" s="16">
        <f t="shared" si="5"/>
        <v>30.56167309</v>
      </c>
      <c r="L400" s="20">
        <f t="shared" si="6"/>
        <v>13072.76507</v>
      </c>
      <c r="M400" s="25">
        <f t="shared" si="7"/>
        <v>10.49828465</v>
      </c>
      <c r="N400" s="25">
        <f t="shared" si="8"/>
        <v>29937.62994</v>
      </c>
      <c r="O400" s="25">
        <f t="shared" si="10"/>
        <v>11729768.9</v>
      </c>
      <c r="P400" s="25"/>
    </row>
    <row r="401" ht="15.75" customHeight="1">
      <c r="A401" s="7">
        <v>42765.0</v>
      </c>
      <c r="B401" s="19">
        <v>8348.0885</v>
      </c>
      <c r="C401" s="23">
        <f t="shared" si="1"/>
        <v>8.3480885</v>
      </c>
      <c r="D401" s="16">
        <f t="shared" si="2"/>
        <v>4.7</v>
      </c>
      <c r="E401" s="16">
        <f t="shared" si="3"/>
        <v>39.23601595</v>
      </c>
      <c r="F401" s="25">
        <f t="shared" si="4"/>
        <v>941.6643828</v>
      </c>
      <c r="G401" s="19">
        <f t="shared" si="12"/>
        <v>25415.38216</v>
      </c>
      <c r="H401" s="25">
        <v>10.57</v>
      </c>
      <c r="I401" s="28">
        <v>0.235</v>
      </c>
      <c r="J401" s="25">
        <v>5.0</v>
      </c>
      <c r="K401" s="16">
        <f t="shared" si="5"/>
        <v>30.73487916</v>
      </c>
      <c r="L401" s="20">
        <f t="shared" si="6"/>
        <v>13493.61702</v>
      </c>
      <c r="M401" s="25">
        <f t="shared" si="7"/>
        <v>10.46788694</v>
      </c>
      <c r="N401" s="25">
        <f t="shared" si="8"/>
        <v>30638.29787</v>
      </c>
      <c r="O401" s="25">
        <f t="shared" si="10"/>
        <v>11760407.2</v>
      </c>
      <c r="P401" s="25"/>
    </row>
    <row r="402" ht="15.75" customHeight="1">
      <c r="A402" s="7">
        <v>42766.0</v>
      </c>
      <c r="B402" s="19">
        <v>8339.12</v>
      </c>
      <c r="C402" s="23">
        <f t="shared" si="1"/>
        <v>8.33912</v>
      </c>
      <c r="D402" s="16">
        <f t="shared" si="2"/>
        <v>4.7</v>
      </c>
      <c r="E402" s="16">
        <f t="shared" si="3"/>
        <v>39.193864</v>
      </c>
      <c r="F402" s="25">
        <f t="shared" si="4"/>
        <v>940.652736</v>
      </c>
      <c r="G402" s="19">
        <f t="shared" si="12"/>
        <v>26356.03489</v>
      </c>
      <c r="H402" s="25">
        <v>10.73</v>
      </c>
      <c r="I402" s="28">
        <v>0.23816666666666667</v>
      </c>
      <c r="J402" s="25">
        <v>5.0</v>
      </c>
      <c r="K402" s="16">
        <f t="shared" si="5"/>
        <v>31.11557314</v>
      </c>
      <c r="L402" s="20">
        <f t="shared" si="6"/>
        <v>13515.74528</v>
      </c>
      <c r="M402" s="25">
        <f t="shared" si="7"/>
        <v>10.43952128</v>
      </c>
      <c r="N402" s="25">
        <f t="shared" si="8"/>
        <v>30230.93072</v>
      </c>
      <c r="O402" s="25">
        <f t="shared" si="10"/>
        <v>11790638.13</v>
      </c>
      <c r="P402" s="25"/>
    </row>
    <row r="403" ht="15.75" customHeight="1">
      <c r="A403" s="7">
        <v>42767.0</v>
      </c>
      <c r="B403" s="19">
        <v>8226.0029</v>
      </c>
      <c r="C403" s="23">
        <f t="shared" si="1"/>
        <v>8.2260029</v>
      </c>
      <c r="D403" s="16">
        <f t="shared" si="2"/>
        <v>4.7</v>
      </c>
      <c r="E403" s="16">
        <f t="shared" si="3"/>
        <v>38.66221363</v>
      </c>
      <c r="F403" s="25">
        <f t="shared" si="4"/>
        <v>927.8931271</v>
      </c>
      <c r="G403" s="19">
        <f t="shared" si="12"/>
        <v>27283.92802</v>
      </c>
      <c r="H403" s="25">
        <v>10.73</v>
      </c>
      <c r="I403" s="28">
        <v>0.23866666666666667</v>
      </c>
      <c r="J403" s="25">
        <v>5.0</v>
      </c>
      <c r="K403" s="16">
        <f t="shared" si="5"/>
        <v>30.75793884</v>
      </c>
      <c r="L403" s="20">
        <f t="shared" si="6"/>
        <v>13487.43017</v>
      </c>
      <c r="M403" s="25">
        <f t="shared" si="7"/>
        <v>10.31953214</v>
      </c>
      <c r="N403" s="25">
        <f t="shared" si="8"/>
        <v>30167.59777</v>
      </c>
      <c r="O403" s="25">
        <f t="shared" si="10"/>
        <v>11820805.73</v>
      </c>
      <c r="P403" s="25"/>
    </row>
    <row r="404" ht="15.75" customHeight="1">
      <c r="A404" s="7">
        <v>42768.0</v>
      </c>
      <c r="B404" s="19">
        <v>8407.2648</v>
      </c>
      <c r="C404" s="23">
        <f t="shared" si="1"/>
        <v>8.4072648</v>
      </c>
      <c r="D404" s="16">
        <f t="shared" si="2"/>
        <v>4.7</v>
      </c>
      <c r="E404" s="16">
        <f t="shared" si="3"/>
        <v>39.51414456</v>
      </c>
      <c r="F404" s="25">
        <f t="shared" si="4"/>
        <v>948.3394694</v>
      </c>
      <c r="G404" s="19">
        <f t="shared" si="12"/>
        <v>28232.26749</v>
      </c>
      <c r="H404" s="25">
        <v>10.82</v>
      </c>
      <c r="I404" s="28">
        <v>0.23666666666666666</v>
      </c>
      <c r="J404" s="25">
        <v>5.0</v>
      </c>
      <c r="K404" s="16">
        <f t="shared" si="5"/>
        <v>31.1722696</v>
      </c>
      <c r="L404" s="20">
        <f t="shared" si="6"/>
        <v>13715.49296</v>
      </c>
      <c r="M404" s="25">
        <f t="shared" si="7"/>
        <v>10.37154996</v>
      </c>
      <c r="N404" s="25">
        <f t="shared" si="8"/>
        <v>30422.53521</v>
      </c>
      <c r="O404" s="25">
        <f t="shared" si="10"/>
        <v>11851228.27</v>
      </c>
      <c r="P404" s="25"/>
    </row>
    <row r="405" ht="15.75" customHeight="1">
      <c r="A405" s="7">
        <v>42769.0</v>
      </c>
      <c r="B405" s="19">
        <v>8271.9789</v>
      </c>
      <c r="C405" s="23">
        <f t="shared" si="1"/>
        <v>8.2719789</v>
      </c>
      <c r="D405" s="16">
        <f t="shared" si="2"/>
        <v>4.7</v>
      </c>
      <c r="E405" s="16">
        <f t="shared" si="3"/>
        <v>38.87830083</v>
      </c>
      <c r="F405" s="25">
        <f t="shared" si="4"/>
        <v>933.0792199</v>
      </c>
      <c r="G405" s="19">
        <f t="shared" si="12"/>
        <v>29165.34671</v>
      </c>
      <c r="H405" s="25">
        <v>11.11</v>
      </c>
      <c r="I405" s="28">
        <v>0.23966666666666667</v>
      </c>
      <c r="J405" s="25">
        <v>5.0</v>
      </c>
      <c r="K405" s="16">
        <f t="shared" si="5"/>
        <v>31.05944255</v>
      </c>
      <c r="L405" s="20">
        <f t="shared" si="6"/>
        <v>13906.81502</v>
      </c>
      <c r="M405" s="25">
        <f t="shared" si="7"/>
        <v>10.06426581</v>
      </c>
      <c r="N405" s="25">
        <f t="shared" si="8"/>
        <v>30041.72462</v>
      </c>
      <c r="O405" s="25">
        <f t="shared" si="10"/>
        <v>11881269.99</v>
      </c>
      <c r="P405" s="25"/>
    </row>
    <row r="406" ht="15.75" customHeight="1">
      <c r="A406" s="7">
        <v>42770.0</v>
      </c>
      <c r="B406" s="19">
        <v>8427.7058</v>
      </c>
      <c r="C406" s="23">
        <f t="shared" si="1"/>
        <v>8.4277058</v>
      </c>
      <c r="D406" s="16">
        <f t="shared" si="2"/>
        <v>4.7</v>
      </c>
      <c r="E406" s="16">
        <f t="shared" si="3"/>
        <v>39.61021726</v>
      </c>
      <c r="F406" s="25">
        <f t="shared" si="4"/>
        <v>950.6452142</v>
      </c>
      <c r="G406" s="19">
        <f t="shared" si="12"/>
        <v>30115.99192</v>
      </c>
      <c r="H406" s="25">
        <v>11.43</v>
      </c>
      <c r="I406" s="28">
        <v>0.2353333333333333</v>
      </c>
      <c r="J406" s="25">
        <v>5.0</v>
      </c>
      <c r="K406" s="16">
        <f t="shared" si="5"/>
        <v>31.07201487</v>
      </c>
      <c r="L406" s="20">
        <f t="shared" si="6"/>
        <v>14570.82153</v>
      </c>
      <c r="M406" s="25">
        <f t="shared" si="7"/>
        <v>9.786461377</v>
      </c>
      <c r="N406" s="25">
        <f t="shared" si="8"/>
        <v>30594.90085</v>
      </c>
      <c r="O406" s="25">
        <f t="shared" si="10"/>
        <v>11911864.89</v>
      </c>
      <c r="P406" s="25"/>
    </row>
    <row r="407" ht="15.75" customHeight="1">
      <c r="A407" s="7">
        <v>42771.0</v>
      </c>
      <c r="B407" s="19">
        <v>8773.2937</v>
      </c>
      <c r="C407" s="23">
        <f t="shared" si="1"/>
        <v>8.7732937</v>
      </c>
      <c r="D407" s="16">
        <f t="shared" si="2"/>
        <v>4.7</v>
      </c>
      <c r="E407" s="16">
        <f t="shared" si="3"/>
        <v>41.23448039</v>
      </c>
      <c r="F407" s="25">
        <f t="shared" si="4"/>
        <v>989.6275294</v>
      </c>
      <c r="G407" s="19">
        <f t="shared" si="12"/>
        <v>31105.61945</v>
      </c>
      <c r="H407" s="25">
        <v>11.35</v>
      </c>
      <c r="I407" s="28">
        <v>0.23600000000000002</v>
      </c>
      <c r="J407" s="25">
        <v>5.0</v>
      </c>
      <c r="K407" s="16">
        <f t="shared" si="5"/>
        <v>32.43779124</v>
      </c>
      <c r="L407" s="20">
        <f t="shared" si="6"/>
        <v>14427.9661</v>
      </c>
      <c r="M407" s="25">
        <f t="shared" si="7"/>
        <v>10.28863863</v>
      </c>
      <c r="N407" s="25">
        <f t="shared" si="8"/>
        <v>30508.47458</v>
      </c>
      <c r="O407" s="25">
        <f t="shared" si="10"/>
        <v>11942373.37</v>
      </c>
      <c r="P407" s="25"/>
    </row>
    <row r="408" ht="15.75" customHeight="1">
      <c r="A408" s="7">
        <v>42772.0</v>
      </c>
      <c r="B408" s="19">
        <v>8877.6557</v>
      </c>
      <c r="C408" s="23">
        <f t="shared" si="1"/>
        <v>8.8776557</v>
      </c>
      <c r="D408" s="16">
        <f t="shared" si="2"/>
        <v>4.7</v>
      </c>
      <c r="E408" s="16">
        <f t="shared" si="3"/>
        <v>41.72498179</v>
      </c>
      <c r="F408" s="25">
        <f t="shared" si="4"/>
        <v>1001.399563</v>
      </c>
      <c r="G408" s="19">
        <f t="shared" si="12"/>
        <v>32107.01902</v>
      </c>
      <c r="H408" s="25">
        <v>11.39</v>
      </c>
      <c r="I408" s="28">
        <v>0.23683333333333334</v>
      </c>
      <c r="J408" s="25">
        <v>5.0</v>
      </c>
      <c r="K408" s="16">
        <f t="shared" si="5"/>
        <v>32.93955507</v>
      </c>
      <c r="L408" s="20">
        <f t="shared" si="6"/>
        <v>14427.8677</v>
      </c>
      <c r="M408" s="25">
        <f t="shared" si="7"/>
        <v>10.4110973</v>
      </c>
      <c r="N408" s="25">
        <f t="shared" si="8"/>
        <v>30401.12597</v>
      </c>
      <c r="O408" s="25">
        <f t="shared" si="10"/>
        <v>11972774.49</v>
      </c>
      <c r="P408" s="25"/>
    </row>
    <row r="409" ht="15.75" customHeight="1">
      <c r="A409" s="7">
        <v>42773.0</v>
      </c>
      <c r="B409" s="19">
        <v>8865.7805</v>
      </c>
      <c r="C409" s="23">
        <f t="shared" si="1"/>
        <v>8.8657805</v>
      </c>
      <c r="D409" s="16">
        <f t="shared" si="2"/>
        <v>4.7</v>
      </c>
      <c r="E409" s="16">
        <f t="shared" si="3"/>
        <v>41.66916835</v>
      </c>
      <c r="F409" s="25">
        <f t="shared" si="4"/>
        <v>1000.06004</v>
      </c>
      <c r="G409" s="19">
        <f t="shared" si="12"/>
        <v>33107.07906</v>
      </c>
      <c r="H409" s="25">
        <v>11.52</v>
      </c>
      <c r="I409" s="28">
        <v>0.239</v>
      </c>
      <c r="J409" s="25">
        <v>5.0</v>
      </c>
      <c r="K409" s="16">
        <f t="shared" si="5"/>
        <v>33.19643745</v>
      </c>
      <c r="L409" s="20">
        <f t="shared" si="6"/>
        <v>14460.25105</v>
      </c>
      <c r="M409" s="25">
        <f t="shared" si="7"/>
        <v>10.3738867</v>
      </c>
      <c r="N409" s="25">
        <f t="shared" si="8"/>
        <v>30125.52301</v>
      </c>
      <c r="O409" s="25">
        <f t="shared" si="10"/>
        <v>12002900.01</v>
      </c>
      <c r="P409" s="25"/>
    </row>
    <row r="410" ht="15.75" customHeight="1">
      <c r="A410" s="7">
        <v>42774.0</v>
      </c>
      <c r="B410" s="19">
        <v>8981.8497</v>
      </c>
      <c r="C410" s="23">
        <f t="shared" si="1"/>
        <v>8.9818497</v>
      </c>
      <c r="D410" s="16">
        <f t="shared" si="2"/>
        <v>4.7</v>
      </c>
      <c r="E410" s="16">
        <f t="shared" si="3"/>
        <v>42.21469359</v>
      </c>
      <c r="F410" s="25">
        <f t="shared" si="4"/>
        <v>1013.152646</v>
      </c>
      <c r="G410" s="19">
        <f t="shared" si="12"/>
        <v>34120.2317</v>
      </c>
      <c r="H410" s="25">
        <v>11.43</v>
      </c>
      <c r="I410" s="28">
        <v>0.23633333333333334</v>
      </c>
      <c r="J410" s="25">
        <v>5.0</v>
      </c>
      <c r="K410" s="16">
        <f t="shared" si="5"/>
        <v>33.25579751</v>
      </c>
      <c r="L410" s="20">
        <f t="shared" si="6"/>
        <v>14509.16784</v>
      </c>
      <c r="M410" s="25">
        <f t="shared" si="7"/>
        <v>10.47426693</v>
      </c>
      <c r="N410" s="25">
        <f t="shared" si="8"/>
        <v>30465.44429</v>
      </c>
      <c r="O410" s="25">
        <f t="shared" si="10"/>
        <v>12033365.46</v>
      </c>
      <c r="P410" s="25"/>
    </row>
    <row r="411" ht="15.75" customHeight="1">
      <c r="A411" s="7">
        <v>42775.0</v>
      </c>
      <c r="B411" s="19">
        <v>8947.4759</v>
      </c>
      <c r="C411" s="23">
        <f t="shared" si="1"/>
        <v>8.9474759</v>
      </c>
      <c r="D411" s="16">
        <f t="shared" si="2"/>
        <v>4.7</v>
      </c>
      <c r="E411" s="16">
        <f t="shared" si="3"/>
        <v>42.05313673</v>
      </c>
      <c r="F411" s="25">
        <f t="shared" si="4"/>
        <v>1009.275282</v>
      </c>
      <c r="G411" s="19">
        <f t="shared" si="12"/>
        <v>35129.50698</v>
      </c>
      <c r="H411" s="25">
        <v>11.03</v>
      </c>
      <c r="I411" s="28">
        <v>0.2375</v>
      </c>
      <c r="J411" s="25">
        <v>5.0</v>
      </c>
      <c r="K411" s="16">
        <f t="shared" si="5"/>
        <v>33.29206658</v>
      </c>
      <c r="L411" s="20">
        <f t="shared" si="6"/>
        <v>13932.63158</v>
      </c>
      <c r="M411" s="25">
        <f t="shared" si="7"/>
        <v>10.86595101</v>
      </c>
      <c r="N411" s="25">
        <f t="shared" si="8"/>
        <v>30315.78947</v>
      </c>
      <c r="O411" s="25">
        <f t="shared" si="10"/>
        <v>12063681.25</v>
      </c>
      <c r="P411" s="25"/>
    </row>
    <row r="412" ht="15.75" customHeight="1">
      <c r="A412" s="7">
        <v>42776.0</v>
      </c>
      <c r="B412" s="19">
        <v>9217.8017</v>
      </c>
      <c r="C412" s="23">
        <f t="shared" si="1"/>
        <v>9.2178017</v>
      </c>
      <c r="D412" s="16">
        <f t="shared" si="2"/>
        <v>4.7</v>
      </c>
      <c r="E412" s="16">
        <f t="shared" si="3"/>
        <v>43.32366799</v>
      </c>
      <c r="F412" s="25">
        <f t="shared" si="4"/>
        <v>1039.768032</v>
      </c>
      <c r="G412" s="19">
        <f t="shared" si="12"/>
        <v>36169.27502</v>
      </c>
      <c r="H412" s="25">
        <v>11.28</v>
      </c>
      <c r="I412" s="28">
        <v>0.23716666666666666</v>
      </c>
      <c r="J412" s="25">
        <v>5.0</v>
      </c>
      <c r="K412" s="16">
        <f t="shared" si="5"/>
        <v>34.24976642</v>
      </c>
      <c r="L412" s="20">
        <f t="shared" si="6"/>
        <v>14268.44694</v>
      </c>
      <c r="M412" s="25">
        <f t="shared" si="7"/>
        <v>10.93077652</v>
      </c>
      <c r="N412" s="25">
        <f t="shared" si="8"/>
        <v>30358.39775</v>
      </c>
      <c r="O412" s="25">
        <f t="shared" si="10"/>
        <v>12094039.65</v>
      </c>
      <c r="P412" s="25"/>
    </row>
    <row r="413" ht="15.75" customHeight="1">
      <c r="A413" s="7">
        <v>42777.0</v>
      </c>
      <c r="B413" s="19">
        <v>9275.2906</v>
      </c>
      <c r="C413" s="23">
        <f t="shared" si="1"/>
        <v>9.2752906</v>
      </c>
      <c r="D413" s="16">
        <f t="shared" si="2"/>
        <v>4.7</v>
      </c>
      <c r="E413" s="16">
        <f t="shared" si="3"/>
        <v>43.59386582</v>
      </c>
      <c r="F413" s="25">
        <f t="shared" si="4"/>
        <v>1046.25278</v>
      </c>
      <c r="G413" s="19">
        <f t="shared" si="12"/>
        <v>37215.5278</v>
      </c>
      <c r="H413" s="25">
        <v>11.35</v>
      </c>
      <c r="I413" s="28">
        <v>0.23700000000000002</v>
      </c>
      <c r="J413" s="25">
        <v>5.0</v>
      </c>
      <c r="K413" s="16">
        <f t="shared" si="5"/>
        <v>34.439154</v>
      </c>
      <c r="L413" s="20">
        <f t="shared" si="6"/>
        <v>14367.08861</v>
      </c>
      <c r="M413" s="25">
        <f t="shared" si="7"/>
        <v>10.92343211</v>
      </c>
      <c r="N413" s="25">
        <f t="shared" si="8"/>
        <v>30379.74684</v>
      </c>
      <c r="O413" s="25">
        <f t="shared" si="10"/>
        <v>12124419.39</v>
      </c>
      <c r="P413" s="25"/>
    </row>
    <row r="414" ht="15.75" customHeight="1">
      <c r="A414" s="7">
        <v>42778.0</v>
      </c>
      <c r="B414" s="19">
        <v>9392.2664</v>
      </c>
      <c r="C414" s="23">
        <f t="shared" si="1"/>
        <v>9.3922664</v>
      </c>
      <c r="D414" s="16">
        <f t="shared" si="2"/>
        <v>4.7</v>
      </c>
      <c r="E414" s="16">
        <f t="shared" si="3"/>
        <v>44.14365208</v>
      </c>
      <c r="F414" s="25">
        <f t="shared" si="4"/>
        <v>1059.44765</v>
      </c>
      <c r="G414" s="19">
        <f t="shared" si="12"/>
        <v>38274.97544</v>
      </c>
      <c r="H414" s="25">
        <v>11.4</v>
      </c>
      <c r="I414" s="28">
        <v>0.23683333333333334</v>
      </c>
      <c r="J414" s="25">
        <v>5.0</v>
      </c>
      <c r="K414" s="16">
        <f t="shared" si="5"/>
        <v>34.84896089</v>
      </c>
      <c r="L414" s="20">
        <f t="shared" si="6"/>
        <v>14440.53483</v>
      </c>
      <c r="M414" s="25">
        <f t="shared" si="7"/>
        <v>11.00493502</v>
      </c>
      <c r="N414" s="25">
        <f t="shared" si="8"/>
        <v>30401.12597</v>
      </c>
      <c r="O414" s="25">
        <f t="shared" si="10"/>
        <v>12154820.52</v>
      </c>
      <c r="P414" s="25"/>
    </row>
    <row r="415" ht="15.75" customHeight="1">
      <c r="A415" s="7">
        <v>42779.0</v>
      </c>
      <c r="B415" s="19">
        <v>9522.8756</v>
      </c>
      <c r="C415" s="23">
        <f t="shared" si="1"/>
        <v>9.5228756</v>
      </c>
      <c r="D415" s="16">
        <f t="shared" si="2"/>
        <v>4.7</v>
      </c>
      <c r="E415" s="16">
        <f t="shared" si="3"/>
        <v>44.75751532</v>
      </c>
      <c r="F415" s="25">
        <f t="shared" si="4"/>
        <v>1074.180368</v>
      </c>
      <c r="G415" s="19">
        <f t="shared" si="12"/>
        <v>39349.15581</v>
      </c>
      <c r="H415" s="25">
        <v>11.27</v>
      </c>
      <c r="I415" s="28">
        <v>0.2365</v>
      </c>
      <c r="J415" s="25">
        <v>5.0</v>
      </c>
      <c r="K415" s="16">
        <f t="shared" si="5"/>
        <v>35.28384124</v>
      </c>
      <c r="L415" s="20">
        <f t="shared" si="6"/>
        <v>14295.98309</v>
      </c>
      <c r="M415" s="25">
        <f t="shared" si="7"/>
        <v>11.27079223</v>
      </c>
      <c r="N415" s="25">
        <f t="shared" si="8"/>
        <v>30443.97463</v>
      </c>
      <c r="O415" s="25">
        <f t="shared" si="10"/>
        <v>12185264.49</v>
      </c>
      <c r="P415" s="25"/>
    </row>
    <row r="416" ht="15.75" customHeight="1">
      <c r="A416" s="7">
        <v>42780.0</v>
      </c>
      <c r="B416" s="19">
        <v>9629.3742</v>
      </c>
      <c r="C416" s="23">
        <f t="shared" si="1"/>
        <v>9.6293742</v>
      </c>
      <c r="D416" s="16">
        <f t="shared" si="2"/>
        <v>4.7</v>
      </c>
      <c r="E416" s="16">
        <f t="shared" si="3"/>
        <v>45.25805874</v>
      </c>
      <c r="F416" s="25">
        <f t="shared" si="4"/>
        <v>1086.19341</v>
      </c>
      <c r="G416" s="19">
        <f t="shared" si="12"/>
        <v>40435.34922</v>
      </c>
      <c r="H416" s="25">
        <v>13.03</v>
      </c>
      <c r="I416" s="28">
        <v>0.23816666666666667</v>
      </c>
      <c r="J416" s="25">
        <v>5.0</v>
      </c>
      <c r="K416" s="16">
        <f t="shared" si="5"/>
        <v>35.92986997</v>
      </c>
      <c r="L416" s="20">
        <f t="shared" si="6"/>
        <v>16412.87614</v>
      </c>
      <c r="M416" s="25">
        <f t="shared" si="7"/>
        <v>9.926901909</v>
      </c>
      <c r="N416" s="25">
        <f t="shared" si="8"/>
        <v>30230.93072</v>
      </c>
      <c r="O416" s="25">
        <f t="shared" si="10"/>
        <v>12215495.42</v>
      </c>
      <c r="P416" s="25"/>
    </row>
    <row r="417" ht="15.75" customHeight="1">
      <c r="A417" s="7">
        <v>42781.0</v>
      </c>
      <c r="B417" s="19">
        <v>9674.344</v>
      </c>
      <c r="C417" s="23">
        <f t="shared" si="1"/>
        <v>9.674344</v>
      </c>
      <c r="D417" s="16">
        <f t="shared" si="2"/>
        <v>4.7</v>
      </c>
      <c r="E417" s="16">
        <f t="shared" si="3"/>
        <v>45.4694168</v>
      </c>
      <c r="F417" s="25">
        <f t="shared" si="4"/>
        <v>1091.266003</v>
      </c>
      <c r="G417" s="19">
        <f t="shared" si="12"/>
        <v>41526.61523</v>
      </c>
      <c r="H417" s="25">
        <v>12.92</v>
      </c>
      <c r="I417" s="28">
        <v>0.23566666666666666</v>
      </c>
      <c r="J417" s="25">
        <v>5.0</v>
      </c>
      <c r="K417" s="16">
        <f t="shared" si="5"/>
        <v>35.71875298</v>
      </c>
      <c r="L417" s="20">
        <f t="shared" si="6"/>
        <v>16446.95898</v>
      </c>
      <c r="M417" s="25">
        <f t="shared" si="7"/>
        <v>9.952593708</v>
      </c>
      <c r="N417" s="25">
        <f t="shared" si="8"/>
        <v>30551.62659</v>
      </c>
      <c r="O417" s="25">
        <f t="shared" si="10"/>
        <v>12246047.05</v>
      </c>
      <c r="P417" s="25"/>
    </row>
    <row r="418" ht="15.75" customHeight="1">
      <c r="A418" s="7">
        <v>42782.0</v>
      </c>
      <c r="B418" s="19">
        <v>9633.6869</v>
      </c>
      <c r="C418" s="23">
        <f t="shared" si="1"/>
        <v>9.6336869</v>
      </c>
      <c r="D418" s="16">
        <f t="shared" si="2"/>
        <v>4.7</v>
      </c>
      <c r="E418" s="16">
        <f t="shared" si="3"/>
        <v>45.27832843</v>
      </c>
      <c r="F418" s="25">
        <f t="shared" si="4"/>
        <v>1086.679882</v>
      </c>
      <c r="G418" s="19">
        <f t="shared" si="12"/>
        <v>42613.29511</v>
      </c>
      <c r="H418" s="25">
        <v>12.9</v>
      </c>
      <c r="I418" s="28">
        <v>0.23700000000000002</v>
      </c>
      <c r="J418" s="25">
        <v>5.0</v>
      </c>
      <c r="K418" s="16">
        <f t="shared" si="5"/>
        <v>35.76987946</v>
      </c>
      <c r="L418" s="20">
        <f t="shared" si="6"/>
        <v>16329.11392</v>
      </c>
      <c r="M418" s="25">
        <f t="shared" si="7"/>
        <v>9.982291942</v>
      </c>
      <c r="N418" s="25">
        <f t="shared" si="8"/>
        <v>30379.74684</v>
      </c>
      <c r="O418" s="25">
        <f t="shared" si="10"/>
        <v>12276426.8</v>
      </c>
      <c r="P418" s="25"/>
    </row>
    <row r="419" ht="15.75" customHeight="1">
      <c r="A419" s="7">
        <v>42783.0</v>
      </c>
      <c r="B419" s="19">
        <v>9813.818</v>
      </c>
      <c r="C419" s="23">
        <f t="shared" si="1"/>
        <v>9.813818</v>
      </c>
      <c r="D419" s="16">
        <f t="shared" si="2"/>
        <v>4.7</v>
      </c>
      <c r="E419" s="16">
        <f t="shared" si="3"/>
        <v>46.1249446</v>
      </c>
      <c r="F419" s="25">
        <f t="shared" si="4"/>
        <v>1106.99867</v>
      </c>
      <c r="G419" s="19">
        <f t="shared" si="12"/>
        <v>43720.29378</v>
      </c>
      <c r="H419" s="25">
        <v>12.68</v>
      </c>
      <c r="I419" s="28">
        <v>0.23883333333333334</v>
      </c>
      <c r="J419" s="25">
        <v>5.0</v>
      </c>
      <c r="K419" s="16">
        <f t="shared" si="5"/>
        <v>36.7205809</v>
      </c>
      <c r="L419" s="20">
        <f t="shared" si="6"/>
        <v>15927.42498</v>
      </c>
      <c r="M419" s="25">
        <f t="shared" si="7"/>
        <v>10.42540152</v>
      </c>
      <c r="N419" s="25">
        <f t="shared" si="8"/>
        <v>30146.54571</v>
      </c>
      <c r="O419" s="25">
        <f t="shared" si="10"/>
        <v>12306573.34</v>
      </c>
      <c r="P419" s="25"/>
    </row>
    <row r="420" ht="15.75" customHeight="1">
      <c r="A420" s="7">
        <v>42784.0</v>
      </c>
      <c r="B420" s="19">
        <v>9910.4307</v>
      </c>
      <c r="C420" s="23">
        <f t="shared" si="1"/>
        <v>9.9104307</v>
      </c>
      <c r="D420" s="16">
        <f t="shared" si="2"/>
        <v>4.7</v>
      </c>
      <c r="E420" s="16">
        <f t="shared" si="3"/>
        <v>46.57902429</v>
      </c>
      <c r="F420" s="25">
        <f t="shared" si="4"/>
        <v>1117.896583</v>
      </c>
      <c r="G420" s="19">
        <f t="shared" si="12"/>
        <v>44838.19036</v>
      </c>
      <c r="H420" s="25">
        <v>12.81</v>
      </c>
      <c r="I420" s="28">
        <v>0.239</v>
      </c>
      <c r="J420" s="25">
        <v>5.0</v>
      </c>
      <c r="K420" s="16">
        <f t="shared" si="5"/>
        <v>37.10795602</v>
      </c>
      <c r="L420" s="20">
        <f t="shared" si="6"/>
        <v>16079.49791</v>
      </c>
      <c r="M420" s="25">
        <f t="shared" si="7"/>
        <v>10.42846539</v>
      </c>
      <c r="N420" s="25">
        <f t="shared" si="8"/>
        <v>30125.52301</v>
      </c>
      <c r="O420" s="25">
        <f t="shared" si="10"/>
        <v>12336698.87</v>
      </c>
      <c r="P420" s="25"/>
    </row>
    <row r="421" ht="15.75" customHeight="1">
      <c r="A421" s="7">
        <v>42785.0</v>
      </c>
      <c r="B421" s="19">
        <v>10076.9868</v>
      </c>
      <c r="C421" s="23">
        <f t="shared" si="1"/>
        <v>10.0769868</v>
      </c>
      <c r="D421" s="16">
        <f t="shared" si="2"/>
        <v>4.7</v>
      </c>
      <c r="E421" s="16">
        <f t="shared" si="3"/>
        <v>47.36183796</v>
      </c>
      <c r="F421" s="25">
        <f t="shared" si="4"/>
        <v>1136.684111</v>
      </c>
      <c r="G421" s="19">
        <f t="shared" si="12"/>
        <v>45974.87447</v>
      </c>
      <c r="H421" s="25">
        <v>12.76</v>
      </c>
      <c r="I421" s="28">
        <v>0.23850000000000002</v>
      </c>
      <c r="J421" s="25">
        <v>5.0</v>
      </c>
      <c r="K421" s="16">
        <f t="shared" si="5"/>
        <v>37.65266118</v>
      </c>
      <c r="L421" s="20">
        <f t="shared" si="6"/>
        <v>16050.31447</v>
      </c>
      <c r="M421" s="25">
        <f t="shared" si="7"/>
        <v>10.62300786</v>
      </c>
      <c r="N421" s="25">
        <f t="shared" si="8"/>
        <v>30188.67925</v>
      </c>
      <c r="O421" s="25">
        <f t="shared" si="10"/>
        <v>12366887.55</v>
      </c>
      <c r="P421" s="25"/>
    </row>
    <row r="422" ht="15.75" customHeight="1">
      <c r="A422" s="7">
        <v>42786.0</v>
      </c>
      <c r="B422" s="19">
        <v>10118.1204</v>
      </c>
      <c r="C422" s="23">
        <f t="shared" si="1"/>
        <v>10.1181204</v>
      </c>
      <c r="D422" s="16">
        <f t="shared" si="2"/>
        <v>4.7</v>
      </c>
      <c r="E422" s="16">
        <f t="shared" si="3"/>
        <v>47.55516588</v>
      </c>
      <c r="F422" s="25">
        <f t="shared" si="4"/>
        <v>1141.323981</v>
      </c>
      <c r="G422" s="19">
        <f t="shared" si="12"/>
        <v>47116.19845</v>
      </c>
      <c r="H422" s="25">
        <v>12.43</v>
      </c>
      <c r="I422" s="28">
        <v>0.23850000000000002</v>
      </c>
      <c r="J422" s="25">
        <v>5.0</v>
      </c>
      <c r="K422" s="16">
        <f t="shared" si="5"/>
        <v>37.80635687</v>
      </c>
      <c r="L422" s="20">
        <f t="shared" si="6"/>
        <v>15635.22013</v>
      </c>
      <c r="M422" s="25">
        <f t="shared" si="7"/>
        <v>10.94954825</v>
      </c>
      <c r="N422" s="25">
        <f t="shared" si="8"/>
        <v>30188.67925</v>
      </c>
      <c r="O422" s="25">
        <f t="shared" si="10"/>
        <v>12397076.22</v>
      </c>
      <c r="P422" s="25"/>
    </row>
    <row r="423" ht="15.75" customHeight="1">
      <c r="A423" s="7">
        <v>42787.0</v>
      </c>
      <c r="B423" s="19">
        <v>10342.9777</v>
      </c>
      <c r="C423" s="23">
        <f t="shared" si="1"/>
        <v>10.3429777</v>
      </c>
      <c r="D423" s="16">
        <f t="shared" si="2"/>
        <v>4.7</v>
      </c>
      <c r="E423" s="16">
        <f t="shared" si="3"/>
        <v>48.61199519</v>
      </c>
      <c r="F423" s="25">
        <f t="shared" si="4"/>
        <v>1166.687885</v>
      </c>
      <c r="G423" s="19">
        <f t="shared" si="12"/>
        <v>48282.88634</v>
      </c>
      <c r="H423" s="25">
        <v>12.67</v>
      </c>
      <c r="I423" s="28">
        <v>0.23666666666666666</v>
      </c>
      <c r="J423" s="25">
        <v>5.0</v>
      </c>
      <c r="K423" s="16">
        <f t="shared" si="5"/>
        <v>38.34946287</v>
      </c>
      <c r="L423" s="20">
        <f t="shared" si="6"/>
        <v>16060.56338</v>
      </c>
      <c r="M423" s="25">
        <f t="shared" si="7"/>
        <v>10.89645354</v>
      </c>
      <c r="N423" s="25">
        <f t="shared" si="8"/>
        <v>30422.53521</v>
      </c>
      <c r="O423" s="25">
        <f t="shared" si="10"/>
        <v>12427498.76</v>
      </c>
      <c r="P423" s="25"/>
    </row>
    <row r="424" ht="15.75" customHeight="1">
      <c r="A424" s="7">
        <v>42788.0</v>
      </c>
      <c r="B424" s="19">
        <v>10225.688</v>
      </c>
      <c r="C424" s="23">
        <f t="shared" si="1"/>
        <v>10.225688</v>
      </c>
      <c r="D424" s="16">
        <f t="shared" si="2"/>
        <v>4.7</v>
      </c>
      <c r="E424" s="16">
        <f t="shared" si="3"/>
        <v>48.0607336</v>
      </c>
      <c r="F424" s="25">
        <f t="shared" si="4"/>
        <v>1153.457606</v>
      </c>
      <c r="G424" s="19">
        <f t="shared" si="12"/>
        <v>49436.34394</v>
      </c>
      <c r="H424" s="25">
        <v>12.6</v>
      </c>
      <c r="I424" s="28">
        <v>0.2405</v>
      </c>
      <c r="J424" s="25">
        <v>5.0</v>
      </c>
      <c r="K424" s="16">
        <f t="shared" si="5"/>
        <v>38.5286881</v>
      </c>
      <c r="L424" s="20">
        <f t="shared" si="6"/>
        <v>15717.25572</v>
      </c>
      <c r="M424" s="25">
        <f t="shared" si="7"/>
        <v>11.0081966</v>
      </c>
      <c r="N424" s="25">
        <f t="shared" si="8"/>
        <v>29937.62994</v>
      </c>
      <c r="O424" s="25">
        <f t="shared" si="10"/>
        <v>12457436.39</v>
      </c>
      <c r="P424" s="25"/>
    </row>
    <row r="425" ht="15.75" customHeight="1">
      <c r="A425" s="7">
        <v>42789.0</v>
      </c>
      <c r="B425" s="19">
        <v>10249.8892</v>
      </c>
      <c r="C425" s="23">
        <f t="shared" si="1"/>
        <v>10.2498892</v>
      </c>
      <c r="D425" s="16">
        <f t="shared" si="2"/>
        <v>4.7</v>
      </c>
      <c r="E425" s="16">
        <f t="shared" si="3"/>
        <v>48.17447924</v>
      </c>
      <c r="F425" s="25">
        <f t="shared" si="4"/>
        <v>1156.187502</v>
      </c>
      <c r="G425" s="19">
        <f t="shared" si="12"/>
        <v>50592.53145</v>
      </c>
      <c r="H425" s="25">
        <v>13.12</v>
      </c>
      <c r="I425" s="28">
        <v>0.23816666666666667</v>
      </c>
      <c r="J425" s="25">
        <v>5.0</v>
      </c>
      <c r="K425" s="16">
        <f t="shared" si="5"/>
        <v>38.2451838</v>
      </c>
      <c r="L425" s="20">
        <f t="shared" si="6"/>
        <v>16526.24213</v>
      </c>
      <c r="M425" s="25">
        <f t="shared" si="7"/>
        <v>10.49410531</v>
      </c>
      <c r="N425" s="25">
        <f t="shared" si="8"/>
        <v>30230.93072</v>
      </c>
      <c r="O425" s="25">
        <f t="shared" si="10"/>
        <v>12487667.32</v>
      </c>
      <c r="P425" s="25"/>
    </row>
    <row r="426" ht="15.75" customHeight="1">
      <c r="A426" s="7">
        <v>42790.0</v>
      </c>
      <c r="B426" s="19">
        <v>10300.807</v>
      </c>
      <c r="C426" s="23">
        <f t="shared" si="1"/>
        <v>10.300807</v>
      </c>
      <c r="D426" s="16">
        <f t="shared" si="2"/>
        <v>4.7</v>
      </c>
      <c r="E426" s="16">
        <f t="shared" si="3"/>
        <v>48.4137929</v>
      </c>
      <c r="F426" s="25">
        <f t="shared" si="4"/>
        <v>1161.93103</v>
      </c>
      <c r="G426" s="19">
        <f t="shared" si="12"/>
        <v>51754.46248</v>
      </c>
      <c r="H426" s="25">
        <v>13.07</v>
      </c>
      <c r="I426" s="28">
        <v>0.239</v>
      </c>
      <c r="J426" s="25">
        <v>5.0</v>
      </c>
      <c r="K426" s="16">
        <f t="shared" si="5"/>
        <v>38.56965501</v>
      </c>
      <c r="L426" s="20">
        <f t="shared" si="6"/>
        <v>16405.85774</v>
      </c>
      <c r="M426" s="25">
        <f t="shared" si="7"/>
        <v>10.62362342</v>
      </c>
      <c r="N426" s="25">
        <f t="shared" si="8"/>
        <v>30125.52301</v>
      </c>
      <c r="O426" s="25">
        <f t="shared" si="10"/>
        <v>12517792.84</v>
      </c>
      <c r="P426" s="25"/>
    </row>
    <row r="427" ht="15.75" customHeight="1">
      <c r="A427" s="7">
        <v>42791.0</v>
      </c>
      <c r="B427" s="19">
        <v>10613.2667</v>
      </c>
      <c r="C427" s="23">
        <f t="shared" si="1"/>
        <v>10.6132667</v>
      </c>
      <c r="D427" s="16">
        <f t="shared" si="2"/>
        <v>4.7</v>
      </c>
      <c r="E427" s="16">
        <f t="shared" si="3"/>
        <v>49.88235349</v>
      </c>
      <c r="F427" s="25">
        <f t="shared" si="4"/>
        <v>1197.176484</v>
      </c>
      <c r="G427" s="19">
        <f t="shared" si="12"/>
        <v>52951.63896</v>
      </c>
      <c r="H427" s="25">
        <v>13.55</v>
      </c>
      <c r="I427" s="28">
        <v>0.238</v>
      </c>
      <c r="J427" s="25">
        <v>5.0</v>
      </c>
      <c r="K427" s="16">
        <f t="shared" si="5"/>
        <v>39.57333377</v>
      </c>
      <c r="L427" s="20">
        <f t="shared" si="6"/>
        <v>17079.83193</v>
      </c>
      <c r="M427" s="25">
        <f t="shared" si="7"/>
        <v>10.51394846</v>
      </c>
      <c r="N427" s="25">
        <f t="shared" si="8"/>
        <v>30252.10084</v>
      </c>
      <c r="O427" s="25">
        <f t="shared" si="10"/>
        <v>12548044.94</v>
      </c>
      <c r="P427" s="25"/>
    </row>
    <row r="428" ht="15.75" customHeight="1">
      <c r="A428" s="7">
        <v>42792.0</v>
      </c>
      <c r="B428" s="19">
        <v>11038.1733</v>
      </c>
      <c r="C428" s="23">
        <f t="shared" si="1"/>
        <v>11.0381733</v>
      </c>
      <c r="D428" s="16">
        <f t="shared" si="2"/>
        <v>4.7</v>
      </c>
      <c r="E428" s="16">
        <f t="shared" si="3"/>
        <v>51.87941451</v>
      </c>
      <c r="F428" s="25">
        <f t="shared" si="4"/>
        <v>1245.105948</v>
      </c>
      <c r="G428" s="19">
        <f t="shared" si="12"/>
        <v>54196.74491</v>
      </c>
      <c r="H428" s="25">
        <v>14.52</v>
      </c>
      <c r="I428" s="28">
        <v>0.2353333333333333</v>
      </c>
      <c r="J428" s="25">
        <v>5.0</v>
      </c>
      <c r="K428" s="16">
        <f t="shared" si="5"/>
        <v>40.69651849</v>
      </c>
      <c r="L428" s="20">
        <f t="shared" si="6"/>
        <v>18509.91501</v>
      </c>
      <c r="M428" s="25">
        <f t="shared" si="7"/>
        <v>10.09004591</v>
      </c>
      <c r="N428" s="25">
        <f t="shared" si="8"/>
        <v>30594.90085</v>
      </c>
      <c r="O428" s="25">
        <f t="shared" si="10"/>
        <v>12578639.85</v>
      </c>
      <c r="P428" s="25"/>
    </row>
    <row r="429" ht="15.75" customHeight="1">
      <c r="A429" s="7">
        <v>42793.0</v>
      </c>
      <c r="B429" s="19">
        <v>11078.6475</v>
      </c>
      <c r="C429" s="23">
        <f t="shared" si="1"/>
        <v>11.0786475</v>
      </c>
      <c r="D429" s="16">
        <f t="shared" si="2"/>
        <v>4.7</v>
      </c>
      <c r="E429" s="16">
        <f t="shared" si="3"/>
        <v>52.06964325</v>
      </c>
      <c r="F429" s="25">
        <f t="shared" si="4"/>
        <v>1249.671438</v>
      </c>
      <c r="G429" s="19">
        <f t="shared" si="12"/>
        <v>55446.41635</v>
      </c>
      <c r="H429" s="25">
        <v>15.4</v>
      </c>
      <c r="I429" s="28">
        <v>0.2395</v>
      </c>
      <c r="J429" s="25">
        <v>5.0</v>
      </c>
      <c r="K429" s="16">
        <f t="shared" si="5"/>
        <v>41.56893186</v>
      </c>
      <c r="L429" s="20">
        <f t="shared" si="6"/>
        <v>19290.18789</v>
      </c>
      <c r="M429" s="25">
        <f t="shared" si="7"/>
        <v>9.717412643</v>
      </c>
      <c r="N429" s="25">
        <f t="shared" si="8"/>
        <v>30062.63048</v>
      </c>
      <c r="O429" s="25">
        <f t="shared" si="10"/>
        <v>12608702.48</v>
      </c>
      <c r="P429" s="25"/>
    </row>
    <row r="430" ht="15.75" customHeight="1">
      <c r="A430" s="7">
        <v>42794.0</v>
      </c>
      <c r="B430" s="19">
        <v>11579.116</v>
      </c>
      <c r="C430" s="23">
        <f t="shared" si="1"/>
        <v>11.579116</v>
      </c>
      <c r="D430" s="16">
        <f t="shared" si="2"/>
        <v>4.7</v>
      </c>
      <c r="E430" s="16">
        <f t="shared" si="3"/>
        <v>54.4218452</v>
      </c>
      <c r="F430" s="25">
        <f t="shared" si="4"/>
        <v>1306.124285</v>
      </c>
      <c r="G430" s="19">
        <f t="shared" si="12"/>
        <v>56752.54063</v>
      </c>
      <c r="H430" s="25">
        <v>15.82</v>
      </c>
      <c r="I430" s="28">
        <v>0.23466666666666666</v>
      </c>
      <c r="J430" s="25">
        <v>5.0</v>
      </c>
      <c r="K430" s="16">
        <f t="shared" si="5"/>
        <v>42.56997669</v>
      </c>
      <c r="L430" s="20">
        <f t="shared" si="6"/>
        <v>20224.43182</v>
      </c>
      <c r="M430" s="25">
        <f t="shared" si="7"/>
        <v>9.687226048</v>
      </c>
      <c r="N430" s="25">
        <f t="shared" si="8"/>
        <v>30681.81818</v>
      </c>
      <c r="O430" s="25">
        <f t="shared" si="10"/>
        <v>12639384.29</v>
      </c>
      <c r="P430" s="25"/>
    </row>
    <row r="431" ht="15.75" customHeight="1">
      <c r="A431" s="7">
        <v>42795.0</v>
      </c>
      <c r="B431" s="19">
        <v>11193.1403</v>
      </c>
      <c r="C431" s="23">
        <f t="shared" si="1"/>
        <v>11.1931403</v>
      </c>
      <c r="D431" s="16">
        <f t="shared" si="2"/>
        <v>4.7</v>
      </c>
      <c r="E431" s="16">
        <f t="shared" si="3"/>
        <v>52.60775941</v>
      </c>
      <c r="F431" s="25">
        <f t="shared" si="4"/>
        <v>1262.586226</v>
      </c>
      <c r="G431" s="19">
        <f t="shared" si="12"/>
        <v>58015.12686</v>
      </c>
      <c r="H431" s="25">
        <v>17.35</v>
      </c>
      <c r="I431" s="28">
        <v>0.24083333333333332</v>
      </c>
      <c r="J431" s="25">
        <v>5.0</v>
      </c>
      <c r="K431" s="16">
        <f t="shared" si="5"/>
        <v>42.23234019</v>
      </c>
      <c r="L431" s="20">
        <f t="shared" si="6"/>
        <v>21612.45675</v>
      </c>
      <c r="M431" s="25">
        <f t="shared" si="7"/>
        <v>8.762906322</v>
      </c>
      <c r="N431" s="25">
        <f t="shared" si="8"/>
        <v>29896.19377</v>
      </c>
      <c r="O431" s="25">
        <f t="shared" si="10"/>
        <v>12669280.49</v>
      </c>
      <c r="P431" s="25"/>
    </row>
    <row r="432" ht="15.75" customHeight="1">
      <c r="A432" s="7">
        <v>42796.0</v>
      </c>
      <c r="B432" s="19">
        <v>11369.6535</v>
      </c>
      <c r="C432" s="23">
        <f t="shared" si="1"/>
        <v>11.3696535</v>
      </c>
      <c r="D432" s="16">
        <f t="shared" si="2"/>
        <v>4.7</v>
      </c>
      <c r="E432" s="16">
        <f t="shared" si="3"/>
        <v>53.43737145</v>
      </c>
      <c r="F432" s="25">
        <f t="shared" si="4"/>
        <v>1282.496915</v>
      </c>
      <c r="G432" s="19">
        <f t="shared" si="12"/>
        <v>59297.62377</v>
      </c>
      <c r="H432" s="25">
        <v>19.03</v>
      </c>
      <c r="I432" s="28">
        <v>0.23666666666666666</v>
      </c>
      <c r="J432" s="25">
        <v>5.0</v>
      </c>
      <c r="K432" s="16">
        <f t="shared" si="5"/>
        <v>42.15614859</v>
      </c>
      <c r="L432" s="20">
        <f t="shared" si="6"/>
        <v>24122.53521</v>
      </c>
      <c r="M432" s="25">
        <f t="shared" si="7"/>
        <v>7.974888855</v>
      </c>
      <c r="N432" s="25">
        <f t="shared" si="8"/>
        <v>30422.53521</v>
      </c>
      <c r="O432" s="25">
        <f t="shared" si="10"/>
        <v>12699703.02</v>
      </c>
      <c r="P432" s="25"/>
    </row>
    <row r="433" ht="15.75" customHeight="1">
      <c r="A433" s="7">
        <v>42797.0</v>
      </c>
      <c r="B433" s="19">
        <v>11791.9899</v>
      </c>
      <c r="C433" s="23">
        <f t="shared" si="1"/>
        <v>11.7919899</v>
      </c>
      <c r="D433" s="16">
        <f t="shared" si="2"/>
        <v>4.7</v>
      </c>
      <c r="E433" s="16">
        <f t="shared" si="3"/>
        <v>55.42235253</v>
      </c>
      <c r="F433" s="25">
        <f t="shared" si="4"/>
        <v>1330.136461</v>
      </c>
      <c r="G433" s="19">
        <f t="shared" si="12"/>
        <v>60627.76023</v>
      </c>
      <c r="H433" s="25">
        <v>19.46</v>
      </c>
      <c r="I433" s="28">
        <v>0.23850000000000002</v>
      </c>
      <c r="J433" s="25">
        <v>5.0</v>
      </c>
      <c r="K433" s="16">
        <f t="shared" si="5"/>
        <v>44.06077026</v>
      </c>
      <c r="L433" s="20">
        <f t="shared" si="6"/>
        <v>24477.98742</v>
      </c>
      <c r="M433" s="25">
        <f t="shared" si="7"/>
        <v>8.151016081</v>
      </c>
      <c r="N433" s="25">
        <f t="shared" si="8"/>
        <v>30188.67925</v>
      </c>
      <c r="O433" s="25">
        <f t="shared" si="10"/>
        <v>12729891.7</v>
      </c>
      <c r="P433" s="25"/>
    </row>
    <row r="434" ht="15.75" customHeight="1">
      <c r="A434" s="7">
        <v>42798.0</v>
      </c>
      <c r="B434" s="19">
        <v>11641.3951</v>
      </c>
      <c r="C434" s="23">
        <f t="shared" si="1"/>
        <v>11.6413951</v>
      </c>
      <c r="D434" s="16">
        <f t="shared" si="2"/>
        <v>4.7</v>
      </c>
      <c r="E434" s="16">
        <f t="shared" si="3"/>
        <v>54.71455697</v>
      </c>
      <c r="F434" s="25">
        <f t="shared" si="4"/>
        <v>1313.149367</v>
      </c>
      <c r="G434" s="19">
        <f t="shared" si="12"/>
        <v>61940.9096</v>
      </c>
      <c r="H434" s="25">
        <v>18.62</v>
      </c>
      <c r="I434" s="28">
        <v>0.2395</v>
      </c>
      <c r="J434" s="25">
        <v>5.0</v>
      </c>
      <c r="K434" s="16">
        <f t="shared" si="5"/>
        <v>43.68045465</v>
      </c>
      <c r="L434" s="20">
        <f t="shared" si="6"/>
        <v>23323.59081</v>
      </c>
      <c r="M434" s="25">
        <f t="shared" si="7"/>
        <v>8.445200684</v>
      </c>
      <c r="N434" s="25">
        <f t="shared" si="8"/>
        <v>30062.63048</v>
      </c>
      <c r="O434" s="25">
        <f t="shared" si="10"/>
        <v>12759954.33</v>
      </c>
      <c r="P434" s="25"/>
    </row>
    <row r="435" ht="15.75" customHeight="1">
      <c r="A435" s="7">
        <v>42799.0</v>
      </c>
      <c r="B435" s="19">
        <v>12169.6377</v>
      </c>
      <c r="C435" s="23">
        <f t="shared" si="1"/>
        <v>12.1696377</v>
      </c>
      <c r="D435" s="16">
        <f t="shared" si="2"/>
        <v>4.7</v>
      </c>
      <c r="E435" s="16">
        <f t="shared" si="3"/>
        <v>57.19729719</v>
      </c>
      <c r="F435" s="25">
        <f t="shared" si="4"/>
        <v>1372.735133</v>
      </c>
      <c r="G435" s="19">
        <f t="shared" si="12"/>
        <v>63313.64473</v>
      </c>
      <c r="H435" s="25">
        <v>19.3</v>
      </c>
      <c r="I435" s="28">
        <v>0.23633333333333334</v>
      </c>
      <c r="J435" s="25">
        <v>5.0</v>
      </c>
      <c r="K435" s="16">
        <f t="shared" si="5"/>
        <v>45.05875968</v>
      </c>
      <c r="L435" s="20">
        <f t="shared" si="6"/>
        <v>24499.29478</v>
      </c>
      <c r="M435" s="25">
        <f t="shared" si="7"/>
        <v>8.404742737</v>
      </c>
      <c r="N435" s="25">
        <f t="shared" si="8"/>
        <v>30465.44429</v>
      </c>
      <c r="O435" s="25">
        <f t="shared" si="10"/>
        <v>12790419.78</v>
      </c>
      <c r="P435" s="25"/>
    </row>
    <row r="436" ht="15.75" customHeight="1">
      <c r="A436" s="7">
        <v>42800.0</v>
      </c>
      <c r="B436" s="19">
        <v>12202.0077</v>
      </c>
      <c r="C436" s="23">
        <f t="shared" si="1"/>
        <v>12.2020077</v>
      </c>
      <c r="D436" s="16">
        <f t="shared" si="2"/>
        <v>4.7</v>
      </c>
      <c r="E436" s="16">
        <f t="shared" si="3"/>
        <v>57.34943619</v>
      </c>
      <c r="F436" s="25">
        <f t="shared" si="4"/>
        <v>1376.386469</v>
      </c>
      <c r="G436" s="19">
        <f t="shared" si="12"/>
        <v>64690.0312</v>
      </c>
      <c r="H436" s="25">
        <v>19.61</v>
      </c>
      <c r="I436" s="28">
        <v>0.24016666666666667</v>
      </c>
      <c r="J436" s="25">
        <v>5.0</v>
      </c>
      <c r="K436" s="16">
        <f t="shared" si="5"/>
        <v>45.91140975</v>
      </c>
      <c r="L436" s="20">
        <f t="shared" si="6"/>
        <v>24495.48924</v>
      </c>
      <c r="M436" s="25">
        <f t="shared" si="7"/>
        <v>8.428407705</v>
      </c>
      <c r="N436" s="25">
        <f t="shared" si="8"/>
        <v>29979.18112</v>
      </c>
      <c r="O436" s="25">
        <f t="shared" si="10"/>
        <v>12820398.96</v>
      </c>
      <c r="P436" s="25"/>
    </row>
    <row r="437" ht="15.75" customHeight="1">
      <c r="A437" s="7">
        <v>42801.0</v>
      </c>
      <c r="B437" s="19">
        <v>12126.1529</v>
      </c>
      <c r="C437" s="23">
        <f t="shared" si="1"/>
        <v>12.1261529</v>
      </c>
      <c r="D437" s="16">
        <f t="shared" si="2"/>
        <v>4.7</v>
      </c>
      <c r="E437" s="16">
        <f t="shared" si="3"/>
        <v>56.99291863</v>
      </c>
      <c r="F437" s="25">
        <f t="shared" si="4"/>
        <v>1367.830047</v>
      </c>
      <c r="G437" s="19">
        <f t="shared" si="12"/>
        <v>66057.86125</v>
      </c>
      <c r="H437" s="25">
        <v>18.89</v>
      </c>
      <c r="I437" s="28">
        <v>0.2405</v>
      </c>
      <c r="J437" s="25">
        <v>5.0</v>
      </c>
      <c r="K437" s="16">
        <f t="shared" si="5"/>
        <v>45.6893231</v>
      </c>
      <c r="L437" s="20">
        <f t="shared" si="6"/>
        <v>23563.40956</v>
      </c>
      <c r="M437" s="25">
        <f t="shared" si="7"/>
        <v>8.707335266</v>
      </c>
      <c r="N437" s="25">
        <f t="shared" si="8"/>
        <v>29937.62994</v>
      </c>
      <c r="O437" s="25">
        <f t="shared" si="10"/>
        <v>12850336.59</v>
      </c>
      <c r="P437" s="25"/>
    </row>
    <row r="438" ht="15.75" customHeight="1">
      <c r="A438" s="7">
        <v>42802.0</v>
      </c>
      <c r="B438" s="19">
        <v>12566.0974</v>
      </c>
      <c r="C438" s="23">
        <f t="shared" si="1"/>
        <v>12.5660974</v>
      </c>
      <c r="D438" s="16">
        <f t="shared" si="2"/>
        <v>4.7</v>
      </c>
      <c r="E438" s="16">
        <f t="shared" si="3"/>
        <v>59.06065778</v>
      </c>
      <c r="F438" s="25">
        <f t="shared" si="4"/>
        <v>1417.455787</v>
      </c>
      <c r="G438" s="19">
        <f t="shared" si="12"/>
        <v>67475.31703</v>
      </c>
      <c r="H438" s="25">
        <v>16.65</v>
      </c>
      <c r="I438" s="28">
        <v>0.23816666666666667</v>
      </c>
      <c r="J438" s="25">
        <v>5.0</v>
      </c>
      <c r="K438" s="16">
        <f t="shared" si="5"/>
        <v>46.88759998</v>
      </c>
      <c r="L438" s="20">
        <f t="shared" si="6"/>
        <v>20972.70819</v>
      </c>
      <c r="M438" s="25">
        <f t="shared" si="7"/>
        <v>10.13785946</v>
      </c>
      <c r="N438" s="25">
        <f t="shared" si="8"/>
        <v>30230.93072</v>
      </c>
      <c r="O438" s="25">
        <f t="shared" si="10"/>
        <v>12880567.52</v>
      </c>
      <c r="P438" s="25"/>
    </row>
    <row r="439" ht="15.75" customHeight="1">
      <c r="A439" s="7">
        <v>42803.0</v>
      </c>
      <c r="B439" s="19">
        <v>12593.1903</v>
      </c>
      <c r="C439" s="23">
        <f t="shared" si="1"/>
        <v>12.5931903</v>
      </c>
      <c r="D439" s="16">
        <f t="shared" si="2"/>
        <v>4.7</v>
      </c>
      <c r="E439" s="16">
        <f t="shared" si="3"/>
        <v>59.18799441</v>
      </c>
      <c r="F439" s="25">
        <f t="shared" si="4"/>
        <v>1420.511866</v>
      </c>
      <c r="G439" s="19">
        <f t="shared" si="12"/>
        <v>68895.8289</v>
      </c>
      <c r="H439" s="25">
        <v>17.75</v>
      </c>
      <c r="I439" s="28">
        <v>0.24233333333333332</v>
      </c>
      <c r="J439" s="25">
        <v>5.0</v>
      </c>
      <c r="K439" s="16">
        <f t="shared" si="5"/>
        <v>47.8107466</v>
      </c>
      <c r="L439" s="20">
        <f t="shared" si="6"/>
        <v>21973.8652</v>
      </c>
      <c r="M439" s="25">
        <f t="shared" si="7"/>
        <v>9.696827479</v>
      </c>
      <c r="N439" s="25">
        <f t="shared" si="8"/>
        <v>29711.14168</v>
      </c>
      <c r="O439" s="25">
        <f t="shared" si="10"/>
        <v>12910278.66</v>
      </c>
      <c r="P439" s="25"/>
    </row>
    <row r="440" ht="15.75" customHeight="1">
      <c r="A440" s="7">
        <v>42804.0</v>
      </c>
      <c r="B440" s="19">
        <v>12622.6645</v>
      </c>
      <c r="C440" s="23">
        <f t="shared" si="1"/>
        <v>12.6226645</v>
      </c>
      <c r="D440" s="16">
        <f t="shared" si="2"/>
        <v>4.7</v>
      </c>
      <c r="E440" s="16">
        <f t="shared" si="3"/>
        <v>59.32652315</v>
      </c>
      <c r="F440" s="25">
        <f t="shared" si="4"/>
        <v>1423.836556</v>
      </c>
      <c r="G440" s="19">
        <f t="shared" si="12"/>
        <v>70319.66546</v>
      </c>
      <c r="H440" s="25">
        <v>19.33</v>
      </c>
      <c r="I440" s="28">
        <v>0.2405</v>
      </c>
      <c r="J440" s="25">
        <v>5.0</v>
      </c>
      <c r="K440" s="16">
        <f t="shared" si="5"/>
        <v>47.56009606</v>
      </c>
      <c r="L440" s="20">
        <f t="shared" si="6"/>
        <v>24112.26611</v>
      </c>
      <c r="M440" s="25">
        <f t="shared" si="7"/>
        <v>8.85754505</v>
      </c>
      <c r="N440" s="25">
        <f t="shared" si="8"/>
        <v>29937.62994</v>
      </c>
      <c r="O440" s="25">
        <f t="shared" si="10"/>
        <v>12940216.29</v>
      </c>
      <c r="P440" s="25"/>
    </row>
    <row r="441" ht="15.75" customHeight="1">
      <c r="A441" s="7">
        <v>42805.0</v>
      </c>
      <c r="B441" s="19">
        <v>12870.7578</v>
      </c>
      <c r="C441" s="23">
        <f t="shared" si="1"/>
        <v>12.8707578</v>
      </c>
      <c r="D441" s="16">
        <f t="shared" si="2"/>
        <v>4.7</v>
      </c>
      <c r="E441" s="16">
        <f t="shared" si="3"/>
        <v>60.49256166</v>
      </c>
      <c r="F441" s="25">
        <f t="shared" si="4"/>
        <v>1451.82148</v>
      </c>
      <c r="G441" s="19">
        <f t="shared" si="12"/>
        <v>71771.48694</v>
      </c>
      <c r="H441" s="25">
        <v>21.47</v>
      </c>
      <c r="I441" s="28">
        <v>0.23916666666666667</v>
      </c>
      <c r="J441" s="25">
        <v>5.0</v>
      </c>
      <c r="K441" s="16">
        <f t="shared" si="5"/>
        <v>48.22601443</v>
      </c>
      <c r="L441" s="20">
        <f t="shared" si="6"/>
        <v>26931.01045</v>
      </c>
      <c r="M441" s="25">
        <f t="shared" si="7"/>
        <v>8.08633684</v>
      </c>
      <c r="N441" s="25">
        <f t="shared" si="8"/>
        <v>30104.52962</v>
      </c>
      <c r="O441" s="25">
        <f t="shared" si="10"/>
        <v>12970320.82</v>
      </c>
      <c r="P441" s="25"/>
    </row>
    <row r="442" ht="15.75" customHeight="1">
      <c r="A442" s="7">
        <v>42806.0</v>
      </c>
      <c r="B442" s="19">
        <v>12911.1921</v>
      </c>
      <c r="C442" s="23">
        <f t="shared" si="1"/>
        <v>12.9111921</v>
      </c>
      <c r="D442" s="16">
        <f t="shared" si="2"/>
        <v>4.7</v>
      </c>
      <c r="E442" s="16">
        <f t="shared" si="3"/>
        <v>60.68260287</v>
      </c>
      <c r="F442" s="25">
        <f t="shared" si="4"/>
        <v>1456.382469</v>
      </c>
      <c r="G442" s="19">
        <f t="shared" si="12"/>
        <v>73227.8694</v>
      </c>
      <c r="H442" s="25">
        <v>23.44</v>
      </c>
      <c r="I442" s="28">
        <v>0.24216666666666667</v>
      </c>
      <c r="J442" s="25">
        <v>5.0</v>
      </c>
      <c r="K442" s="16">
        <f t="shared" si="5"/>
        <v>48.98434554</v>
      </c>
      <c r="L442" s="20">
        <f t="shared" si="6"/>
        <v>29037.85272</v>
      </c>
      <c r="M442" s="25">
        <f t="shared" si="7"/>
        <v>7.523193001</v>
      </c>
      <c r="N442" s="25">
        <f t="shared" si="8"/>
        <v>29731.58981</v>
      </c>
      <c r="O442" s="25">
        <f t="shared" si="10"/>
        <v>13000052.41</v>
      </c>
      <c r="P442" s="25"/>
    </row>
    <row r="443" ht="15.75" customHeight="1">
      <c r="A443" s="7">
        <v>42807.0</v>
      </c>
      <c r="B443" s="19">
        <v>13434.1504</v>
      </c>
      <c r="C443" s="23">
        <f t="shared" si="1"/>
        <v>13.4341504</v>
      </c>
      <c r="D443" s="16">
        <f t="shared" si="2"/>
        <v>4.7</v>
      </c>
      <c r="E443" s="16">
        <f t="shared" si="3"/>
        <v>63.14050688</v>
      </c>
      <c r="F443" s="25">
        <f t="shared" si="4"/>
        <v>1515.372165</v>
      </c>
      <c r="G443" s="19">
        <f t="shared" si="12"/>
        <v>74743.24157</v>
      </c>
      <c r="H443" s="25">
        <v>28.59</v>
      </c>
      <c r="I443" s="28">
        <v>0.2375</v>
      </c>
      <c r="J443" s="25">
        <v>5.0</v>
      </c>
      <c r="K443" s="16">
        <f t="shared" si="5"/>
        <v>49.98623461</v>
      </c>
      <c r="L443" s="20">
        <f t="shared" si="6"/>
        <v>36113.68421</v>
      </c>
      <c r="M443" s="25">
        <f t="shared" si="7"/>
        <v>6.294174348</v>
      </c>
      <c r="N443" s="25">
        <f t="shared" si="8"/>
        <v>30315.78947</v>
      </c>
      <c r="O443" s="25">
        <f t="shared" si="10"/>
        <v>13030368.2</v>
      </c>
      <c r="P443" s="25"/>
    </row>
    <row r="444" ht="15.75" customHeight="1">
      <c r="A444" s="7">
        <v>42808.0</v>
      </c>
      <c r="B444" s="19">
        <v>13255.2329</v>
      </c>
      <c r="C444" s="23">
        <f t="shared" si="1"/>
        <v>13.2552329</v>
      </c>
      <c r="D444" s="16">
        <f t="shared" si="2"/>
        <v>4.7</v>
      </c>
      <c r="E444" s="16">
        <f t="shared" si="3"/>
        <v>62.29959463</v>
      </c>
      <c r="F444" s="25">
        <f t="shared" si="4"/>
        <v>1495.190271</v>
      </c>
      <c r="G444" s="19">
        <f t="shared" si="12"/>
        <v>76238.43184</v>
      </c>
      <c r="H444" s="25">
        <v>28.65</v>
      </c>
      <c r="I444" s="28">
        <v>0.2405</v>
      </c>
      <c r="J444" s="25">
        <v>5.0</v>
      </c>
      <c r="K444" s="16">
        <f t="shared" si="5"/>
        <v>49.94350836</v>
      </c>
      <c r="L444" s="20">
        <f t="shared" si="6"/>
        <v>35738.04574</v>
      </c>
      <c r="M444" s="25">
        <f t="shared" si="7"/>
        <v>6.275624087</v>
      </c>
      <c r="N444" s="25">
        <f t="shared" si="8"/>
        <v>29937.62994</v>
      </c>
      <c r="O444" s="25">
        <f t="shared" si="10"/>
        <v>13060305.83</v>
      </c>
      <c r="P444" s="25"/>
    </row>
    <row r="445" ht="15.75" customHeight="1">
      <c r="A445" s="7">
        <v>42809.0</v>
      </c>
      <c r="B445" s="19">
        <v>13628.7396</v>
      </c>
      <c r="C445" s="23">
        <f t="shared" si="1"/>
        <v>13.6287396</v>
      </c>
      <c r="D445" s="16">
        <f t="shared" si="2"/>
        <v>4.7</v>
      </c>
      <c r="E445" s="16">
        <f t="shared" si="3"/>
        <v>64.05507612</v>
      </c>
      <c r="F445" s="25">
        <f t="shared" si="4"/>
        <v>1537.321827</v>
      </c>
      <c r="G445" s="19">
        <f t="shared" si="12"/>
        <v>77775.75367</v>
      </c>
      <c r="H445" s="25">
        <v>35.06</v>
      </c>
      <c r="I445" s="28">
        <v>0.2395</v>
      </c>
      <c r="J445" s="25">
        <v>5.0</v>
      </c>
      <c r="K445" s="16">
        <f t="shared" si="5"/>
        <v>51.13730244</v>
      </c>
      <c r="L445" s="20">
        <f t="shared" si="6"/>
        <v>43916.49269</v>
      </c>
      <c r="M445" s="25">
        <f t="shared" si="7"/>
        <v>5.25083539</v>
      </c>
      <c r="N445" s="25">
        <f t="shared" si="8"/>
        <v>30062.63048</v>
      </c>
      <c r="O445" s="25">
        <f t="shared" si="10"/>
        <v>13090368.46</v>
      </c>
      <c r="P445" s="25"/>
    </row>
    <row r="446" ht="15.75" customHeight="1">
      <c r="A446" s="7">
        <v>42810.0</v>
      </c>
      <c r="B446" s="19">
        <v>13794.9629</v>
      </c>
      <c r="C446" s="23">
        <f t="shared" si="1"/>
        <v>13.7949629</v>
      </c>
      <c r="D446" s="16">
        <f t="shared" si="2"/>
        <v>4.7</v>
      </c>
      <c r="E446" s="16">
        <f t="shared" si="3"/>
        <v>64.83632563</v>
      </c>
      <c r="F446" s="25">
        <f t="shared" si="4"/>
        <v>1556.071815</v>
      </c>
      <c r="G446" s="19">
        <f t="shared" si="12"/>
        <v>79331.82548</v>
      </c>
      <c r="H446" s="25">
        <v>46.35</v>
      </c>
      <c r="I446" s="28">
        <v>0.2395</v>
      </c>
      <c r="J446" s="25">
        <v>5.0</v>
      </c>
      <c r="K446" s="16">
        <f t="shared" si="5"/>
        <v>51.76099996</v>
      </c>
      <c r="L446" s="20">
        <f t="shared" si="6"/>
        <v>58058.45511</v>
      </c>
      <c r="M446" s="25">
        <f t="shared" si="7"/>
        <v>4.020271842</v>
      </c>
      <c r="N446" s="25">
        <f t="shared" si="8"/>
        <v>30062.63048</v>
      </c>
      <c r="O446" s="25">
        <f t="shared" si="10"/>
        <v>13120431.09</v>
      </c>
      <c r="P446" s="25"/>
    </row>
    <row r="447" ht="15.75" customHeight="1">
      <c r="A447" s="7">
        <v>42811.0</v>
      </c>
      <c r="B447" s="19">
        <v>14518.7852</v>
      </c>
      <c r="C447" s="23">
        <f t="shared" si="1"/>
        <v>14.5187852</v>
      </c>
      <c r="D447" s="16">
        <f t="shared" si="2"/>
        <v>4.7</v>
      </c>
      <c r="E447" s="16">
        <f t="shared" si="3"/>
        <v>68.23829044</v>
      </c>
      <c r="F447" s="25">
        <f t="shared" si="4"/>
        <v>1637.718971</v>
      </c>
      <c r="G447" s="19">
        <f t="shared" si="12"/>
        <v>80969.54445</v>
      </c>
      <c r="H447" s="25">
        <v>46.83</v>
      </c>
      <c r="I447" s="28">
        <v>0.23700000000000002</v>
      </c>
      <c r="J447" s="25">
        <v>5.0</v>
      </c>
      <c r="K447" s="16">
        <f t="shared" si="5"/>
        <v>53.90824945</v>
      </c>
      <c r="L447" s="20">
        <f t="shared" si="6"/>
        <v>59278.48101</v>
      </c>
      <c r="M447" s="25">
        <f t="shared" si="7"/>
        <v>4.144131924</v>
      </c>
      <c r="N447" s="25">
        <f t="shared" si="8"/>
        <v>30379.74684</v>
      </c>
      <c r="O447" s="25">
        <f t="shared" si="10"/>
        <v>13150810.84</v>
      </c>
      <c r="P447" s="25"/>
    </row>
    <row r="448" ht="15.75" customHeight="1">
      <c r="A448" s="7">
        <v>42812.0</v>
      </c>
      <c r="B448" s="19">
        <v>14696.5419</v>
      </c>
      <c r="C448" s="23">
        <f t="shared" si="1"/>
        <v>14.6965419</v>
      </c>
      <c r="D448" s="16">
        <f t="shared" si="2"/>
        <v>4.7</v>
      </c>
      <c r="E448" s="16">
        <f t="shared" si="3"/>
        <v>69.07374693</v>
      </c>
      <c r="F448" s="25">
        <f t="shared" si="4"/>
        <v>1657.769926</v>
      </c>
      <c r="G448" s="19">
        <f t="shared" si="12"/>
        <v>82627.31438</v>
      </c>
      <c r="H448" s="25">
        <v>34.16</v>
      </c>
      <c r="I448" s="28">
        <v>0.23933333333333331</v>
      </c>
      <c r="J448" s="25">
        <v>5.0</v>
      </c>
      <c r="K448" s="16">
        <f t="shared" si="5"/>
        <v>55.10550033</v>
      </c>
      <c r="L448" s="20">
        <f t="shared" si="6"/>
        <v>42818.9415</v>
      </c>
      <c r="M448" s="25">
        <f t="shared" si="7"/>
        <v>5.807371229</v>
      </c>
      <c r="N448" s="25">
        <f t="shared" si="8"/>
        <v>30083.56546</v>
      </c>
      <c r="O448" s="25">
        <f t="shared" si="10"/>
        <v>13180894.4</v>
      </c>
      <c r="P448" s="25"/>
    </row>
    <row r="449" ht="15.75" customHeight="1">
      <c r="A449" s="7">
        <v>42813.0</v>
      </c>
      <c r="B449" s="19">
        <v>13915.1809</v>
      </c>
      <c r="C449" s="23">
        <f t="shared" si="1"/>
        <v>13.9151809</v>
      </c>
      <c r="D449" s="16">
        <f t="shared" si="2"/>
        <v>4.7</v>
      </c>
      <c r="E449" s="16">
        <f t="shared" si="3"/>
        <v>65.40135023</v>
      </c>
      <c r="F449" s="25">
        <f t="shared" si="4"/>
        <v>1569.632406</v>
      </c>
      <c r="G449" s="19">
        <f t="shared" si="12"/>
        <v>84196.94678</v>
      </c>
      <c r="H449" s="25">
        <v>44.74</v>
      </c>
      <c r="I449" s="28">
        <v>0.24133333333333334</v>
      </c>
      <c r="J449" s="25">
        <v>5.0</v>
      </c>
      <c r="K449" s="16">
        <f t="shared" si="5"/>
        <v>52.61175285</v>
      </c>
      <c r="L449" s="20">
        <f t="shared" si="6"/>
        <v>55616.0221</v>
      </c>
      <c r="M449" s="25">
        <f t="shared" si="7"/>
        <v>4.233399872</v>
      </c>
      <c r="N449" s="25">
        <f t="shared" si="8"/>
        <v>29834.25414</v>
      </c>
      <c r="O449" s="25">
        <f t="shared" si="10"/>
        <v>13210728.66</v>
      </c>
      <c r="P449" s="25"/>
    </row>
    <row r="450" ht="15.75" customHeight="1">
      <c r="A450" s="7">
        <v>42814.0</v>
      </c>
      <c r="B450" s="19">
        <v>14863.3155</v>
      </c>
      <c r="C450" s="23">
        <f t="shared" si="1"/>
        <v>14.8633155</v>
      </c>
      <c r="D450" s="16">
        <f t="shared" si="2"/>
        <v>4.7</v>
      </c>
      <c r="E450" s="16">
        <f t="shared" si="3"/>
        <v>69.85758285</v>
      </c>
      <c r="F450" s="25">
        <f t="shared" si="4"/>
        <v>1676.581988</v>
      </c>
      <c r="G450" s="19">
        <f t="shared" si="12"/>
        <v>85873.52877</v>
      </c>
      <c r="H450" s="25">
        <v>43.39</v>
      </c>
      <c r="I450" s="28">
        <v>0.23583333333333334</v>
      </c>
      <c r="J450" s="25">
        <v>5.0</v>
      </c>
      <c r="K450" s="16">
        <f t="shared" si="5"/>
        <v>54.91582207</v>
      </c>
      <c r="L450" s="20">
        <f t="shared" si="6"/>
        <v>55195.75972</v>
      </c>
      <c r="M450" s="25">
        <f t="shared" si="7"/>
        <v>4.556279315</v>
      </c>
      <c r="N450" s="25">
        <f t="shared" si="8"/>
        <v>30530.03534</v>
      </c>
      <c r="O450" s="25">
        <f t="shared" si="10"/>
        <v>13241258.69</v>
      </c>
      <c r="P450" s="25"/>
    </row>
    <row r="451" ht="15.75" customHeight="1">
      <c r="A451" s="7">
        <v>42815.0</v>
      </c>
      <c r="B451" s="19">
        <v>14561.0448</v>
      </c>
      <c r="C451" s="23">
        <f t="shared" si="1"/>
        <v>14.5610448</v>
      </c>
      <c r="D451" s="16">
        <f t="shared" si="2"/>
        <v>4.7</v>
      </c>
      <c r="E451" s="16">
        <f t="shared" si="3"/>
        <v>68.43691056</v>
      </c>
      <c r="F451" s="25">
        <f t="shared" si="4"/>
        <v>1642.485853</v>
      </c>
      <c r="G451" s="19">
        <f t="shared" si="12"/>
        <v>87516.01463</v>
      </c>
      <c r="H451" s="25">
        <v>43.15</v>
      </c>
      <c r="I451" s="28">
        <v>0.24100000000000002</v>
      </c>
      <c r="J451" s="25">
        <v>5.0</v>
      </c>
      <c r="K451" s="16">
        <f t="shared" si="5"/>
        <v>54.97765148</v>
      </c>
      <c r="L451" s="20">
        <f t="shared" si="6"/>
        <v>53713.69295</v>
      </c>
      <c r="M451" s="25">
        <f t="shared" si="7"/>
        <v>4.58677973</v>
      </c>
      <c r="N451" s="25">
        <f t="shared" si="8"/>
        <v>29875.51867</v>
      </c>
      <c r="O451" s="25">
        <f t="shared" si="10"/>
        <v>13271134.21</v>
      </c>
      <c r="P451" s="25"/>
    </row>
    <row r="452" ht="15.75" customHeight="1">
      <c r="A452" s="7">
        <v>42816.0</v>
      </c>
      <c r="B452" s="19">
        <v>14914.7357</v>
      </c>
      <c r="C452" s="23">
        <f t="shared" si="1"/>
        <v>14.9147357</v>
      </c>
      <c r="D452" s="16">
        <f t="shared" si="2"/>
        <v>4.7</v>
      </c>
      <c r="E452" s="16">
        <f t="shared" si="3"/>
        <v>70.09925779</v>
      </c>
      <c r="F452" s="25">
        <f t="shared" si="4"/>
        <v>1682.382187</v>
      </c>
      <c r="G452" s="19">
        <f t="shared" si="12"/>
        <v>89198.39681</v>
      </c>
      <c r="H452" s="25">
        <v>42.34</v>
      </c>
      <c r="I452" s="28">
        <v>0.23850000000000002</v>
      </c>
      <c r="J452" s="25">
        <v>5.0</v>
      </c>
      <c r="K452" s="16">
        <f t="shared" si="5"/>
        <v>55.72890994</v>
      </c>
      <c r="L452" s="20">
        <f t="shared" si="6"/>
        <v>53257.86164</v>
      </c>
      <c r="M452" s="25">
        <f t="shared" si="7"/>
        <v>4.738405191</v>
      </c>
      <c r="N452" s="25">
        <f t="shared" si="8"/>
        <v>30188.67925</v>
      </c>
      <c r="O452" s="25">
        <f t="shared" si="10"/>
        <v>13301322.89</v>
      </c>
      <c r="P452" s="25"/>
    </row>
    <row r="453" ht="15.75" customHeight="1">
      <c r="A453" s="7">
        <v>42817.0</v>
      </c>
      <c r="B453" s="19">
        <v>15425.4361</v>
      </c>
      <c r="C453" s="23">
        <f t="shared" si="1"/>
        <v>15.4254361</v>
      </c>
      <c r="D453" s="16">
        <f t="shared" si="2"/>
        <v>4.7</v>
      </c>
      <c r="E453" s="16">
        <f t="shared" si="3"/>
        <v>72.49954967</v>
      </c>
      <c r="F453" s="25">
        <f t="shared" si="4"/>
        <v>1739.989192</v>
      </c>
      <c r="G453" s="19">
        <f t="shared" si="12"/>
        <v>90938.38601</v>
      </c>
      <c r="H453" s="25">
        <v>43.68</v>
      </c>
      <c r="I453" s="28">
        <v>0.24250000000000002</v>
      </c>
      <c r="J453" s="25">
        <v>5.0</v>
      </c>
      <c r="K453" s="16">
        <f t="shared" si="5"/>
        <v>58.60380265</v>
      </c>
      <c r="L453" s="20">
        <f t="shared" si="6"/>
        <v>54037.1134</v>
      </c>
      <c r="M453" s="25">
        <f t="shared" si="7"/>
        <v>4.829983735</v>
      </c>
      <c r="N453" s="25">
        <f t="shared" si="8"/>
        <v>29690.72165</v>
      </c>
      <c r="O453" s="25">
        <f t="shared" si="10"/>
        <v>13331013.61</v>
      </c>
      <c r="P453" s="25"/>
    </row>
    <row r="454" ht="15.75" customHeight="1">
      <c r="A454" s="7">
        <v>42818.0</v>
      </c>
      <c r="B454" s="19">
        <v>15334.1063</v>
      </c>
      <c r="C454" s="23">
        <f t="shared" si="1"/>
        <v>15.3341063</v>
      </c>
      <c r="D454" s="16">
        <f t="shared" si="2"/>
        <v>4.7</v>
      </c>
      <c r="E454" s="16">
        <f t="shared" si="3"/>
        <v>72.07029961</v>
      </c>
      <c r="F454" s="25">
        <f t="shared" si="4"/>
        <v>1729.687191</v>
      </c>
      <c r="G454" s="19">
        <f t="shared" si="12"/>
        <v>92668.0732</v>
      </c>
      <c r="H454" s="25">
        <v>53.11</v>
      </c>
      <c r="I454" s="28">
        <v>0.24233333333333332</v>
      </c>
      <c r="J454" s="25">
        <v>5.0</v>
      </c>
      <c r="K454" s="16">
        <f t="shared" si="5"/>
        <v>58.21678646</v>
      </c>
      <c r="L454" s="20">
        <f t="shared" si="6"/>
        <v>65748.28061</v>
      </c>
      <c r="M454" s="25">
        <f t="shared" si="7"/>
        <v>3.946157621</v>
      </c>
      <c r="N454" s="25">
        <f t="shared" si="8"/>
        <v>29711.14168</v>
      </c>
      <c r="O454" s="25">
        <f t="shared" si="10"/>
        <v>13360724.75</v>
      </c>
      <c r="P454" s="25"/>
    </row>
    <row r="455" ht="15.75" customHeight="1">
      <c r="A455" s="7">
        <v>42819.0</v>
      </c>
      <c r="B455" s="19">
        <v>15439.4585</v>
      </c>
      <c r="C455" s="23">
        <f t="shared" si="1"/>
        <v>15.4394585</v>
      </c>
      <c r="D455" s="16">
        <f t="shared" si="2"/>
        <v>4.7</v>
      </c>
      <c r="E455" s="16">
        <f t="shared" si="3"/>
        <v>72.56545495</v>
      </c>
      <c r="F455" s="25">
        <f t="shared" si="4"/>
        <v>1741.570919</v>
      </c>
      <c r="G455" s="19">
        <f t="shared" si="12"/>
        <v>94409.64412</v>
      </c>
      <c r="H455" s="25">
        <v>51.25</v>
      </c>
      <c r="I455" s="28">
        <v>0.24066666666666667</v>
      </c>
      <c r="J455" s="25">
        <v>5.0</v>
      </c>
      <c r="K455" s="16">
        <f t="shared" si="5"/>
        <v>58.21362053</v>
      </c>
      <c r="L455" s="20">
        <f t="shared" si="6"/>
        <v>63885.04155</v>
      </c>
      <c r="M455" s="25">
        <f t="shared" si="7"/>
        <v>4.089151881</v>
      </c>
      <c r="N455" s="25">
        <f t="shared" si="8"/>
        <v>29916.89751</v>
      </c>
      <c r="O455" s="25">
        <f t="shared" si="10"/>
        <v>13390641.65</v>
      </c>
      <c r="P455" s="25"/>
    </row>
    <row r="456" ht="15.75" customHeight="1">
      <c r="A456" s="7">
        <v>42820.0</v>
      </c>
      <c r="B456" s="19">
        <v>16219.4936</v>
      </c>
      <c r="C456" s="23">
        <f t="shared" si="1"/>
        <v>16.2194936</v>
      </c>
      <c r="D456" s="16">
        <f t="shared" si="2"/>
        <v>4.7</v>
      </c>
      <c r="E456" s="16">
        <f t="shared" si="3"/>
        <v>76.23161992</v>
      </c>
      <c r="F456" s="25">
        <f t="shared" si="4"/>
        <v>1829.558878</v>
      </c>
      <c r="G456" s="19">
        <f t="shared" si="12"/>
        <v>96239.20299</v>
      </c>
      <c r="H456" s="25">
        <v>50.52</v>
      </c>
      <c r="I456" s="28">
        <v>0.2395</v>
      </c>
      <c r="J456" s="25">
        <v>5.0</v>
      </c>
      <c r="K456" s="16">
        <f t="shared" si="5"/>
        <v>60.85824324</v>
      </c>
      <c r="L456" s="20">
        <f t="shared" si="6"/>
        <v>63281.83716</v>
      </c>
      <c r="M456" s="25">
        <f t="shared" si="7"/>
        <v>4.336691917</v>
      </c>
      <c r="N456" s="25">
        <f t="shared" si="8"/>
        <v>30062.63048</v>
      </c>
      <c r="O456" s="25">
        <f t="shared" si="10"/>
        <v>13420704.28</v>
      </c>
      <c r="P456" s="25"/>
    </row>
    <row r="457" ht="15.75" customHeight="1">
      <c r="A457" s="7">
        <v>42821.0</v>
      </c>
      <c r="B457" s="19">
        <v>16894.3097</v>
      </c>
      <c r="C457" s="23">
        <f t="shared" si="1"/>
        <v>16.8943097</v>
      </c>
      <c r="D457" s="16">
        <f t="shared" si="2"/>
        <v>4.7</v>
      </c>
      <c r="E457" s="16">
        <f t="shared" si="3"/>
        <v>79.40325559</v>
      </c>
      <c r="F457" s="25">
        <f t="shared" si="4"/>
        <v>1905.678134</v>
      </c>
      <c r="G457" s="19">
        <f t="shared" si="12"/>
        <v>98144.88113</v>
      </c>
      <c r="H457" s="25">
        <v>49.67</v>
      </c>
      <c r="I457" s="28">
        <v>0.24083333333333332</v>
      </c>
      <c r="J457" s="25">
        <v>5.0</v>
      </c>
      <c r="K457" s="16">
        <f t="shared" si="5"/>
        <v>63.74316907</v>
      </c>
      <c r="L457" s="20">
        <f t="shared" si="6"/>
        <v>61872.66436</v>
      </c>
      <c r="M457" s="25">
        <f t="shared" si="7"/>
        <v>4.620000174</v>
      </c>
      <c r="N457" s="25">
        <f t="shared" si="8"/>
        <v>29896.19377</v>
      </c>
      <c r="O457" s="25">
        <f t="shared" si="10"/>
        <v>13450600.48</v>
      </c>
      <c r="P457" s="25"/>
    </row>
    <row r="458" ht="15.75" customHeight="1">
      <c r="A458" s="7">
        <v>42822.0</v>
      </c>
      <c r="B458" s="19">
        <v>16458.957</v>
      </c>
      <c r="C458" s="23">
        <f t="shared" si="1"/>
        <v>16.458957</v>
      </c>
      <c r="D458" s="16">
        <f t="shared" si="2"/>
        <v>4.7</v>
      </c>
      <c r="E458" s="16">
        <f t="shared" si="3"/>
        <v>77.3570979</v>
      </c>
      <c r="F458" s="25">
        <f t="shared" si="4"/>
        <v>1856.57035</v>
      </c>
      <c r="G458" s="19">
        <f t="shared" si="12"/>
        <v>100001.4515</v>
      </c>
      <c r="H458" s="25">
        <v>50.77</v>
      </c>
      <c r="I458" s="28">
        <v>0.2435</v>
      </c>
      <c r="J458" s="25">
        <v>5.0</v>
      </c>
      <c r="K458" s="16">
        <f t="shared" si="5"/>
        <v>62.7881778</v>
      </c>
      <c r="L458" s="20">
        <f t="shared" si="6"/>
        <v>62550.30801</v>
      </c>
      <c r="M458" s="25">
        <f t="shared" si="7"/>
        <v>4.45218515</v>
      </c>
      <c r="N458" s="25">
        <f t="shared" si="8"/>
        <v>29568.7885</v>
      </c>
      <c r="O458" s="25">
        <f t="shared" si="10"/>
        <v>13480169.26</v>
      </c>
      <c r="P458" s="25"/>
    </row>
    <row r="459" ht="15.75" customHeight="1">
      <c r="A459" s="7">
        <v>42823.0</v>
      </c>
      <c r="B459" s="19">
        <v>17141.823</v>
      </c>
      <c r="C459" s="23">
        <f t="shared" si="1"/>
        <v>17.141823</v>
      </c>
      <c r="D459" s="16">
        <f t="shared" si="2"/>
        <v>4.7</v>
      </c>
      <c r="E459" s="16">
        <f t="shared" si="3"/>
        <v>80.5665681</v>
      </c>
      <c r="F459" s="25">
        <f t="shared" si="4"/>
        <v>1933.597634</v>
      </c>
      <c r="G459" s="19">
        <f t="shared" si="12"/>
        <v>101935.0491</v>
      </c>
      <c r="H459" s="25">
        <v>53.13</v>
      </c>
      <c r="I459" s="28">
        <v>0.23933333333333331</v>
      </c>
      <c r="J459" s="25">
        <v>5.0</v>
      </c>
      <c r="K459" s="16">
        <f t="shared" si="5"/>
        <v>64.27421766</v>
      </c>
      <c r="L459" s="20">
        <f t="shared" si="6"/>
        <v>66597.49304</v>
      </c>
      <c r="M459" s="25">
        <f t="shared" si="7"/>
        <v>4.355113563</v>
      </c>
      <c r="N459" s="25">
        <f t="shared" si="8"/>
        <v>30083.56546</v>
      </c>
      <c r="O459" s="25">
        <f t="shared" si="10"/>
        <v>13510252.83</v>
      </c>
      <c r="P459" s="25"/>
    </row>
    <row r="460" ht="15.75" customHeight="1">
      <c r="A460" s="7">
        <v>42824.0</v>
      </c>
      <c r="B460" s="19">
        <v>17183.9723</v>
      </c>
      <c r="C460" s="23">
        <f t="shared" si="1"/>
        <v>17.1839723</v>
      </c>
      <c r="D460" s="16">
        <f t="shared" si="2"/>
        <v>4.7</v>
      </c>
      <c r="E460" s="16">
        <f t="shared" si="3"/>
        <v>80.76466981</v>
      </c>
      <c r="F460" s="25">
        <f t="shared" si="4"/>
        <v>1938.352075</v>
      </c>
      <c r="G460" s="19">
        <f t="shared" si="12"/>
        <v>103873.4012</v>
      </c>
      <c r="H460" s="25">
        <v>52.21</v>
      </c>
      <c r="I460" s="28">
        <v>0.24283333333333335</v>
      </c>
      <c r="J460" s="25">
        <v>5.0</v>
      </c>
      <c r="K460" s="16">
        <f t="shared" si="5"/>
        <v>65.37451329</v>
      </c>
      <c r="L460" s="20">
        <f t="shared" si="6"/>
        <v>64501.02951</v>
      </c>
      <c r="M460" s="25">
        <f t="shared" si="7"/>
        <v>4.507723575</v>
      </c>
      <c r="N460" s="25">
        <f t="shared" si="8"/>
        <v>29649.96568</v>
      </c>
      <c r="O460" s="25">
        <f t="shared" si="10"/>
        <v>13539902.79</v>
      </c>
      <c r="P460" s="25"/>
    </row>
    <row r="461" ht="15.75" customHeight="1">
      <c r="A461" s="7">
        <v>42825.0</v>
      </c>
      <c r="B461" s="19">
        <v>17643.5302</v>
      </c>
      <c r="C461" s="23">
        <f t="shared" si="1"/>
        <v>17.6435302</v>
      </c>
      <c r="D461" s="16">
        <f t="shared" si="2"/>
        <v>4.7</v>
      </c>
      <c r="E461" s="16">
        <f t="shared" si="3"/>
        <v>82.92459194</v>
      </c>
      <c r="F461" s="25">
        <f t="shared" si="4"/>
        <v>1990.190207</v>
      </c>
      <c r="G461" s="19">
        <f t="shared" si="12"/>
        <v>105863.5914</v>
      </c>
      <c r="H461" s="25">
        <v>50.04</v>
      </c>
      <c r="I461" s="28">
        <v>0.23983333333333334</v>
      </c>
      <c r="J461" s="25">
        <v>5.0</v>
      </c>
      <c r="K461" s="16">
        <f t="shared" si="5"/>
        <v>66.29360433</v>
      </c>
      <c r="L461" s="20">
        <f t="shared" si="6"/>
        <v>62593.46769</v>
      </c>
      <c r="M461" s="25">
        <f t="shared" si="7"/>
        <v>4.769324053</v>
      </c>
      <c r="N461" s="25">
        <f t="shared" si="8"/>
        <v>30020.84781</v>
      </c>
      <c r="O461" s="25">
        <f t="shared" si="10"/>
        <v>13569923.64</v>
      </c>
      <c r="P461" s="25"/>
    </row>
    <row r="462" ht="15.75" customHeight="1">
      <c r="A462" s="7">
        <v>42826.0</v>
      </c>
      <c r="B462" s="19">
        <v>17342.0731</v>
      </c>
      <c r="C462" s="23">
        <f t="shared" si="1"/>
        <v>17.3420731</v>
      </c>
      <c r="D462" s="16">
        <f t="shared" si="2"/>
        <v>4.7</v>
      </c>
      <c r="E462" s="16">
        <f t="shared" si="3"/>
        <v>81.50774357</v>
      </c>
      <c r="F462" s="25">
        <f t="shared" si="4"/>
        <v>1956.185846</v>
      </c>
      <c r="G462" s="19">
        <f t="shared" si="12"/>
        <v>107819.7772</v>
      </c>
      <c r="H462" s="25">
        <v>50.7</v>
      </c>
      <c r="I462" s="28">
        <v>0.24183333333333332</v>
      </c>
      <c r="J462" s="25">
        <v>5.0</v>
      </c>
      <c r="K462" s="16">
        <f t="shared" si="5"/>
        <v>65.70429773</v>
      </c>
      <c r="L462" s="20">
        <f t="shared" si="6"/>
        <v>62894.55548</v>
      </c>
      <c r="M462" s="25">
        <f t="shared" si="7"/>
        <v>4.665393922</v>
      </c>
      <c r="N462" s="25">
        <f t="shared" si="8"/>
        <v>29772.57064</v>
      </c>
      <c r="O462" s="25">
        <f t="shared" si="10"/>
        <v>13599696.21</v>
      </c>
      <c r="P462" s="25"/>
    </row>
    <row r="463" ht="15.75" customHeight="1">
      <c r="A463" s="7">
        <v>42827.0</v>
      </c>
      <c r="B463" s="19">
        <v>17320.8014</v>
      </c>
      <c r="C463" s="23">
        <f t="shared" si="1"/>
        <v>17.3208014</v>
      </c>
      <c r="D463" s="16">
        <f t="shared" si="2"/>
        <v>4.7</v>
      </c>
      <c r="E463" s="16">
        <f t="shared" si="3"/>
        <v>81.40776658</v>
      </c>
      <c r="F463" s="25">
        <f t="shared" si="4"/>
        <v>1953.786398</v>
      </c>
      <c r="G463" s="19">
        <f t="shared" si="12"/>
        <v>109773.5636</v>
      </c>
      <c r="H463" s="25">
        <v>48.75</v>
      </c>
      <c r="I463" s="28">
        <v>0.245</v>
      </c>
      <c r="J463" s="25">
        <v>5.0</v>
      </c>
      <c r="K463" s="16">
        <f t="shared" si="5"/>
        <v>66.48300937</v>
      </c>
      <c r="L463" s="20">
        <f t="shared" si="6"/>
        <v>59693.87755</v>
      </c>
      <c r="M463" s="25">
        <f t="shared" si="7"/>
        <v>4.909514538</v>
      </c>
      <c r="N463" s="25">
        <f t="shared" si="8"/>
        <v>29387.7551</v>
      </c>
      <c r="O463" s="25">
        <f t="shared" si="10"/>
        <v>13629083.97</v>
      </c>
      <c r="P463" s="25"/>
    </row>
    <row r="464" ht="15.75" customHeight="1">
      <c r="A464" s="7">
        <v>42828.0</v>
      </c>
      <c r="B464" s="19">
        <v>16564.8723</v>
      </c>
      <c r="C464" s="23">
        <f t="shared" si="1"/>
        <v>16.5648723</v>
      </c>
      <c r="D464" s="16">
        <f t="shared" si="2"/>
        <v>4.7</v>
      </c>
      <c r="E464" s="16">
        <f t="shared" si="3"/>
        <v>77.85489981</v>
      </c>
      <c r="F464" s="25">
        <f t="shared" si="4"/>
        <v>1868.517595</v>
      </c>
      <c r="G464" s="19">
        <f t="shared" si="12"/>
        <v>111642.0812</v>
      </c>
      <c r="H464" s="25">
        <v>44.36</v>
      </c>
      <c r="I464" s="28">
        <v>0.24000000000000002</v>
      </c>
      <c r="J464" s="25">
        <v>5.0</v>
      </c>
      <c r="K464" s="16">
        <f t="shared" si="5"/>
        <v>62.28391985</v>
      </c>
      <c r="L464" s="20">
        <f t="shared" si="6"/>
        <v>55450</v>
      </c>
      <c r="M464" s="25">
        <f t="shared" si="7"/>
        <v>5.05460125</v>
      </c>
      <c r="N464" s="25">
        <f t="shared" si="8"/>
        <v>30000</v>
      </c>
      <c r="O464" s="25">
        <f t="shared" si="10"/>
        <v>13659083.97</v>
      </c>
      <c r="P464" s="25"/>
    </row>
    <row r="465" ht="15.75" customHeight="1">
      <c r="A465" s="7">
        <v>42829.0</v>
      </c>
      <c r="B465" s="19">
        <v>17593.0096</v>
      </c>
      <c r="C465" s="23">
        <f t="shared" si="1"/>
        <v>17.5930096</v>
      </c>
      <c r="D465" s="16">
        <f t="shared" si="2"/>
        <v>4.7</v>
      </c>
      <c r="E465" s="16">
        <f t="shared" si="3"/>
        <v>82.68714512</v>
      </c>
      <c r="F465" s="25">
        <f t="shared" si="4"/>
        <v>1984.491483</v>
      </c>
      <c r="G465" s="19">
        <f t="shared" si="12"/>
        <v>113626.5727</v>
      </c>
      <c r="H465" s="25">
        <v>44.64</v>
      </c>
      <c r="I465" s="28">
        <v>0.2415</v>
      </c>
      <c r="J465" s="25">
        <v>5.0</v>
      </c>
      <c r="K465" s="16">
        <f t="shared" si="5"/>
        <v>66.56315182</v>
      </c>
      <c r="L465" s="20">
        <f t="shared" si="6"/>
        <v>55453.41615</v>
      </c>
      <c r="M465" s="25">
        <f t="shared" si="7"/>
        <v>5.367996115</v>
      </c>
      <c r="N465" s="25">
        <f t="shared" si="8"/>
        <v>29813.6646</v>
      </c>
      <c r="O465" s="25">
        <f t="shared" si="10"/>
        <v>13688897.63</v>
      </c>
      <c r="P465" s="25"/>
    </row>
    <row r="466" ht="15.75" customHeight="1">
      <c r="A466" s="7">
        <v>42830.0</v>
      </c>
      <c r="B466" s="19">
        <v>18094.6996</v>
      </c>
      <c r="C466" s="23">
        <f t="shared" si="1"/>
        <v>18.0946996</v>
      </c>
      <c r="D466" s="16">
        <f t="shared" si="2"/>
        <v>4.7</v>
      </c>
      <c r="E466" s="16">
        <f t="shared" si="3"/>
        <v>85.04508812</v>
      </c>
      <c r="F466" s="25">
        <f t="shared" si="4"/>
        <v>2041.082115</v>
      </c>
      <c r="G466" s="19">
        <f t="shared" si="12"/>
        <v>115667.6548</v>
      </c>
      <c r="H466" s="25">
        <v>45.3</v>
      </c>
      <c r="I466" s="28">
        <v>0.24016666666666667</v>
      </c>
      <c r="J466" s="25">
        <v>5.0</v>
      </c>
      <c r="K466" s="16">
        <f t="shared" si="5"/>
        <v>68.08331777</v>
      </c>
      <c r="L466" s="20">
        <f t="shared" si="6"/>
        <v>56585.70437</v>
      </c>
      <c r="M466" s="25">
        <f t="shared" si="7"/>
        <v>5.410594789</v>
      </c>
      <c r="N466" s="25">
        <f t="shared" si="8"/>
        <v>29979.18112</v>
      </c>
      <c r="O466" s="25">
        <f t="shared" si="10"/>
        <v>13718876.81</v>
      </c>
      <c r="P466" s="25"/>
    </row>
    <row r="467" ht="15.75" customHeight="1">
      <c r="A467" s="7">
        <v>42831.0</v>
      </c>
      <c r="B467" s="19">
        <v>17967.3505</v>
      </c>
      <c r="C467" s="23">
        <f t="shared" si="1"/>
        <v>17.9673505</v>
      </c>
      <c r="D467" s="16">
        <f t="shared" si="2"/>
        <v>4.7</v>
      </c>
      <c r="E467" s="16">
        <f t="shared" si="3"/>
        <v>84.44654735</v>
      </c>
      <c r="F467" s="25">
        <f t="shared" si="4"/>
        <v>2026.717136</v>
      </c>
      <c r="G467" s="19">
        <f t="shared" si="12"/>
        <v>117694.372</v>
      </c>
      <c r="H467" s="25">
        <v>43.24</v>
      </c>
      <c r="I467" s="28">
        <v>0.24416666666666667</v>
      </c>
      <c r="J467" s="25">
        <v>5.0</v>
      </c>
      <c r="K467" s="16">
        <f t="shared" si="5"/>
        <v>68.73010659</v>
      </c>
      <c r="L467" s="20">
        <f t="shared" si="6"/>
        <v>53127.64505</v>
      </c>
      <c r="M467" s="25">
        <f t="shared" si="7"/>
        <v>5.72221054</v>
      </c>
      <c r="N467" s="25">
        <f t="shared" si="8"/>
        <v>29488.05461</v>
      </c>
      <c r="O467" s="25">
        <f t="shared" si="10"/>
        <v>13748364.87</v>
      </c>
      <c r="P467" s="25"/>
    </row>
    <row r="468" ht="15.75" customHeight="1">
      <c r="A468" s="7">
        <v>42832.0</v>
      </c>
      <c r="B468" s="19">
        <v>18253.0325</v>
      </c>
      <c r="C468" s="23">
        <f t="shared" si="1"/>
        <v>18.2530325</v>
      </c>
      <c r="D468" s="16">
        <f t="shared" si="2"/>
        <v>4.7</v>
      </c>
      <c r="E468" s="16">
        <f t="shared" si="3"/>
        <v>85.78925275</v>
      </c>
      <c r="F468" s="25">
        <f t="shared" si="4"/>
        <v>2058.942066</v>
      </c>
      <c r="G468" s="19">
        <f t="shared" si="12"/>
        <v>119753.314</v>
      </c>
      <c r="H468" s="25">
        <v>42.16</v>
      </c>
      <c r="I468" s="28">
        <v>0.24116666666666667</v>
      </c>
      <c r="J468" s="25">
        <v>5.0</v>
      </c>
      <c r="K468" s="16">
        <f t="shared" si="5"/>
        <v>68.96502707</v>
      </c>
      <c r="L468" s="20">
        <f t="shared" si="6"/>
        <v>52445.05874</v>
      </c>
      <c r="M468" s="25">
        <f t="shared" si="7"/>
        <v>5.888854304</v>
      </c>
      <c r="N468" s="25">
        <f t="shared" si="8"/>
        <v>29854.87215</v>
      </c>
      <c r="O468" s="25">
        <f t="shared" si="10"/>
        <v>13778219.74</v>
      </c>
      <c r="P468" s="25"/>
    </row>
    <row r="469" ht="15.75" customHeight="1">
      <c r="A469" s="7">
        <v>42833.0</v>
      </c>
      <c r="B469" s="19">
        <v>18340.2159</v>
      </c>
      <c r="C469" s="23">
        <f t="shared" si="1"/>
        <v>18.3402159</v>
      </c>
      <c r="D469" s="16">
        <f t="shared" si="2"/>
        <v>4.7</v>
      </c>
      <c r="E469" s="16">
        <f t="shared" si="3"/>
        <v>86.19901473</v>
      </c>
      <c r="F469" s="25">
        <f t="shared" si="4"/>
        <v>2068.776354</v>
      </c>
      <c r="G469" s="19">
        <f t="shared" si="12"/>
        <v>121822.0904</v>
      </c>
      <c r="H469" s="25">
        <v>44.31</v>
      </c>
      <c r="I469" s="28">
        <v>0.242</v>
      </c>
      <c r="J469" s="25">
        <v>5.0</v>
      </c>
      <c r="K469" s="16">
        <f t="shared" si="5"/>
        <v>69.53387188</v>
      </c>
      <c r="L469" s="20">
        <f t="shared" si="6"/>
        <v>54929.75207</v>
      </c>
      <c r="M469" s="25">
        <f t="shared" si="7"/>
        <v>5.649332854</v>
      </c>
      <c r="N469" s="25">
        <f t="shared" si="8"/>
        <v>29752.06612</v>
      </c>
      <c r="O469" s="25">
        <f t="shared" si="10"/>
        <v>13807971.81</v>
      </c>
      <c r="P469" s="25"/>
    </row>
    <row r="470" ht="15.75" customHeight="1">
      <c r="A470" s="7">
        <v>42834.0</v>
      </c>
      <c r="B470" s="19">
        <v>18009.4232</v>
      </c>
      <c r="C470" s="23">
        <f t="shared" si="1"/>
        <v>18.0094232</v>
      </c>
      <c r="D470" s="16">
        <f t="shared" si="2"/>
        <v>4.7</v>
      </c>
      <c r="E470" s="16">
        <f t="shared" si="3"/>
        <v>84.64428904</v>
      </c>
      <c r="F470" s="25">
        <f t="shared" si="4"/>
        <v>2031.462937</v>
      </c>
      <c r="G470" s="19">
        <f t="shared" si="12"/>
        <v>123853.5533</v>
      </c>
      <c r="H470" s="25">
        <v>43.27</v>
      </c>
      <c r="I470" s="28">
        <v>0.24833333333333335</v>
      </c>
      <c r="J470" s="25">
        <v>5.0</v>
      </c>
      <c r="K470" s="16">
        <f t="shared" si="5"/>
        <v>70.06666148</v>
      </c>
      <c r="L470" s="20">
        <f t="shared" si="6"/>
        <v>52272.48322</v>
      </c>
      <c r="M470" s="25">
        <f t="shared" si="7"/>
        <v>5.829442601</v>
      </c>
      <c r="N470" s="25">
        <f t="shared" si="8"/>
        <v>28993.28859</v>
      </c>
      <c r="O470" s="25">
        <f t="shared" si="10"/>
        <v>13836965.1</v>
      </c>
      <c r="P470" s="25"/>
    </row>
    <row r="471" ht="15.75" customHeight="1">
      <c r="A471" s="7">
        <v>42835.0</v>
      </c>
      <c r="B471" s="19">
        <v>18072.1973</v>
      </c>
      <c r="C471" s="23">
        <f t="shared" si="1"/>
        <v>18.0721973</v>
      </c>
      <c r="D471" s="16">
        <f t="shared" si="2"/>
        <v>4.7</v>
      </c>
      <c r="E471" s="16">
        <f t="shared" si="3"/>
        <v>84.93932731</v>
      </c>
      <c r="F471" s="25">
        <f t="shared" si="4"/>
        <v>2038.543855</v>
      </c>
      <c r="G471" s="19">
        <f t="shared" si="12"/>
        <v>125892.0972</v>
      </c>
      <c r="H471" s="25">
        <v>43.44</v>
      </c>
      <c r="I471" s="28">
        <v>0.2495</v>
      </c>
      <c r="J471" s="25">
        <v>5.0</v>
      </c>
      <c r="K471" s="16">
        <f t="shared" si="5"/>
        <v>70.64120721</v>
      </c>
      <c r="L471" s="20">
        <f t="shared" si="6"/>
        <v>52232.46493</v>
      </c>
      <c r="M471" s="25">
        <f t="shared" si="7"/>
        <v>5.854243692</v>
      </c>
      <c r="N471" s="25">
        <f t="shared" si="8"/>
        <v>28857.71543</v>
      </c>
      <c r="O471" s="25">
        <f t="shared" si="10"/>
        <v>13865822.81</v>
      </c>
      <c r="P471" s="25"/>
    </row>
    <row r="472" ht="15.75" customHeight="1">
      <c r="A472" s="7">
        <v>42836.0</v>
      </c>
      <c r="B472" s="19">
        <v>18671.3934</v>
      </c>
      <c r="C472" s="23">
        <f t="shared" si="1"/>
        <v>18.6713934</v>
      </c>
      <c r="D472" s="16">
        <f t="shared" si="2"/>
        <v>4.7</v>
      </c>
      <c r="E472" s="16">
        <f t="shared" si="3"/>
        <v>87.75554898</v>
      </c>
      <c r="F472" s="25">
        <f t="shared" si="4"/>
        <v>2106.133176</v>
      </c>
      <c r="G472" s="19">
        <f t="shared" si="12"/>
        <v>127998.2304</v>
      </c>
      <c r="H472" s="25">
        <v>43.41</v>
      </c>
      <c r="I472" s="28">
        <v>0.246</v>
      </c>
      <c r="J472" s="25">
        <v>5.0</v>
      </c>
      <c r="K472" s="16">
        <f t="shared" si="5"/>
        <v>71.95955016</v>
      </c>
      <c r="L472" s="20">
        <f t="shared" si="6"/>
        <v>52939.02439</v>
      </c>
      <c r="M472" s="25">
        <f t="shared" si="7"/>
        <v>5.967619917</v>
      </c>
      <c r="N472" s="25">
        <f t="shared" si="8"/>
        <v>29268.29268</v>
      </c>
      <c r="O472" s="25">
        <f t="shared" si="10"/>
        <v>13895091.1</v>
      </c>
      <c r="P472" s="25"/>
    </row>
    <row r="473" ht="15.75" customHeight="1">
      <c r="A473" s="7">
        <v>42837.0</v>
      </c>
      <c r="B473" s="19">
        <v>18555.8787</v>
      </c>
      <c r="C473" s="23">
        <f t="shared" si="1"/>
        <v>18.5558787</v>
      </c>
      <c r="D473" s="16">
        <f t="shared" si="2"/>
        <v>4.7</v>
      </c>
      <c r="E473" s="16">
        <f t="shared" si="3"/>
        <v>87.21262989</v>
      </c>
      <c r="F473" s="25">
        <f t="shared" si="4"/>
        <v>2093.103117</v>
      </c>
      <c r="G473" s="19">
        <f t="shared" si="12"/>
        <v>130091.3335</v>
      </c>
      <c r="H473" s="25">
        <v>46.29</v>
      </c>
      <c r="I473" s="28">
        <v>0.24966666666666668</v>
      </c>
      <c r="J473" s="25">
        <v>5.0</v>
      </c>
      <c r="K473" s="16">
        <f t="shared" si="5"/>
        <v>72.58028865</v>
      </c>
      <c r="L473" s="20">
        <f t="shared" si="6"/>
        <v>55622.16288</v>
      </c>
      <c r="M473" s="25">
        <f t="shared" si="7"/>
        <v>5.644610913</v>
      </c>
      <c r="N473" s="25">
        <f t="shared" si="8"/>
        <v>28838.45127</v>
      </c>
      <c r="O473" s="25">
        <f t="shared" si="10"/>
        <v>13923929.55</v>
      </c>
      <c r="P473" s="25"/>
    </row>
    <row r="474" ht="15.75" customHeight="1">
      <c r="A474" s="7">
        <v>42838.0</v>
      </c>
      <c r="B474" s="19">
        <v>18205.074</v>
      </c>
      <c r="C474" s="23">
        <f t="shared" si="1"/>
        <v>18.205074</v>
      </c>
      <c r="D474" s="16">
        <f t="shared" si="2"/>
        <v>4.7</v>
      </c>
      <c r="E474" s="16">
        <f t="shared" si="3"/>
        <v>85.5638478</v>
      </c>
      <c r="F474" s="25">
        <f t="shared" si="4"/>
        <v>2053.532347</v>
      </c>
      <c r="G474" s="19">
        <f t="shared" si="12"/>
        <v>132144.8658</v>
      </c>
      <c r="H474" s="25">
        <v>50.22</v>
      </c>
      <c r="I474" s="28">
        <v>0.24800000000000003</v>
      </c>
      <c r="J474" s="25">
        <v>5.0</v>
      </c>
      <c r="K474" s="16">
        <f t="shared" si="5"/>
        <v>70.73278085</v>
      </c>
      <c r="L474" s="20">
        <f t="shared" si="6"/>
        <v>60750</v>
      </c>
      <c r="M474" s="25">
        <f t="shared" si="7"/>
        <v>5.07045024</v>
      </c>
      <c r="N474" s="25">
        <f t="shared" si="8"/>
        <v>29032.25806</v>
      </c>
      <c r="O474" s="25">
        <f t="shared" si="10"/>
        <v>13952961.81</v>
      </c>
      <c r="P474" s="25"/>
    </row>
    <row r="475" ht="15.75" customHeight="1">
      <c r="A475" s="7">
        <v>42839.0</v>
      </c>
      <c r="B475" s="19">
        <v>19833.812</v>
      </c>
      <c r="C475" s="23">
        <f t="shared" si="1"/>
        <v>19.833812</v>
      </c>
      <c r="D475" s="16">
        <f t="shared" si="2"/>
        <v>4.7</v>
      </c>
      <c r="E475" s="16">
        <f t="shared" si="3"/>
        <v>93.2189164</v>
      </c>
      <c r="F475" s="25">
        <f t="shared" si="4"/>
        <v>2237.253994</v>
      </c>
      <c r="G475" s="19">
        <f t="shared" si="12"/>
        <v>134382.1198</v>
      </c>
      <c r="H475" s="25">
        <v>47.57</v>
      </c>
      <c r="I475" s="28">
        <v>0.24366666666666664</v>
      </c>
      <c r="J475" s="25">
        <v>5.0</v>
      </c>
      <c r="K475" s="16">
        <f t="shared" si="5"/>
        <v>75.71447543</v>
      </c>
      <c r="L475" s="20">
        <f t="shared" si="6"/>
        <v>58567.71546</v>
      </c>
      <c r="M475" s="25">
        <f t="shared" si="7"/>
        <v>5.729916156</v>
      </c>
      <c r="N475" s="25">
        <f t="shared" si="8"/>
        <v>29548.56361</v>
      </c>
      <c r="O475" s="25">
        <f t="shared" si="10"/>
        <v>13982510.38</v>
      </c>
      <c r="P475" s="25"/>
    </row>
    <row r="476" ht="15.75" customHeight="1">
      <c r="A476" s="7">
        <v>42840.0</v>
      </c>
      <c r="B476" s="19">
        <v>19260.1407</v>
      </c>
      <c r="C476" s="23">
        <f t="shared" si="1"/>
        <v>19.2601407</v>
      </c>
      <c r="D476" s="16">
        <f t="shared" si="2"/>
        <v>4.7</v>
      </c>
      <c r="E476" s="16">
        <f t="shared" si="3"/>
        <v>90.52266129</v>
      </c>
      <c r="F476" s="25">
        <f t="shared" si="4"/>
        <v>2172.543871</v>
      </c>
      <c r="G476" s="19">
        <f t="shared" si="12"/>
        <v>136554.6637</v>
      </c>
      <c r="H476" s="25">
        <v>49.1</v>
      </c>
      <c r="I476" s="28">
        <v>0.25133333333333335</v>
      </c>
      <c r="J476" s="25">
        <v>5.0</v>
      </c>
      <c r="K476" s="16">
        <f t="shared" si="5"/>
        <v>75.83787401</v>
      </c>
      <c r="L476" s="20">
        <f t="shared" si="6"/>
        <v>58607.42706</v>
      </c>
      <c r="M476" s="25">
        <f t="shared" si="7"/>
        <v>5.560414388</v>
      </c>
      <c r="N476" s="25">
        <f t="shared" si="8"/>
        <v>28647.21485</v>
      </c>
      <c r="O476" s="25">
        <f t="shared" si="10"/>
        <v>14011157.59</v>
      </c>
      <c r="P476" s="25"/>
    </row>
    <row r="477" ht="15.75" customHeight="1">
      <c r="A477" s="7">
        <v>42841.0</v>
      </c>
      <c r="B477" s="19">
        <v>19591.7831</v>
      </c>
      <c r="C477" s="23">
        <f t="shared" si="1"/>
        <v>19.5917831</v>
      </c>
      <c r="D477" s="16">
        <f t="shared" si="2"/>
        <v>4.7</v>
      </c>
      <c r="E477" s="16">
        <f t="shared" si="3"/>
        <v>92.08138057</v>
      </c>
      <c r="F477" s="25">
        <f t="shared" si="4"/>
        <v>2209.953134</v>
      </c>
      <c r="G477" s="19">
        <f t="shared" si="12"/>
        <v>138764.6168</v>
      </c>
      <c r="H477" s="25">
        <v>48.72</v>
      </c>
      <c r="I477" s="28">
        <v>0.2475</v>
      </c>
      <c r="J477" s="25">
        <v>5.0</v>
      </c>
      <c r="K477" s="16">
        <f t="shared" si="5"/>
        <v>75.96713897</v>
      </c>
      <c r="L477" s="20">
        <f t="shared" si="6"/>
        <v>59054.54545</v>
      </c>
      <c r="M477" s="25">
        <f t="shared" si="7"/>
        <v>5.613335392</v>
      </c>
      <c r="N477" s="25">
        <f t="shared" si="8"/>
        <v>29090.90909</v>
      </c>
      <c r="O477" s="25">
        <f t="shared" si="10"/>
        <v>14040248.5</v>
      </c>
      <c r="P477" s="25"/>
    </row>
    <row r="478" ht="15.75" customHeight="1">
      <c r="A478" s="7">
        <v>42842.0</v>
      </c>
      <c r="B478" s="19">
        <v>19889.9768</v>
      </c>
      <c r="C478" s="23">
        <f t="shared" si="1"/>
        <v>19.8899768</v>
      </c>
      <c r="D478" s="16">
        <f t="shared" si="2"/>
        <v>4.7</v>
      </c>
      <c r="E478" s="16">
        <f t="shared" si="3"/>
        <v>93.48289096</v>
      </c>
      <c r="F478" s="25">
        <f t="shared" si="4"/>
        <v>2243.589383</v>
      </c>
      <c r="G478" s="19">
        <f t="shared" si="12"/>
        <v>141008.2062</v>
      </c>
      <c r="H478" s="25">
        <v>48.3</v>
      </c>
      <c r="I478" s="28">
        <v>0.2455</v>
      </c>
      <c r="J478" s="25">
        <v>5.0</v>
      </c>
      <c r="K478" s="16">
        <f t="shared" si="5"/>
        <v>76.50016577</v>
      </c>
      <c r="L478" s="20">
        <f t="shared" si="6"/>
        <v>59022.40326</v>
      </c>
      <c r="M478" s="25">
        <f t="shared" si="7"/>
        <v>5.701875709</v>
      </c>
      <c r="N478" s="25">
        <f t="shared" si="8"/>
        <v>29327.90224</v>
      </c>
      <c r="O478" s="25">
        <f t="shared" si="10"/>
        <v>14069576.4</v>
      </c>
      <c r="P478" s="25"/>
    </row>
    <row r="479" ht="15.75" customHeight="1">
      <c r="A479" s="7">
        <v>42843.0</v>
      </c>
      <c r="B479" s="19">
        <v>20302.3049</v>
      </c>
      <c r="C479" s="23">
        <f t="shared" si="1"/>
        <v>20.3023049</v>
      </c>
      <c r="D479" s="16">
        <f t="shared" si="2"/>
        <v>4.7</v>
      </c>
      <c r="E479" s="16">
        <f t="shared" si="3"/>
        <v>95.42083303</v>
      </c>
      <c r="F479" s="25">
        <f t="shared" si="4"/>
        <v>2290.099993</v>
      </c>
      <c r="G479" s="19">
        <f t="shared" si="12"/>
        <v>143298.3062</v>
      </c>
      <c r="H479" s="25">
        <v>50.71</v>
      </c>
      <c r="I479" s="28">
        <v>0.2445</v>
      </c>
      <c r="J479" s="25">
        <v>5.0</v>
      </c>
      <c r="K479" s="16">
        <f t="shared" si="5"/>
        <v>77.76797892</v>
      </c>
      <c r="L479" s="20">
        <f t="shared" si="6"/>
        <v>62220.8589</v>
      </c>
      <c r="M479" s="25">
        <f t="shared" si="7"/>
        <v>5.520897734</v>
      </c>
      <c r="N479" s="25">
        <f t="shared" si="8"/>
        <v>29447.85276</v>
      </c>
      <c r="O479" s="25">
        <f t="shared" si="10"/>
        <v>14099024.26</v>
      </c>
      <c r="P479" s="25"/>
    </row>
    <row r="480" ht="15.75" customHeight="1">
      <c r="A480" s="7">
        <v>42844.0</v>
      </c>
      <c r="B480" s="19">
        <v>20078.8856</v>
      </c>
      <c r="C480" s="23">
        <f t="shared" si="1"/>
        <v>20.0788856</v>
      </c>
      <c r="D480" s="16">
        <f t="shared" si="2"/>
        <v>4.7</v>
      </c>
      <c r="E480" s="16">
        <f t="shared" si="3"/>
        <v>94.37076232</v>
      </c>
      <c r="F480" s="25">
        <f t="shared" si="4"/>
        <v>2264.898296</v>
      </c>
      <c r="G480" s="19">
        <f t="shared" si="12"/>
        <v>145563.2045</v>
      </c>
      <c r="H480" s="25">
        <v>48.31</v>
      </c>
      <c r="I480" s="28">
        <v>0.251</v>
      </c>
      <c r="J480" s="25">
        <v>5.0</v>
      </c>
      <c r="K480" s="16">
        <f t="shared" si="5"/>
        <v>78.95687114</v>
      </c>
      <c r="L480" s="20">
        <f t="shared" si="6"/>
        <v>57741.03586</v>
      </c>
      <c r="M480" s="25">
        <f t="shared" si="7"/>
        <v>5.883766013</v>
      </c>
      <c r="N480" s="25">
        <f t="shared" si="8"/>
        <v>28685.25896</v>
      </c>
      <c r="O480" s="25">
        <f t="shared" si="10"/>
        <v>14127709.51</v>
      </c>
      <c r="P480" s="25"/>
    </row>
    <row r="481" ht="15.75" customHeight="1">
      <c r="A481" s="7">
        <v>42845.0</v>
      </c>
      <c r="B481" s="19">
        <v>20288.8866</v>
      </c>
      <c r="C481" s="23">
        <f t="shared" si="1"/>
        <v>20.2888866</v>
      </c>
      <c r="D481" s="16">
        <f t="shared" si="2"/>
        <v>4.7</v>
      </c>
      <c r="E481" s="16">
        <f t="shared" si="3"/>
        <v>95.35776702</v>
      </c>
      <c r="F481" s="25">
        <f t="shared" si="4"/>
        <v>2288.586408</v>
      </c>
      <c r="G481" s="19">
        <f t="shared" si="12"/>
        <v>147851.7909</v>
      </c>
      <c r="H481" s="25">
        <v>49.67</v>
      </c>
      <c r="I481" s="28">
        <v>0.2445</v>
      </c>
      <c r="J481" s="25">
        <v>5.0</v>
      </c>
      <c r="K481" s="16">
        <f t="shared" si="5"/>
        <v>77.71658012</v>
      </c>
      <c r="L481" s="20">
        <f t="shared" si="6"/>
        <v>60944.78528</v>
      </c>
      <c r="M481" s="25">
        <f t="shared" si="7"/>
        <v>5.632770051</v>
      </c>
      <c r="N481" s="25">
        <f t="shared" si="8"/>
        <v>29447.85276</v>
      </c>
      <c r="O481" s="25">
        <f t="shared" si="10"/>
        <v>14157157.37</v>
      </c>
      <c r="P481" s="25"/>
    </row>
    <row r="482" ht="15.75" customHeight="1">
      <c r="A482" s="7">
        <v>42846.0</v>
      </c>
      <c r="B482" s="19">
        <v>20805.2888</v>
      </c>
      <c r="C482" s="23">
        <f t="shared" si="1"/>
        <v>20.8052888</v>
      </c>
      <c r="D482" s="16">
        <f t="shared" si="2"/>
        <v>4.7</v>
      </c>
      <c r="E482" s="16">
        <f t="shared" si="3"/>
        <v>97.78485736</v>
      </c>
      <c r="F482" s="25">
        <f t="shared" si="4"/>
        <v>2346.836577</v>
      </c>
      <c r="G482" s="19">
        <f t="shared" si="12"/>
        <v>150198.6275</v>
      </c>
      <c r="H482" s="25">
        <v>48.22</v>
      </c>
      <c r="I482" s="28">
        <v>0.2445</v>
      </c>
      <c r="J482" s="25">
        <v>5.0</v>
      </c>
      <c r="K482" s="16">
        <f t="shared" si="5"/>
        <v>79.69465875</v>
      </c>
      <c r="L482" s="20">
        <f t="shared" si="6"/>
        <v>59165.64417</v>
      </c>
      <c r="M482" s="25">
        <f t="shared" si="7"/>
        <v>5.949829355</v>
      </c>
      <c r="N482" s="25">
        <f t="shared" si="8"/>
        <v>29447.85276</v>
      </c>
      <c r="O482" s="25">
        <f t="shared" si="10"/>
        <v>14186605.22</v>
      </c>
      <c r="P482" s="25"/>
    </row>
    <row r="483" ht="15.75" customHeight="1">
      <c r="A483" s="7">
        <v>42847.0</v>
      </c>
      <c r="B483" s="19">
        <v>20900.958</v>
      </c>
      <c r="C483" s="23">
        <f t="shared" si="1"/>
        <v>20.900958</v>
      </c>
      <c r="D483" s="16">
        <f t="shared" si="2"/>
        <v>4.7</v>
      </c>
      <c r="E483" s="16">
        <f t="shared" si="3"/>
        <v>98.2345026</v>
      </c>
      <c r="F483" s="25">
        <f t="shared" si="4"/>
        <v>2357.628062</v>
      </c>
      <c r="G483" s="19">
        <f t="shared" si="12"/>
        <v>152556.2555</v>
      </c>
      <c r="H483" s="25">
        <v>48.55</v>
      </c>
      <c r="I483" s="28">
        <v>0.24783333333333332</v>
      </c>
      <c r="J483" s="25">
        <v>5.0</v>
      </c>
      <c r="K483" s="16">
        <f t="shared" si="5"/>
        <v>81.15261409</v>
      </c>
      <c r="L483" s="20">
        <f t="shared" si="6"/>
        <v>58769.33423</v>
      </c>
      <c r="M483" s="25">
        <f t="shared" si="7"/>
        <v>6.017495587</v>
      </c>
      <c r="N483" s="25">
        <f t="shared" si="8"/>
        <v>29051.78211</v>
      </c>
      <c r="O483" s="25">
        <f t="shared" si="10"/>
        <v>14215657</v>
      </c>
      <c r="P483" s="25"/>
    </row>
    <row r="484" ht="15.75" customHeight="1">
      <c r="A484" s="7">
        <v>42848.0</v>
      </c>
      <c r="B484" s="19">
        <v>21389.0055</v>
      </c>
      <c r="C484" s="23">
        <f t="shared" si="1"/>
        <v>21.3890055</v>
      </c>
      <c r="D484" s="16">
        <f t="shared" si="2"/>
        <v>4.7</v>
      </c>
      <c r="E484" s="16">
        <f t="shared" si="3"/>
        <v>100.5283259</v>
      </c>
      <c r="F484" s="25">
        <f t="shared" si="4"/>
        <v>2412.67982</v>
      </c>
      <c r="G484" s="19">
        <f t="shared" si="12"/>
        <v>154968.9354</v>
      </c>
      <c r="H484" s="25">
        <v>48.49</v>
      </c>
      <c r="I484" s="28">
        <v>0.2445</v>
      </c>
      <c r="J484" s="25">
        <v>5.0</v>
      </c>
      <c r="K484" s="16">
        <f t="shared" si="5"/>
        <v>81.93058557</v>
      </c>
      <c r="L484" s="20">
        <f t="shared" si="6"/>
        <v>59496.93252</v>
      </c>
      <c r="M484" s="25">
        <f t="shared" si="7"/>
        <v>6.082699692</v>
      </c>
      <c r="N484" s="25">
        <f t="shared" si="8"/>
        <v>29447.85276</v>
      </c>
      <c r="O484" s="25">
        <f t="shared" si="10"/>
        <v>14245104.85</v>
      </c>
      <c r="P484" s="25"/>
    </row>
    <row r="485" ht="15.75" customHeight="1">
      <c r="A485" s="7">
        <v>42849.0</v>
      </c>
      <c r="B485" s="19">
        <v>20664.8066</v>
      </c>
      <c r="C485" s="23">
        <f t="shared" si="1"/>
        <v>20.6648066</v>
      </c>
      <c r="D485" s="16">
        <f t="shared" si="2"/>
        <v>4.7</v>
      </c>
      <c r="E485" s="16">
        <f t="shared" si="3"/>
        <v>97.12459102</v>
      </c>
      <c r="F485" s="25">
        <f t="shared" si="4"/>
        <v>2330.990184</v>
      </c>
      <c r="G485" s="19">
        <f t="shared" si="12"/>
        <v>157299.9255</v>
      </c>
      <c r="H485" s="25">
        <v>50.03</v>
      </c>
      <c r="I485" s="28">
        <v>0.251</v>
      </c>
      <c r="J485" s="25">
        <v>5.0</v>
      </c>
      <c r="K485" s="16">
        <f t="shared" si="5"/>
        <v>81.26090782</v>
      </c>
      <c r="L485" s="20">
        <f t="shared" si="6"/>
        <v>59796.81275</v>
      </c>
      <c r="M485" s="25">
        <f t="shared" si="7"/>
        <v>5.847276997</v>
      </c>
      <c r="N485" s="25">
        <f t="shared" si="8"/>
        <v>28685.25896</v>
      </c>
      <c r="O485" s="25">
        <f t="shared" si="10"/>
        <v>14273790.11</v>
      </c>
      <c r="P485" s="25"/>
    </row>
    <row r="486" ht="15.75" customHeight="1">
      <c r="A486" s="7">
        <v>42850.0</v>
      </c>
      <c r="B486" s="19">
        <v>21582.4498</v>
      </c>
      <c r="C486" s="23">
        <f t="shared" si="1"/>
        <v>21.5824498</v>
      </c>
      <c r="D486" s="16">
        <f t="shared" si="2"/>
        <v>4.7</v>
      </c>
      <c r="E486" s="16">
        <f t="shared" si="3"/>
        <v>101.4375141</v>
      </c>
      <c r="F486" s="25">
        <f t="shared" si="4"/>
        <v>2434.500337</v>
      </c>
      <c r="G486" s="19">
        <f t="shared" si="12"/>
        <v>159734.4259</v>
      </c>
      <c r="H486" s="25">
        <v>49.89</v>
      </c>
      <c r="I486" s="28">
        <v>0.24283333333333335</v>
      </c>
      <c r="J486" s="25">
        <v>5.0</v>
      </c>
      <c r="K486" s="16">
        <f t="shared" si="5"/>
        <v>82.10803221</v>
      </c>
      <c r="L486" s="20">
        <f t="shared" si="6"/>
        <v>61634.86616</v>
      </c>
      <c r="M486" s="25">
        <f t="shared" si="7"/>
        <v>5.924812908</v>
      </c>
      <c r="N486" s="25">
        <f t="shared" si="8"/>
        <v>29649.96568</v>
      </c>
      <c r="O486" s="25">
        <f t="shared" si="10"/>
        <v>14303440.08</v>
      </c>
      <c r="P486" s="25"/>
    </row>
    <row r="487" ht="15.75" customHeight="1">
      <c r="A487" s="7">
        <v>42851.0</v>
      </c>
      <c r="B487" s="19">
        <v>21292.624</v>
      </c>
      <c r="C487" s="23">
        <f t="shared" si="1"/>
        <v>21.292624</v>
      </c>
      <c r="D487" s="16">
        <f t="shared" si="2"/>
        <v>4.7</v>
      </c>
      <c r="E487" s="16">
        <f t="shared" si="3"/>
        <v>100.0753328</v>
      </c>
      <c r="F487" s="25">
        <f t="shared" si="4"/>
        <v>2401.807987</v>
      </c>
      <c r="G487" s="19">
        <f t="shared" si="12"/>
        <v>162136.2339</v>
      </c>
      <c r="H487" s="25">
        <v>52.72</v>
      </c>
      <c r="I487" s="28">
        <v>0.2545</v>
      </c>
      <c r="J487" s="25">
        <v>5.0</v>
      </c>
      <c r="K487" s="16">
        <f t="shared" si="5"/>
        <v>84.89724066</v>
      </c>
      <c r="L487" s="20">
        <f t="shared" si="6"/>
        <v>62145.3831</v>
      </c>
      <c r="M487" s="25">
        <f t="shared" si="7"/>
        <v>5.797231911</v>
      </c>
      <c r="N487" s="25">
        <f t="shared" si="8"/>
        <v>28290.76621</v>
      </c>
      <c r="O487" s="25">
        <f t="shared" si="10"/>
        <v>14331730.85</v>
      </c>
      <c r="P487" s="25"/>
    </row>
    <row r="488" ht="15.75" customHeight="1">
      <c r="A488" s="7">
        <v>42852.0</v>
      </c>
      <c r="B488" s="19">
        <v>21617.4059</v>
      </c>
      <c r="C488" s="23">
        <f t="shared" si="1"/>
        <v>21.6174059</v>
      </c>
      <c r="D488" s="16">
        <f t="shared" si="2"/>
        <v>4.7</v>
      </c>
      <c r="E488" s="16">
        <f t="shared" si="3"/>
        <v>101.6018077</v>
      </c>
      <c r="F488" s="25">
        <f t="shared" si="4"/>
        <v>2438.443386</v>
      </c>
      <c r="G488" s="19">
        <f t="shared" si="12"/>
        <v>164574.6773</v>
      </c>
      <c r="H488" s="25">
        <v>62.17</v>
      </c>
      <c r="I488" s="28">
        <v>0.25416666666666665</v>
      </c>
      <c r="J488" s="25">
        <v>5.0</v>
      </c>
      <c r="K488" s="16">
        <f t="shared" si="5"/>
        <v>86.07930933</v>
      </c>
      <c r="L488" s="20">
        <f t="shared" si="6"/>
        <v>73380.98361</v>
      </c>
      <c r="M488" s="25">
        <f t="shared" si="7"/>
        <v>4.984486305</v>
      </c>
      <c r="N488" s="25">
        <f t="shared" si="8"/>
        <v>28327.86885</v>
      </c>
      <c r="O488" s="25">
        <f t="shared" si="10"/>
        <v>14360058.71</v>
      </c>
      <c r="P488" s="25"/>
    </row>
    <row r="489" ht="15.75" customHeight="1">
      <c r="A489" s="7">
        <v>42853.0</v>
      </c>
      <c r="B489" s="19">
        <v>22951.0371</v>
      </c>
      <c r="C489" s="23">
        <f t="shared" si="1"/>
        <v>22.9510371</v>
      </c>
      <c r="D489" s="16">
        <f t="shared" si="2"/>
        <v>4.7</v>
      </c>
      <c r="E489" s="16">
        <f t="shared" si="3"/>
        <v>107.8698744</v>
      </c>
      <c r="F489" s="25">
        <f t="shared" si="4"/>
        <v>2588.876985</v>
      </c>
      <c r="G489" s="19">
        <f t="shared" si="12"/>
        <v>167163.5542</v>
      </c>
      <c r="H489" s="25">
        <v>70.16</v>
      </c>
      <c r="I489" s="28">
        <v>0.252</v>
      </c>
      <c r="J489" s="25">
        <v>5.0</v>
      </c>
      <c r="K489" s="16">
        <f t="shared" si="5"/>
        <v>90.61069447</v>
      </c>
      <c r="L489" s="20">
        <f t="shared" si="6"/>
        <v>83523.80952</v>
      </c>
      <c r="M489" s="25">
        <f t="shared" si="7"/>
        <v>4.649351484</v>
      </c>
      <c r="N489" s="25">
        <f t="shared" si="8"/>
        <v>28571.42857</v>
      </c>
      <c r="O489" s="25">
        <f t="shared" si="10"/>
        <v>14388630.14</v>
      </c>
      <c r="P489" s="25"/>
    </row>
    <row r="490" ht="15.75" customHeight="1">
      <c r="A490" s="7">
        <v>42854.0</v>
      </c>
      <c r="B490" s="19">
        <v>23467.3816</v>
      </c>
      <c r="C490" s="23">
        <f t="shared" si="1"/>
        <v>23.4673816</v>
      </c>
      <c r="D490" s="16">
        <f t="shared" si="2"/>
        <v>4.7</v>
      </c>
      <c r="E490" s="16">
        <f t="shared" si="3"/>
        <v>110.2966935</v>
      </c>
      <c r="F490" s="25">
        <f t="shared" si="4"/>
        <v>2647.120644</v>
      </c>
      <c r="G490" s="19">
        <f t="shared" si="12"/>
        <v>169810.6749</v>
      </c>
      <c r="H490" s="25">
        <v>68.38</v>
      </c>
      <c r="I490" s="28">
        <v>0.2548333333333333</v>
      </c>
      <c r="J490" s="25">
        <v>5.0</v>
      </c>
      <c r="K490" s="16">
        <f t="shared" si="5"/>
        <v>93.69091355</v>
      </c>
      <c r="L490" s="20">
        <f t="shared" si="6"/>
        <v>80499.67299</v>
      </c>
      <c r="M490" s="25">
        <f t="shared" si="7"/>
        <v>4.932542977</v>
      </c>
      <c r="N490" s="25">
        <f t="shared" si="8"/>
        <v>28253.76063</v>
      </c>
      <c r="O490" s="25">
        <f t="shared" si="10"/>
        <v>14416883.9</v>
      </c>
      <c r="P490" s="25"/>
    </row>
    <row r="491" ht="15.75" customHeight="1">
      <c r="A491" s="7">
        <v>42855.0</v>
      </c>
      <c r="B491" s="19">
        <v>22938.2706</v>
      </c>
      <c r="C491" s="23">
        <f t="shared" si="1"/>
        <v>22.9382706</v>
      </c>
      <c r="D491" s="16">
        <f t="shared" si="2"/>
        <v>4.7</v>
      </c>
      <c r="E491" s="16">
        <f t="shared" si="3"/>
        <v>107.8098718</v>
      </c>
      <c r="F491" s="25">
        <f t="shared" si="4"/>
        <v>2587.436924</v>
      </c>
      <c r="G491" s="19">
        <f t="shared" si="12"/>
        <v>172398.1118</v>
      </c>
      <c r="H491" s="25">
        <v>79.02</v>
      </c>
      <c r="I491" s="28">
        <v>0.25416666666666665</v>
      </c>
      <c r="J491" s="25">
        <v>5.0</v>
      </c>
      <c r="K491" s="16">
        <f t="shared" si="5"/>
        <v>91.33891918</v>
      </c>
      <c r="L491" s="20">
        <f t="shared" si="6"/>
        <v>93269.5082</v>
      </c>
      <c r="M491" s="25">
        <f t="shared" si="7"/>
        <v>4.161226386</v>
      </c>
      <c r="N491" s="25">
        <f t="shared" si="8"/>
        <v>28327.86885</v>
      </c>
      <c r="O491" s="25">
        <f t="shared" si="10"/>
        <v>14445211.77</v>
      </c>
      <c r="P491" s="25"/>
    </row>
    <row r="492" ht="15.75" customHeight="1">
      <c r="A492" s="7">
        <v>42856.0</v>
      </c>
      <c r="B492" s="19">
        <v>23205.2792</v>
      </c>
      <c r="C492" s="23">
        <f t="shared" si="1"/>
        <v>23.2052792</v>
      </c>
      <c r="D492" s="16">
        <f t="shared" si="2"/>
        <v>4.7</v>
      </c>
      <c r="E492" s="16">
        <f t="shared" si="3"/>
        <v>109.0648122</v>
      </c>
      <c r="F492" s="25">
        <f t="shared" si="4"/>
        <v>2617.555494</v>
      </c>
      <c r="G492" s="19">
        <f t="shared" si="12"/>
        <v>175015.6673</v>
      </c>
      <c r="H492" s="25">
        <v>76.3</v>
      </c>
      <c r="I492" s="28">
        <v>0.25533333333333336</v>
      </c>
      <c r="J492" s="25">
        <v>5.0</v>
      </c>
      <c r="K492" s="16">
        <f t="shared" si="5"/>
        <v>92.82627353</v>
      </c>
      <c r="L492" s="20">
        <f t="shared" si="6"/>
        <v>89647.51958</v>
      </c>
      <c r="M492" s="25">
        <f t="shared" si="7"/>
        <v>4.37974554</v>
      </c>
      <c r="N492" s="25">
        <f t="shared" si="8"/>
        <v>28198.43342</v>
      </c>
      <c r="O492" s="25">
        <f t="shared" si="10"/>
        <v>14473410.21</v>
      </c>
      <c r="P492" s="25"/>
    </row>
    <row r="493" ht="15.75" customHeight="1">
      <c r="A493" s="7">
        <v>42857.0</v>
      </c>
      <c r="B493" s="19">
        <v>23246.7388</v>
      </c>
      <c r="C493" s="23">
        <f t="shared" si="1"/>
        <v>23.2467388</v>
      </c>
      <c r="D493" s="16">
        <f t="shared" si="2"/>
        <v>4.7</v>
      </c>
      <c r="E493" s="16">
        <f t="shared" si="3"/>
        <v>109.2596724</v>
      </c>
      <c r="F493" s="25">
        <f t="shared" si="4"/>
        <v>2622.232137</v>
      </c>
      <c r="G493" s="19">
        <f t="shared" si="12"/>
        <v>177637.8994</v>
      </c>
      <c r="H493" s="25">
        <v>77.26</v>
      </c>
      <c r="I493" s="28">
        <v>0.2548333333333333</v>
      </c>
      <c r="J493" s="25">
        <v>5.0</v>
      </c>
      <c r="K493" s="16">
        <f t="shared" si="5"/>
        <v>92.81002169</v>
      </c>
      <c r="L493" s="20">
        <f t="shared" si="6"/>
        <v>90953.56442</v>
      </c>
      <c r="M493" s="25">
        <f t="shared" si="7"/>
        <v>4.32456741</v>
      </c>
      <c r="N493" s="25">
        <f t="shared" si="8"/>
        <v>28253.76063</v>
      </c>
      <c r="O493" s="25">
        <f t="shared" si="10"/>
        <v>14501663.97</v>
      </c>
      <c r="P493" s="25"/>
    </row>
    <row r="494" ht="15.75" customHeight="1">
      <c r="A494" s="7">
        <v>42858.0</v>
      </c>
      <c r="B494" s="19">
        <v>23614.2464</v>
      </c>
      <c r="C494" s="23">
        <f t="shared" si="1"/>
        <v>23.6142464</v>
      </c>
      <c r="D494" s="16">
        <f t="shared" si="2"/>
        <v>4.7</v>
      </c>
      <c r="E494" s="16">
        <f t="shared" si="3"/>
        <v>110.9869581</v>
      </c>
      <c r="F494" s="25">
        <f t="shared" si="4"/>
        <v>2663.686994</v>
      </c>
      <c r="G494" s="19">
        <f t="shared" si="12"/>
        <v>180301.5864</v>
      </c>
      <c r="H494" s="25">
        <v>79.72</v>
      </c>
      <c r="I494" s="28">
        <v>0.2535</v>
      </c>
      <c r="J494" s="25">
        <v>5.0</v>
      </c>
      <c r="K494" s="16">
        <f t="shared" si="5"/>
        <v>93.78397958</v>
      </c>
      <c r="L494" s="20">
        <f t="shared" si="6"/>
        <v>94343.19527</v>
      </c>
      <c r="M494" s="25">
        <f t="shared" si="7"/>
        <v>4.235101938</v>
      </c>
      <c r="N494" s="25">
        <f t="shared" si="8"/>
        <v>28402.36686</v>
      </c>
      <c r="O494" s="25">
        <f t="shared" si="10"/>
        <v>14530066.33</v>
      </c>
      <c r="P494" s="25"/>
    </row>
    <row r="495" ht="15.75" customHeight="1">
      <c r="A495" s="7">
        <v>42859.0</v>
      </c>
      <c r="B495" s="19">
        <v>23265.2011</v>
      </c>
      <c r="C495" s="23">
        <f t="shared" si="1"/>
        <v>23.2652011</v>
      </c>
      <c r="D495" s="16">
        <f t="shared" si="2"/>
        <v>4.7</v>
      </c>
      <c r="E495" s="16">
        <f t="shared" si="3"/>
        <v>109.3464452</v>
      </c>
      <c r="F495" s="25">
        <f t="shared" si="4"/>
        <v>2624.314684</v>
      </c>
      <c r="G495" s="19">
        <f t="shared" si="12"/>
        <v>182925.9011</v>
      </c>
      <c r="H495" s="25">
        <v>96.98</v>
      </c>
      <c r="I495" s="28">
        <v>0.25416666666666665</v>
      </c>
      <c r="J495" s="25">
        <v>5.0</v>
      </c>
      <c r="K495" s="16">
        <f t="shared" si="5"/>
        <v>92.64073827</v>
      </c>
      <c r="L495" s="20">
        <f t="shared" si="6"/>
        <v>114468.1967</v>
      </c>
      <c r="M495" s="25">
        <f t="shared" si="7"/>
        <v>3.438922023</v>
      </c>
      <c r="N495" s="25">
        <f t="shared" si="8"/>
        <v>28327.86885</v>
      </c>
      <c r="O495" s="25">
        <f t="shared" si="10"/>
        <v>14558394.2</v>
      </c>
      <c r="P495" s="25"/>
    </row>
    <row r="496" ht="15.75" customHeight="1">
      <c r="A496" s="7">
        <v>42860.0</v>
      </c>
      <c r="B496" s="19">
        <v>24468.9937</v>
      </c>
      <c r="C496" s="23">
        <f t="shared" si="1"/>
        <v>24.4689937</v>
      </c>
      <c r="D496" s="16">
        <f t="shared" si="2"/>
        <v>4.7</v>
      </c>
      <c r="E496" s="16">
        <f t="shared" si="3"/>
        <v>115.0042704</v>
      </c>
      <c r="F496" s="25">
        <f t="shared" si="4"/>
        <v>2760.102489</v>
      </c>
      <c r="G496" s="19">
        <f t="shared" si="12"/>
        <v>185686.0036</v>
      </c>
      <c r="H496" s="25">
        <v>94.4</v>
      </c>
      <c r="I496" s="28">
        <v>0.2525</v>
      </c>
      <c r="J496" s="25">
        <v>5.0</v>
      </c>
      <c r="K496" s="16">
        <f t="shared" si="5"/>
        <v>96.79526091</v>
      </c>
      <c r="L496" s="20">
        <f t="shared" si="6"/>
        <v>112158.4158</v>
      </c>
      <c r="M496" s="25">
        <f t="shared" si="7"/>
        <v>3.691344696</v>
      </c>
      <c r="N496" s="25">
        <f t="shared" si="8"/>
        <v>28514.85149</v>
      </c>
      <c r="O496" s="25">
        <f t="shared" si="10"/>
        <v>14586909.05</v>
      </c>
      <c r="P496" s="25"/>
    </row>
    <row r="497" ht="15.75" customHeight="1">
      <c r="A497" s="7">
        <v>42861.0</v>
      </c>
      <c r="B497" s="19">
        <v>24415.8585</v>
      </c>
      <c r="C497" s="23">
        <f t="shared" si="1"/>
        <v>24.4158585</v>
      </c>
      <c r="D497" s="16">
        <f t="shared" si="2"/>
        <v>4.7</v>
      </c>
      <c r="E497" s="16">
        <f t="shared" si="3"/>
        <v>114.754535</v>
      </c>
      <c r="F497" s="25">
        <f t="shared" si="4"/>
        <v>2754.108839</v>
      </c>
      <c r="G497" s="19">
        <f t="shared" si="12"/>
        <v>188440.1124</v>
      </c>
      <c r="H497" s="25">
        <v>97.81</v>
      </c>
      <c r="I497" s="28">
        <v>0.25233333333333335</v>
      </c>
      <c r="J497" s="25">
        <v>5.0</v>
      </c>
      <c r="K497" s="16">
        <f t="shared" si="5"/>
        <v>96.5213144</v>
      </c>
      <c r="L497" s="20">
        <f t="shared" si="6"/>
        <v>116286.6579</v>
      </c>
      <c r="M497" s="25">
        <f t="shared" si="7"/>
        <v>3.55256857</v>
      </c>
      <c r="N497" s="25">
        <f t="shared" si="8"/>
        <v>28533.6856</v>
      </c>
      <c r="O497" s="25">
        <f t="shared" si="10"/>
        <v>14615442.74</v>
      </c>
      <c r="P497" s="25"/>
    </row>
    <row r="498" ht="15.75" customHeight="1">
      <c r="A498" s="7">
        <v>42862.0</v>
      </c>
      <c r="B498" s="19">
        <v>24862.0244</v>
      </c>
      <c r="C498" s="23">
        <f t="shared" si="1"/>
        <v>24.8620244</v>
      </c>
      <c r="D498" s="16">
        <f t="shared" si="2"/>
        <v>4.7</v>
      </c>
      <c r="E498" s="16">
        <f t="shared" si="3"/>
        <v>116.8515147</v>
      </c>
      <c r="F498" s="25">
        <f t="shared" si="4"/>
        <v>2804.436352</v>
      </c>
      <c r="G498" s="19">
        <f t="shared" si="12"/>
        <v>191244.5488</v>
      </c>
      <c r="H498" s="25">
        <v>94.01</v>
      </c>
      <c r="I498" s="28">
        <v>0.25116666666666665</v>
      </c>
      <c r="J498" s="25">
        <v>5.0</v>
      </c>
      <c r="K498" s="16">
        <f t="shared" si="5"/>
        <v>97.83068479</v>
      </c>
      <c r="L498" s="20">
        <f t="shared" si="6"/>
        <v>112287.9894</v>
      </c>
      <c r="M498" s="25">
        <f t="shared" si="7"/>
        <v>3.746308534</v>
      </c>
      <c r="N498" s="25">
        <f t="shared" si="8"/>
        <v>28666.22429</v>
      </c>
      <c r="O498" s="25">
        <f t="shared" si="10"/>
        <v>14644108.96</v>
      </c>
      <c r="P498" s="25"/>
    </row>
    <row r="499" ht="15.75" customHeight="1">
      <c r="A499" s="7">
        <v>42863.0</v>
      </c>
      <c r="B499" s="19">
        <v>24481.3196</v>
      </c>
      <c r="C499" s="23">
        <f t="shared" si="1"/>
        <v>24.4813196</v>
      </c>
      <c r="D499" s="16">
        <f t="shared" si="2"/>
        <v>4.7</v>
      </c>
      <c r="E499" s="16">
        <f t="shared" si="3"/>
        <v>115.0622021</v>
      </c>
      <c r="F499" s="25">
        <f t="shared" si="4"/>
        <v>2761.492851</v>
      </c>
      <c r="G499" s="19">
        <f t="shared" si="12"/>
        <v>194006.0416</v>
      </c>
      <c r="H499" s="25">
        <v>91.42</v>
      </c>
      <c r="I499" s="28">
        <v>0.254</v>
      </c>
      <c r="J499" s="25">
        <v>5.0</v>
      </c>
      <c r="K499" s="16">
        <f t="shared" si="5"/>
        <v>97.41933113</v>
      </c>
      <c r="L499" s="20">
        <f t="shared" si="6"/>
        <v>107976.378</v>
      </c>
      <c r="M499" s="25">
        <f t="shared" si="7"/>
        <v>3.836245811</v>
      </c>
      <c r="N499" s="25">
        <f t="shared" si="8"/>
        <v>28346.45669</v>
      </c>
      <c r="O499" s="25">
        <f t="shared" si="10"/>
        <v>14672455.42</v>
      </c>
      <c r="P499" s="25"/>
    </row>
    <row r="500" ht="15.75" customHeight="1">
      <c r="A500" s="7">
        <v>42864.0</v>
      </c>
      <c r="B500" s="19">
        <v>25606.8006</v>
      </c>
      <c r="C500" s="23">
        <f t="shared" si="1"/>
        <v>25.6068006</v>
      </c>
      <c r="D500" s="16">
        <f t="shared" si="2"/>
        <v>4.7</v>
      </c>
      <c r="E500" s="16">
        <f t="shared" si="3"/>
        <v>120.3519628</v>
      </c>
      <c r="F500" s="25">
        <f t="shared" si="4"/>
        <v>2888.447108</v>
      </c>
      <c r="G500" s="19">
        <f t="shared" si="12"/>
        <v>196894.4888</v>
      </c>
      <c r="H500" s="25">
        <v>91.16</v>
      </c>
      <c r="I500" s="28">
        <v>0.2521666666666667</v>
      </c>
      <c r="J500" s="25">
        <v>5.0</v>
      </c>
      <c r="K500" s="16">
        <f t="shared" si="5"/>
        <v>101.162511</v>
      </c>
      <c r="L500" s="20">
        <f t="shared" si="6"/>
        <v>108452.082</v>
      </c>
      <c r="M500" s="25">
        <f t="shared" si="7"/>
        <v>3.995009209</v>
      </c>
      <c r="N500" s="25">
        <f t="shared" si="8"/>
        <v>28552.54461</v>
      </c>
      <c r="O500" s="25">
        <f t="shared" si="10"/>
        <v>14701007.97</v>
      </c>
      <c r="P500" s="25"/>
    </row>
    <row r="501" ht="15.75" customHeight="1">
      <c r="A501" s="7">
        <v>42865.0</v>
      </c>
      <c r="B501" s="19">
        <v>25352.2733</v>
      </c>
      <c r="C501" s="23">
        <f t="shared" si="1"/>
        <v>25.3522733</v>
      </c>
      <c r="D501" s="16">
        <f t="shared" si="2"/>
        <v>4.7</v>
      </c>
      <c r="E501" s="16">
        <f t="shared" si="3"/>
        <v>119.1556845</v>
      </c>
      <c r="F501" s="25">
        <f t="shared" si="4"/>
        <v>2859.736428</v>
      </c>
      <c r="G501" s="19">
        <f t="shared" si="12"/>
        <v>199754.2252</v>
      </c>
      <c r="H501" s="25">
        <v>89.52</v>
      </c>
      <c r="I501" s="28">
        <v>0.25316666666666665</v>
      </c>
      <c r="J501" s="25">
        <v>5.0</v>
      </c>
      <c r="K501" s="16">
        <f t="shared" si="5"/>
        <v>100.5541582</v>
      </c>
      <c r="L501" s="20">
        <f t="shared" si="6"/>
        <v>106080.316</v>
      </c>
      <c r="M501" s="25">
        <f t="shared" si="7"/>
        <v>4.043732904</v>
      </c>
      <c r="N501" s="25">
        <f t="shared" si="8"/>
        <v>28439.763</v>
      </c>
      <c r="O501" s="25">
        <f t="shared" si="10"/>
        <v>14729447.73</v>
      </c>
      <c r="P501" s="25"/>
    </row>
    <row r="502" ht="15.75" customHeight="1">
      <c r="A502" s="7">
        <v>42866.0</v>
      </c>
      <c r="B502" s="19">
        <v>25792.7606</v>
      </c>
      <c r="C502" s="23">
        <f t="shared" si="1"/>
        <v>25.7927606</v>
      </c>
      <c r="D502" s="16">
        <f t="shared" si="2"/>
        <v>4.7</v>
      </c>
      <c r="E502" s="16">
        <f t="shared" si="3"/>
        <v>121.2259748</v>
      </c>
      <c r="F502" s="25">
        <f t="shared" si="4"/>
        <v>2909.423396</v>
      </c>
      <c r="G502" s="19">
        <f t="shared" si="12"/>
        <v>202663.6486</v>
      </c>
      <c r="H502" s="25">
        <v>89.88</v>
      </c>
      <c r="I502" s="28">
        <v>0.2505</v>
      </c>
      <c r="J502" s="25">
        <v>5.0</v>
      </c>
      <c r="K502" s="16">
        <f t="shared" si="5"/>
        <v>101.223689</v>
      </c>
      <c r="L502" s="20">
        <f t="shared" si="6"/>
        <v>107640.7186</v>
      </c>
      <c r="M502" s="25">
        <f t="shared" si="7"/>
        <v>4.054353363</v>
      </c>
      <c r="N502" s="25">
        <f t="shared" si="8"/>
        <v>28742.51497</v>
      </c>
      <c r="O502" s="25">
        <f t="shared" si="10"/>
        <v>14758190.24</v>
      </c>
      <c r="P502" s="25"/>
    </row>
    <row r="503" ht="15.75" customHeight="1">
      <c r="A503" s="7">
        <v>42867.0</v>
      </c>
      <c r="B503" s="19">
        <v>26696.7857</v>
      </c>
      <c r="C503" s="23">
        <f t="shared" si="1"/>
        <v>26.6967857</v>
      </c>
      <c r="D503" s="16">
        <f t="shared" si="2"/>
        <v>4.7</v>
      </c>
      <c r="E503" s="16">
        <f t="shared" si="3"/>
        <v>125.4748928</v>
      </c>
      <c r="F503" s="25">
        <f t="shared" si="4"/>
        <v>3011.397427</v>
      </c>
      <c r="G503" s="19">
        <f t="shared" si="12"/>
        <v>205675.046</v>
      </c>
      <c r="H503" s="25">
        <v>88.66</v>
      </c>
      <c r="I503" s="28">
        <v>0.25166666666666665</v>
      </c>
      <c r="J503" s="25">
        <v>5.0</v>
      </c>
      <c r="K503" s="16">
        <f t="shared" si="5"/>
        <v>105.2594934</v>
      </c>
      <c r="L503" s="20">
        <f t="shared" si="6"/>
        <v>105687.4172</v>
      </c>
      <c r="M503" s="25">
        <f t="shared" si="7"/>
        <v>4.274015071</v>
      </c>
      <c r="N503" s="25">
        <f t="shared" si="8"/>
        <v>28609.27152</v>
      </c>
      <c r="O503" s="25">
        <f t="shared" si="10"/>
        <v>14786799.51</v>
      </c>
      <c r="P503" s="25"/>
    </row>
    <row r="504" ht="15.75" customHeight="1">
      <c r="A504" s="7">
        <v>42868.0</v>
      </c>
      <c r="B504" s="19">
        <v>26056.3076</v>
      </c>
      <c r="C504" s="23">
        <f t="shared" si="1"/>
        <v>26.0563076</v>
      </c>
      <c r="D504" s="16">
        <f t="shared" si="2"/>
        <v>4.7</v>
      </c>
      <c r="E504" s="16">
        <f t="shared" si="3"/>
        <v>122.4646457</v>
      </c>
      <c r="F504" s="25">
        <f t="shared" si="4"/>
        <v>2939.151497</v>
      </c>
      <c r="G504" s="19">
        <f t="shared" si="12"/>
        <v>208614.1975</v>
      </c>
      <c r="H504" s="25">
        <v>90.84</v>
      </c>
      <c r="I504" s="28">
        <v>0.2565</v>
      </c>
      <c r="J504" s="25">
        <v>5.0</v>
      </c>
      <c r="K504" s="16">
        <f t="shared" si="5"/>
        <v>104.7072721</v>
      </c>
      <c r="L504" s="20">
        <f t="shared" si="6"/>
        <v>106245.614</v>
      </c>
      <c r="M504" s="25">
        <f t="shared" si="7"/>
        <v>4.149561642</v>
      </c>
      <c r="N504" s="25">
        <f t="shared" si="8"/>
        <v>28070.17544</v>
      </c>
      <c r="O504" s="25">
        <f t="shared" si="10"/>
        <v>14814869.69</v>
      </c>
      <c r="P504" s="25"/>
    </row>
    <row r="505" ht="15.75" customHeight="1">
      <c r="A505" s="7">
        <v>42869.0</v>
      </c>
      <c r="B505" s="19">
        <v>26882.1696</v>
      </c>
      <c r="C505" s="23">
        <f t="shared" si="1"/>
        <v>26.8821696</v>
      </c>
      <c r="D505" s="16">
        <f t="shared" si="2"/>
        <v>4.7</v>
      </c>
      <c r="E505" s="16">
        <f t="shared" si="3"/>
        <v>126.3461971</v>
      </c>
      <c r="F505" s="25">
        <f t="shared" si="4"/>
        <v>3032.308731</v>
      </c>
      <c r="G505" s="19">
        <f t="shared" si="12"/>
        <v>211646.5062</v>
      </c>
      <c r="H505" s="25">
        <v>90.79</v>
      </c>
      <c r="I505" s="28">
        <v>0.2653333333333333</v>
      </c>
      <c r="J505" s="25">
        <v>5.0</v>
      </c>
      <c r="K505" s="16">
        <f t="shared" si="5"/>
        <v>111.7461921</v>
      </c>
      <c r="L505" s="20">
        <f t="shared" si="6"/>
        <v>102652.0101</v>
      </c>
      <c r="M505" s="25">
        <f t="shared" si="7"/>
        <v>4.430953757</v>
      </c>
      <c r="N505" s="25">
        <f t="shared" si="8"/>
        <v>27135.67839</v>
      </c>
      <c r="O505" s="25">
        <f t="shared" si="10"/>
        <v>14842005.37</v>
      </c>
      <c r="P505" s="25"/>
    </row>
    <row r="506" ht="15.75" customHeight="1">
      <c r="A506" s="7">
        <v>42870.0</v>
      </c>
      <c r="B506" s="19">
        <v>27814.0407</v>
      </c>
      <c r="C506" s="23">
        <f t="shared" si="1"/>
        <v>27.8140407</v>
      </c>
      <c r="D506" s="16">
        <f t="shared" si="2"/>
        <v>4.7</v>
      </c>
      <c r="E506" s="16">
        <f t="shared" si="3"/>
        <v>130.7259913</v>
      </c>
      <c r="F506" s="25">
        <f t="shared" si="4"/>
        <v>3137.423791</v>
      </c>
      <c r="G506" s="19">
        <f t="shared" si="12"/>
        <v>214783.93</v>
      </c>
      <c r="H506" s="25">
        <v>92.41</v>
      </c>
      <c r="I506" s="28">
        <v>0.265</v>
      </c>
      <c r="J506" s="25">
        <v>5.0</v>
      </c>
      <c r="K506" s="16">
        <f t="shared" si="5"/>
        <v>115.4746256</v>
      </c>
      <c r="L506" s="20">
        <f t="shared" si="6"/>
        <v>104615.0943</v>
      </c>
      <c r="M506" s="25">
        <f t="shared" si="7"/>
        <v>4.498524535</v>
      </c>
      <c r="N506" s="25">
        <f t="shared" si="8"/>
        <v>27169.81132</v>
      </c>
      <c r="O506" s="25">
        <f t="shared" si="10"/>
        <v>14869175.18</v>
      </c>
      <c r="P506" s="25"/>
    </row>
    <row r="507" ht="15.75" customHeight="1">
      <c r="A507" s="7">
        <v>42871.0</v>
      </c>
      <c r="B507" s="19">
        <v>28230.111</v>
      </c>
      <c r="C507" s="23">
        <f t="shared" si="1"/>
        <v>28.230111</v>
      </c>
      <c r="D507" s="16">
        <f t="shared" si="2"/>
        <v>4.7</v>
      </c>
      <c r="E507" s="16">
        <f t="shared" si="3"/>
        <v>132.6815217</v>
      </c>
      <c r="F507" s="25">
        <f t="shared" si="4"/>
        <v>3184.356521</v>
      </c>
      <c r="G507" s="19">
        <f t="shared" si="12"/>
        <v>217968.2865</v>
      </c>
      <c r="H507" s="25">
        <v>89.44</v>
      </c>
      <c r="I507" s="28">
        <v>0.26116666666666666</v>
      </c>
      <c r="J507" s="25">
        <v>5.0</v>
      </c>
      <c r="K507" s="16">
        <f t="shared" si="5"/>
        <v>115.5066358</v>
      </c>
      <c r="L507" s="20">
        <f t="shared" si="6"/>
        <v>102738.9917</v>
      </c>
      <c r="M507" s="25">
        <f t="shared" si="7"/>
        <v>4.64919375</v>
      </c>
      <c r="N507" s="25">
        <f t="shared" si="8"/>
        <v>27568.60243</v>
      </c>
      <c r="O507" s="25">
        <f t="shared" si="10"/>
        <v>14896743.78</v>
      </c>
      <c r="P507" s="25"/>
    </row>
    <row r="508" ht="15.75" customHeight="1">
      <c r="A508" s="7">
        <v>42872.0</v>
      </c>
      <c r="B508" s="19">
        <v>26762.9284</v>
      </c>
      <c r="C508" s="23">
        <f t="shared" si="1"/>
        <v>26.7629284</v>
      </c>
      <c r="D508" s="16">
        <f t="shared" si="2"/>
        <v>4.7</v>
      </c>
      <c r="E508" s="16">
        <f t="shared" si="3"/>
        <v>125.7857635</v>
      </c>
      <c r="F508" s="25">
        <f t="shared" si="4"/>
        <v>3018.858324</v>
      </c>
      <c r="G508" s="19">
        <f t="shared" si="12"/>
        <v>220987.1449</v>
      </c>
      <c r="H508" s="25">
        <v>89.86</v>
      </c>
      <c r="I508" s="28">
        <v>0.26833333333333337</v>
      </c>
      <c r="J508" s="25">
        <v>5.0</v>
      </c>
      <c r="K508" s="16">
        <f t="shared" si="5"/>
        <v>112.5083773</v>
      </c>
      <c r="L508" s="20">
        <f t="shared" si="6"/>
        <v>100464.5963</v>
      </c>
      <c r="M508" s="25">
        <f t="shared" si="7"/>
        <v>4.507346521</v>
      </c>
      <c r="N508" s="25">
        <f t="shared" si="8"/>
        <v>26832.29814</v>
      </c>
      <c r="O508" s="25">
        <f t="shared" si="10"/>
        <v>14923576.08</v>
      </c>
      <c r="P508" s="25"/>
    </row>
    <row r="509" ht="15.75" customHeight="1">
      <c r="A509" s="7">
        <v>42873.0</v>
      </c>
      <c r="B509" s="19">
        <v>27740.2141</v>
      </c>
      <c r="C509" s="23">
        <f t="shared" si="1"/>
        <v>27.7402141</v>
      </c>
      <c r="D509" s="16">
        <f t="shared" si="2"/>
        <v>4.7</v>
      </c>
      <c r="E509" s="16">
        <f t="shared" si="3"/>
        <v>130.3790063</v>
      </c>
      <c r="F509" s="25">
        <f t="shared" si="4"/>
        <v>3129.09615</v>
      </c>
      <c r="G509" s="19">
        <f t="shared" si="12"/>
        <v>224116.241</v>
      </c>
      <c r="H509" s="25">
        <v>96.91</v>
      </c>
      <c r="I509" s="28">
        <v>0.26233333333333336</v>
      </c>
      <c r="J509" s="25">
        <v>5.0</v>
      </c>
      <c r="K509" s="16">
        <f t="shared" si="5"/>
        <v>114.0091977</v>
      </c>
      <c r="L509" s="20">
        <f t="shared" si="6"/>
        <v>110824.6506</v>
      </c>
      <c r="M509" s="25">
        <f t="shared" si="7"/>
        <v>4.235198759</v>
      </c>
      <c r="N509" s="25">
        <f t="shared" si="8"/>
        <v>27445.99746</v>
      </c>
      <c r="O509" s="25">
        <f t="shared" si="10"/>
        <v>14951022.08</v>
      </c>
      <c r="P509" s="25"/>
    </row>
    <row r="510" ht="15.75" customHeight="1">
      <c r="A510" s="7">
        <v>42874.0</v>
      </c>
      <c r="B510" s="19">
        <v>28816.636</v>
      </c>
      <c r="C510" s="23">
        <f t="shared" si="1"/>
        <v>28.816636</v>
      </c>
      <c r="D510" s="16">
        <f t="shared" si="2"/>
        <v>4.7</v>
      </c>
      <c r="E510" s="16">
        <f t="shared" si="3"/>
        <v>135.4381892</v>
      </c>
      <c r="F510" s="25">
        <f t="shared" si="4"/>
        <v>3250.516541</v>
      </c>
      <c r="G510" s="19">
        <f t="shared" si="12"/>
        <v>227366.7576</v>
      </c>
      <c r="H510" s="25">
        <v>129.53</v>
      </c>
      <c r="I510" s="28">
        <v>0.2638333333333333</v>
      </c>
      <c r="J510" s="25">
        <v>5.0</v>
      </c>
      <c r="K510" s="16">
        <f t="shared" si="5"/>
        <v>119.1103631</v>
      </c>
      <c r="L510" s="20">
        <f t="shared" si="6"/>
        <v>147286.1655</v>
      </c>
      <c r="M510" s="25">
        <f t="shared" si="7"/>
        <v>3.310409226</v>
      </c>
      <c r="N510" s="25">
        <f t="shared" si="8"/>
        <v>27289.95578</v>
      </c>
      <c r="O510" s="25">
        <f t="shared" si="10"/>
        <v>14978312.03</v>
      </c>
      <c r="P510" s="25"/>
    </row>
    <row r="511" ht="15.75" customHeight="1">
      <c r="A511" s="7">
        <v>42875.0</v>
      </c>
      <c r="B511" s="19">
        <v>29609.4667</v>
      </c>
      <c r="C511" s="23">
        <f t="shared" si="1"/>
        <v>29.6094667</v>
      </c>
      <c r="D511" s="16">
        <f t="shared" si="2"/>
        <v>4.7</v>
      </c>
      <c r="E511" s="16">
        <f t="shared" si="3"/>
        <v>139.1644935</v>
      </c>
      <c r="F511" s="25">
        <f t="shared" si="4"/>
        <v>3339.947844</v>
      </c>
      <c r="G511" s="19">
        <f t="shared" si="12"/>
        <v>230706.7054</v>
      </c>
      <c r="H511" s="25">
        <v>126.52</v>
      </c>
      <c r="I511" s="28">
        <v>0.2598333333333333</v>
      </c>
      <c r="J511" s="25">
        <v>5.0</v>
      </c>
      <c r="K511" s="16">
        <f t="shared" si="5"/>
        <v>120.5319141</v>
      </c>
      <c r="L511" s="20">
        <f t="shared" si="6"/>
        <v>146078.2553</v>
      </c>
      <c r="M511" s="25">
        <f t="shared" si="7"/>
        <v>3.429615007</v>
      </c>
      <c r="N511" s="25">
        <f t="shared" si="8"/>
        <v>27710.07056</v>
      </c>
      <c r="O511" s="25">
        <f t="shared" si="10"/>
        <v>15006022.1</v>
      </c>
      <c r="P511" s="25"/>
    </row>
    <row r="512" ht="15.75" customHeight="1">
      <c r="A512" s="7">
        <v>42876.0</v>
      </c>
      <c r="B512" s="19">
        <v>30501.1451</v>
      </c>
      <c r="C512" s="23">
        <f t="shared" si="1"/>
        <v>30.5011451</v>
      </c>
      <c r="D512" s="16">
        <f t="shared" si="2"/>
        <v>4.7</v>
      </c>
      <c r="E512" s="16">
        <f t="shared" si="3"/>
        <v>143.355382</v>
      </c>
      <c r="F512" s="25">
        <f t="shared" si="4"/>
        <v>3440.529167</v>
      </c>
      <c r="G512" s="19">
        <f t="shared" si="12"/>
        <v>234147.2346</v>
      </c>
      <c r="H512" s="25">
        <v>157.94</v>
      </c>
      <c r="I512" s="28">
        <v>0.2628333333333333</v>
      </c>
      <c r="J512" s="25">
        <v>5.0</v>
      </c>
      <c r="K512" s="16">
        <f t="shared" si="5"/>
        <v>125.595243</v>
      </c>
      <c r="L512" s="20">
        <f t="shared" si="6"/>
        <v>180273.9379</v>
      </c>
      <c r="M512" s="25">
        <f t="shared" si="7"/>
        <v>2.862750885</v>
      </c>
      <c r="N512" s="25">
        <f t="shared" si="8"/>
        <v>27393.78567</v>
      </c>
      <c r="O512" s="25">
        <f t="shared" si="10"/>
        <v>15033415.89</v>
      </c>
      <c r="P512" s="25"/>
    </row>
    <row r="513" ht="15.75" customHeight="1">
      <c r="A513" s="7">
        <v>42877.0</v>
      </c>
      <c r="B513" s="19">
        <v>31382.7051</v>
      </c>
      <c r="C513" s="23">
        <f t="shared" si="1"/>
        <v>31.3827051</v>
      </c>
      <c r="D513" s="16">
        <f t="shared" si="2"/>
        <v>4.7</v>
      </c>
      <c r="E513" s="16">
        <f t="shared" si="3"/>
        <v>147.498714</v>
      </c>
      <c r="F513" s="25">
        <f t="shared" si="4"/>
        <v>3539.969135</v>
      </c>
      <c r="G513" s="19">
        <f t="shared" si="12"/>
        <v>237687.2037</v>
      </c>
      <c r="H513" s="25">
        <v>174.26</v>
      </c>
      <c r="I513" s="28">
        <v>0.26183333333333336</v>
      </c>
      <c r="J513" s="25">
        <v>5.0</v>
      </c>
      <c r="K513" s="16">
        <f t="shared" si="5"/>
        <v>128.7335998</v>
      </c>
      <c r="L513" s="20">
        <f t="shared" si="6"/>
        <v>199661.3622</v>
      </c>
      <c r="M513" s="25">
        <f t="shared" si="7"/>
        <v>2.659479854</v>
      </c>
      <c r="N513" s="25">
        <f t="shared" si="8"/>
        <v>27498.40866</v>
      </c>
      <c r="O513" s="25">
        <f t="shared" si="10"/>
        <v>15060914.3</v>
      </c>
      <c r="P513" s="25"/>
    </row>
    <row r="514" ht="15.75" customHeight="1">
      <c r="A514" s="7">
        <v>42878.0</v>
      </c>
      <c r="B514" s="19">
        <v>30236.4543</v>
      </c>
      <c r="C514" s="23">
        <f t="shared" si="1"/>
        <v>30.2364543</v>
      </c>
      <c r="D514" s="16">
        <f t="shared" si="2"/>
        <v>4.7</v>
      </c>
      <c r="E514" s="16">
        <f t="shared" si="3"/>
        <v>142.1113352</v>
      </c>
      <c r="F514" s="25">
        <f t="shared" si="4"/>
        <v>3410.672045</v>
      </c>
      <c r="G514" s="19">
        <f t="shared" si="12"/>
        <v>241097.8757</v>
      </c>
      <c r="H514" s="25">
        <v>181.95</v>
      </c>
      <c r="I514" s="28">
        <v>0.2638333333333333</v>
      </c>
      <c r="J514" s="25">
        <v>5.0</v>
      </c>
      <c r="K514" s="16">
        <f t="shared" si="5"/>
        <v>124.9790242</v>
      </c>
      <c r="L514" s="20">
        <f t="shared" si="6"/>
        <v>206891.9773</v>
      </c>
      <c r="M514" s="25">
        <f t="shared" si="7"/>
        <v>2.472791906</v>
      </c>
      <c r="N514" s="25">
        <f t="shared" si="8"/>
        <v>27289.95578</v>
      </c>
      <c r="O514" s="25">
        <f t="shared" si="10"/>
        <v>15088204.25</v>
      </c>
      <c r="P514" s="25"/>
    </row>
    <row r="515" ht="15.75" customHeight="1">
      <c r="A515" s="7">
        <v>42879.0</v>
      </c>
      <c r="B515" s="19">
        <v>30975.705</v>
      </c>
      <c r="C515" s="23">
        <f t="shared" si="1"/>
        <v>30.975705</v>
      </c>
      <c r="D515" s="16">
        <f t="shared" si="2"/>
        <v>4.7</v>
      </c>
      <c r="E515" s="16">
        <f t="shared" si="3"/>
        <v>145.5858135</v>
      </c>
      <c r="F515" s="25">
        <f t="shared" si="4"/>
        <v>3494.059524</v>
      </c>
      <c r="G515" s="19">
        <f t="shared" si="12"/>
        <v>244591.9353</v>
      </c>
      <c r="H515" s="25">
        <v>190.05</v>
      </c>
      <c r="I515" s="28">
        <v>0.2628333333333333</v>
      </c>
      <c r="J515" s="25">
        <v>5.0</v>
      </c>
      <c r="K515" s="16">
        <f t="shared" si="5"/>
        <v>127.5493488</v>
      </c>
      <c r="L515" s="20">
        <f t="shared" si="6"/>
        <v>216924.5403</v>
      </c>
      <c r="M515" s="25">
        <f t="shared" si="7"/>
        <v>2.416088691</v>
      </c>
      <c r="N515" s="25">
        <f t="shared" si="8"/>
        <v>27393.78567</v>
      </c>
      <c r="O515" s="25">
        <f t="shared" si="10"/>
        <v>15115598.04</v>
      </c>
      <c r="P515" s="25"/>
    </row>
    <row r="516" ht="15.75" customHeight="1">
      <c r="A516" s="7">
        <v>42880.0</v>
      </c>
      <c r="B516" s="19">
        <v>31139.2104</v>
      </c>
      <c r="C516" s="23">
        <f t="shared" si="1"/>
        <v>31.1392104</v>
      </c>
      <c r="D516" s="16">
        <f t="shared" si="2"/>
        <v>4.7</v>
      </c>
      <c r="E516" s="16">
        <f t="shared" si="3"/>
        <v>146.3542889</v>
      </c>
      <c r="F516" s="25">
        <f t="shared" si="4"/>
        <v>3512.502933</v>
      </c>
      <c r="G516" s="19">
        <f t="shared" si="12"/>
        <v>248104.4382</v>
      </c>
      <c r="H516" s="25">
        <v>174.45</v>
      </c>
      <c r="I516" s="28">
        <v>0.26183333333333336</v>
      </c>
      <c r="J516" s="25">
        <v>5.0</v>
      </c>
      <c r="K516" s="16">
        <f t="shared" si="5"/>
        <v>127.734771</v>
      </c>
      <c r="L516" s="20">
        <f t="shared" si="6"/>
        <v>199879.0579</v>
      </c>
      <c r="M516" s="25">
        <f t="shared" si="7"/>
        <v>2.635971199</v>
      </c>
      <c r="N516" s="25">
        <f t="shared" si="8"/>
        <v>27498.40866</v>
      </c>
      <c r="O516" s="25">
        <f t="shared" si="10"/>
        <v>15143096.45</v>
      </c>
      <c r="P516" s="25"/>
    </row>
    <row r="517" ht="15.75" customHeight="1">
      <c r="A517" s="7">
        <v>42881.0</v>
      </c>
      <c r="B517" s="19">
        <v>31197.0515</v>
      </c>
      <c r="C517" s="23">
        <f t="shared" si="1"/>
        <v>31.1970515</v>
      </c>
      <c r="D517" s="16">
        <f t="shared" si="2"/>
        <v>4.7</v>
      </c>
      <c r="E517" s="16">
        <f t="shared" si="3"/>
        <v>146.6261421</v>
      </c>
      <c r="F517" s="25">
        <f t="shared" si="4"/>
        <v>3519.027409</v>
      </c>
      <c r="G517" s="19">
        <f t="shared" si="12"/>
        <v>251623.4656</v>
      </c>
      <c r="H517" s="25">
        <v>160.4</v>
      </c>
      <c r="I517" s="28">
        <v>0.2595</v>
      </c>
      <c r="J517" s="25">
        <v>5.0</v>
      </c>
      <c r="K517" s="16">
        <f t="shared" si="5"/>
        <v>126.8316129</v>
      </c>
      <c r="L517" s="20">
        <f t="shared" si="6"/>
        <v>185433.526</v>
      </c>
      <c r="M517" s="25">
        <f t="shared" si="7"/>
        <v>2.846594803</v>
      </c>
      <c r="N517" s="25">
        <f t="shared" si="8"/>
        <v>27745.66474</v>
      </c>
      <c r="O517" s="25">
        <f t="shared" si="10"/>
        <v>15170842.11</v>
      </c>
      <c r="P517" s="25"/>
    </row>
    <row r="518" ht="15.75" customHeight="1">
      <c r="A518" s="7">
        <v>42882.0</v>
      </c>
      <c r="B518" s="19">
        <v>32153.7231</v>
      </c>
      <c r="C518" s="23">
        <f t="shared" si="1"/>
        <v>32.1537231</v>
      </c>
      <c r="D518" s="16">
        <f t="shared" si="2"/>
        <v>4.7</v>
      </c>
      <c r="E518" s="16">
        <f t="shared" si="3"/>
        <v>151.1224986</v>
      </c>
      <c r="F518" s="25">
        <f t="shared" si="4"/>
        <v>3626.939966</v>
      </c>
      <c r="G518" s="19">
        <f t="shared" si="12"/>
        <v>255250.4056</v>
      </c>
      <c r="H518" s="25">
        <v>157.76</v>
      </c>
      <c r="I518" s="28">
        <v>0.26266666666666666</v>
      </c>
      <c r="J518" s="25">
        <v>5.0</v>
      </c>
      <c r="K518" s="16">
        <f t="shared" si="5"/>
        <v>132.3161432</v>
      </c>
      <c r="L518" s="20">
        <f t="shared" si="6"/>
        <v>180182.7411</v>
      </c>
      <c r="M518" s="25">
        <f t="shared" si="7"/>
        <v>3.019384606</v>
      </c>
      <c r="N518" s="25">
        <f t="shared" si="8"/>
        <v>27411.16751</v>
      </c>
      <c r="O518" s="25">
        <f t="shared" si="10"/>
        <v>15198253.28</v>
      </c>
      <c r="P518" s="25"/>
    </row>
    <row r="519" ht="15.75" customHeight="1">
      <c r="A519" s="7">
        <v>42883.0</v>
      </c>
      <c r="B519" s="19">
        <v>31940.9693</v>
      </c>
      <c r="C519" s="23">
        <f t="shared" si="1"/>
        <v>31.9409693</v>
      </c>
      <c r="D519" s="16">
        <f t="shared" si="2"/>
        <v>4.7</v>
      </c>
      <c r="E519" s="16">
        <f t="shared" si="3"/>
        <v>150.1225557</v>
      </c>
      <c r="F519" s="25">
        <f t="shared" si="4"/>
        <v>3602.941337</v>
      </c>
      <c r="G519" s="19">
        <f t="shared" si="12"/>
        <v>258853.3469</v>
      </c>
      <c r="H519" s="25">
        <v>170.51</v>
      </c>
      <c r="I519" s="28">
        <v>0.26166666666666666</v>
      </c>
      <c r="J519" s="25">
        <v>5.0</v>
      </c>
      <c r="K519" s="16">
        <f t="shared" si="5"/>
        <v>130.9402291</v>
      </c>
      <c r="L519" s="20">
        <f t="shared" si="6"/>
        <v>195489.172</v>
      </c>
      <c r="M519" s="25">
        <f t="shared" si="7"/>
        <v>2.764558237</v>
      </c>
      <c r="N519" s="25">
        <f t="shared" si="8"/>
        <v>27515.92357</v>
      </c>
      <c r="O519" s="25">
        <f t="shared" si="10"/>
        <v>15225769.2</v>
      </c>
      <c r="P519" s="25"/>
    </row>
    <row r="520" ht="15.75" customHeight="1">
      <c r="A520" s="7">
        <v>42884.0</v>
      </c>
      <c r="B520" s="19">
        <v>34015.7294</v>
      </c>
      <c r="C520" s="23">
        <f t="shared" si="1"/>
        <v>34.0157294</v>
      </c>
      <c r="D520" s="16">
        <f t="shared" si="2"/>
        <v>4.7</v>
      </c>
      <c r="E520" s="16">
        <f t="shared" si="3"/>
        <v>159.8739282</v>
      </c>
      <c r="F520" s="25">
        <f t="shared" si="4"/>
        <v>3836.974276</v>
      </c>
      <c r="G520" s="19">
        <f t="shared" si="12"/>
        <v>262690.3212</v>
      </c>
      <c r="H520" s="25">
        <v>194.91</v>
      </c>
      <c r="I520" s="28">
        <v>0.25533333333333336</v>
      </c>
      <c r="J520" s="25">
        <v>5.0</v>
      </c>
      <c r="K520" s="16">
        <f t="shared" si="5"/>
        <v>136.0704767</v>
      </c>
      <c r="L520" s="20">
        <f t="shared" si="6"/>
        <v>229006.5274</v>
      </c>
      <c r="M520" s="25">
        <f t="shared" si="7"/>
        <v>2.513230291</v>
      </c>
      <c r="N520" s="25">
        <f t="shared" si="8"/>
        <v>28198.43342</v>
      </c>
      <c r="O520" s="25">
        <f t="shared" si="10"/>
        <v>15253967.64</v>
      </c>
      <c r="P520" s="25"/>
    </row>
    <row r="521" ht="15.75" customHeight="1">
      <c r="A521" s="7">
        <v>42885.0</v>
      </c>
      <c r="B521" s="19">
        <v>36263.7391</v>
      </c>
      <c r="C521" s="23">
        <f t="shared" si="1"/>
        <v>36.2637391</v>
      </c>
      <c r="D521" s="16">
        <f t="shared" si="2"/>
        <v>4.7</v>
      </c>
      <c r="E521" s="16">
        <f t="shared" si="3"/>
        <v>170.4395738</v>
      </c>
      <c r="F521" s="25">
        <f t="shared" si="4"/>
        <v>4090.54977</v>
      </c>
      <c r="G521" s="19">
        <f t="shared" si="12"/>
        <v>266780.871</v>
      </c>
      <c r="H521" s="25">
        <v>231.91</v>
      </c>
      <c r="I521" s="28">
        <v>0.255</v>
      </c>
      <c r="J521" s="25">
        <v>5.0</v>
      </c>
      <c r="K521" s="16">
        <f t="shared" si="5"/>
        <v>144.8736377</v>
      </c>
      <c r="L521" s="20">
        <f t="shared" si="6"/>
        <v>272835.2941</v>
      </c>
      <c r="M521" s="25">
        <f t="shared" si="7"/>
        <v>2.248911628</v>
      </c>
      <c r="N521" s="25">
        <f t="shared" si="8"/>
        <v>28235.29412</v>
      </c>
      <c r="O521" s="25">
        <f t="shared" si="10"/>
        <v>15282202.93</v>
      </c>
      <c r="P521" s="25"/>
    </row>
    <row r="522" ht="15.75" customHeight="1">
      <c r="A522" s="7">
        <v>42886.0</v>
      </c>
      <c r="B522" s="19">
        <v>35309.9381</v>
      </c>
      <c r="C522" s="23">
        <f t="shared" si="1"/>
        <v>35.3099381</v>
      </c>
      <c r="D522" s="16">
        <f t="shared" si="2"/>
        <v>4.7</v>
      </c>
      <c r="E522" s="16">
        <f t="shared" si="3"/>
        <v>165.9567091</v>
      </c>
      <c r="F522" s="25">
        <f t="shared" si="4"/>
        <v>3982.961018</v>
      </c>
      <c r="G522" s="19">
        <f t="shared" si="12"/>
        <v>270763.832</v>
      </c>
      <c r="H522" s="25">
        <v>230.67</v>
      </c>
      <c r="I522" s="28">
        <v>0.2645</v>
      </c>
      <c r="J522" s="25">
        <v>5.0</v>
      </c>
      <c r="K522" s="16">
        <f t="shared" si="5"/>
        <v>146.3184985</v>
      </c>
      <c r="L522" s="20">
        <f t="shared" si="6"/>
        <v>261629.4896</v>
      </c>
      <c r="M522" s="25">
        <f t="shared" si="7"/>
        <v>2.283550503</v>
      </c>
      <c r="N522" s="25">
        <f t="shared" si="8"/>
        <v>27221.17202</v>
      </c>
      <c r="O522" s="25">
        <f t="shared" si="10"/>
        <v>15309424.1</v>
      </c>
      <c r="P522" s="25"/>
    </row>
    <row r="523" ht="15.75" customHeight="1">
      <c r="A523" s="7">
        <v>42887.0</v>
      </c>
      <c r="B523" s="19">
        <v>37244.2449</v>
      </c>
      <c r="C523" s="23">
        <f t="shared" si="1"/>
        <v>37.2442449</v>
      </c>
      <c r="D523" s="16">
        <f t="shared" si="2"/>
        <v>4.7</v>
      </c>
      <c r="E523" s="16">
        <f t="shared" si="3"/>
        <v>175.047951</v>
      </c>
      <c r="F523" s="25">
        <f t="shared" si="4"/>
        <v>4201.150825</v>
      </c>
      <c r="G523" s="19">
        <f t="shared" si="12"/>
        <v>274964.9828</v>
      </c>
      <c r="H523" s="25">
        <v>222.24</v>
      </c>
      <c r="I523" s="28">
        <v>0.2703333333333333</v>
      </c>
      <c r="J523" s="25">
        <v>5.0</v>
      </c>
      <c r="K523" s="16">
        <f t="shared" si="5"/>
        <v>157.7376537</v>
      </c>
      <c r="L523" s="20">
        <f t="shared" si="6"/>
        <v>246628.8533</v>
      </c>
      <c r="M523" s="25">
        <f t="shared" si="7"/>
        <v>2.555145577</v>
      </c>
      <c r="N523" s="25">
        <f t="shared" si="8"/>
        <v>26633.78545</v>
      </c>
      <c r="O523" s="25">
        <f t="shared" si="10"/>
        <v>15336057.89</v>
      </c>
      <c r="P523" s="25"/>
    </row>
    <row r="524" ht="15.75" customHeight="1">
      <c r="A524" s="7">
        <v>42888.0</v>
      </c>
      <c r="B524" s="19">
        <v>36298.9273</v>
      </c>
      <c r="C524" s="23">
        <f t="shared" si="1"/>
        <v>36.2989273</v>
      </c>
      <c r="D524" s="16">
        <f t="shared" si="2"/>
        <v>4.7</v>
      </c>
      <c r="E524" s="16">
        <f t="shared" si="3"/>
        <v>170.6049583</v>
      </c>
      <c r="F524" s="25">
        <f t="shared" si="4"/>
        <v>4094.518999</v>
      </c>
      <c r="G524" s="19">
        <f t="shared" si="12"/>
        <v>279059.5018</v>
      </c>
      <c r="H524" s="25">
        <v>223.78</v>
      </c>
      <c r="I524" s="28">
        <v>0.2803333333333333</v>
      </c>
      <c r="J524" s="25">
        <v>5.0</v>
      </c>
      <c r="K524" s="16">
        <f t="shared" si="5"/>
        <v>159.4208555</v>
      </c>
      <c r="L524" s="20">
        <f t="shared" si="6"/>
        <v>239479.1914</v>
      </c>
      <c r="M524" s="25">
        <f t="shared" si="7"/>
        <v>2.564639734</v>
      </c>
      <c r="N524" s="25">
        <f t="shared" si="8"/>
        <v>25683.70987</v>
      </c>
      <c r="O524" s="25">
        <f t="shared" si="10"/>
        <v>15361741.6</v>
      </c>
      <c r="P524" s="25"/>
    </row>
    <row r="525" ht="15.75" customHeight="1">
      <c r="A525" s="7">
        <v>42889.0</v>
      </c>
      <c r="B525" s="19">
        <v>37390.2818</v>
      </c>
      <c r="C525" s="23">
        <f t="shared" si="1"/>
        <v>37.3902818</v>
      </c>
      <c r="D525" s="16">
        <f t="shared" si="2"/>
        <v>4.7</v>
      </c>
      <c r="E525" s="16">
        <f t="shared" si="3"/>
        <v>175.7343245</v>
      </c>
      <c r="F525" s="25">
        <f t="shared" si="4"/>
        <v>4217.623787</v>
      </c>
      <c r="G525" s="19">
        <f t="shared" si="12"/>
        <v>283277.1256</v>
      </c>
      <c r="H525" s="25">
        <v>224.38</v>
      </c>
      <c r="I525" s="28">
        <v>0.27516666666666667</v>
      </c>
      <c r="J525" s="25">
        <v>5.0</v>
      </c>
      <c r="K525" s="16">
        <f t="shared" si="5"/>
        <v>161.1874276</v>
      </c>
      <c r="L525" s="20">
        <f t="shared" si="6"/>
        <v>244629.9213</v>
      </c>
      <c r="M525" s="25">
        <f t="shared" si="7"/>
        <v>2.586125053</v>
      </c>
      <c r="N525" s="25">
        <f t="shared" si="8"/>
        <v>26165.96002</v>
      </c>
      <c r="O525" s="25">
        <f t="shared" si="10"/>
        <v>15387907.56</v>
      </c>
      <c r="P525" s="25"/>
    </row>
    <row r="526" ht="15.75" customHeight="1">
      <c r="A526" s="7">
        <v>42890.0</v>
      </c>
      <c r="B526" s="19">
        <v>38378.7011</v>
      </c>
      <c r="C526" s="23">
        <f t="shared" si="1"/>
        <v>38.3787011</v>
      </c>
      <c r="D526" s="16">
        <f t="shared" si="2"/>
        <v>4.7</v>
      </c>
      <c r="E526" s="16">
        <f t="shared" si="3"/>
        <v>180.3798952</v>
      </c>
      <c r="F526" s="25">
        <f t="shared" si="4"/>
        <v>4329.117484</v>
      </c>
      <c r="G526" s="19">
        <f t="shared" si="12"/>
        <v>287606.2431</v>
      </c>
      <c r="H526" s="25">
        <v>245.33</v>
      </c>
      <c r="I526" s="28">
        <v>0.2768333333333333</v>
      </c>
      <c r="J526" s="25">
        <v>5.0</v>
      </c>
      <c r="K526" s="16">
        <f t="shared" si="5"/>
        <v>166.4505588</v>
      </c>
      <c r="L526" s="20">
        <f t="shared" si="6"/>
        <v>265860.3251</v>
      </c>
      <c r="M526" s="25">
        <f t="shared" si="7"/>
        <v>2.442514213</v>
      </c>
      <c r="N526" s="25">
        <f t="shared" si="8"/>
        <v>26008.42866</v>
      </c>
      <c r="O526" s="25">
        <f t="shared" si="10"/>
        <v>15413915.99</v>
      </c>
      <c r="P526" s="25"/>
    </row>
    <row r="527" ht="15.75" customHeight="1">
      <c r="A527" s="7">
        <v>42891.0</v>
      </c>
      <c r="B527" s="19">
        <v>39283.0384</v>
      </c>
      <c r="C527" s="23">
        <f t="shared" si="1"/>
        <v>39.2830384</v>
      </c>
      <c r="D527" s="16">
        <f t="shared" si="2"/>
        <v>4.7</v>
      </c>
      <c r="E527" s="16">
        <f t="shared" si="3"/>
        <v>184.6302805</v>
      </c>
      <c r="F527" s="25">
        <f t="shared" si="4"/>
        <v>4431.126732</v>
      </c>
      <c r="G527" s="19">
        <f t="shared" si="12"/>
        <v>292037.3698</v>
      </c>
      <c r="H527" s="25">
        <v>248.46</v>
      </c>
      <c r="I527" s="28">
        <v>0.2718333333333333</v>
      </c>
      <c r="J527" s="25">
        <v>5.0</v>
      </c>
      <c r="K527" s="16">
        <f t="shared" si="5"/>
        <v>167.2955486</v>
      </c>
      <c r="L527" s="20">
        <f t="shared" si="6"/>
        <v>274204.7823</v>
      </c>
      <c r="M527" s="25">
        <f t="shared" si="7"/>
        <v>2.423987664</v>
      </c>
      <c r="N527" s="25">
        <f t="shared" si="8"/>
        <v>26486.8179</v>
      </c>
      <c r="O527" s="25">
        <f t="shared" si="10"/>
        <v>15440402.81</v>
      </c>
      <c r="P527" s="25"/>
    </row>
    <row r="528" ht="15.75" customHeight="1">
      <c r="A528" s="7">
        <v>42892.0</v>
      </c>
      <c r="B528" s="19">
        <v>39838.9042</v>
      </c>
      <c r="C528" s="23">
        <f t="shared" si="1"/>
        <v>39.8389042</v>
      </c>
      <c r="D528" s="16">
        <f t="shared" si="2"/>
        <v>4.7</v>
      </c>
      <c r="E528" s="16">
        <f t="shared" si="3"/>
        <v>187.2428497</v>
      </c>
      <c r="F528" s="25">
        <f t="shared" si="4"/>
        <v>4493.828394</v>
      </c>
      <c r="G528" s="19">
        <f t="shared" si="12"/>
        <v>296531.1982</v>
      </c>
      <c r="H528" s="25">
        <v>264.47</v>
      </c>
      <c r="I528" s="28">
        <v>0.274</v>
      </c>
      <c r="J528" s="25">
        <v>5.0</v>
      </c>
      <c r="K528" s="16">
        <f t="shared" si="5"/>
        <v>171.0151361</v>
      </c>
      <c r="L528" s="20">
        <f t="shared" si="6"/>
        <v>289565.6934</v>
      </c>
      <c r="M528" s="25">
        <f t="shared" si="7"/>
        <v>2.327880251</v>
      </c>
      <c r="N528" s="25">
        <f t="shared" si="8"/>
        <v>26277.37226</v>
      </c>
      <c r="O528" s="25">
        <f t="shared" si="10"/>
        <v>15466680.18</v>
      </c>
      <c r="P528" s="25"/>
    </row>
    <row r="529" ht="15.75" customHeight="1">
      <c r="A529" s="7">
        <v>42893.0</v>
      </c>
      <c r="B529" s="19">
        <v>41466.1245</v>
      </c>
      <c r="C529" s="23">
        <f t="shared" si="1"/>
        <v>41.4661245</v>
      </c>
      <c r="D529" s="16">
        <f t="shared" si="2"/>
        <v>4.7</v>
      </c>
      <c r="E529" s="16">
        <f t="shared" si="3"/>
        <v>194.8907852</v>
      </c>
      <c r="F529" s="25">
        <f t="shared" si="4"/>
        <v>4677.378844</v>
      </c>
      <c r="G529" s="19">
        <f t="shared" si="12"/>
        <v>301208.577</v>
      </c>
      <c r="H529" s="25">
        <v>258.07</v>
      </c>
      <c r="I529" s="28">
        <v>0.27316666666666667</v>
      </c>
      <c r="J529" s="25">
        <v>5.0</v>
      </c>
      <c r="K529" s="16">
        <f t="shared" si="5"/>
        <v>177.4588871</v>
      </c>
      <c r="L529" s="20">
        <f t="shared" si="6"/>
        <v>283420.3783</v>
      </c>
      <c r="M529" s="25">
        <f t="shared" si="7"/>
        <v>2.475498871</v>
      </c>
      <c r="N529" s="25">
        <f t="shared" si="8"/>
        <v>26357.53508</v>
      </c>
      <c r="O529" s="25">
        <f t="shared" si="10"/>
        <v>15493037.71</v>
      </c>
      <c r="P529" s="25"/>
    </row>
    <row r="530" ht="15.75" customHeight="1">
      <c r="A530" s="7">
        <v>42894.0</v>
      </c>
      <c r="B530" s="19">
        <v>41827.9352</v>
      </c>
      <c r="C530" s="23">
        <f t="shared" si="1"/>
        <v>41.8279352</v>
      </c>
      <c r="D530" s="16">
        <f t="shared" si="2"/>
        <v>4.7</v>
      </c>
      <c r="E530" s="16">
        <f t="shared" si="3"/>
        <v>196.5912954</v>
      </c>
      <c r="F530" s="25">
        <f t="shared" si="4"/>
        <v>4718.191091</v>
      </c>
      <c r="G530" s="19">
        <f t="shared" si="12"/>
        <v>305926.7681</v>
      </c>
      <c r="H530" s="25">
        <v>261.67</v>
      </c>
      <c r="I530" s="28">
        <v>0.2738333333333333</v>
      </c>
      <c r="J530" s="25">
        <v>5.0</v>
      </c>
      <c r="K530" s="16">
        <f t="shared" si="5"/>
        <v>179.4441658</v>
      </c>
      <c r="L530" s="20">
        <f t="shared" si="6"/>
        <v>286674.3761</v>
      </c>
      <c r="M530" s="25">
        <f t="shared" si="7"/>
        <v>2.468754526</v>
      </c>
      <c r="N530" s="25">
        <f t="shared" si="8"/>
        <v>26293.36579</v>
      </c>
      <c r="O530" s="25">
        <f t="shared" si="10"/>
        <v>15519331.08</v>
      </c>
      <c r="P530" s="25"/>
    </row>
    <row r="531" ht="15.75" customHeight="1">
      <c r="A531" s="7">
        <v>42895.0</v>
      </c>
      <c r="B531" s="19">
        <v>41762.2012</v>
      </c>
      <c r="C531" s="23">
        <f t="shared" si="1"/>
        <v>41.7622012</v>
      </c>
      <c r="D531" s="16">
        <f t="shared" si="2"/>
        <v>4.7</v>
      </c>
      <c r="E531" s="16">
        <f t="shared" si="3"/>
        <v>196.2823456</v>
      </c>
      <c r="F531" s="25">
        <f t="shared" si="4"/>
        <v>4710.776295</v>
      </c>
      <c r="G531" s="19">
        <f t="shared" si="12"/>
        <v>310637.5444</v>
      </c>
      <c r="H531" s="25">
        <v>281.74</v>
      </c>
      <c r="I531" s="28">
        <v>0.27366666666666667</v>
      </c>
      <c r="J531" s="25">
        <v>5.0</v>
      </c>
      <c r="K531" s="16">
        <f t="shared" si="5"/>
        <v>179.0531175</v>
      </c>
      <c r="L531" s="20">
        <f t="shared" si="6"/>
        <v>308850.1827</v>
      </c>
      <c r="M531" s="25">
        <f t="shared" si="7"/>
        <v>2.287893885</v>
      </c>
      <c r="N531" s="25">
        <f t="shared" si="8"/>
        <v>26309.37881</v>
      </c>
      <c r="O531" s="25">
        <f t="shared" si="10"/>
        <v>15545640.46</v>
      </c>
      <c r="P531" s="25"/>
    </row>
    <row r="532" ht="15.75" customHeight="1">
      <c r="A532" s="7">
        <v>42896.0</v>
      </c>
      <c r="B532" s="19">
        <v>43934.269</v>
      </c>
      <c r="C532" s="23">
        <f t="shared" si="1"/>
        <v>43.934269</v>
      </c>
      <c r="D532" s="16">
        <f t="shared" si="2"/>
        <v>4.7</v>
      </c>
      <c r="E532" s="16">
        <f t="shared" si="3"/>
        <v>206.4910643</v>
      </c>
      <c r="F532" s="25">
        <f t="shared" si="4"/>
        <v>4955.785543</v>
      </c>
      <c r="G532" s="19">
        <f t="shared" si="12"/>
        <v>315593.33</v>
      </c>
      <c r="H532" s="25">
        <v>337.67</v>
      </c>
      <c r="I532" s="28">
        <v>0.267</v>
      </c>
      <c r="J532" s="25">
        <v>5.0</v>
      </c>
      <c r="K532" s="16">
        <f t="shared" si="5"/>
        <v>183.7770472</v>
      </c>
      <c r="L532" s="20">
        <f t="shared" si="6"/>
        <v>379404.4944</v>
      </c>
      <c r="M532" s="25">
        <f t="shared" si="7"/>
        <v>1.959301596</v>
      </c>
      <c r="N532" s="25">
        <f t="shared" si="8"/>
        <v>26966.29213</v>
      </c>
      <c r="O532" s="25">
        <f t="shared" si="10"/>
        <v>15572606.75</v>
      </c>
      <c r="P532" s="25"/>
    </row>
    <row r="533" ht="15.75" customHeight="1">
      <c r="A533" s="7">
        <v>42897.0</v>
      </c>
      <c r="B533" s="19">
        <v>45025.9063</v>
      </c>
      <c r="C533" s="23">
        <f t="shared" si="1"/>
        <v>45.0259063</v>
      </c>
      <c r="D533" s="16">
        <f t="shared" si="2"/>
        <v>4.7</v>
      </c>
      <c r="E533" s="16">
        <f t="shared" si="3"/>
        <v>211.6217596</v>
      </c>
      <c r="F533" s="25">
        <f t="shared" si="4"/>
        <v>5078.922231</v>
      </c>
      <c r="G533" s="19">
        <f t="shared" si="12"/>
        <v>320672.2522</v>
      </c>
      <c r="H533" s="25">
        <v>340.61</v>
      </c>
      <c r="I533" s="28">
        <v>0.27283333333333337</v>
      </c>
      <c r="J533" s="25">
        <v>5.0</v>
      </c>
      <c r="K533" s="16">
        <f t="shared" si="5"/>
        <v>192.4582336</v>
      </c>
      <c r="L533" s="20">
        <f t="shared" si="6"/>
        <v>374525.3513</v>
      </c>
      <c r="M533" s="25">
        <f t="shared" si="7"/>
        <v>2.034143569</v>
      </c>
      <c r="N533" s="25">
        <f t="shared" si="8"/>
        <v>26389.73732</v>
      </c>
      <c r="O533" s="25">
        <f t="shared" si="10"/>
        <v>15598996.49</v>
      </c>
      <c r="P533" s="25"/>
    </row>
    <row r="534" ht="15.75" customHeight="1">
      <c r="A534" s="7">
        <v>42898.0</v>
      </c>
      <c r="B534" s="19">
        <v>44971.345</v>
      </c>
      <c r="C534" s="23">
        <f t="shared" si="1"/>
        <v>44.971345</v>
      </c>
      <c r="D534" s="16">
        <f t="shared" si="2"/>
        <v>4.7</v>
      </c>
      <c r="E534" s="16">
        <f t="shared" si="3"/>
        <v>211.3653215</v>
      </c>
      <c r="F534" s="25">
        <f t="shared" si="4"/>
        <v>5072.767716</v>
      </c>
      <c r="G534" s="19">
        <f t="shared" si="12"/>
        <v>325745.0199</v>
      </c>
      <c r="H534" s="25">
        <v>401.49</v>
      </c>
      <c r="I534" s="28">
        <v>0.2718333333333333</v>
      </c>
      <c r="J534" s="25">
        <v>5.0</v>
      </c>
      <c r="K534" s="16">
        <f t="shared" si="5"/>
        <v>191.5204663</v>
      </c>
      <c r="L534" s="20">
        <f t="shared" si="6"/>
        <v>443091.355</v>
      </c>
      <c r="M534" s="25">
        <f t="shared" si="7"/>
        <v>1.717287302</v>
      </c>
      <c r="N534" s="25">
        <f t="shared" si="8"/>
        <v>26486.8179</v>
      </c>
      <c r="O534" s="25">
        <f t="shared" si="10"/>
        <v>15625483.31</v>
      </c>
      <c r="P534" s="25"/>
    </row>
    <row r="535" ht="15.75" customHeight="1">
      <c r="A535" s="7">
        <v>42899.0</v>
      </c>
      <c r="B535" s="19">
        <v>46524.8904</v>
      </c>
      <c r="C535" s="23">
        <f t="shared" si="1"/>
        <v>46.5248904</v>
      </c>
      <c r="D535" s="16">
        <f t="shared" si="2"/>
        <v>4.7</v>
      </c>
      <c r="E535" s="16">
        <f t="shared" si="3"/>
        <v>218.6669849</v>
      </c>
      <c r="F535" s="25">
        <f t="shared" si="4"/>
        <v>5248.007637</v>
      </c>
      <c r="G535" s="19">
        <f t="shared" si="12"/>
        <v>330993.0276</v>
      </c>
      <c r="H535" s="25">
        <v>397.54</v>
      </c>
      <c r="I535" s="28">
        <v>0.27016666666666667</v>
      </c>
      <c r="J535" s="25">
        <v>5.0</v>
      </c>
      <c r="K535" s="16">
        <f t="shared" si="5"/>
        <v>196.9217681</v>
      </c>
      <c r="L535" s="20">
        <f t="shared" si="6"/>
        <v>441438.6181</v>
      </c>
      <c r="M535" s="25">
        <f t="shared" si="7"/>
        <v>1.78326298</v>
      </c>
      <c r="N535" s="25">
        <f t="shared" si="8"/>
        <v>26650.21592</v>
      </c>
      <c r="O535" s="25">
        <f t="shared" si="10"/>
        <v>15652133.52</v>
      </c>
      <c r="P535" s="25"/>
    </row>
    <row r="536" ht="15.75" customHeight="1">
      <c r="A536" s="7">
        <v>42900.0</v>
      </c>
      <c r="B536" s="19">
        <v>47653.2451</v>
      </c>
      <c r="C536" s="23">
        <f t="shared" si="1"/>
        <v>47.6532451</v>
      </c>
      <c r="D536" s="16">
        <f t="shared" si="2"/>
        <v>4.7</v>
      </c>
      <c r="E536" s="16">
        <f t="shared" si="3"/>
        <v>223.970252</v>
      </c>
      <c r="F536" s="25">
        <f t="shared" si="4"/>
        <v>5375.286047</v>
      </c>
      <c r="G536" s="19">
        <f t="shared" si="12"/>
        <v>336368.3136</v>
      </c>
      <c r="H536" s="25">
        <v>359.05</v>
      </c>
      <c r="I536" s="28">
        <v>0.26916666666666667</v>
      </c>
      <c r="J536" s="25">
        <v>5.0</v>
      </c>
      <c r="K536" s="16">
        <f t="shared" si="5"/>
        <v>200.9510872</v>
      </c>
      <c r="L536" s="20">
        <f t="shared" si="6"/>
        <v>400179.5666</v>
      </c>
      <c r="M536" s="25">
        <f t="shared" si="7"/>
        <v>2.014827778</v>
      </c>
      <c r="N536" s="25">
        <f t="shared" si="8"/>
        <v>26749.22601</v>
      </c>
      <c r="O536" s="25">
        <f t="shared" si="10"/>
        <v>15678882.75</v>
      </c>
      <c r="P536" s="25"/>
    </row>
    <row r="537" ht="15.75" customHeight="1">
      <c r="A537" s="7">
        <v>42901.0</v>
      </c>
      <c r="B537" s="19">
        <v>48524.7456</v>
      </c>
      <c r="C537" s="23">
        <f t="shared" si="1"/>
        <v>48.5247456</v>
      </c>
      <c r="D537" s="16">
        <f t="shared" si="2"/>
        <v>4.7</v>
      </c>
      <c r="E537" s="16">
        <f t="shared" si="3"/>
        <v>228.0663043</v>
      </c>
      <c r="F537" s="25">
        <f t="shared" si="4"/>
        <v>5473.591304</v>
      </c>
      <c r="G537" s="19">
        <f t="shared" si="12"/>
        <v>341841.9049</v>
      </c>
      <c r="H537" s="25">
        <v>361.93</v>
      </c>
      <c r="I537" s="28">
        <v>0.2685</v>
      </c>
      <c r="J537" s="25">
        <v>5.0</v>
      </c>
      <c r="K537" s="16">
        <f t="shared" si="5"/>
        <v>204.1193424</v>
      </c>
      <c r="L537" s="20">
        <f t="shared" si="6"/>
        <v>404391.0615</v>
      </c>
      <c r="M537" s="25">
        <f t="shared" si="7"/>
        <v>2.030308713</v>
      </c>
      <c r="N537" s="25">
        <f t="shared" si="8"/>
        <v>26815.64246</v>
      </c>
      <c r="O537" s="25">
        <f t="shared" si="10"/>
        <v>15705698.39</v>
      </c>
      <c r="P537" s="25"/>
    </row>
    <row r="538" ht="15.75" customHeight="1">
      <c r="A538" s="7">
        <v>42902.0</v>
      </c>
      <c r="B538" s="19">
        <v>49363.4715</v>
      </c>
      <c r="C538" s="23">
        <f t="shared" si="1"/>
        <v>49.3634715</v>
      </c>
      <c r="D538" s="16">
        <f t="shared" si="2"/>
        <v>4.7</v>
      </c>
      <c r="E538" s="16">
        <f t="shared" si="3"/>
        <v>232.0083161</v>
      </c>
      <c r="F538" s="25">
        <f t="shared" si="4"/>
        <v>5568.199585</v>
      </c>
      <c r="G538" s="19">
        <f t="shared" si="12"/>
        <v>347410.1045</v>
      </c>
      <c r="H538" s="25">
        <v>370.23</v>
      </c>
      <c r="I538" s="28">
        <v>0.26716666666666666</v>
      </c>
      <c r="J538" s="25">
        <v>5.0</v>
      </c>
      <c r="K538" s="16">
        <f t="shared" si="5"/>
        <v>206.6162948</v>
      </c>
      <c r="L538" s="20">
        <f t="shared" si="6"/>
        <v>415729.2576</v>
      </c>
      <c r="M538" s="25">
        <f t="shared" si="7"/>
        <v>2.009071824</v>
      </c>
      <c r="N538" s="25">
        <f t="shared" si="8"/>
        <v>26949.46974</v>
      </c>
      <c r="O538" s="25">
        <f t="shared" si="10"/>
        <v>15732647.86</v>
      </c>
      <c r="P538" s="25"/>
    </row>
    <row r="539" ht="15.75" customHeight="1">
      <c r="A539" s="7">
        <v>42903.0</v>
      </c>
      <c r="B539" s="19">
        <v>50988.985</v>
      </c>
      <c r="C539" s="23">
        <f t="shared" si="1"/>
        <v>50.988985</v>
      </c>
      <c r="D539" s="16">
        <f t="shared" si="2"/>
        <v>4.7</v>
      </c>
      <c r="E539" s="16">
        <f t="shared" si="3"/>
        <v>239.6482295</v>
      </c>
      <c r="F539" s="25">
        <f t="shared" si="4"/>
        <v>5751.557508</v>
      </c>
      <c r="G539" s="19">
        <f t="shared" si="12"/>
        <v>353161.662</v>
      </c>
      <c r="H539" s="25">
        <v>379.41</v>
      </c>
      <c r="I539" s="28">
        <v>0.2695</v>
      </c>
      <c r="J539" s="25">
        <v>5.0</v>
      </c>
      <c r="K539" s="16">
        <f t="shared" si="5"/>
        <v>215.2839928</v>
      </c>
      <c r="L539" s="20">
        <f t="shared" si="6"/>
        <v>422348.7941</v>
      </c>
      <c r="M539" s="25">
        <f t="shared" si="7"/>
        <v>2.042704131</v>
      </c>
      <c r="N539" s="25">
        <f t="shared" si="8"/>
        <v>26716.141</v>
      </c>
      <c r="O539" s="25">
        <f t="shared" si="10"/>
        <v>15759364</v>
      </c>
      <c r="P539" s="25"/>
    </row>
    <row r="540" ht="15.75" customHeight="1">
      <c r="A540" s="7">
        <v>42904.0</v>
      </c>
      <c r="B540" s="19">
        <v>51996.5122</v>
      </c>
      <c r="C540" s="23">
        <f t="shared" si="1"/>
        <v>51.9965122</v>
      </c>
      <c r="D540" s="16">
        <f t="shared" si="2"/>
        <v>4.7</v>
      </c>
      <c r="E540" s="16">
        <f t="shared" si="3"/>
        <v>244.3836073</v>
      </c>
      <c r="F540" s="25">
        <f t="shared" si="4"/>
        <v>5865.206576</v>
      </c>
      <c r="G540" s="19">
        <f t="shared" si="12"/>
        <v>359026.8686</v>
      </c>
      <c r="H540" s="25">
        <v>371.46</v>
      </c>
      <c r="I540" s="28">
        <v>0.26616666666666666</v>
      </c>
      <c r="J540" s="25">
        <v>5.0</v>
      </c>
      <c r="K540" s="16">
        <f t="shared" si="5"/>
        <v>216.8225672</v>
      </c>
      <c r="L540" s="20">
        <f t="shared" si="6"/>
        <v>418677.5204</v>
      </c>
      <c r="M540" s="25">
        <f t="shared" si="7"/>
        <v>2.101333231</v>
      </c>
      <c r="N540" s="25">
        <f t="shared" si="8"/>
        <v>27050.7201</v>
      </c>
      <c r="O540" s="25">
        <f t="shared" si="10"/>
        <v>15786414.72</v>
      </c>
      <c r="P540" s="25"/>
    </row>
    <row r="541" ht="15.75" customHeight="1">
      <c r="A541" s="7">
        <v>42905.0</v>
      </c>
      <c r="B541" s="19">
        <v>52568.3389</v>
      </c>
      <c r="C541" s="23">
        <f t="shared" si="1"/>
        <v>52.5683389</v>
      </c>
      <c r="D541" s="16">
        <f t="shared" si="2"/>
        <v>4.7</v>
      </c>
      <c r="E541" s="16">
        <f t="shared" si="3"/>
        <v>247.0711928</v>
      </c>
      <c r="F541" s="25">
        <f t="shared" si="4"/>
        <v>5929.708628</v>
      </c>
      <c r="G541" s="19">
        <f t="shared" si="12"/>
        <v>364956.5772</v>
      </c>
      <c r="H541" s="25">
        <v>370.06</v>
      </c>
      <c r="I541" s="28">
        <v>0.26666666666666666</v>
      </c>
      <c r="J541" s="25">
        <v>5.0</v>
      </c>
      <c r="K541" s="16">
        <f t="shared" si="5"/>
        <v>219.6188381</v>
      </c>
      <c r="L541" s="20">
        <f t="shared" si="6"/>
        <v>416317.5</v>
      </c>
      <c r="M541" s="25">
        <f t="shared" si="7"/>
        <v>2.136485481</v>
      </c>
      <c r="N541" s="25">
        <f t="shared" si="8"/>
        <v>27000</v>
      </c>
      <c r="O541" s="25">
        <f t="shared" si="10"/>
        <v>15813414.72</v>
      </c>
      <c r="P541" s="25"/>
    </row>
    <row r="542" ht="15.75" customHeight="1">
      <c r="A542" s="7">
        <v>42906.0</v>
      </c>
      <c r="B542" s="19">
        <v>53605.3273</v>
      </c>
      <c r="C542" s="23">
        <f t="shared" si="1"/>
        <v>53.6053273</v>
      </c>
      <c r="D542" s="16">
        <f t="shared" si="2"/>
        <v>4.7</v>
      </c>
      <c r="E542" s="16">
        <f t="shared" si="3"/>
        <v>251.9450383</v>
      </c>
      <c r="F542" s="25">
        <f t="shared" si="4"/>
        <v>6046.680919</v>
      </c>
      <c r="G542" s="19">
        <f t="shared" si="12"/>
        <v>371003.2581</v>
      </c>
      <c r="H542" s="25">
        <v>359.01</v>
      </c>
      <c r="I542" s="28">
        <v>0.2886666666666667</v>
      </c>
      <c r="J542" s="25">
        <v>5.0</v>
      </c>
      <c r="K542" s="16">
        <f t="shared" si="5"/>
        <v>242.4271146</v>
      </c>
      <c r="L542" s="20">
        <f t="shared" si="6"/>
        <v>373105.0808</v>
      </c>
      <c r="M542" s="25">
        <f t="shared" si="7"/>
        <v>2.430956276</v>
      </c>
      <c r="N542" s="25">
        <f t="shared" si="8"/>
        <v>24942.26328</v>
      </c>
      <c r="O542" s="25">
        <f t="shared" si="10"/>
        <v>15838356.98</v>
      </c>
      <c r="P542" s="25"/>
    </row>
    <row r="543" ht="15.75" customHeight="1">
      <c r="A543" s="7">
        <v>42907.0</v>
      </c>
      <c r="B543" s="19">
        <v>54107.974</v>
      </c>
      <c r="C543" s="23">
        <f t="shared" si="1"/>
        <v>54.107974</v>
      </c>
      <c r="D543" s="16">
        <f t="shared" si="2"/>
        <v>4.7</v>
      </c>
      <c r="E543" s="16">
        <f t="shared" si="3"/>
        <v>254.3074778</v>
      </c>
      <c r="F543" s="25">
        <f t="shared" si="4"/>
        <v>6103.379467</v>
      </c>
      <c r="G543" s="19">
        <f t="shared" si="12"/>
        <v>377106.6376</v>
      </c>
      <c r="H543" s="25">
        <v>336.87</v>
      </c>
      <c r="I543" s="28">
        <v>0.292</v>
      </c>
      <c r="J543" s="25">
        <v>5.0</v>
      </c>
      <c r="K543" s="16">
        <f t="shared" si="5"/>
        <v>247.5259451</v>
      </c>
      <c r="L543" s="20">
        <f t="shared" si="6"/>
        <v>346099.3151</v>
      </c>
      <c r="M543" s="25">
        <f t="shared" si="7"/>
        <v>2.645214481</v>
      </c>
      <c r="N543" s="25">
        <f t="shared" si="8"/>
        <v>24657.53425</v>
      </c>
      <c r="O543" s="25">
        <f t="shared" si="10"/>
        <v>15863014.52</v>
      </c>
      <c r="P543" s="25"/>
    </row>
    <row r="544" ht="15.75" customHeight="1">
      <c r="A544" s="7">
        <v>42908.0</v>
      </c>
      <c r="B544" s="19">
        <v>54738.2538</v>
      </c>
      <c r="C544" s="23">
        <f t="shared" si="1"/>
        <v>54.7382538</v>
      </c>
      <c r="D544" s="16">
        <f t="shared" si="2"/>
        <v>4.7</v>
      </c>
      <c r="E544" s="16">
        <f t="shared" si="3"/>
        <v>257.2697929</v>
      </c>
      <c r="F544" s="25">
        <f t="shared" si="4"/>
        <v>6174.475029</v>
      </c>
      <c r="G544" s="19">
        <f t="shared" si="12"/>
        <v>383281.1126</v>
      </c>
      <c r="H544" s="25">
        <v>336.37</v>
      </c>
      <c r="I544" s="28">
        <v>0.2885</v>
      </c>
      <c r="J544" s="25">
        <v>5.0</v>
      </c>
      <c r="K544" s="16">
        <f t="shared" si="5"/>
        <v>247.4077841</v>
      </c>
      <c r="L544" s="20">
        <f t="shared" si="6"/>
        <v>349778.1629</v>
      </c>
      <c r="M544" s="25">
        <f t="shared" si="7"/>
        <v>2.647881865</v>
      </c>
      <c r="N544" s="25">
        <f t="shared" si="8"/>
        <v>24956.67244</v>
      </c>
      <c r="O544" s="25">
        <f t="shared" si="10"/>
        <v>15887971.19</v>
      </c>
      <c r="P544" s="25"/>
    </row>
    <row r="545" ht="15.75" customHeight="1">
      <c r="A545" s="7">
        <v>42909.0</v>
      </c>
      <c r="B545" s="19">
        <v>54340.7602</v>
      </c>
      <c r="C545" s="23">
        <f t="shared" si="1"/>
        <v>54.3407602</v>
      </c>
      <c r="D545" s="16">
        <f t="shared" si="2"/>
        <v>4.7</v>
      </c>
      <c r="E545" s="16">
        <f t="shared" si="3"/>
        <v>255.4015729</v>
      </c>
      <c r="F545" s="25">
        <f t="shared" si="4"/>
        <v>6129.637751</v>
      </c>
      <c r="G545" s="19">
        <f t="shared" si="12"/>
        <v>389410.7504</v>
      </c>
      <c r="H545" s="25">
        <v>341.74</v>
      </c>
      <c r="I545" s="28">
        <v>0.2921666666666667</v>
      </c>
      <c r="J545" s="25">
        <v>5.0</v>
      </c>
      <c r="K545" s="16">
        <f t="shared" si="5"/>
        <v>248.7327541</v>
      </c>
      <c r="L545" s="20">
        <f t="shared" si="6"/>
        <v>350902.4529</v>
      </c>
      <c r="M545" s="25">
        <f t="shared" si="7"/>
        <v>2.620231506</v>
      </c>
      <c r="N545" s="25">
        <f t="shared" si="8"/>
        <v>24643.46834</v>
      </c>
      <c r="O545" s="25">
        <f t="shared" si="10"/>
        <v>15912614.66</v>
      </c>
      <c r="P545" s="25"/>
    </row>
    <row r="546" ht="15.75" customHeight="1">
      <c r="A546" s="7">
        <v>42910.0</v>
      </c>
      <c r="B546" s="19">
        <v>55696.7824</v>
      </c>
      <c r="C546" s="23">
        <f t="shared" si="1"/>
        <v>55.6967824</v>
      </c>
      <c r="D546" s="16">
        <f t="shared" si="2"/>
        <v>4.7</v>
      </c>
      <c r="E546" s="16">
        <f t="shared" si="3"/>
        <v>261.7748773</v>
      </c>
      <c r="F546" s="25">
        <f t="shared" si="4"/>
        <v>6282.597055</v>
      </c>
      <c r="G546" s="19">
        <f t="shared" si="12"/>
        <v>395693.3474</v>
      </c>
      <c r="H546" s="25">
        <v>323.7</v>
      </c>
      <c r="I546" s="28">
        <v>0.2875</v>
      </c>
      <c r="J546" s="25">
        <v>5.0</v>
      </c>
      <c r="K546" s="16">
        <f t="shared" si="5"/>
        <v>250.8675907</v>
      </c>
      <c r="L546" s="20">
        <f t="shared" si="6"/>
        <v>337773.913</v>
      </c>
      <c r="M546" s="25">
        <f t="shared" si="7"/>
        <v>2.790001009</v>
      </c>
      <c r="N546" s="25">
        <f t="shared" si="8"/>
        <v>25043.47826</v>
      </c>
      <c r="O546" s="25">
        <f t="shared" si="10"/>
        <v>15937658.14</v>
      </c>
      <c r="P546" s="25"/>
    </row>
    <row r="547" ht="15.75" customHeight="1">
      <c r="A547" s="7">
        <v>42911.0</v>
      </c>
      <c r="B547" s="19">
        <v>56394.2575</v>
      </c>
      <c r="C547" s="23">
        <f t="shared" si="1"/>
        <v>56.3942575</v>
      </c>
      <c r="D547" s="16">
        <f t="shared" si="2"/>
        <v>4.7</v>
      </c>
      <c r="E547" s="16">
        <f t="shared" si="3"/>
        <v>265.0530103</v>
      </c>
      <c r="F547" s="25">
        <f t="shared" si="4"/>
        <v>6361.272246</v>
      </c>
      <c r="G547" s="19">
        <f t="shared" si="12"/>
        <v>402054.6197</v>
      </c>
      <c r="H547" s="25">
        <v>303.25</v>
      </c>
      <c r="I547" s="28">
        <v>0.2886666666666667</v>
      </c>
      <c r="J547" s="25">
        <v>5.0</v>
      </c>
      <c r="K547" s="16">
        <f t="shared" si="5"/>
        <v>255.0398965</v>
      </c>
      <c r="L547" s="20">
        <f t="shared" si="6"/>
        <v>315155.8891</v>
      </c>
      <c r="M547" s="25">
        <f t="shared" si="7"/>
        <v>3.027678904</v>
      </c>
      <c r="N547" s="25">
        <f t="shared" si="8"/>
        <v>24942.26328</v>
      </c>
      <c r="O547" s="25">
        <f t="shared" si="10"/>
        <v>15962600.4</v>
      </c>
      <c r="P547" s="25"/>
    </row>
    <row r="548" ht="15.75" customHeight="1">
      <c r="A548" s="7">
        <v>42912.0</v>
      </c>
      <c r="B548" s="19">
        <v>58414.4698</v>
      </c>
      <c r="C548" s="23">
        <f t="shared" si="1"/>
        <v>58.4144698</v>
      </c>
      <c r="D548" s="16">
        <f t="shared" si="2"/>
        <v>4.7</v>
      </c>
      <c r="E548" s="16">
        <f t="shared" si="3"/>
        <v>274.5480081</v>
      </c>
      <c r="F548" s="25">
        <f t="shared" si="4"/>
        <v>6589.152193</v>
      </c>
      <c r="G548" s="19">
        <f t="shared" si="12"/>
        <v>408643.7719</v>
      </c>
      <c r="H548" s="25">
        <v>272.69</v>
      </c>
      <c r="I548" s="28">
        <v>0.2866666666666667</v>
      </c>
      <c r="J548" s="25">
        <v>5.0</v>
      </c>
      <c r="K548" s="16">
        <f t="shared" si="5"/>
        <v>262.3458744</v>
      </c>
      <c r="L548" s="20">
        <f t="shared" si="6"/>
        <v>285373.2558</v>
      </c>
      <c r="M548" s="25">
        <f t="shared" si="7"/>
        <v>3.463438878</v>
      </c>
      <c r="N548" s="25">
        <f t="shared" si="8"/>
        <v>25116.27907</v>
      </c>
      <c r="O548" s="25">
        <f t="shared" si="10"/>
        <v>15987716.68</v>
      </c>
      <c r="P548" s="25"/>
    </row>
    <row r="549" ht="15.75" customHeight="1">
      <c r="A549" s="7">
        <v>42913.0</v>
      </c>
      <c r="B549" s="19">
        <v>58319.7387</v>
      </c>
      <c r="C549" s="23">
        <f t="shared" si="1"/>
        <v>58.3197387</v>
      </c>
      <c r="D549" s="16">
        <f t="shared" si="2"/>
        <v>4.7</v>
      </c>
      <c r="E549" s="16">
        <f t="shared" si="3"/>
        <v>274.1027719</v>
      </c>
      <c r="F549" s="25">
        <f t="shared" si="4"/>
        <v>6578.466525</v>
      </c>
      <c r="G549" s="19">
        <f t="shared" si="12"/>
        <v>415222.2384</v>
      </c>
      <c r="H549" s="25">
        <v>293.09</v>
      </c>
      <c r="I549" s="28">
        <v>0.2843333333333333</v>
      </c>
      <c r="J549" s="25">
        <v>5.0</v>
      </c>
      <c r="K549" s="16">
        <f t="shared" si="5"/>
        <v>259.788516</v>
      </c>
      <c r="L549" s="20">
        <f t="shared" si="6"/>
        <v>309239.1559</v>
      </c>
      <c r="M549" s="25">
        <f t="shared" si="7"/>
        <v>3.190960653</v>
      </c>
      <c r="N549" s="25">
        <f t="shared" si="8"/>
        <v>25322.39156</v>
      </c>
      <c r="O549" s="25">
        <f t="shared" si="10"/>
        <v>16013039.07</v>
      </c>
      <c r="P549" s="25"/>
    </row>
    <row r="550" ht="15.75" customHeight="1">
      <c r="A550" s="7">
        <v>42914.0</v>
      </c>
      <c r="B550" s="19">
        <v>59928.6376</v>
      </c>
      <c r="C550" s="23">
        <f t="shared" si="1"/>
        <v>59.9286376</v>
      </c>
      <c r="D550" s="16">
        <f t="shared" si="2"/>
        <v>4.7</v>
      </c>
      <c r="E550" s="16">
        <f t="shared" si="3"/>
        <v>281.6645967</v>
      </c>
      <c r="F550" s="25">
        <f t="shared" si="4"/>
        <v>6759.950321</v>
      </c>
      <c r="G550" s="19">
        <f t="shared" si="12"/>
        <v>421982.1887</v>
      </c>
      <c r="H550" s="25">
        <v>327.93</v>
      </c>
      <c r="I550" s="28">
        <v>0.28733333333333333</v>
      </c>
      <c r="J550" s="25">
        <v>5.0</v>
      </c>
      <c r="K550" s="16">
        <f t="shared" si="5"/>
        <v>269.7720915</v>
      </c>
      <c r="L550" s="20">
        <f t="shared" si="6"/>
        <v>342386.3109</v>
      </c>
      <c r="M550" s="25">
        <f t="shared" si="7"/>
        <v>2.961545237</v>
      </c>
      <c r="N550" s="25">
        <f t="shared" si="8"/>
        <v>25058.00464</v>
      </c>
      <c r="O550" s="25">
        <f t="shared" si="10"/>
        <v>16038097.08</v>
      </c>
      <c r="P550" s="25"/>
    </row>
    <row r="551" ht="15.75" customHeight="1">
      <c r="A551" s="7">
        <v>42915.0</v>
      </c>
      <c r="B551" s="19">
        <v>61553.5382</v>
      </c>
      <c r="C551" s="23">
        <f t="shared" si="1"/>
        <v>61.5535382</v>
      </c>
      <c r="D551" s="16">
        <f t="shared" si="2"/>
        <v>4.7</v>
      </c>
      <c r="E551" s="16">
        <f t="shared" si="3"/>
        <v>289.3016295</v>
      </c>
      <c r="F551" s="25">
        <f t="shared" si="4"/>
        <v>6943.239109</v>
      </c>
      <c r="G551" s="19">
        <f t="shared" si="12"/>
        <v>428925.4278</v>
      </c>
      <c r="H551" s="25">
        <v>302.88</v>
      </c>
      <c r="I551" s="28">
        <v>0.2826666666666667</v>
      </c>
      <c r="J551" s="25">
        <v>5.0</v>
      </c>
      <c r="K551" s="16">
        <f t="shared" si="5"/>
        <v>272.5864243</v>
      </c>
      <c r="L551" s="20">
        <f t="shared" si="6"/>
        <v>321452.8302</v>
      </c>
      <c r="M551" s="25">
        <f t="shared" si="7"/>
        <v>3.239933728</v>
      </c>
      <c r="N551" s="25">
        <f t="shared" si="8"/>
        <v>25471.69811</v>
      </c>
      <c r="O551" s="25">
        <f t="shared" si="10"/>
        <v>16063568.77</v>
      </c>
      <c r="P551" s="25"/>
    </row>
    <row r="552" ht="15.75" customHeight="1">
      <c r="A552" s="7">
        <v>42916.0</v>
      </c>
      <c r="B552" s="19">
        <v>61650.5709</v>
      </c>
      <c r="C552" s="23">
        <f t="shared" si="1"/>
        <v>61.6505709</v>
      </c>
      <c r="D552" s="16">
        <f t="shared" si="2"/>
        <v>4.7</v>
      </c>
      <c r="E552" s="16">
        <f t="shared" si="3"/>
        <v>289.7576832</v>
      </c>
      <c r="F552" s="25">
        <f t="shared" si="4"/>
        <v>6954.184398</v>
      </c>
      <c r="G552" s="19">
        <f t="shared" si="12"/>
        <v>435879.6122</v>
      </c>
      <c r="H552" s="25">
        <v>294.92</v>
      </c>
      <c r="I552" s="28">
        <v>0.28300000000000003</v>
      </c>
      <c r="J552" s="25">
        <v>5.0</v>
      </c>
      <c r="K552" s="16">
        <f t="shared" si="5"/>
        <v>273.3380812</v>
      </c>
      <c r="L552" s="20">
        <f t="shared" si="6"/>
        <v>312636.0424</v>
      </c>
      <c r="M552" s="25">
        <f t="shared" si="7"/>
        <v>3.336555989</v>
      </c>
      <c r="N552" s="25">
        <f t="shared" si="8"/>
        <v>25441.69611</v>
      </c>
      <c r="O552" s="25">
        <f t="shared" si="10"/>
        <v>16089010.47</v>
      </c>
      <c r="P552" s="25"/>
    </row>
    <row r="553" ht="15.75" customHeight="1">
      <c r="A553" s="7">
        <v>42917.0</v>
      </c>
      <c r="B553" s="19">
        <v>62556.7775</v>
      </c>
      <c r="C553" s="23">
        <f t="shared" si="1"/>
        <v>62.5567775</v>
      </c>
      <c r="D553" s="16">
        <f t="shared" si="2"/>
        <v>4.7</v>
      </c>
      <c r="E553" s="16">
        <f t="shared" si="3"/>
        <v>294.0168543</v>
      </c>
      <c r="F553" s="25">
        <f t="shared" si="4"/>
        <v>7056.404502</v>
      </c>
      <c r="G553" s="19">
        <f t="shared" si="12"/>
        <v>442936.0167</v>
      </c>
      <c r="H553" s="25">
        <v>274.6</v>
      </c>
      <c r="I553" s="28">
        <v>0.2841666666666667</v>
      </c>
      <c r="J553" s="25">
        <v>5.0</v>
      </c>
      <c r="K553" s="16">
        <f t="shared" si="5"/>
        <v>278.4992981</v>
      </c>
      <c r="L553" s="20">
        <f t="shared" si="6"/>
        <v>289900.2933</v>
      </c>
      <c r="M553" s="25">
        <f t="shared" si="7"/>
        <v>3.651119712</v>
      </c>
      <c r="N553" s="25">
        <f t="shared" si="8"/>
        <v>25337.2434</v>
      </c>
      <c r="O553" s="25">
        <f t="shared" si="10"/>
        <v>16114347.71</v>
      </c>
      <c r="P553" s="25"/>
    </row>
    <row r="554" ht="15.75" customHeight="1">
      <c r="A554" s="7">
        <v>42918.0</v>
      </c>
      <c r="B554" s="19">
        <v>63113.6089</v>
      </c>
      <c r="C554" s="23">
        <f t="shared" si="1"/>
        <v>63.1136089</v>
      </c>
      <c r="D554" s="16">
        <f t="shared" si="2"/>
        <v>4.7</v>
      </c>
      <c r="E554" s="16">
        <f t="shared" si="3"/>
        <v>296.6339618</v>
      </c>
      <c r="F554" s="25">
        <f t="shared" si="4"/>
        <v>7119.215084</v>
      </c>
      <c r="G554" s="19">
        <f t="shared" si="12"/>
        <v>450055.2318</v>
      </c>
      <c r="H554" s="25">
        <v>287.99</v>
      </c>
      <c r="I554" s="28">
        <v>0.2828333333333333</v>
      </c>
      <c r="J554" s="25">
        <v>5.0</v>
      </c>
      <c r="K554" s="16">
        <f t="shared" si="5"/>
        <v>279.6599073</v>
      </c>
      <c r="L554" s="20">
        <f t="shared" si="6"/>
        <v>305469.6523</v>
      </c>
      <c r="M554" s="25">
        <f t="shared" si="7"/>
        <v>3.495870226</v>
      </c>
      <c r="N554" s="25">
        <f t="shared" si="8"/>
        <v>25456.68827</v>
      </c>
      <c r="O554" s="25">
        <f t="shared" si="10"/>
        <v>16139804.4</v>
      </c>
      <c r="P554" s="25"/>
    </row>
    <row r="555" ht="15.75" customHeight="1">
      <c r="A555" s="7">
        <v>42919.0</v>
      </c>
      <c r="B555" s="19">
        <v>64997.08</v>
      </c>
      <c r="C555" s="23">
        <f t="shared" si="1"/>
        <v>64.99708</v>
      </c>
      <c r="D555" s="16">
        <f t="shared" si="2"/>
        <v>4.7</v>
      </c>
      <c r="E555" s="16">
        <f t="shared" si="3"/>
        <v>305.486276</v>
      </c>
      <c r="F555" s="25">
        <f t="shared" si="4"/>
        <v>7331.670624</v>
      </c>
      <c r="G555" s="19">
        <f t="shared" si="12"/>
        <v>457386.9024</v>
      </c>
      <c r="H555" s="25">
        <v>282.9</v>
      </c>
      <c r="I555" s="28">
        <v>0.2808333333333334</v>
      </c>
      <c r="J555" s="25">
        <v>5.0</v>
      </c>
      <c r="K555" s="16">
        <f t="shared" si="5"/>
        <v>285.9690973</v>
      </c>
      <c r="L555" s="20">
        <f t="shared" si="6"/>
        <v>302207.7151</v>
      </c>
      <c r="M555" s="25">
        <f t="shared" si="7"/>
        <v>3.63905532</v>
      </c>
      <c r="N555" s="25">
        <f t="shared" si="8"/>
        <v>25637.9822</v>
      </c>
      <c r="O555" s="25">
        <f t="shared" si="10"/>
        <v>16165442.38</v>
      </c>
      <c r="P555" s="25"/>
    </row>
    <row r="556" ht="15.75" customHeight="1">
      <c r="A556" s="7">
        <v>42920.0</v>
      </c>
      <c r="B556" s="19">
        <v>66569.3952</v>
      </c>
      <c r="C556" s="23">
        <f t="shared" si="1"/>
        <v>66.5693952</v>
      </c>
      <c r="D556" s="16">
        <f t="shared" si="2"/>
        <v>4.7</v>
      </c>
      <c r="E556" s="16">
        <f t="shared" si="3"/>
        <v>312.8761574</v>
      </c>
      <c r="F556" s="25">
        <f t="shared" si="4"/>
        <v>7509.027779</v>
      </c>
      <c r="G556" s="19">
        <f t="shared" si="12"/>
        <v>464895.9302</v>
      </c>
      <c r="H556" s="25">
        <v>273.3</v>
      </c>
      <c r="I556" s="28">
        <v>0.2801666666666666</v>
      </c>
      <c r="J556" s="25">
        <v>5.0</v>
      </c>
      <c r="K556" s="16">
        <f t="shared" si="5"/>
        <v>292.191567</v>
      </c>
      <c r="L556" s="20">
        <f t="shared" si="6"/>
        <v>292647.2338</v>
      </c>
      <c r="M556" s="25">
        <f t="shared" si="7"/>
        <v>3.848846108</v>
      </c>
      <c r="N556" s="25">
        <f t="shared" si="8"/>
        <v>25698.9887</v>
      </c>
      <c r="O556" s="25">
        <f t="shared" si="10"/>
        <v>16191141.37</v>
      </c>
      <c r="P556" s="25"/>
    </row>
    <row r="557" ht="15.75" customHeight="1">
      <c r="A557" s="7">
        <v>42921.0</v>
      </c>
      <c r="B557" s="19">
        <v>64822.7346</v>
      </c>
      <c r="C557" s="23">
        <f t="shared" si="1"/>
        <v>64.8227346</v>
      </c>
      <c r="D557" s="16">
        <f t="shared" si="2"/>
        <v>4.7</v>
      </c>
      <c r="E557" s="16">
        <f t="shared" si="3"/>
        <v>304.6668526</v>
      </c>
      <c r="F557" s="25">
        <f t="shared" si="4"/>
        <v>7312.004463</v>
      </c>
      <c r="G557" s="19">
        <f t="shared" si="12"/>
        <v>472207.9347</v>
      </c>
      <c r="H557" s="25">
        <v>268.77</v>
      </c>
      <c r="I557" s="28">
        <v>0.286</v>
      </c>
      <c r="J557" s="25">
        <v>5.0</v>
      </c>
      <c r="K557" s="16">
        <f t="shared" si="5"/>
        <v>290.4490662</v>
      </c>
      <c r="L557" s="20">
        <f t="shared" si="6"/>
        <v>281926.5734</v>
      </c>
      <c r="M557" s="25">
        <f t="shared" si="7"/>
        <v>3.890377044</v>
      </c>
      <c r="N557" s="25">
        <f t="shared" si="8"/>
        <v>25174.82517</v>
      </c>
      <c r="O557" s="25">
        <f t="shared" si="10"/>
        <v>16216316.2</v>
      </c>
      <c r="P557" s="25"/>
    </row>
    <row r="558" ht="15.75" customHeight="1">
      <c r="A558" s="7">
        <v>42922.0</v>
      </c>
      <c r="B558" s="19">
        <v>65978.5137</v>
      </c>
      <c r="C558" s="23">
        <f t="shared" si="1"/>
        <v>65.9785137</v>
      </c>
      <c r="D558" s="16">
        <f t="shared" si="2"/>
        <v>4.7</v>
      </c>
      <c r="E558" s="16">
        <f t="shared" si="3"/>
        <v>310.0990144</v>
      </c>
      <c r="F558" s="25">
        <f t="shared" si="4"/>
        <v>7442.376345</v>
      </c>
      <c r="G558" s="19">
        <f t="shared" si="12"/>
        <v>479650.311</v>
      </c>
      <c r="H558" s="25">
        <v>270.55</v>
      </c>
      <c r="I558" s="28">
        <v>0.2826666666666667</v>
      </c>
      <c r="J558" s="25">
        <v>5.0</v>
      </c>
      <c r="K558" s="16">
        <f t="shared" si="5"/>
        <v>292.1821824</v>
      </c>
      <c r="L558" s="20">
        <f t="shared" si="6"/>
        <v>287140.3302</v>
      </c>
      <c r="M558" s="25">
        <f t="shared" si="7"/>
        <v>3.887842753</v>
      </c>
      <c r="N558" s="25">
        <f t="shared" si="8"/>
        <v>25471.69811</v>
      </c>
      <c r="O558" s="25">
        <f t="shared" si="10"/>
        <v>16241787.9</v>
      </c>
      <c r="P558" s="25"/>
    </row>
    <row r="559" ht="15.75" customHeight="1">
      <c r="A559" s="7">
        <v>42923.0</v>
      </c>
      <c r="B559" s="19">
        <v>67085.5686</v>
      </c>
      <c r="C559" s="23">
        <f t="shared" si="1"/>
        <v>67.0855686</v>
      </c>
      <c r="D559" s="16">
        <f t="shared" si="2"/>
        <v>4.7</v>
      </c>
      <c r="E559" s="16">
        <f t="shared" si="3"/>
        <v>315.3021724</v>
      </c>
      <c r="F559" s="25">
        <f t="shared" si="4"/>
        <v>7567.252138</v>
      </c>
      <c r="G559" s="19">
        <f t="shared" si="12"/>
        <v>487217.5632</v>
      </c>
      <c r="H559" s="25">
        <v>245.99</v>
      </c>
      <c r="I559" s="28">
        <v>0.2796666666666667</v>
      </c>
      <c r="J559" s="25">
        <v>5.0</v>
      </c>
      <c r="K559" s="16">
        <f t="shared" si="5"/>
        <v>293.9316918</v>
      </c>
      <c r="L559" s="20">
        <f t="shared" si="6"/>
        <v>263874.851</v>
      </c>
      <c r="M559" s="25">
        <f t="shared" si="7"/>
        <v>4.301614255</v>
      </c>
      <c r="N559" s="25">
        <f t="shared" si="8"/>
        <v>25744.93445</v>
      </c>
      <c r="O559" s="25">
        <f t="shared" si="10"/>
        <v>16267532.83</v>
      </c>
      <c r="P559" s="25"/>
    </row>
    <row r="560" ht="15.75" customHeight="1">
      <c r="A560" s="7">
        <v>42924.0</v>
      </c>
      <c r="B560" s="19">
        <v>67464.2959</v>
      </c>
      <c r="C560" s="23">
        <f t="shared" si="1"/>
        <v>67.4642959</v>
      </c>
      <c r="D560" s="16">
        <f t="shared" si="2"/>
        <v>4.7</v>
      </c>
      <c r="E560" s="16">
        <f t="shared" si="3"/>
        <v>317.0821907</v>
      </c>
      <c r="F560" s="25">
        <f t="shared" si="4"/>
        <v>7609.972578</v>
      </c>
      <c r="G560" s="19">
        <f t="shared" si="12"/>
        <v>494827.5357</v>
      </c>
      <c r="H560" s="25">
        <v>251.7</v>
      </c>
      <c r="I560" s="28">
        <v>0.2796666666666667</v>
      </c>
      <c r="J560" s="25">
        <v>5.0</v>
      </c>
      <c r="K560" s="16">
        <f t="shared" si="5"/>
        <v>295.5910645</v>
      </c>
      <c r="L560" s="20">
        <f t="shared" si="6"/>
        <v>270000</v>
      </c>
      <c r="M560" s="25">
        <f t="shared" si="7"/>
        <v>4.227762543</v>
      </c>
      <c r="N560" s="25">
        <f t="shared" si="8"/>
        <v>25744.93445</v>
      </c>
      <c r="O560" s="25">
        <f t="shared" si="10"/>
        <v>16293277.76</v>
      </c>
      <c r="P560" s="25"/>
    </row>
    <row r="561" ht="15.75" customHeight="1">
      <c r="A561" s="7">
        <v>42925.0</v>
      </c>
      <c r="B561" s="19">
        <v>68072.3545</v>
      </c>
      <c r="C561" s="23">
        <f t="shared" si="1"/>
        <v>68.0723545</v>
      </c>
      <c r="D561" s="16">
        <f t="shared" si="2"/>
        <v>4.7</v>
      </c>
      <c r="E561" s="16">
        <f t="shared" si="3"/>
        <v>319.9400662</v>
      </c>
      <c r="F561" s="25">
        <f t="shared" si="4"/>
        <v>7678.561588</v>
      </c>
      <c r="G561" s="19">
        <f t="shared" si="12"/>
        <v>502506.0973</v>
      </c>
      <c r="H561" s="25">
        <v>242.14</v>
      </c>
      <c r="I561" s="28">
        <v>0.2801666666666666</v>
      </c>
      <c r="J561" s="25">
        <v>5.0</v>
      </c>
      <c r="K561" s="16">
        <f t="shared" si="5"/>
        <v>298.7884729</v>
      </c>
      <c r="L561" s="20">
        <f t="shared" si="6"/>
        <v>259281.3801</v>
      </c>
      <c r="M561" s="25">
        <f t="shared" si="7"/>
        <v>4.442217322</v>
      </c>
      <c r="N561" s="25">
        <f t="shared" si="8"/>
        <v>25698.9887</v>
      </c>
      <c r="O561" s="25">
        <f t="shared" si="10"/>
        <v>16318976.75</v>
      </c>
      <c r="P561" s="25"/>
    </row>
    <row r="562" ht="15.75" customHeight="1">
      <c r="A562" s="7">
        <v>42926.0</v>
      </c>
      <c r="B562" s="19">
        <v>69107.6248</v>
      </c>
      <c r="C562" s="23">
        <f t="shared" si="1"/>
        <v>69.1076248</v>
      </c>
      <c r="D562" s="16">
        <f t="shared" si="2"/>
        <v>4.7</v>
      </c>
      <c r="E562" s="16">
        <f t="shared" si="3"/>
        <v>324.8058366</v>
      </c>
      <c r="F562" s="25">
        <f t="shared" si="4"/>
        <v>7795.340077</v>
      </c>
      <c r="G562" s="19">
        <f t="shared" si="12"/>
        <v>510301.4374</v>
      </c>
      <c r="H562" s="25">
        <v>215.36</v>
      </c>
      <c r="I562" s="28">
        <v>0.30983333333333335</v>
      </c>
      <c r="J562" s="25">
        <v>5.0</v>
      </c>
      <c r="K562" s="16">
        <f t="shared" si="5"/>
        <v>335.4522501</v>
      </c>
      <c r="L562" s="20">
        <f t="shared" si="6"/>
        <v>208525.0134</v>
      </c>
      <c r="M562" s="25">
        <f t="shared" si="7"/>
        <v>5.607485607</v>
      </c>
      <c r="N562" s="25">
        <f t="shared" si="8"/>
        <v>23238.30016</v>
      </c>
      <c r="O562" s="25">
        <f t="shared" si="10"/>
        <v>16342215.05</v>
      </c>
      <c r="P562" s="25"/>
    </row>
    <row r="563" ht="15.75" customHeight="1">
      <c r="A563" s="7">
        <v>42927.0</v>
      </c>
      <c r="B563" s="19">
        <v>68636.1856</v>
      </c>
      <c r="C563" s="23">
        <f t="shared" si="1"/>
        <v>68.6361856</v>
      </c>
      <c r="D563" s="16">
        <f t="shared" si="2"/>
        <v>4.7</v>
      </c>
      <c r="E563" s="16">
        <f t="shared" si="3"/>
        <v>322.5900723</v>
      </c>
      <c r="F563" s="25">
        <f t="shared" si="4"/>
        <v>7742.161736</v>
      </c>
      <c r="G563" s="19">
        <f t="shared" si="12"/>
        <v>518043.5991</v>
      </c>
      <c r="H563" s="25">
        <v>197.4</v>
      </c>
      <c r="I563" s="28">
        <v>0.3158333333333333</v>
      </c>
      <c r="J563" s="25">
        <v>5.0</v>
      </c>
      <c r="K563" s="16">
        <f t="shared" si="5"/>
        <v>339.6156595</v>
      </c>
      <c r="L563" s="20">
        <f t="shared" si="6"/>
        <v>187503.9578</v>
      </c>
      <c r="M563" s="25">
        <f t="shared" si="7"/>
        <v>6.193598653</v>
      </c>
      <c r="N563" s="25">
        <f t="shared" si="8"/>
        <v>22796.83377</v>
      </c>
      <c r="O563" s="25">
        <f t="shared" si="10"/>
        <v>16365011.89</v>
      </c>
      <c r="P563" s="25"/>
    </row>
    <row r="564" ht="15.75" customHeight="1">
      <c r="A564" s="7">
        <v>42928.0</v>
      </c>
      <c r="B564" s="19">
        <v>66929.7884</v>
      </c>
      <c r="C564" s="23">
        <f t="shared" si="1"/>
        <v>66.9297884</v>
      </c>
      <c r="D564" s="16">
        <f t="shared" si="2"/>
        <v>4.7</v>
      </c>
      <c r="E564" s="16">
        <f t="shared" si="3"/>
        <v>314.5700055</v>
      </c>
      <c r="F564" s="25">
        <f t="shared" si="4"/>
        <v>7549.680132</v>
      </c>
      <c r="G564" s="19">
        <f t="shared" si="12"/>
        <v>525593.2793</v>
      </c>
      <c r="H564" s="25">
        <v>230.77</v>
      </c>
      <c r="I564" s="28">
        <v>0.3158333333333333</v>
      </c>
      <c r="J564" s="25">
        <v>5.0</v>
      </c>
      <c r="K564" s="16">
        <f t="shared" si="5"/>
        <v>331.1723113</v>
      </c>
      <c r="L564" s="20">
        <f t="shared" si="6"/>
        <v>219201.0554</v>
      </c>
      <c r="M564" s="25">
        <f t="shared" si="7"/>
        <v>5.166270836</v>
      </c>
      <c r="N564" s="25">
        <f t="shared" si="8"/>
        <v>22796.83377</v>
      </c>
      <c r="O564" s="25">
        <f t="shared" si="10"/>
        <v>16387808.72</v>
      </c>
      <c r="P564" s="25"/>
    </row>
    <row r="565" ht="15.75" customHeight="1">
      <c r="A565" s="7">
        <v>42929.0</v>
      </c>
      <c r="B565" s="19">
        <v>67583.3821</v>
      </c>
      <c r="C565" s="23">
        <f t="shared" si="1"/>
        <v>67.5833821</v>
      </c>
      <c r="D565" s="16">
        <f t="shared" si="2"/>
        <v>4.7</v>
      </c>
      <c r="E565" s="16">
        <f t="shared" si="3"/>
        <v>317.6418959</v>
      </c>
      <c r="F565" s="25">
        <f t="shared" si="4"/>
        <v>7623.405501</v>
      </c>
      <c r="G565" s="19">
        <f t="shared" si="12"/>
        <v>533216.6848</v>
      </c>
      <c r="H565" s="25">
        <v>209.73</v>
      </c>
      <c r="I565" s="28">
        <v>0.31466666666666665</v>
      </c>
      <c r="J565" s="25">
        <v>5.0</v>
      </c>
      <c r="K565" s="16">
        <f t="shared" si="5"/>
        <v>333.1710552</v>
      </c>
      <c r="L565" s="20">
        <f t="shared" si="6"/>
        <v>199954.4492</v>
      </c>
      <c r="M565" s="25">
        <f t="shared" si="7"/>
        <v>5.718856619</v>
      </c>
      <c r="N565" s="25">
        <f t="shared" si="8"/>
        <v>22881.35593</v>
      </c>
      <c r="O565" s="25">
        <f t="shared" si="10"/>
        <v>16410690.08</v>
      </c>
      <c r="P565" s="25"/>
    </row>
    <row r="566" ht="15.75" customHeight="1">
      <c r="A566" s="7">
        <v>42930.0</v>
      </c>
      <c r="B566" s="19">
        <v>66162.8973</v>
      </c>
      <c r="C566" s="23">
        <f t="shared" si="1"/>
        <v>66.1628973</v>
      </c>
      <c r="D566" s="16">
        <f t="shared" si="2"/>
        <v>4.7</v>
      </c>
      <c r="E566" s="16">
        <f t="shared" si="3"/>
        <v>310.9656173</v>
      </c>
      <c r="F566" s="25">
        <f t="shared" si="4"/>
        <v>7463.174815</v>
      </c>
      <c r="G566" s="19">
        <f t="shared" si="12"/>
        <v>540679.8596</v>
      </c>
      <c r="H566" s="25">
        <v>199.66</v>
      </c>
      <c r="I566" s="28">
        <v>0.317</v>
      </c>
      <c r="J566" s="25">
        <v>5.0</v>
      </c>
      <c r="K566" s="16">
        <f t="shared" si="5"/>
        <v>328.5870023</v>
      </c>
      <c r="L566" s="20">
        <f t="shared" si="6"/>
        <v>188952.6814</v>
      </c>
      <c r="M566" s="25">
        <f t="shared" si="7"/>
        <v>5.924637926</v>
      </c>
      <c r="N566" s="25">
        <f t="shared" si="8"/>
        <v>22712.93375</v>
      </c>
      <c r="O566" s="25">
        <f t="shared" si="10"/>
        <v>16433403.01</v>
      </c>
      <c r="P566" s="25"/>
    </row>
    <row r="567" ht="15.75" customHeight="1">
      <c r="A567" s="7">
        <v>42931.0</v>
      </c>
      <c r="B567" s="19">
        <v>68590.0251</v>
      </c>
      <c r="C567" s="23">
        <f t="shared" si="1"/>
        <v>68.5900251</v>
      </c>
      <c r="D567" s="16">
        <f t="shared" si="2"/>
        <v>4.7</v>
      </c>
      <c r="E567" s="16">
        <f t="shared" si="3"/>
        <v>322.373118</v>
      </c>
      <c r="F567" s="25">
        <f t="shared" si="4"/>
        <v>7736.954831</v>
      </c>
      <c r="G567" s="19">
        <f t="shared" si="12"/>
        <v>548416.8144</v>
      </c>
      <c r="H567" s="25">
        <v>170.66</v>
      </c>
      <c r="I567" s="28">
        <v>0.30966666666666665</v>
      </c>
      <c r="J567" s="25">
        <v>5.0</v>
      </c>
      <c r="K567" s="16">
        <f t="shared" si="5"/>
        <v>332.7606962</v>
      </c>
      <c r="L567" s="20">
        <f t="shared" si="6"/>
        <v>165332.6157</v>
      </c>
      <c r="M567" s="25">
        <f t="shared" si="7"/>
        <v>7.019445133</v>
      </c>
      <c r="N567" s="25">
        <f t="shared" si="8"/>
        <v>23250.80732</v>
      </c>
      <c r="O567" s="25">
        <f t="shared" si="10"/>
        <v>16456653.82</v>
      </c>
      <c r="P567" s="25"/>
    </row>
    <row r="568" ht="15.75" customHeight="1">
      <c r="A568" s="7">
        <v>42932.0</v>
      </c>
      <c r="B568" s="19">
        <v>70207.4606</v>
      </c>
      <c r="C568" s="23">
        <f t="shared" si="1"/>
        <v>70.2074606</v>
      </c>
      <c r="D568" s="16">
        <f t="shared" si="2"/>
        <v>4.7</v>
      </c>
      <c r="E568" s="16">
        <f t="shared" si="3"/>
        <v>329.9750648</v>
      </c>
      <c r="F568" s="25">
        <f t="shared" si="4"/>
        <v>7919.401556</v>
      </c>
      <c r="G568" s="19">
        <f t="shared" si="12"/>
        <v>556336.216</v>
      </c>
      <c r="H568" s="25">
        <v>157.36</v>
      </c>
      <c r="I568" s="28">
        <v>0.31183333333333335</v>
      </c>
      <c r="J568" s="25">
        <v>5.0</v>
      </c>
      <c r="K568" s="16">
        <f t="shared" si="5"/>
        <v>342.9907479</v>
      </c>
      <c r="L568" s="20">
        <f t="shared" si="6"/>
        <v>151388.5623</v>
      </c>
      <c r="M568" s="25">
        <f t="shared" si="7"/>
        <v>7.846763425</v>
      </c>
      <c r="N568" s="25">
        <f t="shared" si="8"/>
        <v>23089.25708</v>
      </c>
      <c r="O568" s="25">
        <f t="shared" si="10"/>
        <v>16479743.07</v>
      </c>
      <c r="P568" s="25"/>
    </row>
    <row r="569" ht="15.75" customHeight="1">
      <c r="A569" s="7">
        <v>42933.0</v>
      </c>
      <c r="B569" s="19">
        <v>66693.2842</v>
      </c>
      <c r="C569" s="23">
        <f t="shared" si="1"/>
        <v>66.6932842</v>
      </c>
      <c r="D569" s="16">
        <f t="shared" si="2"/>
        <v>4.7</v>
      </c>
      <c r="E569" s="16">
        <f t="shared" si="3"/>
        <v>313.4584357</v>
      </c>
      <c r="F569" s="25">
        <f t="shared" si="4"/>
        <v>7523.002458</v>
      </c>
      <c r="G569" s="19">
        <f t="shared" si="12"/>
        <v>563859.2184</v>
      </c>
      <c r="H569" s="25">
        <v>193.42</v>
      </c>
      <c r="I569" s="28">
        <v>0.3195</v>
      </c>
      <c r="J569" s="25">
        <v>5.0</v>
      </c>
      <c r="K569" s="16">
        <f t="shared" si="5"/>
        <v>333.8332341</v>
      </c>
      <c r="L569" s="20">
        <f t="shared" si="6"/>
        <v>181615.0235</v>
      </c>
      <c r="M569" s="25">
        <f t="shared" si="7"/>
        <v>6.213419722</v>
      </c>
      <c r="N569" s="25">
        <f t="shared" si="8"/>
        <v>22535.21127</v>
      </c>
      <c r="O569" s="25">
        <f t="shared" si="10"/>
        <v>16502278.29</v>
      </c>
      <c r="P569" s="25"/>
    </row>
    <row r="570" ht="15.75" customHeight="1">
      <c r="A570" s="7">
        <v>42934.0</v>
      </c>
      <c r="B570" s="19">
        <v>68408.1739</v>
      </c>
      <c r="C570" s="23">
        <f t="shared" si="1"/>
        <v>68.4081739</v>
      </c>
      <c r="D570" s="16">
        <f t="shared" si="2"/>
        <v>4.7</v>
      </c>
      <c r="E570" s="16">
        <f t="shared" si="3"/>
        <v>321.5184173</v>
      </c>
      <c r="F570" s="25">
        <f t="shared" si="4"/>
        <v>7716.442016</v>
      </c>
      <c r="G570" s="19">
        <f t="shared" si="12"/>
        <v>571575.6604</v>
      </c>
      <c r="H570" s="25">
        <v>234.39</v>
      </c>
      <c r="I570" s="28">
        <v>0.31366666666666665</v>
      </c>
      <c r="J570" s="25">
        <v>5.0</v>
      </c>
      <c r="K570" s="16">
        <f t="shared" si="5"/>
        <v>336.1653675</v>
      </c>
      <c r="L570" s="20">
        <f t="shared" si="6"/>
        <v>224177.4708</v>
      </c>
      <c r="M570" s="25">
        <f t="shared" si="7"/>
        <v>5.163169601</v>
      </c>
      <c r="N570" s="25">
        <f t="shared" si="8"/>
        <v>22954.30393</v>
      </c>
      <c r="O570" s="25">
        <f t="shared" si="10"/>
        <v>16525232.59</v>
      </c>
      <c r="P570" s="25"/>
    </row>
    <row r="571" ht="15.75" customHeight="1">
      <c r="A571" s="7">
        <v>42935.0</v>
      </c>
      <c r="B571" s="19">
        <v>71183.4584</v>
      </c>
      <c r="C571" s="23">
        <f t="shared" si="1"/>
        <v>71.1834584</v>
      </c>
      <c r="D571" s="16">
        <f t="shared" si="2"/>
        <v>4.7</v>
      </c>
      <c r="E571" s="16">
        <f t="shared" si="3"/>
        <v>334.5622545</v>
      </c>
      <c r="F571" s="25">
        <f t="shared" si="4"/>
        <v>8029.494108</v>
      </c>
      <c r="G571" s="19">
        <f t="shared" si="12"/>
        <v>579605.1545</v>
      </c>
      <c r="H571" s="25">
        <v>199.7</v>
      </c>
      <c r="I571" s="28">
        <v>0.30716666666666664</v>
      </c>
      <c r="J571" s="25">
        <v>5.0</v>
      </c>
      <c r="K571" s="16">
        <f t="shared" si="5"/>
        <v>342.554575</v>
      </c>
      <c r="L571" s="20">
        <f t="shared" si="6"/>
        <v>195040.6945</v>
      </c>
      <c r="M571" s="25">
        <f t="shared" si="7"/>
        <v>6.175245218</v>
      </c>
      <c r="N571" s="25">
        <f t="shared" si="8"/>
        <v>23440.04341</v>
      </c>
      <c r="O571" s="25">
        <f t="shared" si="10"/>
        <v>16548672.63</v>
      </c>
      <c r="P571" s="25"/>
    </row>
    <row r="572" ht="15.75" customHeight="1">
      <c r="A572" s="7">
        <v>42936.0</v>
      </c>
      <c r="B572" s="19">
        <v>73430.2935</v>
      </c>
      <c r="C572" s="23">
        <f t="shared" si="1"/>
        <v>73.4302935</v>
      </c>
      <c r="D572" s="16">
        <f t="shared" si="2"/>
        <v>4.7</v>
      </c>
      <c r="E572" s="16">
        <f t="shared" si="3"/>
        <v>345.1223795</v>
      </c>
      <c r="F572" s="25">
        <f t="shared" si="4"/>
        <v>8282.937107</v>
      </c>
      <c r="G572" s="19">
        <f t="shared" si="12"/>
        <v>587888.0917</v>
      </c>
      <c r="H572" s="25">
        <v>227.27</v>
      </c>
      <c r="I572" s="28">
        <v>0.30733333333333335</v>
      </c>
      <c r="J572" s="25">
        <v>5.0</v>
      </c>
      <c r="K572" s="16">
        <f t="shared" si="5"/>
        <v>353.5587043</v>
      </c>
      <c r="L572" s="20">
        <f t="shared" si="6"/>
        <v>221847.0716</v>
      </c>
      <c r="M572" s="25">
        <f t="shared" si="7"/>
        <v>5.600437081</v>
      </c>
      <c r="N572" s="25">
        <f t="shared" si="8"/>
        <v>23427.33189</v>
      </c>
      <c r="O572" s="25">
        <f t="shared" si="10"/>
        <v>16572099.97</v>
      </c>
      <c r="P572" s="25"/>
    </row>
    <row r="573" ht="15.75" customHeight="1">
      <c r="A573" s="7">
        <v>42937.0</v>
      </c>
      <c r="B573" s="19">
        <v>73178.0557</v>
      </c>
      <c r="C573" s="23">
        <f t="shared" si="1"/>
        <v>73.1780557</v>
      </c>
      <c r="D573" s="16">
        <f t="shared" si="2"/>
        <v>4.7</v>
      </c>
      <c r="E573" s="16">
        <f t="shared" si="3"/>
        <v>343.9368618</v>
      </c>
      <c r="F573" s="25">
        <f t="shared" si="4"/>
        <v>8254.484683</v>
      </c>
      <c r="G573" s="19">
        <f t="shared" si="12"/>
        <v>596142.5763</v>
      </c>
      <c r="H573" s="25">
        <v>218.31</v>
      </c>
      <c r="I573" s="28">
        <v>0.3141666666666667</v>
      </c>
      <c r="J573" s="25">
        <v>5.0</v>
      </c>
      <c r="K573" s="16">
        <f t="shared" si="5"/>
        <v>360.1783247</v>
      </c>
      <c r="L573" s="20">
        <f t="shared" si="6"/>
        <v>208465.7825</v>
      </c>
      <c r="M573" s="25">
        <f t="shared" si="7"/>
        <v>5.939452929</v>
      </c>
      <c r="N573" s="25">
        <f t="shared" si="8"/>
        <v>22917.77188</v>
      </c>
      <c r="O573" s="25">
        <f t="shared" si="10"/>
        <v>16595017.74</v>
      </c>
      <c r="P573" s="25"/>
    </row>
    <row r="574" ht="15.75" customHeight="1">
      <c r="A574" s="7">
        <v>42938.0</v>
      </c>
      <c r="B574" s="19">
        <v>72967.3365</v>
      </c>
      <c r="C574" s="23">
        <f t="shared" si="1"/>
        <v>72.9673365</v>
      </c>
      <c r="D574" s="16">
        <f t="shared" si="2"/>
        <v>4.7</v>
      </c>
      <c r="E574" s="16">
        <f t="shared" si="3"/>
        <v>342.9464816</v>
      </c>
      <c r="F574" s="25">
        <f t="shared" si="4"/>
        <v>8230.715557</v>
      </c>
      <c r="G574" s="19">
        <f t="shared" si="12"/>
        <v>604373.2919</v>
      </c>
      <c r="H574" s="25">
        <v>229.48</v>
      </c>
      <c r="I574" s="28">
        <v>0.3075</v>
      </c>
      <c r="J574" s="25">
        <v>5.0</v>
      </c>
      <c r="K574" s="16">
        <f t="shared" si="5"/>
        <v>351.5201436</v>
      </c>
      <c r="L574" s="20">
        <f t="shared" si="6"/>
        <v>223882.9268</v>
      </c>
      <c r="M574" s="25">
        <f t="shared" si="7"/>
        <v>5.514522036</v>
      </c>
      <c r="N574" s="25">
        <f t="shared" si="8"/>
        <v>23414.63415</v>
      </c>
      <c r="O574" s="25">
        <f t="shared" si="10"/>
        <v>16618432.37</v>
      </c>
      <c r="P574" s="25"/>
    </row>
    <row r="575" ht="15.75" customHeight="1">
      <c r="A575" s="7">
        <v>42939.0</v>
      </c>
      <c r="B575" s="19">
        <v>75690.2025</v>
      </c>
      <c r="C575" s="23">
        <f t="shared" si="1"/>
        <v>75.6902025</v>
      </c>
      <c r="D575" s="16">
        <f t="shared" si="2"/>
        <v>4.7</v>
      </c>
      <c r="E575" s="16">
        <f t="shared" si="3"/>
        <v>355.7439518</v>
      </c>
      <c r="F575" s="25">
        <f t="shared" si="4"/>
        <v>8537.854842</v>
      </c>
      <c r="G575" s="19">
        <f t="shared" si="12"/>
        <v>612911.1467</v>
      </c>
      <c r="H575" s="25">
        <v>225.95</v>
      </c>
      <c r="I575" s="28">
        <v>0.3055</v>
      </c>
      <c r="J575" s="25">
        <v>5.0</v>
      </c>
      <c r="K575" s="16">
        <f t="shared" si="5"/>
        <v>362.2659242</v>
      </c>
      <c r="L575" s="20">
        <f t="shared" si="6"/>
        <v>221882.1604</v>
      </c>
      <c r="M575" s="25">
        <f t="shared" si="7"/>
        <v>5.771884608</v>
      </c>
      <c r="N575" s="25">
        <f t="shared" si="8"/>
        <v>23567.92144</v>
      </c>
      <c r="O575" s="25">
        <f t="shared" si="10"/>
        <v>16642000.29</v>
      </c>
      <c r="P575" s="25"/>
    </row>
    <row r="576" ht="15.75" customHeight="1">
      <c r="A576" s="7">
        <v>42940.0</v>
      </c>
      <c r="B576" s="19">
        <v>73612.8357</v>
      </c>
      <c r="C576" s="23">
        <f t="shared" si="1"/>
        <v>73.6128357</v>
      </c>
      <c r="D576" s="16">
        <f t="shared" si="2"/>
        <v>4.7</v>
      </c>
      <c r="E576" s="16">
        <f t="shared" si="3"/>
        <v>345.9803278</v>
      </c>
      <c r="F576" s="25">
        <f t="shared" si="4"/>
        <v>8303.527867</v>
      </c>
      <c r="G576" s="19">
        <f t="shared" si="12"/>
        <v>621214.6746</v>
      </c>
      <c r="H576" s="25">
        <v>224.71</v>
      </c>
      <c r="I576" s="28">
        <v>0.31033333333333335</v>
      </c>
      <c r="J576" s="25">
        <v>5.0</v>
      </c>
      <c r="K576" s="16">
        <f t="shared" si="5"/>
        <v>357.897428</v>
      </c>
      <c r="L576" s="20">
        <f t="shared" si="6"/>
        <v>217227.7121</v>
      </c>
      <c r="M576" s="25">
        <f t="shared" si="7"/>
        <v>5.733749013</v>
      </c>
      <c r="N576" s="25">
        <f t="shared" si="8"/>
        <v>23200.85929</v>
      </c>
      <c r="O576" s="25">
        <f t="shared" si="10"/>
        <v>16665201.15</v>
      </c>
      <c r="P576" s="25"/>
    </row>
    <row r="577" ht="15.75" customHeight="1">
      <c r="A577" s="7">
        <v>42941.0</v>
      </c>
      <c r="B577" s="19">
        <v>77165.6725</v>
      </c>
      <c r="C577" s="23">
        <f t="shared" si="1"/>
        <v>77.1656725</v>
      </c>
      <c r="D577" s="16">
        <f t="shared" si="2"/>
        <v>4.7</v>
      </c>
      <c r="E577" s="16">
        <f t="shared" si="3"/>
        <v>362.6786608</v>
      </c>
      <c r="F577" s="25">
        <f t="shared" si="4"/>
        <v>8704.287858</v>
      </c>
      <c r="G577" s="19">
        <f t="shared" si="12"/>
        <v>629918.9625</v>
      </c>
      <c r="H577" s="25">
        <v>206.71</v>
      </c>
      <c r="I577" s="28">
        <v>0.304</v>
      </c>
      <c r="J577" s="25">
        <v>5.0</v>
      </c>
      <c r="K577" s="16">
        <f t="shared" si="5"/>
        <v>367.5143762</v>
      </c>
      <c r="L577" s="20">
        <f t="shared" si="6"/>
        <v>203990.1316</v>
      </c>
      <c r="M577" s="25">
        <f t="shared" si="7"/>
        <v>6.400521283</v>
      </c>
      <c r="N577" s="25">
        <f t="shared" si="8"/>
        <v>23684.21053</v>
      </c>
      <c r="O577" s="25">
        <f t="shared" si="10"/>
        <v>16688885.36</v>
      </c>
      <c r="P577" s="25"/>
    </row>
    <row r="578" ht="15.75" customHeight="1">
      <c r="A578" s="7">
        <v>42942.0</v>
      </c>
      <c r="B578" s="19">
        <v>76836.4143</v>
      </c>
      <c r="C578" s="23">
        <f t="shared" si="1"/>
        <v>76.8364143</v>
      </c>
      <c r="D578" s="16">
        <f t="shared" si="2"/>
        <v>4.7</v>
      </c>
      <c r="E578" s="16">
        <f t="shared" si="3"/>
        <v>361.1311472</v>
      </c>
      <c r="F578" s="25">
        <f t="shared" si="4"/>
        <v>8667.147533</v>
      </c>
      <c r="G578" s="19">
        <f t="shared" si="12"/>
        <v>638586.11</v>
      </c>
      <c r="H578" s="25">
        <v>203.95</v>
      </c>
      <c r="I578" s="28">
        <v>0.30716666666666664</v>
      </c>
      <c r="J578" s="25">
        <v>5.0</v>
      </c>
      <c r="K578" s="16">
        <f t="shared" si="5"/>
        <v>369.7581691</v>
      </c>
      <c r="L578" s="20">
        <f t="shared" si="6"/>
        <v>199191.5355</v>
      </c>
      <c r="M578" s="25">
        <f t="shared" si="7"/>
        <v>6.526743852</v>
      </c>
      <c r="N578" s="25">
        <f t="shared" si="8"/>
        <v>23440.04341</v>
      </c>
      <c r="O578" s="25">
        <f t="shared" si="10"/>
        <v>16712325.41</v>
      </c>
      <c r="P578" s="25"/>
    </row>
    <row r="579" ht="15.75" customHeight="1">
      <c r="A579" s="7">
        <v>42943.0</v>
      </c>
      <c r="B579" s="19">
        <v>75616.4916</v>
      </c>
      <c r="C579" s="23">
        <f t="shared" si="1"/>
        <v>75.6164916</v>
      </c>
      <c r="D579" s="16">
        <f t="shared" si="2"/>
        <v>4.7</v>
      </c>
      <c r="E579" s="16">
        <f t="shared" si="3"/>
        <v>355.3975105</v>
      </c>
      <c r="F579" s="25">
        <f t="shared" si="4"/>
        <v>8529.540252</v>
      </c>
      <c r="G579" s="19">
        <f t="shared" si="12"/>
        <v>647115.6502</v>
      </c>
      <c r="H579" s="25">
        <v>204.32</v>
      </c>
      <c r="I579" s="28">
        <v>0.3075</v>
      </c>
      <c r="J579" s="25">
        <v>5.0</v>
      </c>
      <c r="K579" s="16">
        <f t="shared" si="5"/>
        <v>364.2824483</v>
      </c>
      <c r="L579" s="20">
        <f t="shared" si="6"/>
        <v>199336.5854</v>
      </c>
      <c r="M579" s="25">
        <f t="shared" si="7"/>
        <v>6.418445643</v>
      </c>
      <c r="N579" s="25">
        <f t="shared" si="8"/>
        <v>23414.63415</v>
      </c>
      <c r="O579" s="25">
        <f t="shared" si="10"/>
        <v>16735740.04</v>
      </c>
      <c r="P579" s="25"/>
    </row>
    <row r="580" ht="15.75" customHeight="1">
      <c r="A580" s="7">
        <v>42944.0</v>
      </c>
      <c r="B580" s="19">
        <v>77536.4097</v>
      </c>
      <c r="C580" s="23">
        <f t="shared" si="1"/>
        <v>77.5364097</v>
      </c>
      <c r="D580" s="16">
        <f t="shared" si="2"/>
        <v>4.7</v>
      </c>
      <c r="E580" s="16">
        <f t="shared" si="3"/>
        <v>364.4211256</v>
      </c>
      <c r="F580" s="25">
        <f t="shared" si="4"/>
        <v>8746.107014</v>
      </c>
      <c r="G580" s="19">
        <f t="shared" si="12"/>
        <v>655861.7573</v>
      </c>
      <c r="H580" s="25">
        <v>193.12</v>
      </c>
      <c r="I580" s="28">
        <v>0.3075</v>
      </c>
      <c r="J580" s="25">
        <v>5.0</v>
      </c>
      <c r="K580" s="16">
        <f t="shared" si="5"/>
        <v>373.5316537</v>
      </c>
      <c r="L580" s="20">
        <f t="shared" si="6"/>
        <v>188409.7561</v>
      </c>
      <c r="M580" s="25">
        <f t="shared" si="7"/>
        <v>6.963100422</v>
      </c>
      <c r="N580" s="25">
        <f t="shared" si="8"/>
        <v>23414.63415</v>
      </c>
      <c r="O580" s="25">
        <f t="shared" si="10"/>
        <v>16759154.67</v>
      </c>
      <c r="P580" s="25"/>
    </row>
    <row r="581" ht="15.75" customHeight="1">
      <c r="A581" s="7">
        <v>42945.0</v>
      </c>
      <c r="B581" s="19">
        <v>76584.8357</v>
      </c>
      <c r="C581" s="23">
        <f t="shared" si="1"/>
        <v>76.5848357</v>
      </c>
      <c r="D581" s="16">
        <f t="shared" si="2"/>
        <v>4.7</v>
      </c>
      <c r="E581" s="16">
        <f t="shared" si="3"/>
        <v>359.9487278</v>
      </c>
      <c r="F581" s="25">
        <f t="shared" si="4"/>
        <v>8638.769467</v>
      </c>
      <c r="G581" s="19">
        <f t="shared" si="12"/>
        <v>664500.5267</v>
      </c>
      <c r="H581" s="25">
        <v>205.79</v>
      </c>
      <c r="I581" s="28">
        <v>0.30483333333333335</v>
      </c>
      <c r="J581" s="25">
        <v>5.0</v>
      </c>
      <c r="K581" s="16">
        <f t="shared" si="5"/>
        <v>365.7479017</v>
      </c>
      <c r="L581" s="20">
        <f t="shared" si="6"/>
        <v>202527.064</v>
      </c>
      <c r="M581" s="25">
        <f t="shared" si="7"/>
        <v>6.398233375</v>
      </c>
      <c r="N581" s="25">
        <f t="shared" si="8"/>
        <v>23619.46419</v>
      </c>
      <c r="O581" s="25">
        <f t="shared" si="10"/>
        <v>16782774.14</v>
      </c>
      <c r="P581" s="25"/>
    </row>
    <row r="582" ht="15.75" customHeight="1">
      <c r="A582" s="7">
        <v>42946.0</v>
      </c>
      <c r="B582" s="19">
        <v>79028.534</v>
      </c>
      <c r="C582" s="23">
        <f t="shared" si="1"/>
        <v>79.028534</v>
      </c>
      <c r="D582" s="16">
        <f t="shared" si="2"/>
        <v>4.7</v>
      </c>
      <c r="E582" s="16">
        <f t="shared" si="3"/>
        <v>371.4341098</v>
      </c>
      <c r="F582" s="25">
        <f t="shared" si="4"/>
        <v>8914.418635</v>
      </c>
      <c r="G582" s="19">
        <f t="shared" si="12"/>
        <v>673414.9454</v>
      </c>
      <c r="H582" s="25">
        <v>197.98</v>
      </c>
      <c r="I582" s="28">
        <v>0.30416666666666664</v>
      </c>
      <c r="J582" s="25">
        <v>5.0</v>
      </c>
      <c r="K582" s="16">
        <f t="shared" si="5"/>
        <v>376.5929169</v>
      </c>
      <c r="L582" s="20">
        <f t="shared" si="6"/>
        <v>195267.9452</v>
      </c>
      <c r="M582" s="25">
        <f t="shared" si="7"/>
        <v>6.847835644</v>
      </c>
      <c r="N582" s="25">
        <f t="shared" si="8"/>
        <v>23671.23288</v>
      </c>
      <c r="O582" s="25">
        <f t="shared" si="10"/>
        <v>16806445.37</v>
      </c>
      <c r="P582" s="25"/>
    </row>
    <row r="583" ht="15.75" customHeight="1">
      <c r="A583" s="7">
        <v>42947.0</v>
      </c>
      <c r="B583" s="19">
        <v>80870.2609</v>
      </c>
      <c r="C583" s="23">
        <f t="shared" si="1"/>
        <v>80.8702609</v>
      </c>
      <c r="D583" s="16">
        <f t="shared" si="2"/>
        <v>4.7</v>
      </c>
      <c r="E583" s="16">
        <f t="shared" si="3"/>
        <v>380.0902262</v>
      </c>
      <c r="F583" s="25">
        <f t="shared" si="4"/>
        <v>9122.16543</v>
      </c>
      <c r="G583" s="19">
        <f t="shared" si="12"/>
        <v>682537.1108</v>
      </c>
      <c r="H583" s="25">
        <v>203.87</v>
      </c>
      <c r="I583" s="28">
        <v>0.3145</v>
      </c>
      <c r="J583" s="25">
        <v>5.0</v>
      </c>
      <c r="K583" s="16">
        <f t="shared" si="5"/>
        <v>398.4612538</v>
      </c>
      <c r="L583" s="20">
        <f t="shared" si="6"/>
        <v>194470.5882</v>
      </c>
      <c r="M583" s="25">
        <f t="shared" si="7"/>
        <v>7.036153008</v>
      </c>
      <c r="N583" s="25">
        <f t="shared" si="8"/>
        <v>22893.48172</v>
      </c>
      <c r="O583" s="25">
        <f t="shared" si="10"/>
        <v>16829338.85</v>
      </c>
      <c r="P583" s="25"/>
    </row>
    <row r="584" ht="15.75" customHeight="1">
      <c r="A584" s="7">
        <v>42948.0</v>
      </c>
      <c r="B584" s="19">
        <v>80820.0069</v>
      </c>
      <c r="C584" s="23">
        <f t="shared" si="1"/>
        <v>80.8200069</v>
      </c>
      <c r="D584" s="16">
        <f t="shared" si="2"/>
        <v>4.7</v>
      </c>
      <c r="E584" s="16">
        <f t="shared" si="3"/>
        <v>379.8540324</v>
      </c>
      <c r="F584" s="25">
        <f t="shared" si="4"/>
        <v>9116.496778</v>
      </c>
      <c r="G584" s="19">
        <f t="shared" si="12"/>
        <v>691653.6076</v>
      </c>
      <c r="H584" s="25">
        <v>226.77</v>
      </c>
      <c r="I584" s="28">
        <v>0.34883333333333333</v>
      </c>
      <c r="J584" s="25">
        <v>5.0</v>
      </c>
      <c r="K584" s="16">
        <f t="shared" si="5"/>
        <v>441.6858277</v>
      </c>
      <c r="L584" s="20">
        <f t="shared" si="6"/>
        <v>195024.3669</v>
      </c>
      <c r="M584" s="25">
        <f t="shared" si="7"/>
        <v>7.011813643</v>
      </c>
      <c r="N584" s="25">
        <f t="shared" si="8"/>
        <v>20640.22934</v>
      </c>
      <c r="O584" s="25">
        <f t="shared" si="10"/>
        <v>16849979.08</v>
      </c>
      <c r="P584" s="25"/>
    </row>
    <row r="585" ht="15.75" customHeight="1">
      <c r="A585" s="7">
        <v>42949.0</v>
      </c>
      <c r="B585" s="19">
        <v>79694.0246</v>
      </c>
      <c r="C585" s="23">
        <f t="shared" si="1"/>
        <v>79.6940246</v>
      </c>
      <c r="D585" s="16">
        <f t="shared" si="2"/>
        <v>4.7</v>
      </c>
      <c r="E585" s="16">
        <f t="shared" si="3"/>
        <v>374.5619156</v>
      </c>
      <c r="F585" s="25">
        <f t="shared" si="4"/>
        <v>8989.485975</v>
      </c>
      <c r="G585" s="19">
        <f t="shared" si="12"/>
        <v>700643.0935</v>
      </c>
      <c r="H585" s="25">
        <v>219.95</v>
      </c>
      <c r="I585" s="28">
        <v>0.354</v>
      </c>
      <c r="J585" s="25">
        <v>5.0</v>
      </c>
      <c r="K585" s="16">
        <f t="shared" si="5"/>
        <v>441.9830604</v>
      </c>
      <c r="L585" s="20">
        <f t="shared" si="6"/>
        <v>186398.3051</v>
      </c>
      <c r="M585" s="25">
        <f t="shared" si="7"/>
        <v>7.234094192</v>
      </c>
      <c r="N585" s="25">
        <f t="shared" si="8"/>
        <v>20338.98305</v>
      </c>
      <c r="O585" s="25">
        <f t="shared" si="10"/>
        <v>16870318.07</v>
      </c>
      <c r="P585" s="25"/>
    </row>
    <row r="586" ht="15.75" customHeight="1">
      <c r="A586" s="7">
        <v>42950.0</v>
      </c>
      <c r="B586" s="19">
        <v>76659.268</v>
      </c>
      <c r="C586" s="23">
        <f t="shared" si="1"/>
        <v>76.659268</v>
      </c>
      <c r="D586" s="16">
        <f t="shared" si="2"/>
        <v>4.7</v>
      </c>
      <c r="E586" s="16">
        <f t="shared" si="3"/>
        <v>360.2985596</v>
      </c>
      <c r="F586" s="25">
        <f t="shared" si="4"/>
        <v>8647.16543</v>
      </c>
      <c r="G586" s="19">
        <f t="shared" si="12"/>
        <v>709290.259</v>
      </c>
      <c r="H586" s="25">
        <v>225.34</v>
      </c>
      <c r="I586" s="28">
        <v>0.3591666666666667</v>
      </c>
      <c r="J586" s="25">
        <v>5.0</v>
      </c>
      <c r="K586" s="16">
        <f t="shared" si="5"/>
        <v>431.3574422</v>
      </c>
      <c r="L586" s="20">
        <f t="shared" si="6"/>
        <v>188219.0255</v>
      </c>
      <c r="M586" s="25">
        <f t="shared" si="7"/>
        <v>6.891305547</v>
      </c>
      <c r="N586" s="25">
        <f t="shared" si="8"/>
        <v>20046.40371</v>
      </c>
      <c r="O586" s="25">
        <f t="shared" si="10"/>
        <v>16890364.47</v>
      </c>
      <c r="P586" s="25"/>
    </row>
    <row r="587" ht="15.75" customHeight="1">
      <c r="A587" s="7">
        <v>42951.0</v>
      </c>
      <c r="B587" s="19">
        <v>79754.3216</v>
      </c>
      <c r="C587" s="23">
        <f t="shared" si="1"/>
        <v>79.7543216</v>
      </c>
      <c r="D587" s="16">
        <f t="shared" si="2"/>
        <v>4.7</v>
      </c>
      <c r="E587" s="16">
        <f t="shared" si="3"/>
        <v>374.8453115</v>
      </c>
      <c r="F587" s="25">
        <f t="shared" si="4"/>
        <v>8996.287476</v>
      </c>
      <c r="G587" s="19">
        <f t="shared" si="12"/>
        <v>718286.5465</v>
      </c>
      <c r="H587" s="25">
        <v>223.07</v>
      </c>
      <c r="I587" s="28">
        <v>0.35216666666666663</v>
      </c>
      <c r="J587" s="25">
        <v>5.0</v>
      </c>
      <c r="K587" s="16">
        <f t="shared" si="5"/>
        <v>440.0267462</v>
      </c>
      <c r="L587" s="20">
        <f t="shared" si="6"/>
        <v>190026.5026</v>
      </c>
      <c r="M587" s="25">
        <f t="shared" si="7"/>
        <v>7.101341671</v>
      </c>
      <c r="N587" s="25">
        <f t="shared" si="8"/>
        <v>20444.86512</v>
      </c>
      <c r="O587" s="25">
        <f t="shared" si="10"/>
        <v>16910809.33</v>
      </c>
      <c r="P587" s="25"/>
    </row>
    <row r="588" ht="15.75" customHeight="1">
      <c r="A588" s="7">
        <v>42952.0</v>
      </c>
      <c r="B588" s="19">
        <v>78990.8015</v>
      </c>
      <c r="C588" s="23">
        <f t="shared" si="1"/>
        <v>78.9908015</v>
      </c>
      <c r="D588" s="16">
        <f t="shared" si="2"/>
        <v>4.7</v>
      </c>
      <c r="E588" s="16">
        <f t="shared" si="3"/>
        <v>371.2567671</v>
      </c>
      <c r="F588" s="25">
        <f t="shared" si="4"/>
        <v>8910.162409</v>
      </c>
      <c r="G588" s="19">
        <f t="shared" si="12"/>
        <v>727196.7089</v>
      </c>
      <c r="H588" s="25">
        <v>256.51</v>
      </c>
      <c r="I588" s="28">
        <v>0.35366666666666663</v>
      </c>
      <c r="J588" s="25">
        <v>5.0</v>
      </c>
      <c r="K588" s="16">
        <f t="shared" si="5"/>
        <v>437.6704776</v>
      </c>
      <c r="L588" s="20">
        <f t="shared" si="6"/>
        <v>217586.2394</v>
      </c>
      <c r="M588" s="25">
        <f t="shared" si="7"/>
        <v>6.142504071</v>
      </c>
      <c r="N588" s="25">
        <f t="shared" si="8"/>
        <v>20358.15269</v>
      </c>
      <c r="O588" s="25">
        <f t="shared" si="10"/>
        <v>16931167.49</v>
      </c>
      <c r="P588" s="25"/>
    </row>
    <row r="589" ht="15.75" customHeight="1">
      <c r="A589" s="7">
        <v>42953.0</v>
      </c>
      <c r="B589" s="19">
        <v>80020.6258</v>
      </c>
      <c r="C589" s="23">
        <f t="shared" si="1"/>
        <v>80.0206258</v>
      </c>
      <c r="D589" s="16">
        <f t="shared" si="2"/>
        <v>4.7</v>
      </c>
      <c r="E589" s="16">
        <f t="shared" si="3"/>
        <v>376.0969413</v>
      </c>
      <c r="F589" s="25">
        <f t="shared" si="4"/>
        <v>9026.32659</v>
      </c>
      <c r="G589" s="19">
        <f t="shared" si="12"/>
        <v>736223.0355</v>
      </c>
      <c r="H589" s="25">
        <v>261.57</v>
      </c>
      <c r="I589" s="28">
        <v>0.35483333333333333</v>
      </c>
      <c r="J589" s="25">
        <v>5.0</v>
      </c>
      <c r="K589" s="16">
        <f t="shared" si="5"/>
        <v>444.8391044</v>
      </c>
      <c r="L589" s="20">
        <f t="shared" si="6"/>
        <v>221148.8962</v>
      </c>
      <c r="M589" s="25">
        <f t="shared" si="7"/>
        <v>6.122341155</v>
      </c>
      <c r="N589" s="25">
        <f t="shared" si="8"/>
        <v>20291.21653</v>
      </c>
      <c r="O589" s="25">
        <f t="shared" si="10"/>
        <v>16951458.7</v>
      </c>
      <c r="P589" s="25"/>
    </row>
    <row r="590" ht="15.75" customHeight="1">
      <c r="A590" s="7">
        <v>42954.0</v>
      </c>
      <c r="B590" s="19">
        <v>82348.3479</v>
      </c>
      <c r="C590" s="23">
        <f t="shared" si="1"/>
        <v>82.3483479</v>
      </c>
      <c r="D590" s="16">
        <f t="shared" si="2"/>
        <v>4.7</v>
      </c>
      <c r="E590" s="16">
        <f t="shared" si="3"/>
        <v>387.0372351</v>
      </c>
      <c r="F590" s="25">
        <f t="shared" si="4"/>
        <v>9288.893643</v>
      </c>
      <c r="G590" s="19">
        <f t="shared" si="12"/>
        <v>745511.9291</v>
      </c>
      <c r="H590" s="25">
        <v>269.18</v>
      </c>
      <c r="I590" s="28">
        <v>0.3486666666666667</v>
      </c>
      <c r="J590" s="25">
        <v>5.0</v>
      </c>
      <c r="K590" s="16">
        <f t="shared" si="5"/>
        <v>449.8232755</v>
      </c>
      <c r="L590" s="20">
        <f t="shared" si="6"/>
        <v>231608.0306</v>
      </c>
      <c r="M590" s="25">
        <f t="shared" si="7"/>
        <v>6.015914228</v>
      </c>
      <c r="N590" s="25">
        <f t="shared" si="8"/>
        <v>20650.0956</v>
      </c>
      <c r="O590" s="25">
        <f t="shared" si="10"/>
        <v>16972108.8</v>
      </c>
      <c r="P590" s="25"/>
    </row>
    <row r="591" ht="15.75" customHeight="1">
      <c r="A591" s="7">
        <v>42955.0</v>
      </c>
      <c r="B591" s="19">
        <v>83308.9277</v>
      </c>
      <c r="C591" s="23">
        <f t="shared" si="1"/>
        <v>83.3089277</v>
      </c>
      <c r="D591" s="16">
        <f t="shared" si="2"/>
        <v>4.7</v>
      </c>
      <c r="E591" s="16">
        <f t="shared" si="3"/>
        <v>391.5519602</v>
      </c>
      <c r="F591" s="25">
        <f t="shared" si="4"/>
        <v>9397.247045</v>
      </c>
      <c r="G591" s="19">
        <f t="shared" si="12"/>
        <v>754909.1761</v>
      </c>
      <c r="H591" s="25">
        <v>296.77</v>
      </c>
      <c r="I591" s="28">
        <v>0.348</v>
      </c>
      <c r="J591" s="25">
        <v>5.0</v>
      </c>
      <c r="K591" s="16">
        <f t="shared" si="5"/>
        <v>454.2002738</v>
      </c>
      <c r="L591" s="20">
        <f t="shared" si="6"/>
        <v>255836.2069</v>
      </c>
      <c r="M591" s="25">
        <f t="shared" si="7"/>
        <v>5.509724655</v>
      </c>
      <c r="N591" s="25">
        <f t="shared" si="8"/>
        <v>20689.65517</v>
      </c>
      <c r="O591" s="25">
        <f t="shared" si="10"/>
        <v>16992798.45</v>
      </c>
      <c r="P591" s="25"/>
    </row>
    <row r="592" ht="15.75" customHeight="1">
      <c r="A592" s="7">
        <v>42956.0</v>
      </c>
      <c r="B592" s="19">
        <v>84931.897</v>
      </c>
      <c r="C592" s="23">
        <f t="shared" si="1"/>
        <v>84.931897</v>
      </c>
      <c r="D592" s="16">
        <f t="shared" si="2"/>
        <v>4.7</v>
      </c>
      <c r="E592" s="16">
        <f t="shared" si="3"/>
        <v>399.1799159</v>
      </c>
      <c r="F592" s="25">
        <f t="shared" si="4"/>
        <v>9580.317982</v>
      </c>
      <c r="G592" s="19">
        <f t="shared" si="12"/>
        <v>764489.4941</v>
      </c>
      <c r="H592" s="25">
        <v>296.03</v>
      </c>
      <c r="I592" s="28">
        <v>0.34750000000000003</v>
      </c>
      <c r="J592" s="25">
        <v>5.0</v>
      </c>
      <c r="K592" s="16">
        <f t="shared" si="5"/>
        <v>462.3834026</v>
      </c>
      <c r="L592" s="20">
        <f t="shared" si="6"/>
        <v>255565.4676</v>
      </c>
      <c r="M592" s="25">
        <f t="shared" si="7"/>
        <v>5.623012023</v>
      </c>
      <c r="N592" s="25">
        <f t="shared" si="8"/>
        <v>20719.42446</v>
      </c>
      <c r="O592" s="25">
        <f t="shared" si="10"/>
        <v>17013517.88</v>
      </c>
      <c r="P592" s="25"/>
    </row>
    <row r="593" ht="15.75" customHeight="1">
      <c r="A593" s="7">
        <v>42957.0</v>
      </c>
      <c r="B593" s="19">
        <v>83442.1715</v>
      </c>
      <c r="C593" s="23">
        <f t="shared" si="1"/>
        <v>83.4421715</v>
      </c>
      <c r="D593" s="16">
        <f t="shared" si="2"/>
        <v>4.7</v>
      </c>
      <c r="E593" s="16">
        <f t="shared" si="3"/>
        <v>392.1782061</v>
      </c>
      <c r="F593" s="25">
        <f t="shared" si="4"/>
        <v>9412.276945</v>
      </c>
      <c r="G593" s="19">
        <f t="shared" si="12"/>
        <v>773901.7711</v>
      </c>
      <c r="H593" s="25">
        <v>295.89</v>
      </c>
      <c r="I593" s="28">
        <v>0.3511666666666667</v>
      </c>
      <c r="J593" s="25">
        <v>5.0</v>
      </c>
      <c r="K593" s="16">
        <f t="shared" si="5"/>
        <v>459.0663779</v>
      </c>
      <c r="L593" s="20">
        <f t="shared" si="6"/>
        <v>252777.4086</v>
      </c>
      <c r="M593" s="25">
        <f t="shared" si="7"/>
        <v>5.585315355</v>
      </c>
      <c r="N593" s="25">
        <f t="shared" si="8"/>
        <v>20503.08495</v>
      </c>
      <c r="O593" s="25">
        <f t="shared" si="10"/>
        <v>17034020.96</v>
      </c>
      <c r="P593" s="25"/>
    </row>
    <row r="594" ht="15.75" customHeight="1">
      <c r="A594" s="7">
        <v>42958.0</v>
      </c>
      <c r="B594" s="19">
        <v>84627.2607</v>
      </c>
      <c r="C594" s="23">
        <f t="shared" si="1"/>
        <v>84.6272607</v>
      </c>
      <c r="D594" s="16">
        <f t="shared" si="2"/>
        <v>4.7</v>
      </c>
      <c r="E594" s="16">
        <f t="shared" si="3"/>
        <v>397.7481253</v>
      </c>
      <c r="F594" s="25">
        <f t="shared" si="4"/>
        <v>9545.955007</v>
      </c>
      <c r="G594" s="19">
        <f t="shared" si="12"/>
        <v>783447.7261</v>
      </c>
      <c r="H594" s="25">
        <v>308.86</v>
      </c>
      <c r="I594" s="28">
        <v>0.3465</v>
      </c>
      <c r="J594" s="25">
        <v>5.0</v>
      </c>
      <c r="K594" s="16">
        <f t="shared" si="5"/>
        <v>459.3990847</v>
      </c>
      <c r="L594" s="20">
        <f t="shared" si="6"/>
        <v>267411.2554</v>
      </c>
      <c r="M594" s="25">
        <f t="shared" si="7"/>
        <v>5.3546484</v>
      </c>
      <c r="N594" s="25">
        <f t="shared" si="8"/>
        <v>20779.22078</v>
      </c>
      <c r="O594" s="25">
        <f t="shared" si="10"/>
        <v>17054800.18</v>
      </c>
      <c r="P594" s="25"/>
    </row>
    <row r="595" ht="15.75" customHeight="1">
      <c r="A595" s="7">
        <v>42959.0</v>
      </c>
      <c r="B595" s="19">
        <v>87270.9302</v>
      </c>
      <c r="C595" s="23">
        <f t="shared" si="1"/>
        <v>87.2709302</v>
      </c>
      <c r="D595" s="16">
        <f t="shared" si="2"/>
        <v>4.7</v>
      </c>
      <c r="E595" s="16">
        <f t="shared" si="3"/>
        <v>410.1733719</v>
      </c>
      <c r="F595" s="25">
        <f t="shared" si="4"/>
        <v>9844.160927</v>
      </c>
      <c r="G595" s="19">
        <f t="shared" si="12"/>
        <v>793291.887</v>
      </c>
      <c r="H595" s="25">
        <v>310.6</v>
      </c>
      <c r="I595" s="28">
        <v>0.34550000000000003</v>
      </c>
      <c r="J595" s="25">
        <v>5.0</v>
      </c>
      <c r="K595" s="16">
        <f t="shared" si="5"/>
        <v>472.383</v>
      </c>
      <c r="L595" s="20">
        <f t="shared" si="6"/>
        <v>269696.0926</v>
      </c>
      <c r="M595" s="25">
        <f t="shared" si="7"/>
        <v>5.475141018</v>
      </c>
      <c r="N595" s="25">
        <f t="shared" si="8"/>
        <v>20839.36324</v>
      </c>
      <c r="O595" s="25">
        <f t="shared" si="10"/>
        <v>17075639.55</v>
      </c>
      <c r="P595" s="25"/>
    </row>
    <row r="596" ht="15.75" customHeight="1">
      <c r="A596" s="7">
        <v>42960.0</v>
      </c>
      <c r="B596" s="19">
        <v>87653.9263</v>
      </c>
      <c r="C596" s="23">
        <f t="shared" si="1"/>
        <v>87.6539263</v>
      </c>
      <c r="D596" s="16">
        <f t="shared" si="2"/>
        <v>4.7</v>
      </c>
      <c r="E596" s="16">
        <f t="shared" si="3"/>
        <v>411.9734536</v>
      </c>
      <c r="F596" s="25">
        <f t="shared" si="4"/>
        <v>9887.362887</v>
      </c>
      <c r="G596" s="19">
        <f t="shared" si="12"/>
        <v>803179.2499</v>
      </c>
      <c r="H596" s="25">
        <v>298.06</v>
      </c>
      <c r="I596" s="28">
        <v>0.34550000000000003</v>
      </c>
      <c r="J596" s="25">
        <v>5.0</v>
      </c>
      <c r="K596" s="16">
        <f t="shared" si="5"/>
        <v>474.4560941</v>
      </c>
      <c r="L596" s="20">
        <f t="shared" si="6"/>
        <v>258807.5253</v>
      </c>
      <c r="M596" s="25">
        <f t="shared" si="7"/>
        <v>5.73053056</v>
      </c>
      <c r="N596" s="25">
        <f t="shared" si="8"/>
        <v>20839.36324</v>
      </c>
      <c r="O596" s="25">
        <f t="shared" si="10"/>
        <v>17096478.91</v>
      </c>
      <c r="P596" s="25"/>
    </row>
    <row r="597" ht="15.75" customHeight="1">
      <c r="A597" s="7">
        <v>42961.0</v>
      </c>
      <c r="B597" s="19">
        <v>89584.3061</v>
      </c>
      <c r="C597" s="23">
        <f t="shared" si="1"/>
        <v>89.5843061</v>
      </c>
      <c r="D597" s="16">
        <f t="shared" si="2"/>
        <v>4.7</v>
      </c>
      <c r="E597" s="16">
        <f t="shared" si="3"/>
        <v>421.0462387</v>
      </c>
      <c r="F597" s="25">
        <f t="shared" si="4"/>
        <v>10105.10973</v>
      </c>
      <c r="G597" s="19">
        <f t="shared" si="12"/>
        <v>813284.3596</v>
      </c>
      <c r="H597" s="25">
        <v>300.1</v>
      </c>
      <c r="I597" s="28">
        <v>0.34349999999999997</v>
      </c>
      <c r="J597" s="25">
        <v>5.0</v>
      </c>
      <c r="K597" s="16">
        <f t="shared" si="5"/>
        <v>482.0979433</v>
      </c>
      <c r="L597" s="20">
        <f t="shared" si="6"/>
        <v>262096.0699</v>
      </c>
      <c r="M597" s="25">
        <f t="shared" si="7"/>
        <v>5.78324757</v>
      </c>
      <c r="N597" s="25">
        <f t="shared" si="8"/>
        <v>20960.69869</v>
      </c>
      <c r="O597" s="25">
        <f t="shared" si="10"/>
        <v>17117439.61</v>
      </c>
      <c r="P597" s="25"/>
    </row>
    <row r="598" ht="15.75" customHeight="1">
      <c r="A598" s="7">
        <v>42962.0</v>
      </c>
      <c r="B598" s="19">
        <v>90812.4199</v>
      </c>
      <c r="C598" s="23">
        <f t="shared" si="1"/>
        <v>90.8124199</v>
      </c>
      <c r="D598" s="16">
        <f t="shared" si="2"/>
        <v>4.7</v>
      </c>
      <c r="E598" s="16">
        <f t="shared" si="3"/>
        <v>426.8183735</v>
      </c>
      <c r="F598" s="25">
        <f t="shared" si="4"/>
        <v>10243.64096</v>
      </c>
      <c r="G598" s="19">
        <f t="shared" si="12"/>
        <v>823528.0006</v>
      </c>
      <c r="H598" s="25">
        <v>289.82</v>
      </c>
      <c r="I598" s="28">
        <v>0.34550000000000003</v>
      </c>
      <c r="J598" s="25">
        <v>5.0</v>
      </c>
      <c r="K598" s="16">
        <f t="shared" si="5"/>
        <v>491.5524935</v>
      </c>
      <c r="L598" s="20">
        <f t="shared" si="6"/>
        <v>251652.6773</v>
      </c>
      <c r="M598" s="25">
        <f t="shared" si="7"/>
        <v>6.105820774</v>
      </c>
      <c r="N598" s="25">
        <f t="shared" si="8"/>
        <v>20839.36324</v>
      </c>
      <c r="O598" s="25">
        <f t="shared" si="10"/>
        <v>17138278.97</v>
      </c>
      <c r="P598" s="25"/>
    </row>
    <row r="599" ht="15.75" customHeight="1">
      <c r="A599" s="7">
        <v>42963.0</v>
      </c>
      <c r="B599" s="19">
        <v>91289.1473</v>
      </c>
      <c r="C599" s="23">
        <f t="shared" si="1"/>
        <v>91.2891473</v>
      </c>
      <c r="D599" s="16">
        <f t="shared" si="2"/>
        <v>4.7</v>
      </c>
      <c r="E599" s="16">
        <f t="shared" si="3"/>
        <v>429.0589923</v>
      </c>
      <c r="F599" s="25">
        <f t="shared" si="4"/>
        <v>10297.41582</v>
      </c>
      <c r="G599" s="19">
        <f t="shared" si="12"/>
        <v>833825.4164</v>
      </c>
      <c r="H599" s="25">
        <v>302.27</v>
      </c>
      <c r="I599" s="28">
        <v>0.34049999999999997</v>
      </c>
      <c r="J599" s="25">
        <v>5.0</v>
      </c>
      <c r="K599" s="16">
        <f t="shared" si="5"/>
        <v>486.9819563</v>
      </c>
      <c r="L599" s="20">
        <f t="shared" si="6"/>
        <v>266317.1806</v>
      </c>
      <c r="M599" s="25">
        <f t="shared" si="7"/>
        <v>5.799897584</v>
      </c>
      <c r="N599" s="25">
        <f t="shared" si="8"/>
        <v>21145.37445</v>
      </c>
      <c r="O599" s="25">
        <f t="shared" si="10"/>
        <v>17159424.35</v>
      </c>
      <c r="P599" s="25"/>
    </row>
    <row r="600" ht="15.75" customHeight="1">
      <c r="A600" s="7">
        <v>42964.0</v>
      </c>
      <c r="B600" s="19">
        <v>92534.9297</v>
      </c>
      <c r="C600" s="23">
        <f t="shared" si="1"/>
        <v>92.5349297</v>
      </c>
      <c r="D600" s="16">
        <f t="shared" si="2"/>
        <v>4.7</v>
      </c>
      <c r="E600" s="16">
        <f t="shared" si="3"/>
        <v>434.9141696</v>
      </c>
      <c r="F600" s="25">
        <f t="shared" si="4"/>
        <v>10437.94007</v>
      </c>
      <c r="G600" s="19">
        <f t="shared" si="12"/>
        <v>844263.3565</v>
      </c>
      <c r="H600" s="25">
        <v>301.46</v>
      </c>
      <c r="I600" s="28">
        <v>0.34349999999999997</v>
      </c>
      <c r="J600" s="25">
        <v>5.0</v>
      </c>
      <c r="K600" s="16">
        <f t="shared" si="5"/>
        <v>497.9767242</v>
      </c>
      <c r="L600" s="20">
        <f t="shared" si="6"/>
        <v>263283.8428</v>
      </c>
      <c r="M600" s="25">
        <f t="shared" si="7"/>
        <v>5.946779696</v>
      </c>
      <c r="N600" s="25">
        <f t="shared" si="8"/>
        <v>20960.69869</v>
      </c>
      <c r="O600" s="25">
        <f t="shared" si="10"/>
        <v>17180385.05</v>
      </c>
      <c r="P600" s="25"/>
    </row>
    <row r="601" ht="15.75" customHeight="1">
      <c r="A601" s="7">
        <v>42965.0</v>
      </c>
      <c r="B601" s="19">
        <v>91777.3051</v>
      </c>
      <c r="C601" s="23">
        <f t="shared" si="1"/>
        <v>91.7773051</v>
      </c>
      <c r="D601" s="16">
        <f t="shared" si="2"/>
        <v>4.7</v>
      </c>
      <c r="E601" s="16">
        <f t="shared" si="3"/>
        <v>431.353334</v>
      </c>
      <c r="F601" s="25">
        <f t="shared" si="4"/>
        <v>10352.48002</v>
      </c>
      <c r="G601" s="19">
        <f t="shared" si="12"/>
        <v>854615.8365</v>
      </c>
      <c r="H601" s="25">
        <v>295.59</v>
      </c>
      <c r="I601" s="28">
        <v>0.3446666666666667</v>
      </c>
      <c r="J601" s="25">
        <v>5.0</v>
      </c>
      <c r="K601" s="16">
        <f t="shared" si="5"/>
        <v>495.5770526</v>
      </c>
      <c r="L601" s="20">
        <f t="shared" si="6"/>
        <v>257283.3656</v>
      </c>
      <c r="M601" s="25">
        <f t="shared" si="7"/>
        <v>6.035648666</v>
      </c>
      <c r="N601" s="25">
        <f t="shared" si="8"/>
        <v>20889.74855</v>
      </c>
      <c r="O601" s="25">
        <f t="shared" si="10"/>
        <v>17201274.79</v>
      </c>
      <c r="P601" s="25"/>
    </row>
    <row r="602" ht="15.75" customHeight="1">
      <c r="A602" s="7">
        <v>42966.0</v>
      </c>
      <c r="B602" s="19">
        <v>95425.5042</v>
      </c>
      <c r="C602" s="23">
        <f t="shared" si="1"/>
        <v>95.4255042</v>
      </c>
      <c r="D602" s="16">
        <f t="shared" si="2"/>
        <v>4.7</v>
      </c>
      <c r="E602" s="16">
        <f t="shared" si="3"/>
        <v>448.4998697</v>
      </c>
      <c r="F602" s="25">
        <f t="shared" si="4"/>
        <v>10763.99687</v>
      </c>
      <c r="G602" s="19">
        <f t="shared" si="12"/>
        <v>865379.8334</v>
      </c>
      <c r="H602" s="25">
        <v>297.47</v>
      </c>
      <c r="I602" s="28">
        <v>0.33816666666666667</v>
      </c>
      <c r="J602" s="25">
        <v>5.0</v>
      </c>
      <c r="K602" s="16">
        <f t="shared" si="5"/>
        <v>505.5590198</v>
      </c>
      <c r="L602" s="20">
        <f t="shared" si="6"/>
        <v>263896.5007</v>
      </c>
      <c r="M602" s="25">
        <f t="shared" si="7"/>
        <v>6.118305952</v>
      </c>
      <c r="N602" s="25">
        <f t="shared" si="8"/>
        <v>21291.27649</v>
      </c>
      <c r="O602" s="25">
        <f t="shared" si="10"/>
        <v>17222566.07</v>
      </c>
      <c r="P602" s="25"/>
    </row>
    <row r="603" ht="15.75" customHeight="1">
      <c r="A603" s="7">
        <v>42967.0</v>
      </c>
      <c r="B603" s="19">
        <v>93281.2322</v>
      </c>
      <c r="C603" s="23">
        <f t="shared" si="1"/>
        <v>93.2812322</v>
      </c>
      <c r="D603" s="16">
        <f t="shared" si="2"/>
        <v>4.7</v>
      </c>
      <c r="E603" s="16">
        <f t="shared" si="3"/>
        <v>438.4217913</v>
      </c>
      <c r="F603" s="25">
        <f t="shared" si="4"/>
        <v>10522.12299</v>
      </c>
      <c r="G603" s="19">
        <f t="shared" si="12"/>
        <v>875901.9563</v>
      </c>
      <c r="H603" s="25">
        <v>301.43</v>
      </c>
      <c r="I603" s="28">
        <v>0.3441666666666666</v>
      </c>
      <c r="J603" s="25">
        <v>5.0</v>
      </c>
      <c r="K603" s="16">
        <f t="shared" si="5"/>
        <v>502.9672217</v>
      </c>
      <c r="L603" s="20">
        <f t="shared" si="6"/>
        <v>262747.6998</v>
      </c>
      <c r="M603" s="25">
        <f t="shared" si="7"/>
        <v>6.006973421</v>
      </c>
      <c r="N603" s="25">
        <f t="shared" si="8"/>
        <v>20920.09685</v>
      </c>
      <c r="O603" s="25">
        <f t="shared" si="10"/>
        <v>17243486.17</v>
      </c>
      <c r="P603" s="25"/>
    </row>
    <row r="604" ht="15.75" customHeight="1">
      <c r="A604" s="7">
        <v>42968.0</v>
      </c>
      <c r="B604" s="19">
        <v>95741.8313</v>
      </c>
      <c r="C604" s="23">
        <f t="shared" si="1"/>
        <v>95.7418313</v>
      </c>
      <c r="D604" s="16">
        <f t="shared" si="2"/>
        <v>4.7</v>
      </c>
      <c r="E604" s="16">
        <f t="shared" si="3"/>
        <v>449.9866071</v>
      </c>
      <c r="F604" s="25">
        <f t="shared" si="4"/>
        <v>10799.67857</v>
      </c>
      <c r="G604" s="19">
        <f t="shared" si="12"/>
        <v>886701.6349</v>
      </c>
      <c r="H604" s="25">
        <v>321.59</v>
      </c>
      <c r="I604" s="28">
        <v>0.33849999999999997</v>
      </c>
      <c r="J604" s="25">
        <v>5.0</v>
      </c>
      <c r="K604" s="16">
        <f t="shared" si="5"/>
        <v>507.7348884</v>
      </c>
      <c r="L604" s="20">
        <f t="shared" si="6"/>
        <v>285013.2939</v>
      </c>
      <c r="M604" s="25">
        <f t="shared" si="7"/>
        <v>5.683776231</v>
      </c>
      <c r="N604" s="25">
        <f t="shared" si="8"/>
        <v>21270.31019</v>
      </c>
      <c r="O604" s="25">
        <f t="shared" si="10"/>
        <v>17264756.48</v>
      </c>
      <c r="P604" s="25"/>
    </row>
    <row r="605" ht="15.75" customHeight="1">
      <c r="A605" s="7">
        <v>42969.0</v>
      </c>
      <c r="B605" s="19">
        <v>95942.1567</v>
      </c>
      <c r="C605" s="23">
        <f t="shared" si="1"/>
        <v>95.9421567</v>
      </c>
      <c r="D605" s="16">
        <f t="shared" si="2"/>
        <v>4.7</v>
      </c>
      <c r="E605" s="16">
        <f t="shared" si="3"/>
        <v>450.9281365</v>
      </c>
      <c r="F605" s="25">
        <f t="shared" si="4"/>
        <v>10822.27528</v>
      </c>
      <c r="G605" s="19">
        <f t="shared" si="12"/>
        <v>897523.9102</v>
      </c>
      <c r="H605" s="25">
        <v>314.79</v>
      </c>
      <c r="I605" s="28">
        <v>0.3396666666666667</v>
      </c>
      <c r="J605" s="25">
        <v>5.0</v>
      </c>
      <c r="K605" s="16">
        <f t="shared" si="5"/>
        <v>510.5508568</v>
      </c>
      <c r="L605" s="20">
        <f t="shared" si="6"/>
        <v>278028.4593</v>
      </c>
      <c r="M605" s="25">
        <f t="shared" si="7"/>
        <v>5.838759441</v>
      </c>
      <c r="N605" s="25">
        <f t="shared" si="8"/>
        <v>21197.25221</v>
      </c>
      <c r="O605" s="25">
        <f t="shared" si="10"/>
        <v>17285953.73</v>
      </c>
      <c r="P605" s="25"/>
    </row>
    <row r="606" ht="15.75" customHeight="1">
      <c r="A606" s="7">
        <v>42970.0</v>
      </c>
      <c r="B606" s="19">
        <v>98296.3711</v>
      </c>
      <c r="C606" s="23">
        <f t="shared" si="1"/>
        <v>98.2963711</v>
      </c>
      <c r="D606" s="16">
        <f t="shared" si="2"/>
        <v>4.7</v>
      </c>
      <c r="E606" s="16">
        <f t="shared" si="3"/>
        <v>461.9929442</v>
      </c>
      <c r="F606" s="25">
        <f t="shared" si="4"/>
        <v>11087.83066</v>
      </c>
      <c r="G606" s="19">
        <f t="shared" si="12"/>
        <v>908611.7409</v>
      </c>
      <c r="H606" s="25">
        <v>317.52</v>
      </c>
      <c r="I606" s="28">
        <v>0.3396666666666667</v>
      </c>
      <c r="J606" s="25">
        <v>5.0</v>
      </c>
      <c r="K606" s="16">
        <f t="shared" si="5"/>
        <v>523.0786779</v>
      </c>
      <c r="L606" s="20">
        <f t="shared" si="6"/>
        <v>280439.6467</v>
      </c>
      <c r="M606" s="25">
        <f t="shared" si="7"/>
        <v>5.930597255</v>
      </c>
      <c r="N606" s="25">
        <f t="shared" si="8"/>
        <v>21197.25221</v>
      </c>
      <c r="O606" s="25">
        <f t="shared" si="10"/>
        <v>17307150.98</v>
      </c>
      <c r="P606" s="25"/>
    </row>
    <row r="607" ht="15.75" customHeight="1">
      <c r="A607" s="7">
        <v>42971.0</v>
      </c>
      <c r="B607" s="19">
        <v>97228.3329</v>
      </c>
      <c r="C607" s="23">
        <f t="shared" si="1"/>
        <v>97.2283329</v>
      </c>
      <c r="D607" s="16">
        <f t="shared" si="2"/>
        <v>4.7</v>
      </c>
      <c r="E607" s="16">
        <f t="shared" si="3"/>
        <v>456.9731646</v>
      </c>
      <c r="F607" s="25">
        <f t="shared" si="4"/>
        <v>10967.35595</v>
      </c>
      <c r="G607" s="19">
        <f t="shared" si="12"/>
        <v>919579.0968</v>
      </c>
      <c r="H607" s="25">
        <v>325.61</v>
      </c>
      <c r="I607" s="28">
        <v>0.3418333333333334</v>
      </c>
      <c r="J607" s="25">
        <v>5.0</v>
      </c>
      <c r="K607" s="16">
        <f t="shared" si="5"/>
        <v>520.6955337</v>
      </c>
      <c r="L607" s="20">
        <f t="shared" si="6"/>
        <v>285762.0673</v>
      </c>
      <c r="M607" s="25">
        <f t="shared" si="7"/>
        <v>5.756899116</v>
      </c>
      <c r="N607" s="25">
        <f t="shared" si="8"/>
        <v>21062.89615</v>
      </c>
      <c r="O607" s="25">
        <f t="shared" si="10"/>
        <v>17328213.88</v>
      </c>
      <c r="P607" s="25"/>
    </row>
    <row r="608" ht="15.75" customHeight="1">
      <c r="A608" s="7">
        <v>42972.0</v>
      </c>
      <c r="B608" s="19">
        <v>95339.2953</v>
      </c>
      <c r="C608" s="23">
        <f t="shared" si="1"/>
        <v>95.3392953</v>
      </c>
      <c r="D608" s="16">
        <f t="shared" si="2"/>
        <v>4.7</v>
      </c>
      <c r="E608" s="16">
        <f t="shared" si="3"/>
        <v>448.0946879</v>
      </c>
      <c r="F608" s="25">
        <f t="shared" si="4"/>
        <v>10754.27251</v>
      </c>
      <c r="G608" s="19">
        <f t="shared" si="12"/>
        <v>930333.3693</v>
      </c>
      <c r="H608" s="25">
        <v>331.92</v>
      </c>
      <c r="I608" s="28">
        <v>0.40299999999999997</v>
      </c>
      <c r="J608" s="25">
        <v>5.0</v>
      </c>
      <c r="K608" s="16">
        <f t="shared" si="5"/>
        <v>601.9405308</v>
      </c>
      <c r="L608" s="20">
        <f t="shared" si="6"/>
        <v>247086.8486</v>
      </c>
      <c r="M608" s="25">
        <f t="shared" si="7"/>
        <v>6.528639162</v>
      </c>
      <c r="N608" s="25">
        <f t="shared" si="8"/>
        <v>17866.00496</v>
      </c>
      <c r="O608" s="25">
        <f t="shared" si="10"/>
        <v>17346079.88</v>
      </c>
      <c r="P608" s="25"/>
    </row>
    <row r="609" ht="15.75" customHeight="1">
      <c r="A609" s="7">
        <v>42973.0</v>
      </c>
      <c r="B609" s="19">
        <v>95944.7226</v>
      </c>
      <c r="C609" s="23">
        <f t="shared" si="1"/>
        <v>95.9447226</v>
      </c>
      <c r="D609" s="16">
        <f t="shared" si="2"/>
        <v>4.7</v>
      </c>
      <c r="E609" s="16">
        <f t="shared" si="3"/>
        <v>450.9401962</v>
      </c>
      <c r="F609" s="25">
        <f t="shared" si="4"/>
        <v>10822.56471</v>
      </c>
      <c r="G609" s="19">
        <f t="shared" si="12"/>
        <v>941155.934</v>
      </c>
      <c r="H609" s="25">
        <v>333.88</v>
      </c>
      <c r="I609" s="28">
        <v>0.4096666666666666</v>
      </c>
      <c r="J609" s="25">
        <v>5.0</v>
      </c>
      <c r="K609" s="16">
        <f t="shared" si="5"/>
        <v>615.7838902</v>
      </c>
      <c r="L609" s="20">
        <f t="shared" si="6"/>
        <v>244501.2205</v>
      </c>
      <c r="M609" s="25">
        <f t="shared" si="7"/>
        <v>6.639577107</v>
      </c>
      <c r="N609" s="25">
        <f t="shared" si="8"/>
        <v>17575.26444</v>
      </c>
      <c r="O609" s="25">
        <f t="shared" si="10"/>
        <v>17363655.15</v>
      </c>
      <c r="P609" s="25"/>
    </row>
    <row r="610" ht="15.75" customHeight="1">
      <c r="A610" s="7">
        <v>42974.0</v>
      </c>
      <c r="B610" s="19">
        <v>95506.9876</v>
      </c>
      <c r="C610" s="23">
        <f t="shared" si="1"/>
        <v>95.5069876</v>
      </c>
      <c r="D610" s="16">
        <f t="shared" si="2"/>
        <v>4.7</v>
      </c>
      <c r="E610" s="16">
        <f t="shared" si="3"/>
        <v>448.8828417</v>
      </c>
      <c r="F610" s="25">
        <f t="shared" si="4"/>
        <v>10773.1882</v>
      </c>
      <c r="G610" s="19">
        <f t="shared" si="12"/>
        <v>951929.1222</v>
      </c>
      <c r="H610" s="25">
        <v>347.89</v>
      </c>
      <c r="I610" s="28">
        <v>0.4071666666666667</v>
      </c>
      <c r="J610" s="25">
        <v>5.0</v>
      </c>
      <c r="K610" s="16">
        <f t="shared" si="5"/>
        <v>609.233768</v>
      </c>
      <c r="L610" s="20">
        <f t="shared" si="6"/>
        <v>256325.0102</v>
      </c>
      <c r="M610" s="25">
        <f t="shared" si="7"/>
        <v>6.304411063</v>
      </c>
      <c r="N610" s="25">
        <f t="shared" si="8"/>
        <v>17683.17642</v>
      </c>
      <c r="O610" s="25">
        <f t="shared" si="10"/>
        <v>17381338.32</v>
      </c>
      <c r="P610" s="25"/>
    </row>
    <row r="611" ht="15.75" customHeight="1">
      <c r="A611" s="7">
        <v>42975.0</v>
      </c>
      <c r="B611" s="19">
        <v>92566.5693</v>
      </c>
      <c r="C611" s="23">
        <f t="shared" si="1"/>
        <v>92.5665693</v>
      </c>
      <c r="D611" s="16">
        <f t="shared" si="2"/>
        <v>4.7</v>
      </c>
      <c r="E611" s="16">
        <f t="shared" si="3"/>
        <v>435.0628757</v>
      </c>
      <c r="F611" s="25">
        <f t="shared" si="4"/>
        <v>10441.50902</v>
      </c>
      <c r="G611" s="19">
        <f t="shared" si="12"/>
        <v>962370.6312</v>
      </c>
      <c r="H611" s="25">
        <v>347.75</v>
      </c>
      <c r="I611" s="28">
        <v>0.4166666666666667</v>
      </c>
      <c r="J611" s="25">
        <v>5.0</v>
      </c>
      <c r="K611" s="16">
        <f t="shared" si="5"/>
        <v>604.253994</v>
      </c>
      <c r="L611" s="20">
        <f t="shared" si="6"/>
        <v>250380</v>
      </c>
      <c r="M611" s="25">
        <f t="shared" si="7"/>
        <v>6.255397206</v>
      </c>
      <c r="N611" s="25">
        <f t="shared" si="8"/>
        <v>17280</v>
      </c>
      <c r="O611" s="25">
        <f t="shared" si="10"/>
        <v>17398618.32</v>
      </c>
      <c r="P611" s="25"/>
    </row>
    <row r="612" ht="15.75" customHeight="1">
      <c r="A612" s="7">
        <v>42976.0</v>
      </c>
      <c r="B612" s="19">
        <v>99235.369</v>
      </c>
      <c r="C612" s="23">
        <f t="shared" si="1"/>
        <v>99.235369</v>
      </c>
      <c r="D612" s="16">
        <f t="shared" si="2"/>
        <v>4.7</v>
      </c>
      <c r="E612" s="16">
        <f t="shared" si="3"/>
        <v>466.4062343</v>
      </c>
      <c r="F612" s="25">
        <f t="shared" si="4"/>
        <v>11193.74962</v>
      </c>
      <c r="G612" s="19">
        <f t="shared" si="12"/>
        <v>973564.3809</v>
      </c>
      <c r="H612" s="25">
        <v>370.67</v>
      </c>
      <c r="I612" s="28">
        <v>0.4036666666666667</v>
      </c>
      <c r="J612" s="25">
        <v>5.0</v>
      </c>
      <c r="K612" s="16">
        <f t="shared" si="5"/>
        <v>627.5754997</v>
      </c>
      <c r="L612" s="20">
        <f t="shared" si="6"/>
        <v>275477.2915</v>
      </c>
      <c r="M612" s="25">
        <f t="shared" si="7"/>
        <v>6.095102919</v>
      </c>
      <c r="N612" s="25">
        <f t="shared" si="8"/>
        <v>17836.49876</v>
      </c>
      <c r="O612" s="25">
        <f t="shared" si="10"/>
        <v>17416454.82</v>
      </c>
      <c r="P612" s="25"/>
    </row>
    <row r="613" ht="15.75" customHeight="1">
      <c r="A613" s="7">
        <v>42977.0</v>
      </c>
      <c r="B613" s="19">
        <v>99678.7102</v>
      </c>
      <c r="C613" s="23">
        <f t="shared" si="1"/>
        <v>99.6787102</v>
      </c>
      <c r="D613" s="16">
        <f t="shared" si="2"/>
        <v>4.7</v>
      </c>
      <c r="E613" s="16">
        <f t="shared" si="3"/>
        <v>468.4899379</v>
      </c>
      <c r="F613" s="25">
        <f t="shared" si="4"/>
        <v>11243.75851</v>
      </c>
      <c r="G613" s="19">
        <f t="shared" si="12"/>
        <v>984808.1394</v>
      </c>
      <c r="H613" s="25">
        <v>378.49</v>
      </c>
      <c r="I613" s="28">
        <v>0.4035</v>
      </c>
      <c r="J613" s="25">
        <v>5.0</v>
      </c>
      <c r="K613" s="16">
        <f t="shared" si="5"/>
        <v>630.1189665</v>
      </c>
      <c r="L613" s="20">
        <f t="shared" si="6"/>
        <v>281405.2045</v>
      </c>
      <c r="M613" s="25">
        <f t="shared" si="7"/>
        <v>5.993363839</v>
      </c>
      <c r="N613" s="25">
        <f t="shared" si="8"/>
        <v>17843.86617</v>
      </c>
      <c r="O613" s="25">
        <f t="shared" si="10"/>
        <v>17434298.69</v>
      </c>
      <c r="P613" s="25"/>
    </row>
    <row r="614" ht="15.75" customHeight="1">
      <c r="A614" s="7">
        <v>42978.0</v>
      </c>
      <c r="B614" s="19">
        <v>97955.4642</v>
      </c>
      <c r="C614" s="23">
        <f t="shared" si="1"/>
        <v>97.9554642</v>
      </c>
      <c r="D614" s="16">
        <f t="shared" si="2"/>
        <v>4.7</v>
      </c>
      <c r="E614" s="16">
        <f t="shared" si="3"/>
        <v>460.3906817</v>
      </c>
      <c r="F614" s="25">
        <f t="shared" si="4"/>
        <v>11049.37636</v>
      </c>
      <c r="G614" s="19">
        <f t="shared" si="12"/>
        <v>995857.5157</v>
      </c>
      <c r="H614" s="25">
        <v>383.04</v>
      </c>
      <c r="I614" s="28">
        <v>0.4106666666666667</v>
      </c>
      <c r="J614" s="25">
        <v>5.0</v>
      </c>
      <c r="K614" s="16">
        <f t="shared" si="5"/>
        <v>630.2236888</v>
      </c>
      <c r="L614" s="20">
        <f t="shared" si="6"/>
        <v>279818.1818</v>
      </c>
      <c r="M614" s="25">
        <f t="shared" si="7"/>
        <v>5.92315497</v>
      </c>
      <c r="N614" s="25">
        <f t="shared" si="8"/>
        <v>17532.46753</v>
      </c>
      <c r="O614" s="25">
        <f t="shared" si="10"/>
        <v>17451831.16</v>
      </c>
      <c r="P614" s="25"/>
    </row>
    <row r="615" ht="15.75" customHeight="1">
      <c r="A615" s="7">
        <v>42979.0</v>
      </c>
      <c r="B615" s="19">
        <v>98985.3654</v>
      </c>
      <c r="C615" s="23">
        <f t="shared" si="1"/>
        <v>98.9853654</v>
      </c>
      <c r="D615" s="16">
        <f t="shared" si="2"/>
        <v>4.7</v>
      </c>
      <c r="E615" s="16">
        <f t="shared" si="3"/>
        <v>465.2312174</v>
      </c>
      <c r="F615" s="25">
        <f t="shared" si="4"/>
        <v>11165.54922</v>
      </c>
      <c r="G615" s="19">
        <f t="shared" si="12"/>
        <v>1007023.065</v>
      </c>
      <c r="H615" s="25">
        <v>387.74</v>
      </c>
      <c r="I615" s="28">
        <v>0.4071666666666667</v>
      </c>
      <c r="J615" s="25">
        <v>5.0</v>
      </c>
      <c r="K615" s="16">
        <f t="shared" si="5"/>
        <v>631.4221467</v>
      </c>
      <c r="L615" s="20">
        <f t="shared" si="6"/>
        <v>285686.4511</v>
      </c>
      <c r="M615" s="25">
        <f t="shared" si="7"/>
        <v>5.862484469</v>
      </c>
      <c r="N615" s="25">
        <f t="shared" si="8"/>
        <v>17683.17642</v>
      </c>
      <c r="O615" s="25">
        <f t="shared" si="10"/>
        <v>17469514.33</v>
      </c>
      <c r="P615" s="25"/>
    </row>
    <row r="616" ht="15.75" customHeight="1">
      <c r="A616" s="7">
        <v>42980.0</v>
      </c>
      <c r="B616" s="19">
        <v>98883.0465</v>
      </c>
      <c r="C616" s="23">
        <f t="shared" si="1"/>
        <v>98.8830465</v>
      </c>
      <c r="D616" s="16">
        <f t="shared" si="2"/>
        <v>4.7</v>
      </c>
      <c r="E616" s="16">
        <f t="shared" si="3"/>
        <v>464.7503186</v>
      </c>
      <c r="F616" s="25">
        <f t="shared" si="4"/>
        <v>11154.00765</v>
      </c>
      <c r="G616" s="19">
        <f t="shared" si="12"/>
        <v>1018177.073</v>
      </c>
      <c r="H616" s="25">
        <v>348.98</v>
      </c>
      <c r="I616" s="28">
        <v>0.4033333333333333</v>
      </c>
      <c r="J616" s="25">
        <v>5.0</v>
      </c>
      <c r="K616" s="16">
        <f t="shared" si="5"/>
        <v>624.8309838</v>
      </c>
      <c r="L616" s="20">
        <f t="shared" si="6"/>
        <v>259571.9008</v>
      </c>
      <c r="M616" s="25">
        <f t="shared" si="7"/>
        <v>6.445617347</v>
      </c>
      <c r="N616" s="25">
        <f t="shared" si="8"/>
        <v>17851.23967</v>
      </c>
      <c r="O616" s="25">
        <f t="shared" si="10"/>
        <v>17487365.57</v>
      </c>
      <c r="P616" s="25"/>
    </row>
    <row r="617" ht="15.75" customHeight="1">
      <c r="A617" s="7">
        <v>42981.0</v>
      </c>
      <c r="B617" s="19">
        <v>98450.1542</v>
      </c>
      <c r="C617" s="23">
        <f t="shared" si="1"/>
        <v>98.4501542</v>
      </c>
      <c r="D617" s="16">
        <f t="shared" si="2"/>
        <v>4.7</v>
      </c>
      <c r="E617" s="16">
        <f t="shared" si="3"/>
        <v>462.7157247</v>
      </c>
      <c r="F617" s="25">
        <f t="shared" si="4"/>
        <v>11105.17739</v>
      </c>
      <c r="G617" s="19">
        <f t="shared" si="12"/>
        <v>1029282.25</v>
      </c>
      <c r="H617" s="25">
        <v>347.48</v>
      </c>
      <c r="I617" s="28">
        <v>0.40399999999999997</v>
      </c>
      <c r="J617" s="25">
        <v>5.0</v>
      </c>
      <c r="K617" s="16">
        <f t="shared" si="5"/>
        <v>623.1238426</v>
      </c>
      <c r="L617" s="20">
        <f t="shared" si="6"/>
        <v>258029.703</v>
      </c>
      <c r="M617" s="25">
        <f t="shared" si="7"/>
        <v>6.455755248</v>
      </c>
      <c r="N617" s="25">
        <f t="shared" si="8"/>
        <v>17821.78218</v>
      </c>
      <c r="O617" s="25">
        <f t="shared" si="10"/>
        <v>17505187.36</v>
      </c>
      <c r="P617" s="25"/>
    </row>
    <row r="618" ht="15.75" customHeight="1">
      <c r="A618" s="7">
        <v>42982.0</v>
      </c>
      <c r="B618" s="19">
        <v>99991.3961</v>
      </c>
      <c r="C618" s="23">
        <f t="shared" si="1"/>
        <v>99.9913961</v>
      </c>
      <c r="D618" s="16">
        <f t="shared" si="2"/>
        <v>4.7</v>
      </c>
      <c r="E618" s="16">
        <f t="shared" si="3"/>
        <v>469.9595617</v>
      </c>
      <c r="F618" s="25">
        <f t="shared" si="4"/>
        <v>11279.02948</v>
      </c>
      <c r="G618" s="19">
        <f t="shared" si="12"/>
        <v>1040561.279</v>
      </c>
      <c r="H618" s="25">
        <v>295.17</v>
      </c>
      <c r="I618" s="28">
        <v>0.40549999999999997</v>
      </c>
      <c r="J618" s="25">
        <v>5.0</v>
      </c>
      <c r="K618" s="16">
        <f t="shared" si="5"/>
        <v>635.2286742</v>
      </c>
      <c r="L618" s="20">
        <f t="shared" si="6"/>
        <v>218374.8459</v>
      </c>
      <c r="M618" s="25">
        <f t="shared" si="7"/>
        <v>7.747478494</v>
      </c>
      <c r="N618" s="25">
        <f t="shared" si="8"/>
        <v>17755.85697</v>
      </c>
      <c r="O618" s="25">
        <f t="shared" si="10"/>
        <v>17522943.21</v>
      </c>
      <c r="P618" s="25"/>
    </row>
    <row r="619" ht="15.75" customHeight="1">
      <c r="A619" s="7">
        <v>42983.0</v>
      </c>
      <c r="B619" s="19">
        <v>100474.3339</v>
      </c>
      <c r="C619" s="23">
        <f t="shared" si="1"/>
        <v>100.4743339</v>
      </c>
      <c r="D619" s="16">
        <f t="shared" si="2"/>
        <v>4.7</v>
      </c>
      <c r="E619" s="16">
        <f t="shared" si="3"/>
        <v>472.2293693</v>
      </c>
      <c r="F619" s="25">
        <f t="shared" si="4"/>
        <v>11333.50486</v>
      </c>
      <c r="G619" s="19">
        <f t="shared" si="12"/>
        <v>1051894.784</v>
      </c>
      <c r="H619" s="25">
        <v>312.99</v>
      </c>
      <c r="I619" s="28">
        <v>0.4013333333333333</v>
      </c>
      <c r="J619" s="25">
        <v>5.0</v>
      </c>
      <c r="K619" s="16">
        <f t="shared" si="5"/>
        <v>631.7379563</v>
      </c>
      <c r="L619" s="20">
        <f t="shared" si="6"/>
        <v>233962.6246</v>
      </c>
      <c r="M619" s="25">
        <f t="shared" si="7"/>
        <v>7.266227811</v>
      </c>
      <c r="N619" s="25">
        <f t="shared" si="8"/>
        <v>17940.19934</v>
      </c>
      <c r="O619" s="25">
        <f t="shared" si="10"/>
        <v>17540883.41</v>
      </c>
      <c r="P619" s="25"/>
    </row>
    <row r="620" ht="15.75" customHeight="1">
      <c r="A620" s="7">
        <v>42984.0</v>
      </c>
      <c r="B620" s="19">
        <v>99614.2702</v>
      </c>
      <c r="C620" s="23">
        <f t="shared" si="1"/>
        <v>99.6142702</v>
      </c>
      <c r="D620" s="16">
        <f t="shared" si="2"/>
        <v>4.7</v>
      </c>
      <c r="E620" s="16">
        <f t="shared" si="3"/>
        <v>468.1870699</v>
      </c>
      <c r="F620" s="25">
        <f t="shared" si="4"/>
        <v>11236.48968</v>
      </c>
      <c r="G620" s="19">
        <f t="shared" si="12"/>
        <v>1063131.274</v>
      </c>
      <c r="H620" s="25">
        <v>334.34</v>
      </c>
      <c r="I620" s="28">
        <v>0.4073333333333334</v>
      </c>
      <c r="J620" s="25">
        <v>5.0</v>
      </c>
      <c r="K620" s="16">
        <f t="shared" si="5"/>
        <v>635.6939994</v>
      </c>
      <c r="L620" s="20">
        <f t="shared" si="6"/>
        <v>246240.5892</v>
      </c>
      <c r="M620" s="25">
        <f t="shared" si="7"/>
        <v>6.844823826</v>
      </c>
      <c r="N620" s="25">
        <f t="shared" si="8"/>
        <v>17675.94108</v>
      </c>
      <c r="O620" s="25">
        <f t="shared" si="10"/>
        <v>17558559.35</v>
      </c>
      <c r="P620" s="25"/>
    </row>
    <row r="621" ht="15.75" customHeight="1">
      <c r="A621" s="7">
        <v>42985.0</v>
      </c>
      <c r="B621" s="19">
        <v>101735.9047</v>
      </c>
      <c r="C621" s="23">
        <f t="shared" si="1"/>
        <v>101.7359047</v>
      </c>
      <c r="D621" s="16">
        <f t="shared" si="2"/>
        <v>4.7</v>
      </c>
      <c r="E621" s="16">
        <f t="shared" si="3"/>
        <v>478.1587521</v>
      </c>
      <c r="F621" s="25">
        <f t="shared" si="4"/>
        <v>11475.81005</v>
      </c>
      <c r="G621" s="19">
        <f t="shared" si="12"/>
        <v>1074607.084</v>
      </c>
      <c r="H621" s="25">
        <v>329.43</v>
      </c>
      <c r="I621" s="28">
        <v>0.4026666666666667</v>
      </c>
      <c r="J621" s="25">
        <v>5.0</v>
      </c>
      <c r="K621" s="16">
        <f t="shared" si="5"/>
        <v>641.7953028</v>
      </c>
      <c r="L621" s="20">
        <f t="shared" si="6"/>
        <v>245436.2583</v>
      </c>
      <c r="M621" s="25">
        <f t="shared" si="7"/>
        <v>7.013517561</v>
      </c>
      <c r="N621" s="25">
        <f t="shared" si="8"/>
        <v>17880.7947</v>
      </c>
      <c r="O621" s="25">
        <f t="shared" si="10"/>
        <v>17576440.15</v>
      </c>
      <c r="P621" s="25"/>
    </row>
    <row r="622" ht="15.75" customHeight="1">
      <c r="A622" s="7">
        <v>42986.0</v>
      </c>
      <c r="B622" s="19">
        <v>106728.0408</v>
      </c>
      <c r="C622" s="23">
        <f t="shared" si="1"/>
        <v>106.7280408</v>
      </c>
      <c r="D622" s="16">
        <f t="shared" si="2"/>
        <v>4.7</v>
      </c>
      <c r="E622" s="16">
        <f t="shared" si="3"/>
        <v>501.6217918</v>
      </c>
      <c r="F622" s="25">
        <f t="shared" si="4"/>
        <v>12038.923</v>
      </c>
      <c r="G622" s="19">
        <f t="shared" si="12"/>
        <v>1086646.007</v>
      </c>
      <c r="H622" s="25">
        <v>296.5</v>
      </c>
      <c r="I622" s="28">
        <v>0.39766666666666667</v>
      </c>
      <c r="J622" s="25">
        <v>5.0</v>
      </c>
      <c r="K622" s="16">
        <f t="shared" si="5"/>
        <v>664.9275529</v>
      </c>
      <c r="L622" s="20">
        <f t="shared" si="6"/>
        <v>223679.7988</v>
      </c>
      <c r="M622" s="25">
        <f t="shared" si="7"/>
        <v>8.07331936</v>
      </c>
      <c r="N622" s="25">
        <f t="shared" si="8"/>
        <v>18105.61609</v>
      </c>
      <c r="O622" s="25">
        <f t="shared" si="10"/>
        <v>17594545.76</v>
      </c>
      <c r="P622" s="25"/>
    </row>
    <row r="623" ht="15.75" customHeight="1">
      <c r="A623" s="7">
        <v>42987.0</v>
      </c>
      <c r="B623" s="19">
        <v>104087.0767</v>
      </c>
      <c r="C623" s="23">
        <f t="shared" si="1"/>
        <v>104.0870767</v>
      </c>
      <c r="D623" s="16">
        <f t="shared" si="2"/>
        <v>4.7</v>
      </c>
      <c r="E623" s="16">
        <f t="shared" si="3"/>
        <v>489.2092605</v>
      </c>
      <c r="F623" s="25">
        <f t="shared" si="4"/>
        <v>11741.02225</v>
      </c>
      <c r="G623" s="19">
        <f t="shared" si="12"/>
        <v>1098387.029</v>
      </c>
      <c r="H623" s="25">
        <v>294.41</v>
      </c>
      <c r="I623" s="28">
        <v>0.40016666666666667</v>
      </c>
      <c r="J623" s="25">
        <v>5.0</v>
      </c>
      <c r="K623" s="16">
        <f t="shared" si="5"/>
        <v>652.5507969</v>
      </c>
      <c r="L623" s="20">
        <f t="shared" si="6"/>
        <v>220715.5352</v>
      </c>
      <c r="M623" s="25">
        <f t="shared" si="7"/>
        <v>7.97929034</v>
      </c>
      <c r="N623" s="25">
        <f t="shared" si="8"/>
        <v>17992.50312</v>
      </c>
      <c r="O623" s="25">
        <f t="shared" si="10"/>
        <v>17612538.27</v>
      </c>
      <c r="P623" s="25"/>
    </row>
    <row r="624" ht="15.75" customHeight="1">
      <c r="A624" s="7">
        <v>42988.0</v>
      </c>
      <c r="B624" s="19">
        <v>102462.2609</v>
      </c>
      <c r="C624" s="23">
        <f t="shared" si="1"/>
        <v>102.4622609</v>
      </c>
      <c r="D624" s="16">
        <f t="shared" si="2"/>
        <v>4.7</v>
      </c>
      <c r="E624" s="16">
        <f t="shared" si="3"/>
        <v>481.5726262</v>
      </c>
      <c r="F624" s="25">
        <f t="shared" si="4"/>
        <v>11557.74303</v>
      </c>
      <c r="G624" s="19">
        <f t="shared" si="12"/>
        <v>1109944.772</v>
      </c>
      <c r="H624" s="25">
        <v>288.75</v>
      </c>
      <c r="I624" s="28">
        <v>0.4005</v>
      </c>
      <c r="J624" s="25">
        <v>5.0</v>
      </c>
      <c r="K624" s="16">
        <f t="shared" si="5"/>
        <v>642.899456</v>
      </c>
      <c r="L624" s="20">
        <f t="shared" si="6"/>
        <v>216292.1348</v>
      </c>
      <c r="M624" s="25">
        <f t="shared" si="7"/>
        <v>8.015369841</v>
      </c>
      <c r="N624" s="25">
        <f t="shared" si="8"/>
        <v>17977.52809</v>
      </c>
      <c r="O624" s="25">
        <f t="shared" si="10"/>
        <v>17630515.79</v>
      </c>
      <c r="P624" s="25"/>
    </row>
    <row r="625" ht="15.75" customHeight="1">
      <c r="A625" s="7">
        <v>42989.0</v>
      </c>
      <c r="B625" s="19">
        <v>102521.0502</v>
      </c>
      <c r="C625" s="23">
        <f t="shared" si="1"/>
        <v>102.5210502</v>
      </c>
      <c r="D625" s="16">
        <f t="shared" si="2"/>
        <v>4.7</v>
      </c>
      <c r="E625" s="16">
        <f t="shared" si="3"/>
        <v>481.8489359</v>
      </c>
      <c r="F625" s="25">
        <f t="shared" si="4"/>
        <v>11564.37446</v>
      </c>
      <c r="G625" s="19">
        <f t="shared" si="12"/>
        <v>1121509.147</v>
      </c>
      <c r="H625" s="25">
        <v>294.53</v>
      </c>
      <c r="I625" s="28">
        <v>0.402</v>
      </c>
      <c r="J625" s="25">
        <v>5.0</v>
      </c>
      <c r="K625" s="16">
        <f t="shared" si="5"/>
        <v>645.6775742</v>
      </c>
      <c r="L625" s="20">
        <f t="shared" si="6"/>
        <v>219798.5075</v>
      </c>
      <c r="M625" s="25">
        <f t="shared" si="7"/>
        <v>7.892028883</v>
      </c>
      <c r="N625" s="25">
        <f t="shared" si="8"/>
        <v>17910.44776</v>
      </c>
      <c r="O625" s="25">
        <f t="shared" si="10"/>
        <v>17648426.24</v>
      </c>
      <c r="P625" s="25"/>
    </row>
    <row r="626" ht="15.75" customHeight="1">
      <c r="A626" s="7">
        <v>42990.0</v>
      </c>
      <c r="B626" s="19">
        <v>108070.1938</v>
      </c>
      <c r="C626" s="23">
        <f t="shared" si="1"/>
        <v>108.0701938</v>
      </c>
      <c r="D626" s="16">
        <f t="shared" si="2"/>
        <v>4.7</v>
      </c>
      <c r="E626" s="16">
        <f t="shared" si="3"/>
        <v>507.9299109</v>
      </c>
      <c r="F626" s="25">
        <f t="shared" si="4"/>
        <v>12190.31786</v>
      </c>
      <c r="G626" s="19">
        <f t="shared" si="12"/>
        <v>1133699.465</v>
      </c>
      <c r="H626" s="25">
        <v>291.46</v>
      </c>
      <c r="I626" s="28">
        <v>0.3971666666666666</v>
      </c>
      <c r="J626" s="25">
        <v>5.0</v>
      </c>
      <c r="K626" s="16">
        <f t="shared" si="5"/>
        <v>672.4427653</v>
      </c>
      <c r="L626" s="20">
        <f t="shared" si="6"/>
        <v>220154.4272</v>
      </c>
      <c r="M626" s="25">
        <f t="shared" si="7"/>
        <v>8.305750206</v>
      </c>
      <c r="N626" s="25">
        <f t="shared" si="8"/>
        <v>18128.40957</v>
      </c>
      <c r="O626" s="25">
        <f t="shared" si="10"/>
        <v>17666554.65</v>
      </c>
      <c r="P626" s="25"/>
    </row>
    <row r="627" ht="15.75" customHeight="1">
      <c r="A627" s="7">
        <v>42991.0</v>
      </c>
      <c r="B627" s="19">
        <v>103537.1178</v>
      </c>
      <c r="C627" s="23">
        <f t="shared" si="1"/>
        <v>103.5371178</v>
      </c>
      <c r="D627" s="16">
        <f t="shared" si="2"/>
        <v>4.7</v>
      </c>
      <c r="E627" s="16">
        <f t="shared" si="3"/>
        <v>486.6244537</v>
      </c>
      <c r="F627" s="25">
        <f t="shared" si="4"/>
        <v>11678.98689</v>
      </c>
      <c r="G627" s="19">
        <f t="shared" si="12"/>
        <v>1145378.452</v>
      </c>
      <c r="H627" s="25">
        <v>277.11</v>
      </c>
      <c r="I627" s="28">
        <v>0.4031666666666667</v>
      </c>
      <c r="J627" s="25">
        <v>5.0</v>
      </c>
      <c r="K627" s="16">
        <f t="shared" si="5"/>
        <v>653.9691963</v>
      </c>
      <c r="L627" s="20">
        <f t="shared" si="6"/>
        <v>206200.0827</v>
      </c>
      <c r="M627" s="25">
        <f t="shared" si="7"/>
        <v>8.495864844</v>
      </c>
      <c r="N627" s="25">
        <f t="shared" si="8"/>
        <v>17858.61926</v>
      </c>
      <c r="O627" s="25">
        <f t="shared" si="10"/>
        <v>17684413.27</v>
      </c>
      <c r="P627" s="25"/>
    </row>
    <row r="628" ht="15.75" customHeight="1">
      <c r="A628" s="7">
        <v>42992.0</v>
      </c>
      <c r="B628" s="19">
        <v>105590.7742</v>
      </c>
      <c r="C628" s="23">
        <f t="shared" si="1"/>
        <v>105.5907742</v>
      </c>
      <c r="D628" s="16">
        <f t="shared" si="2"/>
        <v>4.7</v>
      </c>
      <c r="E628" s="16">
        <f t="shared" si="3"/>
        <v>496.2766387</v>
      </c>
      <c r="F628" s="25">
        <f t="shared" si="4"/>
        <v>11910.63933</v>
      </c>
      <c r="G628" s="19">
        <f t="shared" si="12"/>
        <v>1157289.091</v>
      </c>
      <c r="H628" s="25">
        <v>213.91</v>
      </c>
      <c r="I628" s="28">
        <v>0.39516666666666667</v>
      </c>
      <c r="J628" s="25">
        <v>5.0</v>
      </c>
      <c r="K628" s="16">
        <f t="shared" si="5"/>
        <v>653.7066169</v>
      </c>
      <c r="L628" s="20">
        <f t="shared" si="6"/>
        <v>162394.7701</v>
      </c>
      <c r="M628" s="25">
        <f t="shared" si="7"/>
        <v>11.00156057</v>
      </c>
      <c r="N628" s="25">
        <f t="shared" si="8"/>
        <v>18220.16027</v>
      </c>
      <c r="O628" s="25">
        <f t="shared" si="10"/>
        <v>17702633.43</v>
      </c>
      <c r="P628" s="25"/>
    </row>
    <row r="629" ht="15.75" customHeight="1">
      <c r="A629" s="7">
        <v>42993.0</v>
      </c>
      <c r="B629" s="19">
        <v>109240.2979</v>
      </c>
      <c r="C629" s="23">
        <f t="shared" si="1"/>
        <v>109.2402979</v>
      </c>
      <c r="D629" s="16">
        <f t="shared" si="2"/>
        <v>4.7</v>
      </c>
      <c r="E629" s="16">
        <f t="shared" si="3"/>
        <v>513.4294001</v>
      </c>
      <c r="F629" s="25">
        <f t="shared" si="4"/>
        <v>12322.3056</v>
      </c>
      <c r="G629" s="19">
        <f t="shared" si="12"/>
        <v>1169611.396</v>
      </c>
      <c r="H629" s="25">
        <v>250.46</v>
      </c>
      <c r="I629" s="28">
        <v>0.39266666666666666</v>
      </c>
      <c r="J629" s="25">
        <v>5.0</v>
      </c>
      <c r="K629" s="16">
        <f t="shared" si="5"/>
        <v>672.0220371</v>
      </c>
      <c r="L629" s="20">
        <f t="shared" si="6"/>
        <v>191353.1409</v>
      </c>
      <c r="M629" s="25">
        <f t="shared" si="7"/>
        <v>9.65934414</v>
      </c>
      <c r="N629" s="25">
        <f t="shared" si="8"/>
        <v>18336.16299</v>
      </c>
      <c r="O629" s="25">
        <f t="shared" si="10"/>
        <v>17720969.59</v>
      </c>
      <c r="P629" s="25"/>
    </row>
    <row r="630" ht="15.75" customHeight="1">
      <c r="A630" s="7">
        <v>42994.0</v>
      </c>
      <c r="B630" s="19">
        <v>107169.6341</v>
      </c>
      <c r="C630" s="23">
        <f t="shared" si="1"/>
        <v>107.1696341</v>
      </c>
      <c r="D630" s="16">
        <f t="shared" si="2"/>
        <v>4.7</v>
      </c>
      <c r="E630" s="16">
        <f t="shared" si="3"/>
        <v>503.6972803</v>
      </c>
      <c r="F630" s="25">
        <f t="shared" si="4"/>
        <v>12088.73473</v>
      </c>
      <c r="G630" s="19">
        <f t="shared" si="12"/>
        <v>1181700.131</v>
      </c>
      <c r="H630" s="25">
        <v>246.52</v>
      </c>
      <c r="I630" s="28">
        <v>0.39466666666666667</v>
      </c>
      <c r="J630" s="25">
        <v>5.0</v>
      </c>
      <c r="K630" s="16">
        <f t="shared" si="5"/>
        <v>662.6417554</v>
      </c>
      <c r="L630" s="20">
        <f t="shared" si="6"/>
        <v>187388.5135</v>
      </c>
      <c r="M630" s="25">
        <f t="shared" si="7"/>
        <v>9.676741519</v>
      </c>
      <c r="N630" s="25">
        <f t="shared" si="8"/>
        <v>18243.24324</v>
      </c>
      <c r="O630" s="25">
        <f t="shared" si="10"/>
        <v>17739212.84</v>
      </c>
      <c r="P630" s="25"/>
    </row>
    <row r="631" ht="15.75" customHeight="1">
      <c r="A631" s="7">
        <v>42995.0</v>
      </c>
      <c r="B631" s="19">
        <v>108004.7306</v>
      </c>
      <c r="C631" s="23">
        <f t="shared" si="1"/>
        <v>108.0047306</v>
      </c>
      <c r="D631" s="16">
        <f t="shared" si="2"/>
        <v>4.7</v>
      </c>
      <c r="E631" s="16">
        <f t="shared" si="3"/>
        <v>507.6222338</v>
      </c>
      <c r="F631" s="25">
        <f t="shared" si="4"/>
        <v>12182.93361</v>
      </c>
      <c r="G631" s="19">
        <f t="shared" si="12"/>
        <v>1193883.065</v>
      </c>
      <c r="H631" s="25">
        <v>251.75</v>
      </c>
      <c r="I631" s="28">
        <v>0.3945</v>
      </c>
      <c r="J631" s="25">
        <v>5.0</v>
      </c>
      <c r="K631" s="16">
        <f t="shared" si="5"/>
        <v>667.5232375</v>
      </c>
      <c r="L631" s="20">
        <f t="shared" si="6"/>
        <v>191444.8669</v>
      </c>
      <c r="M631" s="25">
        <f t="shared" si="7"/>
        <v>9.545516008</v>
      </c>
      <c r="N631" s="25">
        <f t="shared" si="8"/>
        <v>18250.95057</v>
      </c>
      <c r="O631" s="25">
        <f t="shared" si="10"/>
        <v>17757463.79</v>
      </c>
      <c r="P631" s="25"/>
    </row>
    <row r="632" ht="15.75" customHeight="1">
      <c r="A632" s="7">
        <v>42996.0</v>
      </c>
      <c r="B632" s="19">
        <v>105851.5969</v>
      </c>
      <c r="C632" s="23">
        <f t="shared" si="1"/>
        <v>105.8515969</v>
      </c>
      <c r="D632" s="16">
        <f t="shared" si="2"/>
        <v>4.7</v>
      </c>
      <c r="E632" s="16">
        <f t="shared" si="3"/>
        <v>497.5025054</v>
      </c>
      <c r="F632" s="25">
        <f t="shared" si="4"/>
        <v>11940.06013</v>
      </c>
      <c r="G632" s="19">
        <f t="shared" si="12"/>
        <v>1205823.125</v>
      </c>
      <c r="H632" s="25">
        <v>293.5</v>
      </c>
      <c r="I632" s="28">
        <v>0.3998333333333333</v>
      </c>
      <c r="J632" s="25">
        <v>5.0</v>
      </c>
      <c r="K632" s="16">
        <f t="shared" si="5"/>
        <v>663.0602836</v>
      </c>
      <c r="L632" s="20">
        <f t="shared" si="6"/>
        <v>220216.757</v>
      </c>
      <c r="M632" s="25">
        <f t="shared" si="7"/>
        <v>8.132937039</v>
      </c>
      <c r="N632" s="25">
        <f t="shared" si="8"/>
        <v>18007.50313</v>
      </c>
      <c r="O632" s="25">
        <f t="shared" si="10"/>
        <v>17775471.29</v>
      </c>
      <c r="P632" s="25"/>
    </row>
    <row r="633" ht="15.75" customHeight="1">
      <c r="A633" s="7">
        <v>42997.0</v>
      </c>
      <c r="B633" s="19">
        <v>108650.3899</v>
      </c>
      <c r="C633" s="23">
        <f t="shared" si="1"/>
        <v>108.6503899</v>
      </c>
      <c r="D633" s="16">
        <f t="shared" si="2"/>
        <v>4.7</v>
      </c>
      <c r="E633" s="16">
        <f t="shared" si="3"/>
        <v>510.6568325</v>
      </c>
      <c r="F633" s="25">
        <f t="shared" si="4"/>
        <v>12255.76398</v>
      </c>
      <c r="G633" s="19">
        <f t="shared" si="12"/>
        <v>1218078.889</v>
      </c>
      <c r="H633" s="25">
        <v>282.8</v>
      </c>
      <c r="I633" s="28">
        <v>0.39216666666666666</v>
      </c>
      <c r="J633" s="25">
        <v>5.0</v>
      </c>
      <c r="K633" s="16">
        <f t="shared" si="5"/>
        <v>667.5419594</v>
      </c>
      <c r="L633" s="20">
        <f t="shared" si="6"/>
        <v>216336.5916</v>
      </c>
      <c r="M633" s="25">
        <f t="shared" si="7"/>
        <v>8.497705282</v>
      </c>
      <c r="N633" s="25">
        <f t="shared" si="8"/>
        <v>18359.54101</v>
      </c>
      <c r="O633" s="25">
        <f t="shared" si="10"/>
        <v>17793830.83</v>
      </c>
      <c r="P633" s="25"/>
    </row>
    <row r="634" ht="15.75" customHeight="1">
      <c r="A634" s="7">
        <v>42998.0</v>
      </c>
      <c r="B634" s="19">
        <v>107391.0713</v>
      </c>
      <c r="C634" s="23">
        <f t="shared" si="1"/>
        <v>107.3910713</v>
      </c>
      <c r="D634" s="16">
        <f t="shared" si="2"/>
        <v>4.7</v>
      </c>
      <c r="E634" s="16">
        <f t="shared" si="3"/>
        <v>504.7380351</v>
      </c>
      <c r="F634" s="25">
        <f t="shared" si="4"/>
        <v>12113.71284</v>
      </c>
      <c r="G634" s="19">
        <f t="shared" si="12"/>
        <v>1230192.602</v>
      </c>
      <c r="H634" s="25">
        <v>283.74</v>
      </c>
      <c r="I634" s="28">
        <v>0.39566666666666667</v>
      </c>
      <c r="J634" s="25">
        <v>5.0</v>
      </c>
      <c r="K634" s="16">
        <f t="shared" si="5"/>
        <v>665.6933863</v>
      </c>
      <c r="L634" s="20">
        <f t="shared" si="6"/>
        <v>215135.6361</v>
      </c>
      <c r="M634" s="25">
        <f t="shared" si="7"/>
        <v>8.446099213</v>
      </c>
      <c r="N634" s="25">
        <f t="shared" si="8"/>
        <v>18197.13564</v>
      </c>
      <c r="O634" s="25">
        <f t="shared" si="10"/>
        <v>17812027.97</v>
      </c>
      <c r="P634" s="25"/>
    </row>
    <row r="635" ht="15.75" customHeight="1">
      <c r="A635" s="7">
        <v>42999.0</v>
      </c>
      <c r="B635" s="19">
        <v>109411.54</v>
      </c>
      <c r="C635" s="23">
        <f t="shared" si="1"/>
        <v>109.41154</v>
      </c>
      <c r="D635" s="16">
        <f t="shared" si="2"/>
        <v>4.7</v>
      </c>
      <c r="E635" s="16">
        <f t="shared" si="3"/>
        <v>514.234238</v>
      </c>
      <c r="F635" s="25">
        <f t="shared" si="4"/>
        <v>12341.62171</v>
      </c>
      <c r="G635" s="19">
        <f t="shared" si="12"/>
        <v>1242534.223</v>
      </c>
      <c r="H635" s="25">
        <v>258.58</v>
      </c>
      <c r="I635" s="28">
        <v>0.39216666666666666</v>
      </c>
      <c r="J635" s="25">
        <v>5.0</v>
      </c>
      <c r="K635" s="16">
        <f t="shared" si="5"/>
        <v>672.2184233</v>
      </c>
      <c r="L635" s="20">
        <f t="shared" si="6"/>
        <v>197808.7548</v>
      </c>
      <c r="M635" s="25">
        <f t="shared" si="7"/>
        <v>9.358752897</v>
      </c>
      <c r="N635" s="25">
        <f t="shared" si="8"/>
        <v>18359.54101</v>
      </c>
      <c r="O635" s="25">
        <f t="shared" si="10"/>
        <v>17830387.51</v>
      </c>
      <c r="P635" s="25"/>
    </row>
    <row r="636" ht="15.75" customHeight="1">
      <c r="A636" s="7">
        <v>43000.0</v>
      </c>
      <c r="B636" s="19">
        <v>108415.5019</v>
      </c>
      <c r="C636" s="23">
        <f t="shared" si="1"/>
        <v>108.4155019</v>
      </c>
      <c r="D636" s="16">
        <f t="shared" si="2"/>
        <v>4.7</v>
      </c>
      <c r="E636" s="16">
        <f t="shared" si="3"/>
        <v>509.5528589</v>
      </c>
      <c r="F636" s="25">
        <f t="shared" si="4"/>
        <v>12229.26861</v>
      </c>
      <c r="G636" s="19">
        <f t="shared" si="12"/>
        <v>1254763.492</v>
      </c>
      <c r="H636" s="25">
        <v>264.31</v>
      </c>
      <c r="I636" s="28">
        <v>0.4761666666666667</v>
      </c>
      <c r="J636" s="25">
        <v>5.0</v>
      </c>
      <c r="K636" s="16">
        <f t="shared" si="5"/>
        <v>808.7736211</v>
      </c>
      <c r="L636" s="20">
        <f t="shared" si="6"/>
        <v>166523.6262</v>
      </c>
      <c r="M636" s="25">
        <f t="shared" si="7"/>
        <v>11.01579598</v>
      </c>
      <c r="N636" s="25">
        <f t="shared" si="8"/>
        <v>15120.75604</v>
      </c>
      <c r="O636" s="25">
        <f t="shared" si="10"/>
        <v>17845508.27</v>
      </c>
      <c r="P636" s="25"/>
    </row>
    <row r="637" ht="15.75" customHeight="1">
      <c r="A637" s="7">
        <v>43001.0</v>
      </c>
      <c r="B637" s="19">
        <v>103936.501</v>
      </c>
      <c r="C637" s="23">
        <f t="shared" si="1"/>
        <v>103.936501</v>
      </c>
      <c r="D637" s="16">
        <f t="shared" si="2"/>
        <v>4.7</v>
      </c>
      <c r="E637" s="16">
        <f t="shared" si="3"/>
        <v>488.5015547</v>
      </c>
      <c r="F637" s="25">
        <f t="shared" si="4"/>
        <v>11724.03731</v>
      </c>
      <c r="G637" s="19">
        <f t="shared" si="12"/>
        <v>1266487.529</v>
      </c>
      <c r="H637" s="25">
        <v>286.17</v>
      </c>
      <c r="I637" s="28">
        <v>0.49633333333333335</v>
      </c>
      <c r="J637" s="25">
        <v>5.0</v>
      </c>
      <c r="K637" s="16">
        <f t="shared" si="5"/>
        <v>808.1986833</v>
      </c>
      <c r="L637" s="20">
        <f t="shared" si="6"/>
        <v>172970.45</v>
      </c>
      <c r="M637" s="25">
        <f t="shared" si="7"/>
        <v>10.16708691</v>
      </c>
      <c r="N637" s="25">
        <f t="shared" si="8"/>
        <v>14506.38012</v>
      </c>
      <c r="O637" s="25">
        <f t="shared" si="10"/>
        <v>17860014.65</v>
      </c>
      <c r="P637" s="25"/>
    </row>
    <row r="638" ht="15.75" customHeight="1">
      <c r="A638" s="7">
        <v>43002.0</v>
      </c>
      <c r="B638" s="19">
        <v>106744.3503</v>
      </c>
      <c r="C638" s="23">
        <f t="shared" si="1"/>
        <v>106.7443503</v>
      </c>
      <c r="D638" s="16">
        <f t="shared" si="2"/>
        <v>4.7</v>
      </c>
      <c r="E638" s="16">
        <f t="shared" si="3"/>
        <v>501.6984464</v>
      </c>
      <c r="F638" s="25">
        <f t="shared" si="4"/>
        <v>12040.76271</v>
      </c>
      <c r="G638" s="19">
        <f t="shared" si="12"/>
        <v>1278528.292</v>
      </c>
      <c r="H638" s="25">
        <v>282.48</v>
      </c>
      <c r="I638" s="28">
        <v>0.48650000000000004</v>
      </c>
      <c r="J638" s="25">
        <v>5.0</v>
      </c>
      <c r="K638" s="16">
        <f t="shared" si="5"/>
        <v>813.5876473</v>
      </c>
      <c r="L638" s="20">
        <f t="shared" si="6"/>
        <v>174191.1614</v>
      </c>
      <c r="M638" s="25">
        <f t="shared" si="7"/>
        <v>10.36857664</v>
      </c>
      <c r="N638" s="25">
        <f t="shared" si="8"/>
        <v>14799.5889</v>
      </c>
      <c r="O638" s="25">
        <f t="shared" si="10"/>
        <v>17874814.23</v>
      </c>
      <c r="P638" s="25"/>
    </row>
    <row r="639" ht="15.75" customHeight="1">
      <c r="A639" s="7">
        <v>43003.0</v>
      </c>
      <c r="B639" s="19">
        <v>101530.2447</v>
      </c>
      <c r="C639" s="23">
        <f t="shared" si="1"/>
        <v>101.5302447</v>
      </c>
      <c r="D639" s="16">
        <f t="shared" si="2"/>
        <v>4.7</v>
      </c>
      <c r="E639" s="16">
        <f t="shared" si="3"/>
        <v>477.1921501</v>
      </c>
      <c r="F639" s="25">
        <f t="shared" si="4"/>
        <v>11452.6116</v>
      </c>
      <c r="G639" s="19">
        <f t="shared" si="12"/>
        <v>1289980.904</v>
      </c>
      <c r="H639" s="25">
        <v>292.33</v>
      </c>
      <c r="I639" s="28">
        <v>0.5026666666666667</v>
      </c>
      <c r="J639" s="25">
        <v>5.0</v>
      </c>
      <c r="K639" s="16">
        <f t="shared" si="5"/>
        <v>799.5619582</v>
      </c>
      <c r="L639" s="20">
        <f t="shared" si="6"/>
        <v>174467.5066</v>
      </c>
      <c r="M639" s="25">
        <f t="shared" si="7"/>
        <v>9.846485305</v>
      </c>
      <c r="N639" s="25">
        <f t="shared" si="8"/>
        <v>14323.60743</v>
      </c>
      <c r="O639" s="25">
        <f t="shared" si="10"/>
        <v>17889137.84</v>
      </c>
      <c r="P639" s="25"/>
    </row>
    <row r="640" ht="15.75" customHeight="1">
      <c r="A640" s="7">
        <v>43004.0</v>
      </c>
      <c r="B640" s="19">
        <v>102987.1868</v>
      </c>
      <c r="C640" s="23">
        <f t="shared" si="1"/>
        <v>102.9871868</v>
      </c>
      <c r="D640" s="16">
        <f t="shared" si="2"/>
        <v>4.7</v>
      </c>
      <c r="E640" s="16">
        <f t="shared" si="3"/>
        <v>484.039778</v>
      </c>
      <c r="F640" s="25">
        <f t="shared" si="4"/>
        <v>11616.95467</v>
      </c>
      <c r="G640" s="19">
        <f t="shared" si="12"/>
        <v>1301597.858</v>
      </c>
      <c r="H640" s="25">
        <v>287.44</v>
      </c>
      <c r="I640" s="28">
        <v>0.49266666666666664</v>
      </c>
      <c r="J640" s="25">
        <v>5.0</v>
      </c>
      <c r="K640" s="16">
        <f t="shared" si="5"/>
        <v>794.9008798</v>
      </c>
      <c r="L640" s="20">
        <f t="shared" si="6"/>
        <v>175031.1231</v>
      </c>
      <c r="M640" s="25">
        <f t="shared" si="7"/>
        <v>9.955619146</v>
      </c>
      <c r="N640" s="25">
        <f t="shared" si="8"/>
        <v>14614.34371</v>
      </c>
      <c r="O640" s="25">
        <f t="shared" si="10"/>
        <v>17903752.19</v>
      </c>
      <c r="P640" s="25"/>
    </row>
    <row r="641" ht="15.75" customHeight="1">
      <c r="A641" s="7">
        <v>43005.0</v>
      </c>
      <c r="B641" s="19">
        <v>105672.8117</v>
      </c>
      <c r="C641" s="23">
        <f t="shared" si="1"/>
        <v>105.6728117</v>
      </c>
      <c r="D641" s="16">
        <f t="shared" si="2"/>
        <v>4.7</v>
      </c>
      <c r="E641" s="16">
        <f t="shared" si="3"/>
        <v>496.662215</v>
      </c>
      <c r="F641" s="25">
        <f t="shared" si="4"/>
        <v>11919.89316</v>
      </c>
      <c r="G641" s="19">
        <f t="shared" si="12"/>
        <v>1313517.752</v>
      </c>
      <c r="H641" s="25">
        <v>306.47</v>
      </c>
      <c r="I641" s="28">
        <v>0.49233333333333335</v>
      </c>
      <c r="J641" s="25">
        <v>5.0</v>
      </c>
      <c r="K641" s="16">
        <f t="shared" si="5"/>
        <v>815.0778795</v>
      </c>
      <c r="L641" s="20">
        <f t="shared" si="6"/>
        <v>186745.4299</v>
      </c>
      <c r="M641" s="25">
        <f t="shared" si="7"/>
        <v>9.574445675</v>
      </c>
      <c r="N641" s="25">
        <f t="shared" si="8"/>
        <v>14624.23832</v>
      </c>
      <c r="O641" s="25">
        <f t="shared" si="10"/>
        <v>17918376.42</v>
      </c>
      <c r="P641" s="25"/>
    </row>
    <row r="642" ht="15.75" customHeight="1">
      <c r="A642" s="7">
        <v>43006.0</v>
      </c>
      <c r="B642" s="19">
        <v>101865.3038</v>
      </c>
      <c r="C642" s="23">
        <f t="shared" si="1"/>
        <v>101.8653038</v>
      </c>
      <c r="D642" s="16">
        <f t="shared" si="2"/>
        <v>4.7</v>
      </c>
      <c r="E642" s="16">
        <f t="shared" si="3"/>
        <v>478.7669279</v>
      </c>
      <c r="F642" s="25">
        <f t="shared" si="4"/>
        <v>11490.40627</v>
      </c>
      <c r="G642" s="19">
        <f t="shared" si="12"/>
        <v>1325008.158</v>
      </c>
      <c r="H642" s="25">
        <v>299.16</v>
      </c>
      <c r="I642" s="28">
        <v>0.5003333333333333</v>
      </c>
      <c r="J642" s="25">
        <v>5.0</v>
      </c>
      <c r="K642" s="16">
        <f t="shared" si="5"/>
        <v>798.476843</v>
      </c>
      <c r="L642" s="20">
        <f t="shared" si="6"/>
        <v>179376.4157</v>
      </c>
      <c r="M642" s="25">
        <f t="shared" si="7"/>
        <v>9.60862627</v>
      </c>
      <c r="N642" s="25">
        <f t="shared" si="8"/>
        <v>14390.4064</v>
      </c>
      <c r="O642" s="25">
        <f t="shared" si="10"/>
        <v>17932766.83</v>
      </c>
      <c r="P642" s="25"/>
    </row>
    <row r="643" ht="15.75" customHeight="1">
      <c r="A643" s="7">
        <v>43007.0</v>
      </c>
      <c r="B643" s="19">
        <v>97747.1226</v>
      </c>
      <c r="C643" s="23">
        <f t="shared" si="1"/>
        <v>97.7471226</v>
      </c>
      <c r="D643" s="16">
        <f t="shared" si="2"/>
        <v>4.7</v>
      </c>
      <c r="E643" s="16">
        <f t="shared" si="3"/>
        <v>459.4114762</v>
      </c>
      <c r="F643" s="25">
        <f t="shared" si="4"/>
        <v>11025.87543</v>
      </c>
      <c r="G643" s="19">
        <f t="shared" si="12"/>
        <v>1336034.033</v>
      </c>
      <c r="H643" s="25">
        <v>291.47</v>
      </c>
      <c r="I643" s="28">
        <v>0.5051666666666667</v>
      </c>
      <c r="J643" s="25">
        <v>5.0</v>
      </c>
      <c r="K643" s="16">
        <f t="shared" si="5"/>
        <v>773.5978802</v>
      </c>
      <c r="L643" s="20">
        <f t="shared" si="6"/>
        <v>173093.3685</v>
      </c>
      <c r="M643" s="25">
        <f t="shared" si="7"/>
        <v>9.554850821</v>
      </c>
      <c r="N643" s="25">
        <f t="shared" si="8"/>
        <v>14252.72187</v>
      </c>
      <c r="O643" s="25">
        <f t="shared" si="10"/>
        <v>17947019.55</v>
      </c>
      <c r="P643" s="25"/>
    </row>
    <row r="644" ht="15.75" customHeight="1">
      <c r="A644" s="7">
        <v>43008.0</v>
      </c>
      <c r="B644" s="19">
        <v>97246.8496</v>
      </c>
      <c r="C644" s="23">
        <f t="shared" si="1"/>
        <v>97.2468496</v>
      </c>
      <c r="D644" s="16">
        <f t="shared" si="2"/>
        <v>4.7</v>
      </c>
      <c r="E644" s="16">
        <f t="shared" si="3"/>
        <v>457.0601931</v>
      </c>
      <c r="F644" s="25">
        <f t="shared" si="4"/>
        <v>10969.44463</v>
      </c>
      <c r="G644" s="19">
        <f t="shared" si="12"/>
        <v>1347003.478</v>
      </c>
      <c r="H644" s="25">
        <v>301.47</v>
      </c>
      <c r="I644" s="28">
        <v>0.5045</v>
      </c>
      <c r="J644" s="25">
        <v>5.0</v>
      </c>
      <c r="K644" s="16">
        <f t="shared" si="5"/>
        <v>768.6228914</v>
      </c>
      <c r="L644" s="20">
        <f t="shared" si="6"/>
        <v>179268.5828</v>
      </c>
      <c r="M644" s="25">
        <f t="shared" si="7"/>
        <v>9.178500047</v>
      </c>
      <c r="N644" s="25">
        <f t="shared" si="8"/>
        <v>14271.556</v>
      </c>
      <c r="O644" s="25">
        <f t="shared" si="10"/>
        <v>17961291.11</v>
      </c>
      <c r="P644" s="25"/>
    </row>
    <row r="645" ht="15.75" customHeight="1">
      <c r="A645" s="7">
        <v>43009.0</v>
      </c>
      <c r="B645" s="19">
        <v>101856.5841</v>
      </c>
      <c r="C645" s="23">
        <f t="shared" si="1"/>
        <v>101.8565841</v>
      </c>
      <c r="D645" s="16">
        <f t="shared" si="2"/>
        <v>4.7</v>
      </c>
      <c r="E645" s="16">
        <f t="shared" si="3"/>
        <v>478.7259453</v>
      </c>
      <c r="F645" s="25">
        <f t="shared" si="4"/>
        <v>11489.42269</v>
      </c>
      <c r="G645" s="19">
        <f t="shared" si="12"/>
        <v>1358492.901</v>
      </c>
      <c r="H645" s="25">
        <v>302.34</v>
      </c>
      <c r="I645" s="28">
        <v>0.5015</v>
      </c>
      <c r="J645" s="25">
        <v>5.0</v>
      </c>
      <c r="K645" s="16">
        <f t="shared" si="5"/>
        <v>800.2702052</v>
      </c>
      <c r="L645" s="20">
        <f t="shared" si="6"/>
        <v>180861.4158</v>
      </c>
      <c r="M645" s="25">
        <f t="shared" si="7"/>
        <v>9.52891691</v>
      </c>
      <c r="N645" s="25">
        <f t="shared" si="8"/>
        <v>14356.92921</v>
      </c>
      <c r="O645" s="25">
        <f t="shared" si="10"/>
        <v>17975648.04</v>
      </c>
      <c r="P645" s="25"/>
    </row>
    <row r="646" ht="15.75" customHeight="1">
      <c r="A646" s="7">
        <v>43010.0</v>
      </c>
      <c r="B646" s="19">
        <v>101498.7153</v>
      </c>
      <c r="C646" s="23">
        <f t="shared" si="1"/>
        <v>101.4987153</v>
      </c>
      <c r="D646" s="16">
        <f t="shared" si="2"/>
        <v>4.7</v>
      </c>
      <c r="E646" s="16">
        <f t="shared" si="3"/>
        <v>477.0439619</v>
      </c>
      <c r="F646" s="25">
        <f t="shared" si="4"/>
        <v>11449.05509</v>
      </c>
      <c r="G646" s="19">
        <f t="shared" si="12"/>
        <v>1369941.956</v>
      </c>
      <c r="H646" s="25">
        <v>297.48</v>
      </c>
      <c r="I646" s="28">
        <v>0.5003333333333333</v>
      </c>
      <c r="J646" s="25">
        <v>5.0</v>
      </c>
      <c r="K646" s="16">
        <f t="shared" si="5"/>
        <v>795.6033187</v>
      </c>
      <c r="L646" s="20">
        <f t="shared" si="6"/>
        <v>178369.0873</v>
      </c>
      <c r="M646" s="25">
        <f t="shared" si="7"/>
        <v>9.628115999</v>
      </c>
      <c r="N646" s="25">
        <f t="shared" si="8"/>
        <v>14390.4064</v>
      </c>
      <c r="O646" s="25">
        <f t="shared" si="10"/>
        <v>17990038.44</v>
      </c>
      <c r="P646" s="25"/>
    </row>
    <row r="647" ht="15.75" customHeight="1">
      <c r="A647" s="7">
        <v>43011.0</v>
      </c>
      <c r="B647" s="19">
        <v>101330.3025</v>
      </c>
      <c r="C647" s="23">
        <f t="shared" si="1"/>
        <v>101.3303025</v>
      </c>
      <c r="D647" s="16">
        <f t="shared" si="2"/>
        <v>4.7</v>
      </c>
      <c r="E647" s="16">
        <f t="shared" si="3"/>
        <v>476.2524218</v>
      </c>
      <c r="F647" s="25">
        <f t="shared" si="4"/>
        <v>11430.05812</v>
      </c>
      <c r="G647" s="19">
        <f t="shared" si="12"/>
        <v>1381372.014</v>
      </c>
      <c r="H647" s="25">
        <v>292.46</v>
      </c>
      <c r="I647" s="28">
        <v>0.49916666666666665</v>
      </c>
      <c r="J647" s="25">
        <v>5.0</v>
      </c>
      <c r="K647" s="16">
        <f t="shared" si="5"/>
        <v>792.4311129</v>
      </c>
      <c r="L647" s="20">
        <f t="shared" si="6"/>
        <v>175768.9482</v>
      </c>
      <c r="M647" s="25">
        <f t="shared" si="7"/>
        <v>9.754332238</v>
      </c>
      <c r="N647" s="25">
        <f t="shared" si="8"/>
        <v>14424.04007</v>
      </c>
      <c r="O647" s="25">
        <f t="shared" si="10"/>
        <v>18004462.48</v>
      </c>
      <c r="P647" s="25"/>
    </row>
    <row r="648" ht="15.75" customHeight="1">
      <c r="A648" s="7">
        <v>43012.0</v>
      </c>
      <c r="B648" s="19">
        <v>104322.349</v>
      </c>
      <c r="C648" s="23">
        <f t="shared" si="1"/>
        <v>104.322349</v>
      </c>
      <c r="D648" s="16">
        <f t="shared" si="2"/>
        <v>4.7</v>
      </c>
      <c r="E648" s="16">
        <f t="shared" si="3"/>
        <v>490.3150403</v>
      </c>
      <c r="F648" s="25">
        <f t="shared" si="4"/>
        <v>11767.56097</v>
      </c>
      <c r="G648" s="19">
        <f t="shared" si="12"/>
        <v>1393139.575</v>
      </c>
      <c r="H648" s="25">
        <v>292.66</v>
      </c>
      <c r="I648" s="28">
        <v>0.49116666666666664</v>
      </c>
      <c r="J648" s="25">
        <v>5.0</v>
      </c>
      <c r="K648" s="16">
        <f t="shared" si="5"/>
        <v>802.7546799</v>
      </c>
      <c r="L648" s="20">
        <f t="shared" si="6"/>
        <v>178753.9871</v>
      </c>
      <c r="M648" s="25">
        <f t="shared" si="7"/>
        <v>9.874656077</v>
      </c>
      <c r="N648" s="25">
        <f t="shared" si="8"/>
        <v>14658.97523</v>
      </c>
      <c r="O648" s="25">
        <f t="shared" si="10"/>
        <v>18019121.46</v>
      </c>
      <c r="P648" s="25"/>
    </row>
    <row r="649" ht="15.75" customHeight="1">
      <c r="A649" s="7">
        <v>43013.0</v>
      </c>
      <c r="B649" s="19">
        <v>107720.1602</v>
      </c>
      <c r="C649" s="23">
        <f t="shared" si="1"/>
        <v>107.7201602</v>
      </c>
      <c r="D649" s="16">
        <f t="shared" si="2"/>
        <v>4.7</v>
      </c>
      <c r="E649" s="16">
        <f t="shared" si="3"/>
        <v>506.2847529</v>
      </c>
      <c r="F649" s="25">
        <f t="shared" si="4"/>
        <v>12150.83407</v>
      </c>
      <c r="G649" s="19">
        <f t="shared" si="12"/>
        <v>1405290.409</v>
      </c>
      <c r="H649" s="25">
        <v>295.86</v>
      </c>
      <c r="I649" s="28">
        <v>0.48383333333333334</v>
      </c>
      <c r="J649" s="25">
        <v>5.0</v>
      </c>
      <c r="K649" s="16">
        <f t="shared" si="5"/>
        <v>816.5247988</v>
      </c>
      <c r="L649" s="20">
        <f t="shared" si="6"/>
        <v>183447.4681</v>
      </c>
      <c r="M649" s="25">
        <f t="shared" si="7"/>
        <v>9.935406191</v>
      </c>
      <c r="N649" s="25">
        <f t="shared" si="8"/>
        <v>14881.15742</v>
      </c>
      <c r="O649" s="25">
        <f t="shared" si="10"/>
        <v>18034002.62</v>
      </c>
      <c r="P649" s="25"/>
    </row>
    <row r="650" ht="15.75" customHeight="1">
      <c r="A650" s="7">
        <v>43014.0</v>
      </c>
      <c r="B650" s="19">
        <v>102813.1953</v>
      </c>
      <c r="C650" s="23">
        <f t="shared" si="1"/>
        <v>102.8131953</v>
      </c>
      <c r="D650" s="16">
        <f t="shared" si="2"/>
        <v>4.7</v>
      </c>
      <c r="E650" s="16">
        <f t="shared" si="3"/>
        <v>483.2220179</v>
      </c>
      <c r="F650" s="25">
        <f t="shared" si="4"/>
        <v>11597.32843</v>
      </c>
      <c r="G650" s="19">
        <f t="shared" si="12"/>
        <v>1416887.737</v>
      </c>
      <c r="H650" s="25">
        <v>308.59</v>
      </c>
      <c r="I650" s="28">
        <v>0.4995</v>
      </c>
      <c r="J650" s="25">
        <v>5.0</v>
      </c>
      <c r="K650" s="16">
        <f t="shared" si="5"/>
        <v>804.5646598</v>
      </c>
      <c r="L650" s="20">
        <f t="shared" si="6"/>
        <v>185339.3393</v>
      </c>
      <c r="M650" s="25">
        <f t="shared" si="7"/>
        <v>9.386022798</v>
      </c>
      <c r="N650" s="25">
        <f t="shared" si="8"/>
        <v>14414.41441</v>
      </c>
      <c r="O650" s="25">
        <f t="shared" si="10"/>
        <v>18048417.03</v>
      </c>
      <c r="P650" s="25"/>
    </row>
    <row r="651" ht="15.75" customHeight="1">
      <c r="A651" s="7">
        <v>43015.0</v>
      </c>
      <c r="B651" s="19">
        <v>100704.8489</v>
      </c>
      <c r="C651" s="23">
        <f t="shared" si="1"/>
        <v>100.7048489</v>
      </c>
      <c r="D651" s="16">
        <f t="shared" si="2"/>
        <v>4.7</v>
      </c>
      <c r="E651" s="16">
        <f t="shared" si="3"/>
        <v>473.3127898</v>
      </c>
      <c r="F651" s="25">
        <f t="shared" si="4"/>
        <v>11359.50696</v>
      </c>
      <c r="G651" s="19">
        <f t="shared" si="12"/>
        <v>1428247.244</v>
      </c>
      <c r="H651" s="25">
        <v>311.12</v>
      </c>
      <c r="I651" s="28">
        <v>0.5003333333333333</v>
      </c>
      <c r="J651" s="25">
        <v>5.0</v>
      </c>
      <c r="K651" s="16">
        <f t="shared" si="5"/>
        <v>789.3805528</v>
      </c>
      <c r="L651" s="20">
        <f t="shared" si="6"/>
        <v>186547.6349</v>
      </c>
      <c r="M651" s="25">
        <f t="shared" si="7"/>
        <v>9.133999711</v>
      </c>
      <c r="N651" s="25">
        <f t="shared" si="8"/>
        <v>14390.4064</v>
      </c>
      <c r="O651" s="25">
        <f t="shared" si="10"/>
        <v>18062807.44</v>
      </c>
      <c r="P651" s="25"/>
    </row>
    <row r="652" ht="15.75" customHeight="1">
      <c r="A652" s="7">
        <v>43016.0</v>
      </c>
      <c r="B652" s="19">
        <v>104067.9114</v>
      </c>
      <c r="C652" s="23">
        <f t="shared" si="1"/>
        <v>104.0679114</v>
      </c>
      <c r="D652" s="16">
        <f t="shared" si="2"/>
        <v>4.7</v>
      </c>
      <c r="E652" s="16">
        <f t="shared" si="3"/>
        <v>489.1191836</v>
      </c>
      <c r="F652" s="25">
        <f t="shared" si="4"/>
        <v>11738.86041</v>
      </c>
      <c r="G652" s="19">
        <f t="shared" si="12"/>
        <v>1439986.105</v>
      </c>
      <c r="H652" s="25">
        <v>308.61</v>
      </c>
      <c r="I652" s="28">
        <v>0.49466666666666664</v>
      </c>
      <c r="J652" s="25">
        <v>5.0</v>
      </c>
      <c r="K652" s="16">
        <f t="shared" si="5"/>
        <v>806.5031871</v>
      </c>
      <c r="L652" s="20">
        <f t="shared" si="6"/>
        <v>187162.3989</v>
      </c>
      <c r="M652" s="25">
        <f t="shared" si="7"/>
        <v>9.408027847</v>
      </c>
      <c r="N652" s="25">
        <f t="shared" si="8"/>
        <v>14555.25606</v>
      </c>
      <c r="O652" s="25">
        <f t="shared" si="10"/>
        <v>18077362.69</v>
      </c>
      <c r="P652" s="25"/>
    </row>
    <row r="653" ht="15.75" customHeight="1">
      <c r="A653" s="7">
        <v>43017.0</v>
      </c>
      <c r="B653" s="19">
        <v>104686.6792</v>
      </c>
      <c r="C653" s="23">
        <f t="shared" si="1"/>
        <v>104.6866792</v>
      </c>
      <c r="D653" s="16">
        <f t="shared" si="2"/>
        <v>4.7</v>
      </c>
      <c r="E653" s="16">
        <f t="shared" si="3"/>
        <v>492.0273922</v>
      </c>
      <c r="F653" s="25">
        <f t="shared" si="4"/>
        <v>11808.65741</v>
      </c>
      <c r="G653" s="19">
        <f t="shared" si="12"/>
        <v>1451794.762</v>
      </c>
      <c r="H653" s="25">
        <v>297.39</v>
      </c>
      <c r="I653" s="28">
        <v>0.4953333333333333</v>
      </c>
      <c r="J653" s="25">
        <v>5.0</v>
      </c>
      <c r="K653" s="16">
        <f t="shared" si="5"/>
        <v>812.3918943</v>
      </c>
      <c r="L653" s="20">
        <f t="shared" si="6"/>
        <v>180115.074</v>
      </c>
      <c r="M653" s="25">
        <f t="shared" si="7"/>
        <v>9.834260801</v>
      </c>
      <c r="N653" s="25">
        <f t="shared" si="8"/>
        <v>14535.66622</v>
      </c>
      <c r="O653" s="25">
        <f t="shared" si="10"/>
        <v>18091898.36</v>
      </c>
      <c r="P653" s="25"/>
    </row>
    <row r="654" ht="15.75" customHeight="1">
      <c r="A654" s="7">
        <v>43018.0</v>
      </c>
      <c r="B654" s="19">
        <v>106119.6349</v>
      </c>
      <c r="C654" s="23">
        <f t="shared" si="1"/>
        <v>106.1196349</v>
      </c>
      <c r="D654" s="16">
        <f t="shared" si="2"/>
        <v>4.7</v>
      </c>
      <c r="E654" s="16">
        <f t="shared" si="3"/>
        <v>498.762284</v>
      </c>
      <c r="F654" s="25">
        <f t="shared" si="4"/>
        <v>11970.29482</v>
      </c>
      <c r="G654" s="19">
        <f t="shared" si="12"/>
        <v>1463765.057</v>
      </c>
      <c r="H654" s="25">
        <v>299.87</v>
      </c>
      <c r="I654" s="28">
        <v>0.49083333333333334</v>
      </c>
      <c r="J654" s="25">
        <v>5.0</v>
      </c>
      <c r="K654" s="16">
        <f t="shared" si="5"/>
        <v>816.0305147</v>
      </c>
      <c r="L654" s="20">
        <f t="shared" si="6"/>
        <v>183282.1732</v>
      </c>
      <c r="M654" s="25">
        <f t="shared" si="7"/>
        <v>9.796611375</v>
      </c>
      <c r="N654" s="25">
        <f t="shared" si="8"/>
        <v>14668.93039</v>
      </c>
      <c r="O654" s="25">
        <f t="shared" si="10"/>
        <v>18106567.29</v>
      </c>
      <c r="P654" s="25"/>
    </row>
    <row r="655" ht="15.75" customHeight="1">
      <c r="A655" s="7">
        <v>43019.0</v>
      </c>
      <c r="B655" s="19">
        <v>109279.7021</v>
      </c>
      <c r="C655" s="23">
        <f t="shared" si="1"/>
        <v>109.2797021</v>
      </c>
      <c r="D655" s="16">
        <f t="shared" si="2"/>
        <v>4.7</v>
      </c>
      <c r="E655" s="16">
        <f t="shared" si="3"/>
        <v>513.6145999</v>
      </c>
      <c r="F655" s="25">
        <f t="shared" si="4"/>
        <v>12326.7504</v>
      </c>
      <c r="G655" s="19">
        <f t="shared" si="12"/>
        <v>1476091.807</v>
      </c>
      <c r="H655" s="25">
        <v>303.46</v>
      </c>
      <c r="I655" s="28">
        <v>0.489</v>
      </c>
      <c r="J655" s="25">
        <v>5.0</v>
      </c>
      <c r="K655" s="16">
        <f t="shared" si="5"/>
        <v>837.1917978</v>
      </c>
      <c r="L655" s="20">
        <f t="shared" si="6"/>
        <v>186171.7791</v>
      </c>
      <c r="M655" s="25">
        <f t="shared" si="7"/>
        <v>9.931755329</v>
      </c>
      <c r="N655" s="25">
        <f t="shared" si="8"/>
        <v>14723.92638</v>
      </c>
      <c r="O655" s="25">
        <f t="shared" si="10"/>
        <v>18121291.22</v>
      </c>
      <c r="P655" s="25"/>
    </row>
    <row r="656" ht="15.75" customHeight="1">
      <c r="A656" s="7">
        <v>43020.0</v>
      </c>
      <c r="B656" s="19">
        <v>105449.0222</v>
      </c>
      <c r="C656" s="23">
        <f t="shared" si="1"/>
        <v>105.4490222</v>
      </c>
      <c r="D656" s="16">
        <f t="shared" si="2"/>
        <v>4.7</v>
      </c>
      <c r="E656" s="16">
        <f t="shared" si="3"/>
        <v>495.6104043</v>
      </c>
      <c r="F656" s="25">
        <f t="shared" si="4"/>
        <v>11894.6497</v>
      </c>
      <c r="G656" s="19">
        <f t="shared" si="12"/>
        <v>1487986.457</v>
      </c>
      <c r="H656" s="25">
        <v>304.14</v>
      </c>
      <c r="I656" s="28">
        <v>0.49033333333333334</v>
      </c>
      <c r="J656" s="25">
        <v>5.0</v>
      </c>
      <c r="K656" s="16">
        <f t="shared" si="5"/>
        <v>810.047672</v>
      </c>
      <c r="L656" s="20">
        <f t="shared" si="6"/>
        <v>186081.5772</v>
      </c>
      <c r="M656" s="25">
        <f t="shared" si="7"/>
        <v>9.588254156</v>
      </c>
      <c r="N656" s="25">
        <f t="shared" si="8"/>
        <v>14683.88851</v>
      </c>
      <c r="O656" s="25">
        <f t="shared" si="10"/>
        <v>18135975.1</v>
      </c>
      <c r="P656" s="25"/>
    </row>
    <row r="657" ht="15.75" customHeight="1">
      <c r="A657" s="7">
        <v>43021.0</v>
      </c>
      <c r="B657" s="19">
        <v>110049.5848</v>
      </c>
      <c r="C657" s="23">
        <f t="shared" si="1"/>
        <v>110.0495848</v>
      </c>
      <c r="D657" s="16">
        <f t="shared" si="2"/>
        <v>4.7</v>
      </c>
      <c r="E657" s="16">
        <f t="shared" si="3"/>
        <v>517.2330486</v>
      </c>
      <c r="F657" s="25">
        <f t="shared" si="4"/>
        <v>12413.59317</v>
      </c>
      <c r="G657" s="19">
        <f t="shared" si="12"/>
        <v>1500400.05</v>
      </c>
      <c r="H657" s="25">
        <v>338.76</v>
      </c>
      <c r="I657" s="28">
        <v>0.4936666666666667</v>
      </c>
      <c r="J657" s="25">
        <v>5.0</v>
      </c>
      <c r="K657" s="16">
        <f t="shared" si="5"/>
        <v>851.1357166</v>
      </c>
      <c r="L657" s="20">
        <f t="shared" si="6"/>
        <v>205863.6057</v>
      </c>
      <c r="M657" s="25">
        <f t="shared" si="7"/>
        <v>9.045012929</v>
      </c>
      <c r="N657" s="25">
        <f t="shared" si="8"/>
        <v>14584.74004</v>
      </c>
      <c r="O657" s="25">
        <f t="shared" si="10"/>
        <v>18150559.84</v>
      </c>
      <c r="P657" s="25"/>
    </row>
    <row r="658" ht="15.75" customHeight="1">
      <c r="A658" s="7">
        <v>43022.0</v>
      </c>
      <c r="B658" s="19">
        <v>105135.748</v>
      </c>
      <c r="C658" s="23">
        <f t="shared" si="1"/>
        <v>105.135748</v>
      </c>
      <c r="D658" s="16">
        <f t="shared" si="2"/>
        <v>4.7</v>
      </c>
      <c r="E658" s="16">
        <f t="shared" si="3"/>
        <v>494.1380156</v>
      </c>
      <c r="F658" s="25">
        <f t="shared" si="4"/>
        <v>11859.31237</v>
      </c>
      <c r="G658" s="19">
        <f t="shared" si="12"/>
        <v>1512259.363</v>
      </c>
      <c r="H658" s="25">
        <v>339.63</v>
      </c>
      <c r="I658" s="28">
        <v>0.49566666666666664</v>
      </c>
      <c r="J658" s="25">
        <v>5.0</v>
      </c>
      <c r="K658" s="16">
        <f t="shared" si="5"/>
        <v>816.4258102</v>
      </c>
      <c r="L658" s="20">
        <f t="shared" si="6"/>
        <v>205559.5158</v>
      </c>
      <c r="M658" s="25">
        <f t="shared" si="7"/>
        <v>8.653926087</v>
      </c>
      <c r="N658" s="25">
        <f t="shared" si="8"/>
        <v>14525.89106</v>
      </c>
      <c r="O658" s="25">
        <f t="shared" si="10"/>
        <v>18165085.74</v>
      </c>
      <c r="P658" s="25"/>
    </row>
    <row r="659" ht="15.75" customHeight="1">
      <c r="A659" s="7">
        <v>43023.0</v>
      </c>
      <c r="B659" s="19">
        <v>108556.0976</v>
      </c>
      <c r="C659" s="23">
        <f t="shared" si="1"/>
        <v>108.5560976</v>
      </c>
      <c r="D659" s="16">
        <f t="shared" si="2"/>
        <v>4.7</v>
      </c>
      <c r="E659" s="16">
        <f t="shared" si="3"/>
        <v>510.2136587</v>
      </c>
      <c r="F659" s="25">
        <f t="shared" si="4"/>
        <v>12245.12781</v>
      </c>
      <c r="G659" s="19">
        <f t="shared" si="12"/>
        <v>1524504.49</v>
      </c>
      <c r="H659" s="25">
        <v>336.6</v>
      </c>
      <c r="I659" s="28">
        <v>0.48666666666666664</v>
      </c>
      <c r="J659" s="25">
        <v>5.0</v>
      </c>
      <c r="K659" s="16">
        <f t="shared" si="5"/>
        <v>827.6799353</v>
      </c>
      <c r="L659" s="20">
        <f t="shared" si="6"/>
        <v>207493.1507</v>
      </c>
      <c r="M659" s="25">
        <f t="shared" si="7"/>
        <v>8.852191821</v>
      </c>
      <c r="N659" s="25">
        <f t="shared" si="8"/>
        <v>14794.52055</v>
      </c>
      <c r="O659" s="25">
        <f t="shared" si="10"/>
        <v>18179880.26</v>
      </c>
      <c r="P659" s="25"/>
    </row>
    <row r="660" ht="15.75" customHeight="1">
      <c r="A660" s="7">
        <v>43024.0</v>
      </c>
      <c r="B660" s="19">
        <v>112491.5255</v>
      </c>
      <c r="C660" s="23">
        <f t="shared" si="1"/>
        <v>112.4915255</v>
      </c>
      <c r="D660" s="16">
        <f t="shared" si="2"/>
        <v>4.7</v>
      </c>
      <c r="E660" s="16">
        <f t="shared" si="3"/>
        <v>528.7101699</v>
      </c>
      <c r="F660" s="25">
        <f t="shared" si="4"/>
        <v>12689.04408</v>
      </c>
      <c r="G660" s="19">
        <f t="shared" si="12"/>
        <v>1537193.534</v>
      </c>
      <c r="H660" s="25">
        <v>333.38</v>
      </c>
      <c r="I660" s="28">
        <v>0.313</v>
      </c>
      <c r="J660" s="25">
        <f>AVERAGE(5,3)</f>
        <v>4</v>
      </c>
      <c r="K660" s="16">
        <f t="shared" si="5"/>
        <v>689.5261798</v>
      </c>
      <c r="L660" s="20">
        <f t="shared" si="6"/>
        <v>255626.8371</v>
      </c>
      <c r="M660" s="25">
        <f t="shared" si="7"/>
        <v>7.445840325</v>
      </c>
      <c r="N660" s="25">
        <f t="shared" si="8"/>
        <v>18402.55591</v>
      </c>
      <c r="O660" s="25">
        <f t="shared" si="10"/>
        <v>18198282.81</v>
      </c>
      <c r="P660" s="25"/>
    </row>
    <row r="661" ht="15.75" customHeight="1">
      <c r="A661" s="7">
        <v>43025.0</v>
      </c>
      <c r="B661" s="19">
        <v>114496.653</v>
      </c>
      <c r="C661" s="23">
        <f t="shared" si="1"/>
        <v>114.496653</v>
      </c>
      <c r="D661" s="16">
        <f t="shared" si="2"/>
        <v>4.7</v>
      </c>
      <c r="E661" s="16">
        <f t="shared" si="3"/>
        <v>538.1342691</v>
      </c>
      <c r="F661" s="25">
        <f t="shared" si="4"/>
        <v>12915.22246</v>
      </c>
      <c r="G661" s="19">
        <f t="shared" si="12"/>
        <v>1550108.757</v>
      </c>
      <c r="H661" s="25">
        <v>317.08</v>
      </c>
      <c r="I661" s="28">
        <v>0.23466666666666666</v>
      </c>
      <c r="J661" s="25">
        <v>3.0</v>
      </c>
      <c r="K661" s="16">
        <f t="shared" si="5"/>
        <v>701.5676397</v>
      </c>
      <c r="L661" s="20">
        <f t="shared" si="6"/>
        <v>243214.7727</v>
      </c>
      <c r="M661" s="25">
        <f t="shared" si="7"/>
        <v>7.965319487</v>
      </c>
      <c r="N661" s="25">
        <f t="shared" si="8"/>
        <v>18409.09091</v>
      </c>
      <c r="O661" s="25">
        <f t="shared" si="10"/>
        <v>18216691.9</v>
      </c>
      <c r="P661" s="25"/>
    </row>
    <row r="662" ht="15.75" customHeight="1">
      <c r="A662" s="7">
        <v>43026.0</v>
      </c>
      <c r="B662" s="19">
        <v>113792.9401</v>
      </c>
      <c r="C662" s="23">
        <f t="shared" si="1"/>
        <v>113.7929401</v>
      </c>
      <c r="D662" s="16">
        <f t="shared" si="2"/>
        <v>4.7</v>
      </c>
      <c r="E662" s="16">
        <f t="shared" si="3"/>
        <v>534.8268185</v>
      </c>
      <c r="F662" s="25">
        <f t="shared" si="4"/>
        <v>12835.84364</v>
      </c>
      <c r="G662" s="19">
        <f t="shared" si="12"/>
        <v>1562944.6</v>
      </c>
      <c r="H662" s="25">
        <v>314.32</v>
      </c>
      <c r="I662" s="28">
        <v>0.22916666666666666</v>
      </c>
      <c r="J662" s="25">
        <v>3.0</v>
      </c>
      <c r="K662" s="16">
        <f t="shared" si="5"/>
        <v>680.9137735</v>
      </c>
      <c r="L662" s="20">
        <f t="shared" si="6"/>
        <v>246884.0727</v>
      </c>
      <c r="M662" s="25">
        <f t="shared" si="7"/>
        <v>7.798707001</v>
      </c>
      <c r="N662" s="25">
        <f t="shared" si="8"/>
        <v>18850.90909</v>
      </c>
      <c r="O662" s="25">
        <f t="shared" si="10"/>
        <v>18235542.81</v>
      </c>
      <c r="P662" s="25"/>
    </row>
    <row r="663" ht="15.75" customHeight="1">
      <c r="A663" s="7">
        <v>43027.0</v>
      </c>
      <c r="B663" s="19">
        <v>117973.6768</v>
      </c>
      <c r="C663" s="23">
        <f t="shared" si="1"/>
        <v>117.9736768</v>
      </c>
      <c r="D663" s="16">
        <f t="shared" si="2"/>
        <v>4.7</v>
      </c>
      <c r="E663" s="16">
        <f t="shared" si="3"/>
        <v>554.476281</v>
      </c>
      <c r="F663" s="25">
        <f t="shared" si="4"/>
        <v>13307.43074</v>
      </c>
      <c r="G663" s="19">
        <f t="shared" si="12"/>
        <v>1576252.031</v>
      </c>
      <c r="H663" s="25">
        <v>308.09</v>
      </c>
      <c r="I663" s="28">
        <v>0.2285</v>
      </c>
      <c r="J663" s="25">
        <v>3.0</v>
      </c>
      <c r="K663" s="16">
        <f t="shared" si="5"/>
        <v>703.8768344</v>
      </c>
      <c r="L663" s="20">
        <f t="shared" si="6"/>
        <v>242696.7177</v>
      </c>
      <c r="M663" s="25">
        <f t="shared" si="7"/>
        <v>8.224728501</v>
      </c>
      <c r="N663" s="25">
        <f t="shared" si="8"/>
        <v>18905.9081</v>
      </c>
      <c r="O663" s="25">
        <f t="shared" si="10"/>
        <v>18254448.72</v>
      </c>
      <c r="P663" s="25"/>
    </row>
    <row r="664" ht="15.75" customHeight="1">
      <c r="A664" s="7">
        <v>43028.0</v>
      </c>
      <c r="B664" s="19">
        <v>117268.4555</v>
      </c>
      <c r="C664" s="23">
        <f t="shared" si="1"/>
        <v>117.2684555</v>
      </c>
      <c r="D664" s="16">
        <f t="shared" si="2"/>
        <v>4.7</v>
      </c>
      <c r="E664" s="16">
        <f t="shared" si="3"/>
        <v>551.1617409</v>
      </c>
      <c r="F664" s="25">
        <f t="shared" si="4"/>
        <v>13227.88178</v>
      </c>
      <c r="G664" s="19">
        <f t="shared" si="12"/>
        <v>1589479.913</v>
      </c>
      <c r="H664" s="25">
        <v>304.01</v>
      </c>
      <c r="I664" s="28">
        <v>0.228</v>
      </c>
      <c r="J664" s="25">
        <v>3.0</v>
      </c>
      <c r="K664" s="16">
        <f t="shared" si="5"/>
        <v>698.1382051</v>
      </c>
      <c r="L664" s="20">
        <f t="shared" si="6"/>
        <v>240007.8947</v>
      </c>
      <c r="M664" s="25">
        <f t="shared" si="7"/>
        <v>8.267154167</v>
      </c>
      <c r="N664" s="25">
        <f t="shared" si="8"/>
        <v>18947.36842</v>
      </c>
      <c r="O664" s="25">
        <f t="shared" si="10"/>
        <v>18273396.09</v>
      </c>
      <c r="P664" s="25"/>
    </row>
    <row r="665" ht="15.75" customHeight="1">
      <c r="A665" s="7">
        <v>43029.0</v>
      </c>
      <c r="B665" s="19">
        <v>116687.3756</v>
      </c>
      <c r="C665" s="23">
        <f t="shared" si="1"/>
        <v>116.6873756</v>
      </c>
      <c r="D665" s="16">
        <f t="shared" si="2"/>
        <v>4.7</v>
      </c>
      <c r="E665" s="16">
        <f t="shared" si="3"/>
        <v>548.4306653</v>
      </c>
      <c r="F665" s="25">
        <f t="shared" si="4"/>
        <v>13162.33597</v>
      </c>
      <c r="G665" s="19">
        <f t="shared" si="12"/>
        <v>1602642.249</v>
      </c>
      <c r="H665" s="25">
        <v>300.19</v>
      </c>
      <c r="I665" s="28">
        <v>0.22816666666666666</v>
      </c>
      <c r="J665" s="25">
        <v>3.0</v>
      </c>
      <c r="K665" s="16">
        <f t="shared" si="5"/>
        <v>695.1866489</v>
      </c>
      <c r="L665" s="20">
        <f t="shared" si="6"/>
        <v>236818.992</v>
      </c>
      <c r="M665" s="25">
        <f t="shared" si="7"/>
        <v>8.336959712</v>
      </c>
      <c r="N665" s="25">
        <f t="shared" si="8"/>
        <v>18933.52812</v>
      </c>
      <c r="O665" s="25">
        <f t="shared" si="10"/>
        <v>18292329.62</v>
      </c>
      <c r="P665" s="25"/>
    </row>
    <row r="666" ht="15.75" customHeight="1">
      <c r="A666" s="7">
        <v>43030.0</v>
      </c>
      <c r="B666" s="19">
        <v>118870.2012</v>
      </c>
      <c r="C666" s="23">
        <f t="shared" si="1"/>
        <v>118.8702012</v>
      </c>
      <c r="D666" s="16">
        <f t="shared" si="2"/>
        <v>4.7</v>
      </c>
      <c r="E666" s="16">
        <f t="shared" si="3"/>
        <v>558.6899456</v>
      </c>
      <c r="F666" s="25">
        <f t="shared" si="4"/>
        <v>13408.5587</v>
      </c>
      <c r="G666" s="19">
        <f t="shared" si="12"/>
        <v>1616050.808</v>
      </c>
      <c r="H666" s="25">
        <v>295.45</v>
      </c>
      <c r="I666" s="28">
        <v>0.2265</v>
      </c>
      <c r="J666" s="25">
        <v>3.0</v>
      </c>
      <c r="K666" s="16">
        <f t="shared" si="5"/>
        <v>703.0181816</v>
      </c>
      <c r="L666" s="20">
        <f t="shared" si="6"/>
        <v>234794.702</v>
      </c>
      <c r="M666" s="25">
        <f t="shared" si="7"/>
        <v>8.566137938</v>
      </c>
      <c r="N666" s="25">
        <f t="shared" si="8"/>
        <v>19072.84768</v>
      </c>
      <c r="O666" s="25">
        <f t="shared" si="10"/>
        <v>18311402.46</v>
      </c>
      <c r="P666" s="25"/>
    </row>
    <row r="667" ht="15.75" customHeight="1">
      <c r="A667" s="7">
        <v>43031.0</v>
      </c>
      <c r="B667" s="19">
        <v>117763.0093</v>
      </c>
      <c r="C667" s="23">
        <f t="shared" si="1"/>
        <v>117.7630093</v>
      </c>
      <c r="D667" s="16">
        <f t="shared" si="2"/>
        <v>4.7</v>
      </c>
      <c r="E667" s="16">
        <f t="shared" si="3"/>
        <v>553.4861437</v>
      </c>
      <c r="F667" s="25">
        <f t="shared" si="4"/>
        <v>13283.66745</v>
      </c>
      <c r="G667" s="19">
        <f t="shared" si="12"/>
        <v>1629334.475</v>
      </c>
      <c r="H667" s="25">
        <v>286.95</v>
      </c>
      <c r="I667" s="28">
        <v>0.22716666666666668</v>
      </c>
      <c r="J667" s="25">
        <v>3.0</v>
      </c>
      <c r="K667" s="16">
        <f t="shared" si="5"/>
        <v>698.5200128</v>
      </c>
      <c r="L667" s="20">
        <f t="shared" si="6"/>
        <v>227370.5062</v>
      </c>
      <c r="M667" s="25">
        <f t="shared" si="7"/>
        <v>8.76345024</v>
      </c>
      <c r="N667" s="25">
        <f t="shared" si="8"/>
        <v>19016.87454</v>
      </c>
      <c r="O667" s="25">
        <f t="shared" si="10"/>
        <v>18330419.34</v>
      </c>
      <c r="P667" s="25"/>
    </row>
    <row r="668" ht="15.75" customHeight="1">
      <c r="A668" s="7">
        <v>43032.0</v>
      </c>
      <c r="B668" s="19">
        <v>121642.1225</v>
      </c>
      <c r="C668" s="23">
        <f t="shared" si="1"/>
        <v>121.6421225</v>
      </c>
      <c r="D668" s="16">
        <f t="shared" si="2"/>
        <v>4.7</v>
      </c>
      <c r="E668" s="16">
        <f t="shared" si="3"/>
        <v>571.7179758</v>
      </c>
      <c r="F668" s="25">
        <f t="shared" si="4"/>
        <v>13721.23142</v>
      </c>
      <c r="G668" s="19">
        <f t="shared" si="12"/>
        <v>1643055.707</v>
      </c>
      <c r="H668" s="25">
        <v>298.33</v>
      </c>
      <c r="I668" s="28">
        <v>0.22733333333333333</v>
      </c>
      <c r="J668" s="25">
        <v>3.0</v>
      </c>
      <c r="K668" s="16">
        <f t="shared" si="5"/>
        <v>722.0586286</v>
      </c>
      <c r="L668" s="20">
        <f t="shared" si="6"/>
        <v>236214.3695</v>
      </c>
      <c r="M668" s="25">
        <f t="shared" si="7"/>
        <v>8.713207063</v>
      </c>
      <c r="N668" s="25">
        <f t="shared" si="8"/>
        <v>19002.93255</v>
      </c>
      <c r="O668" s="25">
        <f t="shared" si="10"/>
        <v>18349422.27</v>
      </c>
      <c r="P668" s="25"/>
    </row>
    <row r="669" ht="15.75" customHeight="1">
      <c r="A669" s="7">
        <v>43033.0</v>
      </c>
      <c r="B669" s="19">
        <v>118684.8641</v>
      </c>
      <c r="C669" s="23">
        <f t="shared" si="1"/>
        <v>118.6848641</v>
      </c>
      <c r="D669" s="16">
        <f t="shared" si="2"/>
        <v>4.7</v>
      </c>
      <c r="E669" s="16">
        <f t="shared" si="3"/>
        <v>557.8188613</v>
      </c>
      <c r="F669" s="25">
        <f t="shared" si="4"/>
        <v>13387.65267</v>
      </c>
      <c r="G669" s="19">
        <f t="shared" si="12"/>
        <v>1656443.359</v>
      </c>
      <c r="H669" s="25">
        <v>297.93</v>
      </c>
      <c r="I669" s="28">
        <v>0.22966666666666666</v>
      </c>
      <c r="J669" s="25">
        <v>3.0</v>
      </c>
      <c r="K669" s="16">
        <f t="shared" si="5"/>
        <v>711.7355471</v>
      </c>
      <c r="L669" s="20">
        <f t="shared" si="6"/>
        <v>233501.016</v>
      </c>
      <c r="M669" s="25">
        <f t="shared" si="7"/>
        <v>8.600167722</v>
      </c>
      <c r="N669" s="25">
        <f t="shared" si="8"/>
        <v>18809.86938</v>
      </c>
      <c r="O669" s="25">
        <f t="shared" si="10"/>
        <v>18368232.14</v>
      </c>
      <c r="P669" s="25"/>
    </row>
    <row r="670" ht="15.75" customHeight="1">
      <c r="A670" s="7">
        <v>43034.0</v>
      </c>
      <c r="B670" s="19">
        <v>114761.8238</v>
      </c>
      <c r="C670" s="23">
        <f t="shared" si="1"/>
        <v>114.7618238</v>
      </c>
      <c r="D670" s="16">
        <f t="shared" si="2"/>
        <v>4.7</v>
      </c>
      <c r="E670" s="16">
        <f t="shared" si="3"/>
        <v>539.3805719</v>
      </c>
      <c r="F670" s="25">
        <f t="shared" si="4"/>
        <v>12945.13372</v>
      </c>
      <c r="G670" s="19">
        <f t="shared" si="12"/>
        <v>1669388.493</v>
      </c>
      <c r="H670" s="25">
        <v>296.53</v>
      </c>
      <c r="I670" s="28">
        <v>0.23116666666666666</v>
      </c>
      <c r="J670" s="25">
        <v>3.0</v>
      </c>
      <c r="K670" s="16">
        <f t="shared" si="5"/>
        <v>692.7044937</v>
      </c>
      <c r="L670" s="20">
        <f t="shared" si="6"/>
        <v>230895.7462</v>
      </c>
      <c r="M670" s="25">
        <f t="shared" si="7"/>
        <v>8.409726426</v>
      </c>
      <c r="N670" s="25">
        <f t="shared" si="8"/>
        <v>18687.81543</v>
      </c>
      <c r="O670" s="25">
        <f t="shared" si="10"/>
        <v>18386919.96</v>
      </c>
      <c r="P670" s="25"/>
    </row>
    <row r="671" ht="15.75" customHeight="1">
      <c r="A671" s="7">
        <v>43035.0</v>
      </c>
      <c r="B671" s="19">
        <v>117091.7153</v>
      </c>
      <c r="C671" s="23">
        <f t="shared" si="1"/>
        <v>117.0917153</v>
      </c>
      <c r="D671" s="16">
        <f t="shared" si="2"/>
        <v>4.7</v>
      </c>
      <c r="E671" s="16">
        <f t="shared" si="3"/>
        <v>550.3310619</v>
      </c>
      <c r="F671" s="25">
        <f t="shared" si="4"/>
        <v>13207.94549</v>
      </c>
      <c r="G671" s="19">
        <f t="shared" si="12"/>
        <v>1682596.438</v>
      </c>
      <c r="H671" s="25">
        <v>297.42</v>
      </c>
      <c r="I671" s="28">
        <v>0.22783333333333333</v>
      </c>
      <c r="J671" s="25">
        <v>3.0</v>
      </c>
      <c r="K671" s="16">
        <f t="shared" si="5"/>
        <v>696.576446</v>
      </c>
      <c r="L671" s="20">
        <f t="shared" si="6"/>
        <v>234977.03</v>
      </c>
      <c r="M671" s="25">
        <f t="shared" si="7"/>
        <v>8.431427629</v>
      </c>
      <c r="N671" s="25">
        <f t="shared" si="8"/>
        <v>18961.22897</v>
      </c>
      <c r="O671" s="25">
        <f t="shared" si="10"/>
        <v>18405881.19</v>
      </c>
      <c r="P671" s="25"/>
    </row>
    <row r="672" ht="15.75" customHeight="1">
      <c r="A672" s="7">
        <v>43036.0</v>
      </c>
      <c r="B672" s="19">
        <v>118629.8189</v>
      </c>
      <c r="C672" s="23">
        <f t="shared" si="1"/>
        <v>118.6298189</v>
      </c>
      <c r="D672" s="16">
        <f t="shared" si="2"/>
        <v>4.7</v>
      </c>
      <c r="E672" s="16">
        <f t="shared" si="3"/>
        <v>557.5601488</v>
      </c>
      <c r="F672" s="25">
        <f t="shared" si="4"/>
        <v>13381.44357</v>
      </c>
      <c r="G672" s="19">
        <f t="shared" si="12"/>
        <v>1695977.882</v>
      </c>
      <c r="H672" s="25">
        <v>296.3</v>
      </c>
      <c r="I672" s="28">
        <v>0.22816666666666666</v>
      </c>
      <c r="J672" s="25">
        <v>3.0</v>
      </c>
      <c r="K672" s="16">
        <f t="shared" si="5"/>
        <v>706.7591146</v>
      </c>
      <c r="L672" s="20">
        <f t="shared" si="6"/>
        <v>233750.1826</v>
      </c>
      <c r="M672" s="25">
        <f t="shared" si="7"/>
        <v>8.587015904</v>
      </c>
      <c r="N672" s="25">
        <f t="shared" si="8"/>
        <v>18933.52812</v>
      </c>
      <c r="O672" s="25">
        <f t="shared" si="10"/>
        <v>18424814.71</v>
      </c>
      <c r="P672" s="25"/>
    </row>
    <row r="673" ht="15.75" customHeight="1">
      <c r="A673" s="7">
        <v>43037.0</v>
      </c>
      <c r="B673" s="19">
        <v>117105.7539</v>
      </c>
      <c r="C673" s="23">
        <f t="shared" si="1"/>
        <v>117.1057539</v>
      </c>
      <c r="D673" s="16">
        <f t="shared" si="2"/>
        <v>4.7</v>
      </c>
      <c r="E673" s="16">
        <f t="shared" si="3"/>
        <v>550.3970433</v>
      </c>
      <c r="F673" s="25">
        <f t="shared" si="4"/>
        <v>13209.52904</v>
      </c>
      <c r="G673" s="19">
        <f t="shared" si="12"/>
        <v>1709187.411</v>
      </c>
      <c r="H673" s="25">
        <v>305.09</v>
      </c>
      <c r="I673" s="28">
        <v>0.22966666666666666</v>
      </c>
      <c r="J673" s="25">
        <v>3.0</v>
      </c>
      <c r="K673" s="16">
        <f t="shared" si="5"/>
        <v>702.2658571</v>
      </c>
      <c r="L673" s="20">
        <f t="shared" si="6"/>
        <v>239112.627</v>
      </c>
      <c r="M673" s="25">
        <f t="shared" si="7"/>
        <v>8.286594401</v>
      </c>
      <c r="N673" s="25">
        <f t="shared" si="8"/>
        <v>18809.86938</v>
      </c>
      <c r="O673" s="25">
        <f t="shared" si="10"/>
        <v>18443624.58</v>
      </c>
      <c r="P673" s="25"/>
    </row>
    <row r="674" ht="15.75" customHeight="1">
      <c r="A674" s="7">
        <v>43038.0</v>
      </c>
      <c r="B674" s="19">
        <v>115204.0015</v>
      </c>
      <c r="C674" s="23">
        <f t="shared" si="1"/>
        <v>115.2040015</v>
      </c>
      <c r="D674" s="16">
        <f t="shared" si="2"/>
        <v>4.7</v>
      </c>
      <c r="E674" s="16">
        <f t="shared" si="3"/>
        <v>541.4588071</v>
      </c>
      <c r="F674" s="25">
        <f t="shared" si="4"/>
        <v>12995.01137</v>
      </c>
      <c r="G674" s="19">
        <f t="shared" si="12"/>
        <v>1722182.422</v>
      </c>
      <c r="H674" s="25">
        <v>307.75</v>
      </c>
      <c r="I674" s="28">
        <v>0.23366666666666666</v>
      </c>
      <c r="J674" s="25">
        <v>3.0</v>
      </c>
      <c r="K674" s="16">
        <f t="shared" si="5"/>
        <v>702.8937477</v>
      </c>
      <c r="L674" s="20">
        <f t="shared" si="6"/>
        <v>237068.4736</v>
      </c>
      <c r="M674" s="25">
        <f t="shared" si="7"/>
        <v>8.222315164</v>
      </c>
      <c r="N674" s="25">
        <f t="shared" si="8"/>
        <v>18487.87447</v>
      </c>
      <c r="O674" s="25">
        <f t="shared" si="10"/>
        <v>18462112.46</v>
      </c>
      <c r="P674" s="25"/>
    </row>
    <row r="675" ht="15.75" customHeight="1">
      <c r="A675" s="7">
        <v>43039.0</v>
      </c>
      <c r="B675" s="19">
        <v>119297.9707</v>
      </c>
      <c r="C675" s="23">
        <f t="shared" si="1"/>
        <v>119.2979707</v>
      </c>
      <c r="D675" s="16">
        <f t="shared" si="2"/>
        <v>4.7</v>
      </c>
      <c r="E675" s="16">
        <f t="shared" si="3"/>
        <v>560.7004623</v>
      </c>
      <c r="F675" s="25">
        <f t="shared" si="4"/>
        <v>13456.81109</v>
      </c>
      <c r="G675" s="19">
        <f t="shared" si="12"/>
        <v>1735639.233</v>
      </c>
      <c r="H675" s="25">
        <v>305.88</v>
      </c>
      <c r="I675" s="28">
        <v>0.22633333333333333</v>
      </c>
      <c r="J675" s="25">
        <v>3.0</v>
      </c>
      <c r="K675" s="16">
        <f t="shared" si="5"/>
        <v>705.0289146</v>
      </c>
      <c r="L675" s="20">
        <f t="shared" si="6"/>
        <v>243262.4448</v>
      </c>
      <c r="M675" s="25">
        <f t="shared" si="7"/>
        <v>8.297711824</v>
      </c>
      <c r="N675" s="25">
        <f t="shared" si="8"/>
        <v>19086.89249</v>
      </c>
      <c r="O675" s="25">
        <f t="shared" si="10"/>
        <v>18481199.35</v>
      </c>
      <c r="P675" s="25"/>
    </row>
    <row r="676" ht="15.75" customHeight="1">
      <c r="A676" s="7">
        <v>43040.0</v>
      </c>
      <c r="B676" s="19">
        <v>120477.0125</v>
      </c>
      <c r="C676" s="23">
        <f t="shared" si="1"/>
        <v>120.4770125</v>
      </c>
      <c r="D676" s="16">
        <f t="shared" si="2"/>
        <v>4.7</v>
      </c>
      <c r="E676" s="16">
        <f t="shared" si="3"/>
        <v>566.2419588</v>
      </c>
      <c r="F676" s="25">
        <f t="shared" si="4"/>
        <v>13589.80701</v>
      </c>
      <c r="G676" s="19">
        <f t="shared" si="12"/>
        <v>1749229.041</v>
      </c>
      <c r="H676" s="25">
        <v>291.69</v>
      </c>
      <c r="I676" s="28">
        <v>0.23083333333333333</v>
      </c>
      <c r="J676" s="25">
        <v>3.0</v>
      </c>
      <c r="K676" s="16">
        <f t="shared" si="5"/>
        <v>726.1528823</v>
      </c>
      <c r="L676" s="20">
        <f t="shared" si="6"/>
        <v>227455.0181</v>
      </c>
      <c r="M676" s="25">
        <f t="shared" si="7"/>
        <v>8.962084323</v>
      </c>
      <c r="N676" s="25">
        <f t="shared" si="8"/>
        <v>18714.80144</v>
      </c>
      <c r="O676" s="25">
        <f t="shared" si="10"/>
        <v>18499914.15</v>
      </c>
      <c r="P676" s="25"/>
    </row>
    <row r="677" ht="15.75" customHeight="1">
      <c r="A677" s="7">
        <v>43041.0</v>
      </c>
      <c r="B677" s="19">
        <v>115774.5028</v>
      </c>
      <c r="C677" s="23">
        <f t="shared" si="1"/>
        <v>115.7745028</v>
      </c>
      <c r="D677" s="16">
        <f t="shared" si="2"/>
        <v>4.7</v>
      </c>
      <c r="E677" s="16">
        <f t="shared" si="3"/>
        <v>544.1401632</v>
      </c>
      <c r="F677" s="25">
        <f t="shared" si="4"/>
        <v>13059.36392</v>
      </c>
      <c r="G677" s="19">
        <f t="shared" si="12"/>
        <v>1762288.404</v>
      </c>
      <c r="H677" s="25">
        <v>287.43</v>
      </c>
      <c r="I677" s="28">
        <v>0.2305</v>
      </c>
      <c r="J677" s="25">
        <v>3.0</v>
      </c>
      <c r="K677" s="16">
        <f t="shared" si="5"/>
        <v>696.8017089</v>
      </c>
      <c r="L677" s="20">
        <f t="shared" si="6"/>
        <v>224457.2668</v>
      </c>
      <c r="M677" s="25">
        <f t="shared" si="7"/>
        <v>8.727294131</v>
      </c>
      <c r="N677" s="25">
        <f t="shared" si="8"/>
        <v>18741.86551</v>
      </c>
      <c r="O677" s="25">
        <f t="shared" si="10"/>
        <v>18518656.02</v>
      </c>
      <c r="P677" s="25"/>
    </row>
    <row r="678" ht="15.75" customHeight="1">
      <c r="A678" s="7">
        <v>43042.0</v>
      </c>
      <c r="B678" s="19">
        <v>113706.9239</v>
      </c>
      <c r="C678" s="23">
        <f t="shared" si="1"/>
        <v>113.7069239</v>
      </c>
      <c r="D678" s="16">
        <f t="shared" si="2"/>
        <v>4.7</v>
      </c>
      <c r="E678" s="16">
        <f t="shared" si="3"/>
        <v>534.4225423</v>
      </c>
      <c r="F678" s="25">
        <f t="shared" si="4"/>
        <v>12826.14102</v>
      </c>
      <c r="G678" s="19">
        <f t="shared" si="12"/>
        <v>1775114.545</v>
      </c>
      <c r="H678" s="25">
        <v>305.71</v>
      </c>
      <c r="I678" s="28">
        <v>0.228</v>
      </c>
      <c r="J678" s="25">
        <v>3.0</v>
      </c>
      <c r="K678" s="16">
        <f t="shared" si="5"/>
        <v>676.9352203</v>
      </c>
      <c r="L678" s="20">
        <f t="shared" si="6"/>
        <v>241350</v>
      </c>
      <c r="M678" s="25">
        <f t="shared" si="7"/>
        <v>7.971498456</v>
      </c>
      <c r="N678" s="25">
        <f t="shared" si="8"/>
        <v>18947.36842</v>
      </c>
      <c r="O678" s="25">
        <f t="shared" si="10"/>
        <v>18537603.39</v>
      </c>
      <c r="P678" s="25"/>
    </row>
    <row r="679" ht="15.75" customHeight="1">
      <c r="A679" s="7">
        <v>43043.0</v>
      </c>
      <c r="B679" s="19">
        <v>111929.8264</v>
      </c>
      <c r="C679" s="23">
        <f t="shared" si="1"/>
        <v>111.9298264</v>
      </c>
      <c r="D679" s="16">
        <f t="shared" si="2"/>
        <v>4.7</v>
      </c>
      <c r="E679" s="16">
        <f t="shared" si="3"/>
        <v>526.0701841</v>
      </c>
      <c r="F679" s="25">
        <f t="shared" si="4"/>
        <v>12625.68442</v>
      </c>
      <c r="G679" s="19">
        <f t="shared" si="12"/>
        <v>1787740.23</v>
      </c>
      <c r="H679" s="25">
        <v>300.47</v>
      </c>
      <c r="I679" s="28">
        <v>0.22966666666666666</v>
      </c>
      <c r="J679" s="25">
        <v>3.0</v>
      </c>
      <c r="K679" s="16">
        <f t="shared" si="5"/>
        <v>671.2265867</v>
      </c>
      <c r="L679" s="20">
        <f t="shared" si="6"/>
        <v>235491.7271</v>
      </c>
      <c r="M679" s="25">
        <f t="shared" si="7"/>
        <v>8.04211972</v>
      </c>
      <c r="N679" s="25">
        <f t="shared" si="8"/>
        <v>18809.86938</v>
      </c>
      <c r="O679" s="25">
        <f t="shared" si="10"/>
        <v>18556413.25</v>
      </c>
      <c r="P679" s="25"/>
    </row>
    <row r="680" ht="15.75" customHeight="1">
      <c r="A680" s="7">
        <v>43044.0</v>
      </c>
      <c r="B680" s="19">
        <v>117028.67</v>
      </c>
      <c r="C680" s="23">
        <f t="shared" si="1"/>
        <v>117.02867</v>
      </c>
      <c r="D680" s="16">
        <f t="shared" si="2"/>
        <v>4.7</v>
      </c>
      <c r="E680" s="16">
        <f t="shared" si="3"/>
        <v>550.034749</v>
      </c>
      <c r="F680" s="25">
        <f t="shared" si="4"/>
        <v>13200.83398</v>
      </c>
      <c r="G680" s="19">
        <f t="shared" si="12"/>
        <v>1800941.064</v>
      </c>
      <c r="H680" s="25">
        <v>296.26</v>
      </c>
      <c r="I680" s="28">
        <v>0.22566666666666665</v>
      </c>
      <c r="J680" s="25">
        <v>3.0</v>
      </c>
      <c r="K680" s="16">
        <f t="shared" si="5"/>
        <v>689.580602</v>
      </c>
      <c r="L680" s="20">
        <f t="shared" si="6"/>
        <v>236307.8287</v>
      </c>
      <c r="M680" s="25">
        <f t="shared" si="7"/>
        <v>8.379430794</v>
      </c>
      <c r="N680" s="25">
        <f t="shared" si="8"/>
        <v>19143.27917</v>
      </c>
      <c r="O680" s="25">
        <f t="shared" si="10"/>
        <v>18575556.53</v>
      </c>
      <c r="P680" s="25"/>
    </row>
    <row r="681" ht="15.75" customHeight="1">
      <c r="A681" s="7">
        <v>43045.0</v>
      </c>
      <c r="B681" s="19">
        <v>114621.414</v>
      </c>
      <c r="C681" s="23">
        <f t="shared" si="1"/>
        <v>114.621414</v>
      </c>
      <c r="D681" s="16">
        <f t="shared" si="2"/>
        <v>4.7</v>
      </c>
      <c r="E681" s="16">
        <f t="shared" si="3"/>
        <v>538.7206458</v>
      </c>
      <c r="F681" s="25">
        <f t="shared" si="4"/>
        <v>12929.2955</v>
      </c>
      <c r="G681" s="19">
        <f t="shared" si="12"/>
        <v>1813870.359</v>
      </c>
      <c r="H681" s="25">
        <v>298.89</v>
      </c>
      <c r="I681" s="28">
        <v>0.22949999999999998</v>
      </c>
      <c r="J681" s="25">
        <v>3.0</v>
      </c>
      <c r="K681" s="16">
        <f t="shared" si="5"/>
        <v>686.8688234</v>
      </c>
      <c r="L681" s="20">
        <f t="shared" si="6"/>
        <v>234423.5294</v>
      </c>
      <c r="M681" s="25">
        <f t="shared" si="7"/>
        <v>8.273036114</v>
      </c>
      <c r="N681" s="25">
        <f t="shared" si="8"/>
        <v>18823.52941</v>
      </c>
      <c r="O681" s="25">
        <f t="shared" si="10"/>
        <v>18594380.06</v>
      </c>
      <c r="P681" s="25"/>
    </row>
    <row r="682" ht="15.75" customHeight="1">
      <c r="A682" s="7">
        <v>43046.0</v>
      </c>
      <c r="B682" s="19">
        <v>113925.2212</v>
      </c>
      <c r="C682" s="23">
        <f t="shared" si="1"/>
        <v>113.9252212</v>
      </c>
      <c r="D682" s="16">
        <f t="shared" si="2"/>
        <v>4.7</v>
      </c>
      <c r="E682" s="16">
        <f t="shared" si="3"/>
        <v>535.4485396</v>
      </c>
      <c r="F682" s="25">
        <f t="shared" si="4"/>
        <v>12850.76495</v>
      </c>
      <c r="G682" s="19">
        <f t="shared" si="12"/>
        <v>1826721.124</v>
      </c>
      <c r="H682" s="25">
        <v>294.66</v>
      </c>
      <c r="I682" s="28">
        <v>0.22866666666666668</v>
      </c>
      <c r="J682" s="25">
        <v>3.0</v>
      </c>
      <c r="K682" s="16">
        <f t="shared" si="5"/>
        <v>680.2179596</v>
      </c>
      <c r="L682" s="20">
        <f t="shared" si="6"/>
        <v>231948.105</v>
      </c>
      <c r="M682" s="25">
        <f t="shared" si="7"/>
        <v>8.310543184</v>
      </c>
      <c r="N682" s="25">
        <f t="shared" si="8"/>
        <v>18892.12828</v>
      </c>
      <c r="O682" s="25">
        <f t="shared" si="10"/>
        <v>18613272.19</v>
      </c>
      <c r="P682" s="25"/>
    </row>
    <row r="683" ht="15.75" customHeight="1">
      <c r="A683" s="7">
        <v>43047.0</v>
      </c>
      <c r="B683" s="19">
        <v>116144.1465</v>
      </c>
      <c r="C683" s="23">
        <f t="shared" si="1"/>
        <v>116.1441465</v>
      </c>
      <c r="D683" s="16">
        <f t="shared" si="2"/>
        <v>4.7</v>
      </c>
      <c r="E683" s="16">
        <f t="shared" si="3"/>
        <v>545.8774886</v>
      </c>
      <c r="F683" s="25">
        <f t="shared" si="4"/>
        <v>13101.05973</v>
      </c>
      <c r="G683" s="19">
        <f t="shared" si="12"/>
        <v>1839822.184</v>
      </c>
      <c r="H683" s="25">
        <v>309.07</v>
      </c>
      <c r="I683" s="28">
        <v>0.22833333333333333</v>
      </c>
      <c r="J683" s="25">
        <v>3.0</v>
      </c>
      <c r="K683" s="16">
        <f t="shared" si="5"/>
        <v>692.4557031</v>
      </c>
      <c r="L683" s="20">
        <f t="shared" si="6"/>
        <v>243646.4234</v>
      </c>
      <c r="M683" s="25">
        <f t="shared" si="7"/>
        <v>8.065617922</v>
      </c>
      <c r="N683" s="25">
        <f t="shared" si="8"/>
        <v>18919.70803</v>
      </c>
      <c r="O683" s="25">
        <f t="shared" si="10"/>
        <v>18632191.9</v>
      </c>
      <c r="P683" s="25"/>
    </row>
    <row r="684" ht="15.75" customHeight="1">
      <c r="A684" s="7">
        <v>43048.0</v>
      </c>
      <c r="B684" s="19">
        <v>114107.822</v>
      </c>
      <c r="C684" s="23">
        <f t="shared" si="1"/>
        <v>114.107822</v>
      </c>
      <c r="D684" s="16">
        <f t="shared" si="2"/>
        <v>4.7</v>
      </c>
      <c r="E684" s="16">
        <f t="shared" si="3"/>
        <v>536.3067634</v>
      </c>
      <c r="F684" s="25">
        <f t="shared" si="4"/>
        <v>12871.36232</v>
      </c>
      <c r="G684" s="19">
        <f t="shared" si="12"/>
        <v>1852693.546</v>
      </c>
      <c r="H684" s="25">
        <v>320.88</v>
      </c>
      <c r="I684" s="28">
        <v>0.2298333333333333</v>
      </c>
      <c r="J684" s="25">
        <v>3.0</v>
      </c>
      <c r="K684" s="16">
        <f t="shared" si="5"/>
        <v>684.784284</v>
      </c>
      <c r="L684" s="20">
        <f t="shared" si="6"/>
        <v>251305.5838</v>
      </c>
      <c r="M684" s="25">
        <f t="shared" si="7"/>
        <v>7.682695782</v>
      </c>
      <c r="N684" s="25">
        <f t="shared" si="8"/>
        <v>18796.22915</v>
      </c>
      <c r="O684" s="25">
        <f t="shared" si="10"/>
        <v>18650988.13</v>
      </c>
      <c r="P684" s="25"/>
    </row>
    <row r="685" ht="15.75" customHeight="1">
      <c r="A685" s="7">
        <v>43049.0</v>
      </c>
      <c r="B685" s="19">
        <v>115773.7593</v>
      </c>
      <c r="C685" s="23">
        <f t="shared" si="1"/>
        <v>115.7737593</v>
      </c>
      <c r="D685" s="16">
        <f t="shared" si="2"/>
        <v>4.7</v>
      </c>
      <c r="E685" s="16">
        <f t="shared" si="3"/>
        <v>544.1366687</v>
      </c>
      <c r="F685" s="25">
        <f t="shared" si="4"/>
        <v>13059.28005</v>
      </c>
      <c r="G685" s="19">
        <f t="shared" si="12"/>
        <v>1865752.826</v>
      </c>
      <c r="H685" s="25">
        <v>299.25</v>
      </c>
      <c r="I685" s="28">
        <v>0.22533333333333333</v>
      </c>
      <c r="J685" s="25">
        <v>3.0</v>
      </c>
      <c r="K685" s="16">
        <f t="shared" si="5"/>
        <v>681.1784964</v>
      </c>
      <c r="L685" s="20">
        <f t="shared" si="6"/>
        <v>239045.858</v>
      </c>
      <c r="M685" s="25">
        <f t="shared" si="7"/>
        <v>8.194628528</v>
      </c>
      <c r="N685" s="25">
        <f t="shared" si="8"/>
        <v>19171.59763</v>
      </c>
      <c r="O685" s="25">
        <f t="shared" si="10"/>
        <v>18670159.73</v>
      </c>
      <c r="P685" s="25"/>
    </row>
    <row r="686" ht="15.75" customHeight="1">
      <c r="A686" s="7">
        <v>43050.0</v>
      </c>
      <c r="B686" s="19">
        <v>115718.414</v>
      </c>
      <c r="C686" s="23">
        <f t="shared" si="1"/>
        <v>115.718414</v>
      </c>
      <c r="D686" s="16">
        <f t="shared" si="2"/>
        <v>4.7</v>
      </c>
      <c r="E686" s="16">
        <f t="shared" si="3"/>
        <v>543.8765458</v>
      </c>
      <c r="F686" s="25">
        <f t="shared" si="4"/>
        <v>13053.0371</v>
      </c>
      <c r="G686" s="19">
        <f t="shared" si="12"/>
        <v>1878805.863</v>
      </c>
      <c r="H686" s="25">
        <v>314.68</v>
      </c>
      <c r="I686" s="28">
        <v>0.22633333333333333</v>
      </c>
      <c r="J686" s="25">
        <v>3.0</v>
      </c>
      <c r="K686" s="16">
        <f t="shared" si="5"/>
        <v>683.8743974</v>
      </c>
      <c r="L686" s="20">
        <f t="shared" si="6"/>
        <v>250260.972</v>
      </c>
      <c r="M686" s="25">
        <f t="shared" si="7"/>
        <v>7.823655239</v>
      </c>
      <c r="N686" s="25">
        <f t="shared" si="8"/>
        <v>19086.89249</v>
      </c>
      <c r="O686" s="25">
        <f t="shared" si="10"/>
        <v>18689246.62</v>
      </c>
      <c r="P686" s="25"/>
    </row>
    <row r="687" ht="15.75" customHeight="1">
      <c r="A687" s="7">
        <v>43051.0</v>
      </c>
      <c r="B687" s="19">
        <v>118263.4894</v>
      </c>
      <c r="C687" s="23">
        <f t="shared" si="1"/>
        <v>118.2634894</v>
      </c>
      <c r="D687" s="16">
        <f t="shared" si="2"/>
        <v>4.7</v>
      </c>
      <c r="E687" s="16">
        <f t="shared" si="3"/>
        <v>555.8384002</v>
      </c>
      <c r="F687" s="25">
        <f t="shared" si="4"/>
        <v>13340.1216</v>
      </c>
      <c r="G687" s="19">
        <f t="shared" si="12"/>
        <v>1892145.985</v>
      </c>
      <c r="H687" s="25">
        <v>307.91</v>
      </c>
      <c r="I687" s="28">
        <v>0.22549999999999998</v>
      </c>
      <c r="J687" s="25">
        <v>3.0</v>
      </c>
      <c r="K687" s="16">
        <f t="shared" si="5"/>
        <v>696.3419958</v>
      </c>
      <c r="L687" s="20">
        <f t="shared" si="6"/>
        <v>245781.8182</v>
      </c>
      <c r="M687" s="25">
        <f t="shared" si="7"/>
        <v>8.141441281</v>
      </c>
      <c r="N687" s="25">
        <f t="shared" si="8"/>
        <v>19157.42794</v>
      </c>
      <c r="O687" s="25">
        <f t="shared" si="10"/>
        <v>18708404.05</v>
      </c>
      <c r="P687" s="25"/>
    </row>
    <row r="688" ht="15.75" customHeight="1">
      <c r="A688" s="7">
        <v>43052.0</v>
      </c>
      <c r="B688" s="19">
        <v>117469.6839</v>
      </c>
      <c r="C688" s="23">
        <f t="shared" si="1"/>
        <v>117.4696839</v>
      </c>
      <c r="D688" s="16">
        <f t="shared" si="2"/>
        <v>4.7</v>
      </c>
      <c r="E688" s="16">
        <f t="shared" si="3"/>
        <v>552.1075143</v>
      </c>
      <c r="F688" s="25">
        <f t="shared" si="4"/>
        <v>13250.58034</v>
      </c>
      <c r="G688" s="19">
        <f t="shared" si="12"/>
        <v>1905396.565</v>
      </c>
      <c r="H688" s="25">
        <v>316.72</v>
      </c>
      <c r="I688" s="28">
        <v>0.2275</v>
      </c>
      <c r="J688" s="25">
        <v>3.0</v>
      </c>
      <c r="K688" s="16">
        <f t="shared" si="5"/>
        <v>697.8025528</v>
      </c>
      <c r="L688" s="20">
        <f t="shared" si="6"/>
        <v>250591.6484</v>
      </c>
      <c r="M688" s="25">
        <f t="shared" si="7"/>
        <v>7.931577388</v>
      </c>
      <c r="N688" s="25">
        <f t="shared" si="8"/>
        <v>18989.01099</v>
      </c>
      <c r="O688" s="25">
        <f t="shared" si="10"/>
        <v>18727393.06</v>
      </c>
      <c r="P688" s="25"/>
    </row>
    <row r="689" ht="15.75" customHeight="1">
      <c r="A689" s="7">
        <v>43053.0</v>
      </c>
      <c r="B689" s="19">
        <v>114709.874</v>
      </c>
      <c r="C689" s="23">
        <f t="shared" si="1"/>
        <v>114.709874</v>
      </c>
      <c r="D689" s="16">
        <f t="shared" si="2"/>
        <v>4.7</v>
      </c>
      <c r="E689" s="16">
        <f t="shared" si="3"/>
        <v>539.1364078</v>
      </c>
      <c r="F689" s="25">
        <f t="shared" si="4"/>
        <v>12939.27379</v>
      </c>
      <c r="G689" s="19">
        <f t="shared" si="12"/>
        <v>1918335.839</v>
      </c>
      <c r="H689" s="25">
        <v>337.63</v>
      </c>
      <c r="I689" s="28">
        <v>0.23116666666666666</v>
      </c>
      <c r="J689" s="25">
        <v>3.0</v>
      </c>
      <c r="K689" s="16">
        <f t="shared" si="5"/>
        <v>692.3909237</v>
      </c>
      <c r="L689" s="20">
        <f t="shared" si="6"/>
        <v>262898.6301</v>
      </c>
      <c r="M689" s="25">
        <f t="shared" si="7"/>
        <v>7.382659495</v>
      </c>
      <c r="N689" s="25">
        <f t="shared" si="8"/>
        <v>18687.81543</v>
      </c>
      <c r="O689" s="25">
        <f t="shared" si="10"/>
        <v>18746080.87</v>
      </c>
      <c r="P689" s="25"/>
    </row>
    <row r="690" ht="15.75" customHeight="1">
      <c r="A690" s="7">
        <v>43054.0</v>
      </c>
      <c r="B690" s="19">
        <v>115382.9053</v>
      </c>
      <c r="C690" s="23">
        <f t="shared" si="1"/>
        <v>115.3829053</v>
      </c>
      <c r="D690" s="16">
        <f t="shared" si="2"/>
        <v>4.7</v>
      </c>
      <c r="E690" s="16">
        <f t="shared" si="3"/>
        <v>542.2996549</v>
      </c>
      <c r="F690" s="25">
        <f t="shared" si="4"/>
        <v>13015.19172</v>
      </c>
      <c r="G690" s="19">
        <f t="shared" si="12"/>
        <v>1931351.031</v>
      </c>
      <c r="H690" s="25">
        <v>333.36</v>
      </c>
      <c r="I690" s="28">
        <v>0.22816666666666666</v>
      </c>
      <c r="J690" s="25">
        <v>3.0</v>
      </c>
      <c r="K690" s="16">
        <f t="shared" si="5"/>
        <v>687.4150255</v>
      </c>
      <c r="L690" s="20">
        <f t="shared" si="6"/>
        <v>262986.7056</v>
      </c>
      <c r="M690" s="25">
        <f t="shared" si="7"/>
        <v>7.423488397</v>
      </c>
      <c r="N690" s="25">
        <f t="shared" si="8"/>
        <v>18933.52812</v>
      </c>
      <c r="O690" s="25">
        <f t="shared" si="10"/>
        <v>18765014.4</v>
      </c>
      <c r="P690" s="25"/>
    </row>
    <row r="691" ht="15.75" customHeight="1">
      <c r="A691" s="7">
        <v>43055.0</v>
      </c>
      <c r="B691" s="19">
        <v>111657.6225</v>
      </c>
      <c r="C691" s="23">
        <f t="shared" si="1"/>
        <v>111.6576225</v>
      </c>
      <c r="D691" s="16">
        <f t="shared" si="2"/>
        <v>4.7</v>
      </c>
      <c r="E691" s="16">
        <f t="shared" si="3"/>
        <v>524.7908258</v>
      </c>
      <c r="F691" s="25">
        <f t="shared" si="4"/>
        <v>12594.97982</v>
      </c>
      <c r="G691" s="19">
        <f t="shared" si="12"/>
        <v>1943946.011</v>
      </c>
      <c r="H691" s="25">
        <v>330.92</v>
      </c>
      <c r="I691" s="28">
        <v>0.23</v>
      </c>
      <c r="J691" s="25">
        <v>3.0</v>
      </c>
      <c r="K691" s="16">
        <f t="shared" si="5"/>
        <v>670.5660551</v>
      </c>
      <c r="L691" s="20">
        <f t="shared" si="6"/>
        <v>258980.8696</v>
      </c>
      <c r="M691" s="25">
        <f t="shared" si="7"/>
        <v>7.294928679</v>
      </c>
      <c r="N691" s="25">
        <f t="shared" si="8"/>
        <v>18782.6087</v>
      </c>
      <c r="O691" s="25">
        <f t="shared" si="10"/>
        <v>18783797.01</v>
      </c>
      <c r="P691" s="25"/>
    </row>
    <row r="692" ht="15.75" customHeight="1">
      <c r="A692" s="7">
        <v>43056.0</v>
      </c>
      <c r="B692" s="19">
        <v>112630.8165</v>
      </c>
      <c r="C692" s="23">
        <f t="shared" si="1"/>
        <v>112.6308165</v>
      </c>
      <c r="D692" s="16">
        <f t="shared" si="2"/>
        <v>4.7</v>
      </c>
      <c r="E692" s="16">
        <f t="shared" si="3"/>
        <v>529.3648376</v>
      </c>
      <c r="F692" s="25">
        <f t="shared" si="4"/>
        <v>12704.7561</v>
      </c>
      <c r="G692" s="19">
        <f t="shared" si="12"/>
        <v>1956650.767</v>
      </c>
      <c r="H692" s="25">
        <v>332.39</v>
      </c>
      <c r="I692" s="28">
        <v>0.22766666666666666</v>
      </c>
      <c r="J692" s="25">
        <v>3.0</v>
      </c>
      <c r="K692" s="16">
        <f t="shared" si="5"/>
        <v>669.548489</v>
      </c>
      <c r="L692" s="20">
        <f t="shared" si="6"/>
        <v>262797.3646</v>
      </c>
      <c r="M692" s="25">
        <f t="shared" si="7"/>
        <v>7.251645839</v>
      </c>
      <c r="N692" s="25">
        <f t="shared" si="8"/>
        <v>18975.10981</v>
      </c>
      <c r="O692" s="25">
        <f t="shared" si="10"/>
        <v>18802772.12</v>
      </c>
      <c r="P692" s="25"/>
    </row>
    <row r="693" ht="15.75" customHeight="1">
      <c r="A693" s="7">
        <v>43057.0</v>
      </c>
      <c r="B693" s="19">
        <v>111516.8425</v>
      </c>
      <c r="C693" s="23">
        <f t="shared" si="1"/>
        <v>111.5168425</v>
      </c>
      <c r="D693" s="16">
        <f t="shared" si="2"/>
        <v>4.7</v>
      </c>
      <c r="E693" s="16">
        <f t="shared" si="3"/>
        <v>524.1291598</v>
      </c>
      <c r="F693" s="25">
        <f t="shared" si="4"/>
        <v>12579.09983</v>
      </c>
      <c r="G693" s="19">
        <f t="shared" si="12"/>
        <v>1969229.867</v>
      </c>
      <c r="H693" s="25">
        <v>347.61</v>
      </c>
      <c r="I693" s="28">
        <v>0.2285</v>
      </c>
      <c r="J693" s="25">
        <v>3.0</v>
      </c>
      <c r="K693" s="16">
        <f t="shared" si="5"/>
        <v>665.35285</v>
      </c>
      <c r="L693" s="20">
        <f t="shared" si="6"/>
        <v>273828.4464</v>
      </c>
      <c r="M693" s="25">
        <f t="shared" si="7"/>
        <v>6.890682834</v>
      </c>
      <c r="N693" s="25">
        <f t="shared" si="8"/>
        <v>18905.9081</v>
      </c>
      <c r="O693" s="25">
        <f t="shared" si="10"/>
        <v>18821678.03</v>
      </c>
      <c r="P693" s="25"/>
    </row>
    <row r="694" ht="15.75" customHeight="1">
      <c r="A694" s="7">
        <v>43058.0</v>
      </c>
      <c r="B694" s="19">
        <v>112980.6417</v>
      </c>
      <c r="C694" s="23">
        <f t="shared" si="1"/>
        <v>112.9806417</v>
      </c>
      <c r="D694" s="16">
        <f t="shared" si="2"/>
        <v>4.7</v>
      </c>
      <c r="E694" s="16">
        <f t="shared" si="3"/>
        <v>531.009016</v>
      </c>
      <c r="F694" s="25">
        <f t="shared" si="4"/>
        <v>12744.21638</v>
      </c>
      <c r="G694" s="19">
        <f t="shared" si="12"/>
        <v>1981974.083</v>
      </c>
      <c r="H694" s="25">
        <v>354.39</v>
      </c>
      <c r="I694" s="28">
        <v>0.22666666666666666</v>
      </c>
      <c r="J694" s="25">
        <v>3.0</v>
      </c>
      <c r="K694" s="16">
        <f t="shared" si="5"/>
        <v>668.6780201</v>
      </c>
      <c r="L694" s="20">
        <f t="shared" si="6"/>
        <v>281427.3529</v>
      </c>
      <c r="M694" s="25">
        <f t="shared" si="7"/>
        <v>6.792632051</v>
      </c>
      <c r="N694" s="25">
        <f t="shared" si="8"/>
        <v>19058.82353</v>
      </c>
      <c r="O694" s="25">
        <f t="shared" si="10"/>
        <v>18840736.85</v>
      </c>
      <c r="P694" s="25"/>
    </row>
    <row r="695" ht="15.75" customHeight="1">
      <c r="A695" s="7">
        <v>43059.0</v>
      </c>
      <c r="B695" s="19">
        <v>120188.5528</v>
      </c>
      <c r="C695" s="23">
        <f t="shared" si="1"/>
        <v>120.1885528</v>
      </c>
      <c r="D695" s="16">
        <f t="shared" si="2"/>
        <v>4.7</v>
      </c>
      <c r="E695" s="16">
        <f t="shared" si="3"/>
        <v>564.8861982</v>
      </c>
      <c r="F695" s="25">
        <f t="shared" si="4"/>
        <v>13557.26876</v>
      </c>
      <c r="G695" s="19">
        <f t="shared" si="12"/>
        <v>1995531.352</v>
      </c>
      <c r="H695" s="25">
        <v>366.73</v>
      </c>
      <c r="I695" s="28">
        <v>0.23016666666666669</v>
      </c>
      <c r="J695" s="25">
        <v>3.0</v>
      </c>
      <c r="K695" s="16">
        <f t="shared" si="5"/>
        <v>722.3220738</v>
      </c>
      <c r="L695" s="20">
        <f t="shared" si="6"/>
        <v>286798.2621</v>
      </c>
      <c r="M695" s="25">
        <f t="shared" si="7"/>
        <v>7.0906647</v>
      </c>
      <c r="N695" s="25">
        <f t="shared" si="8"/>
        <v>18769.00797</v>
      </c>
      <c r="O695" s="25">
        <f t="shared" si="10"/>
        <v>18859505.86</v>
      </c>
      <c r="P695" s="25"/>
    </row>
    <row r="696" ht="15.75" customHeight="1">
      <c r="A696" s="7">
        <v>43060.0</v>
      </c>
      <c r="B696" s="19">
        <v>118772.9291</v>
      </c>
      <c r="C696" s="23">
        <f t="shared" si="1"/>
        <v>118.7729291</v>
      </c>
      <c r="D696" s="16">
        <f t="shared" si="2"/>
        <v>4.7</v>
      </c>
      <c r="E696" s="16">
        <f t="shared" si="3"/>
        <v>558.2327668</v>
      </c>
      <c r="F696" s="25">
        <f t="shared" si="4"/>
        <v>13397.5864</v>
      </c>
      <c r="G696" s="19">
        <f t="shared" si="12"/>
        <v>2008928.938</v>
      </c>
      <c r="H696" s="25">
        <v>360.4</v>
      </c>
      <c r="I696" s="28">
        <v>0.23</v>
      </c>
      <c r="J696" s="25">
        <v>3.0</v>
      </c>
      <c r="K696" s="16">
        <f t="shared" si="5"/>
        <v>713.2974242</v>
      </c>
      <c r="L696" s="20">
        <f t="shared" si="6"/>
        <v>282052.1739</v>
      </c>
      <c r="M696" s="25">
        <f t="shared" si="7"/>
        <v>7.125057511</v>
      </c>
      <c r="N696" s="25">
        <f t="shared" si="8"/>
        <v>18782.6087</v>
      </c>
      <c r="O696" s="25">
        <f t="shared" si="10"/>
        <v>18878288.47</v>
      </c>
      <c r="P696" s="25"/>
    </row>
    <row r="697" ht="15.75" customHeight="1">
      <c r="A697" s="7">
        <v>43061.0</v>
      </c>
      <c r="B697" s="19">
        <v>118382.3196</v>
      </c>
      <c r="C697" s="23">
        <f t="shared" si="1"/>
        <v>118.3823196</v>
      </c>
      <c r="D697" s="16">
        <f t="shared" si="2"/>
        <v>4.7</v>
      </c>
      <c r="E697" s="16">
        <f t="shared" si="3"/>
        <v>556.3969021</v>
      </c>
      <c r="F697" s="25">
        <f t="shared" si="4"/>
        <v>13353.52565</v>
      </c>
      <c r="G697" s="19">
        <f t="shared" si="12"/>
        <v>2022282.464</v>
      </c>
      <c r="H697" s="25">
        <v>380.65</v>
      </c>
      <c r="I697" s="28">
        <v>0.22783333333333333</v>
      </c>
      <c r="J697" s="25">
        <v>3.0</v>
      </c>
      <c r="K697" s="16">
        <f t="shared" si="5"/>
        <v>704.254227</v>
      </c>
      <c r="L697" s="20">
        <f t="shared" si="6"/>
        <v>300732.992</v>
      </c>
      <c r="M697" s="25">
        <f t="shared" si="7"/>
        <v>6.660489209</v>
      </c>
      <c r="N697" s="25">
        <f t="shared" si="8"/>
        <v>18961.22897</v>
      </c>
      <c r="O697" s="25">
        <f t="shared" si="10"/>
        <v>18897249.7</v>
      </c>
      <c r="P697" s="25"/>
    </row>
    <row r="698" ht="15.75" customHeight="1">
      <c r="A698" s="7">
        <v>43062.0</v>
      </c>
      <c r="B698" s="19">
        <v>122161.9842</v>
      </c>
      <c r="C698" s="23">
        <f t="shared" si="1"/>
        <v>122.1619842</v>
      </c>
      <c r="D698" s="16">
        <f t="shared" si="2"/>
        <v>4.7</v>
      </c>
      <c r="E698" s="16">
        <f t="shared" si="3"/>
        <v>574.1613257</v>
      </c>
      <c r="F698" s="25">
        <f t="shared" si="4"/>
        <v>13779.87182</v>
      </c>
      <c r="G698" s="19">
        <f t="shared" si="12"/>
        <v>2036062.336</v>
      </c>
      <c r="H698" s="25">
        <v>410.17</v>
      </c>
      <c r="I698" s="28">
        <v>0.22883333333333333</v>
      </c>
      <c r="J698" s="25">
        <v>3.0</v>
      </c>
      <c r="K698" s="16">
        <f t="shared" si="5"/>
        <v>729.9291669</v>
      </c>
      <c r="L698" s="20">
        <f t="shared" si="6"/>
        <v>322639.1843</v>
      </c>
      <c r="M698" s="25">
        <f t="shared" si="7"/>
        <v>6.406477804</v>
      </c>
      <c r="N698" s="25">
        <f t="shared" si="8"/>
        <v>18878.36854</v>
      </c>
      <c r="O698" s="25">
        <f t="shared" si="10"/>
        <v>18916128.07</v>
      </c>
      <c r="P698" s="25"/>
    </row>
    <row r="699" ht="15.75" customHeight="1">
      <c r="A699" s="7">
        <v>43063.0</v>
      </c>
      <c r="B699" s="19">
        <v>124844.7158</v>
      </c>
      <c r="C699" s="23">
        <f t="shared" si="1"/>
        <v>124.8447158</v>
      </c>
      <c r="D699" s="16">
        <f t="shared" si="2"/>
        <v>4.7</v>
      </c>
      <c r="E699" s="16">
        <f t="shared" si="3"/>
        <v>586.7701643</v>
      </c>
      <c r="F699" s="25">
        <f t="shared" si="4"/>
        <v>14082.48394</v>
      </c>
      <c r="G699" s="19">
        <f t="shared" si="12"/>
        <v>2050144.82</v>
      </c>
      <c r="H699" s="25">
        <v>474.91</v>
      </c>
      <c r="I699" s="28">
        <v>0.228</v>
      </c>
      <c r="J699" s="25">
        <v>3.0</v>
      </c>
      <c r="K699" s="16">
        <f t="shared" si="5"/>
        <v>743.2422081</v>
      </c>
      <c r="L699" s="20">
        <f t="shared" si="6"/>
        <v>374928.9474</v>
      </c>
      <c r="M699" s="25">
        <f t="shared" si="7"/>
        <v>5.634061083</v>
      </c>
      <c r="N699" s="25">
        <f t="shared" si="8"/>
        <v>18947.36842</v>
      </c>
      <c r="O699" s="25">
        <f t="shared" si="10"/>
        <v>18935075.43</v>
      </c>
      <c r="P699" s="25"/>
    </row>
    <row r="700" ht="15.75" customHeight="1">
      <c r="A700" s="7">
        <v>43064.0</v>
      </c>
      <c r="B700" s="19">
        <v>125309.3717</v>
      </c>
      <c r="C700" s="23">
        <f t="shared" si="1"/>
        <v>125.3093717</v>
      </c>
      <c r="D700" s="16">
        <f t="shared" si="2"/>
        <v>4.7</v>
      </c>
      <c r="E700" s="16">
        <f t="shared" si="3"/>
        <v>588.954047</v>
      </c>
      <c r="F700" s="25">
        <f t="shared" si="4"/>
        <v>14134.89713</v>
      </c>
      <c r="G700" s="19">
        <f t="shared" si="12"/>
        <v>2064279.717</v>
      </c>
      <c r="H700" s="25">
        <v>466.28</v>
      </c>
      <c r="I700" s="28">
        <v>0.22816666666666666</v>
      </c>
      <c r="J700" s="25">
        <v>3.0</v>
      </c>
      <c r="K700" s="16">
        <f t="shared" si="5"/>
        <v>746.5537873</v>
      </c>
      <c r="L700" s="20">
        <f t="shared" si="6"/>
        <v>367846.8955</v>
      </c>
      <c r="M700" s="25">
        <f t="shared" si="7"/>
        <v>5.763905024</v>
      </c>
      <c r="N700" s="25">
        <f t="shared" si="8"/>
        <v>18933.52812</v>
      </c>
      <c r="O700" s="25">
        <f t="shared" si="10"/>
        <v>18954008.96</v>
      </c>
      <c r="P700" s="25"/>
    </row>
    <row r="701" ht="15.75" customHeight="1">
      <c r="A701" s="7">
        <v>43065.0</v>
      </c>
      <c r="B701" s="19">
        <v>125187.293</v>
      </c>
      <c r="C701" s="23">
        <f t="shared" si="1"/>
        <v>125.187293</v>
      </c>
      <c r="D701" s="16">
        <f t="shared" si="2"/>
        <v>4.7</v>
      </c>
      <c r="E701" s="16">
        <f t="shared" si="3"/>
        <v>588.3802771</v>
      </c>
      <c r="F701" s="25">
        <f t="shared" si="4"/>
        <v>14121.12665</v>
      </c>
      <c r="G701" s="19">
        <f t="shared" si="12"/>
        <v>2078400.843</v>
      </c>
      <c r="H701" s="25">
        <v>471.33</v>
      </c>
      <c r="I701" s="28">
        <v>0.2298333333333333</v>
      </c>
      <c r="J701" s="25">
        <v>3.0</v>
      </c>
      <c r="K701" s="16">
        <f t="shared" si="5"/>
        <v>751.2744464</v>
      </c>
      <c r="L701" s="20">
        <f t="shared" si="6"/>
        <v>369134.4453</v>
      </c>
      <c r="M701" s="25">
        <f t="shared" si="7"/>
        <v>5.73820467</v>
      </c>
      <c r="N701" s="25">
        <f t="shared" si="8"/>
        <v>18796.22915</v>
      </c>
      <c r="O701" s="25">
        <f t="shared" si="10"/>
        <v>18972805.19</v>
      </c>
      <c r="P701" s="25"/>
    </row>
    <row r="702" ht="15.75" customHeight="1">
      <c r="A702" s="7">
        <v>43066.0</v>
      </c>
      <c r="B702" s="19">
        <v>123438.9985</v>
      </c>
      <c r="C702" s="23">
        <f t="shared" si="1"/>
        <v>123.4389985</v>
      </c>
      <c r="D702" s="16">
        <f t="shared" si="2"/>
        <v>4.7</v>
      </c>
      <c r="E702" s="16">
        <f t="shared" si="3"/>
        <v>580.163293</v>
      </c>
      <c r="F702" s="25">
        <f t="shared" si="4"/>
        <v>13923.91903</v>
      </c>
      <c r="G702" s="19">
        <f t="shared" si="12"/>
        <v>2092324.762</v>
      </c>
      <c r="H702" s="25">
        <v>480.36</v>
      </c>
      <c r="I702" s="28">
        <v>0.23366666666666666</v>
      </c>
      <c r="J702" s="25">
        <v>3.0</v>
      </c>
      <c r="K702" s="16">
        <f t="shared" si="5"/>
        <v>753.1379044</v>
      </c>
      <c r="L702" s="20">
        <f t="shared" si="6"/>
        <v>370034.8074</v>
      </c>
      <c r="M702" s="25">
        <f t="shared" si="7"/>
        <v>5.644301057</v>
      </c>
      <c r="N702" s="25">
        <f t="shared" si="8"/>
        <v>18487.87447</v>
      </c>
      <c r="O702" s="25">
        <f t="shared" si="10"/>
        <v>18991293.07</v>
      </c>
      <c r="P702" s="25"/>
    </row>
    <row r="703" ht="15.75" customHeight="1">
      <c r="A703" s="7">
        <v>43067.0</v>
      </c>
      <c r="B703" s="19">
        <v>121376.5047</v>
      </c>
      <c r="C703" s="23">
        <f t="shared" si="1"/>
        <v>121.3765047</v>
      </c>
      <c r="D703" s="16">
        <f t="shared" si="2"/>
        <v>4.7</v>
      </c>
      <c r="E703" s="16">
        <f t="shared" si="3"/>
        <v>570.4695721</v>
      </c>
      <c r="F703" s="25">
        <f t="shared" si="4"/>
        <v>13691.26973</v>
      </c>
      <c r="G703" s="19">
        <f t="shared" si="12"/>
        <v>2106016.032</v>
      </c>
      <c r="H703" s="25">
        <v>472.9</v>
      </c>
      <c r="I703" s="28">
        <v>0.23249999999999998</v>
      </c>
      <c r="J703" s="25">
        <v>3.0</v>
      </c>
      <c r="K703" s="16">
        <f t="shared" si="5"/>
        <v>736.8565306</v>
      </c>
      <c r="L703" s="20">
        <f t="shared" si="6"/>
        <v>366116.129</v>
      </c>
      <c r="M703" s="25">
        <f t="shared" si="7"/>
        <v>5.6093963</v>
      </c>
      <c r="N703" s="25">
        <f t="shared" si="8"/>
        <v>18580.64516</v>
      </c>
      <c r="O703" s="25">
        <f t="shared" si="10"/>
        <v>19009873.71</v>
      </c>
      <c r="P703" s="25"/>
    </row>
    <row r="704" ht="15.75" customHeight="1">
      <c r="A704" s="7">
        <v>43068.0</v>
      </c>
      <c r="B704" s="19">
        <v>123404.9935</v>
      </c>
      <c r="C704" s="23">
        <f t="shared" si="1"/>
        <v>123.4049935</v>
      </c>
      <c r="D704" s="16">
        <f t="shared" si="2"/>
        <v>4.7</v>
      </c>
      <c r="E704" s="16">
        <f t="shared" si="3"/>
        <v>580.0034695</v>
      </c>
      <c r="F704" s="25">
        <f t="shared" si="4"/>
        <v>13920.08327</v>
      </c>
      <c r="G704" s="19">
        <f t="shared" si="12"/>
        <v>2119936.115</v>
      </c>
      <c r="H704" s="25">
        <v>427.52</v>
      </c>
      <c r="I704" s="28">
        <v>0.232</v>
      </c>
      <c r="J704" s="25">
        <v>3.0</v>
      </c>
      <c r="K704" s="16">
        <f t="shared" si="5"/>
        <v>747.5600273</v>
      </c>
      <c r="L704" s="20">
        <f t="shared" si="6"/>
        <v>331696.5517</v>
      </c>
      <c r="M704" s="25">
        <f t="shared" si="7"/>
        <v>6.294947835</v>
      </c>
      <c r="N704" s="25">
        <f t="shared" si="8"/>
        <v>18620.68966</v>
      </c>
      <c r="O704" s="25">
        <f t="shared" si="10"/>
        <v>19028494.4</v>
      </c>
      <c r="P704" s="25"/>
    </row>
    <row r="705" ht="15.75" customHeight="1">
      <c r="A705" s="7">
        <v>43069.0</v>
      </c>
      <c r="B705" s="19">
        <v>124830.2891</v>
      </c>
      <c r="C705" s="23">
        <f t="shared" si="1"/>
        <v>124.8302891</v>
      </c>
      <c r="D705" s="16">
        <f t="shared" si="2"/>
        <v>4.7</v>
      </c>
      <c r="E705" s="16">
        <f t="shared" si="3"/>
        <v>586.7023588</v>
      </c>
      <c r="F705" s="25">
        <f t="shared" si="4"/>
        <v>14080.85661</v>
      </c>
      <c r="G705" s="19">
        <f t="shared" si="12"/>
        <v>2134016.972</v>
      </c>
      <c r="H705" s="25">
        <v>447.11</v>
      </c>
      <c r="I705" s="28">
        <v>0.2305</v>
      </c>
      <c r="J705" s="25">
        <v>3.0</v>
      </c>
      <c r="K705" s="16">
        <f t="shared" si="5"/>
        <v>751.304965</v>
      </c>
      <c r="L705" s="20">
        <f t="shared" si="6"/>
        <v>349153.1453</v>
      </c>
      <c r="M705" s="25">
        <f t="shared" si="7"/>
        <v>6.049289602</v>
      </c>
      <c r="N705" s="25">
        <f t="shared" si="8"/>
        <v>18741.86551</v>
      </c>
      <c r="O705" s="25">
        <f t="shared" si="10"/>
        <v>19047236.27</v>
      </c>
      <c r="P705" s="25"/>
    </row>
    <row r="706" ht="15.75" customHeight="1">
      <c r="A706" s="7">
        <v>43070.0</v>
      </c>
      <c r="B706" s="19">
        <v>125492.702</v>
      </c>
      <c r="C706" s="23">
        <f t="shared" si="1"/>
        <v>125.492702</v>
      </c>
      <c r="D706" s="16">
        <f t="shared" si="2"/>
        <v>4.7</v>
      </c>
      <c r="E706" s="16">
        <f t="shared" si="3"/>
        <v>589.8156994</v>
      </c>
      <c r="F706" s="25">
        <f t="shared" si="4"/>
        <v>14155.57679</v>
      </c>
      <c r="G706" s="19">
        <f t="shared" si="12"/>
        <v>2148172.549</v>
      </c>
      <c r="H706" s="25">
        <v>466.54</v>
      </c>
      <c r="I706" s="28">
        <v>0.2315</v>
      </c>
      <c r="J706" s="25">
        <v>3.0</v>
      </c>
      <c r="K706" s="16">
        <f t="shared" si="5"/>
        <v>758.5685245</v>
      </c>
      <c r="L706" s="20">
        <f t="shared" si="6"/>
        <v>362752.4838</v>
      </c>
      <c r="M706" s="25">
        <f t="shared" si="7"/>
        <v>5.853403113</v>
      </c>
      <c r="N706" s="25">
        <f t="shared" si="8"/>
        <v>18660.90713</v>
      </c>
      <c r="O706" s="25">
        <f t="shared" si="10"/>
        <v>19065897.17</v>
      </c>
      <c r="P706" s="25"/>
    </row>
    <row r="707" ht="15.75" customHeight="1">
      <c r="A707" s="7">
        <v>43071.0</v>
      </c>
      <c r="B707" s="19">
        <v>125605.2762</v>
      </c>
      <c r="C707" s="23">
        <f t="shared" si="1"/>
        <v>125.6052762</v>
      </c>
      <c r="D707" s="16">
        <f t="shared" si="2"/>
        <v>4.7</v>
      </c>
      <c r="E707" s="16">
        <f t="shared" si="3"/>
        <v>590.3447981</v>
      </c>
      <c r="F707" s="25">
        <f t="shared" si="4"/>
        <v>14168.27516</v>
      </c>
      <c r="G707" s="19">
        <f t="shared" si="12"/>
        <v>2162340.824</v>
      </c>
      <c r="H707" s="25">
        <v>463.45</v>
      </c>
      <c r="I707" s="28">
        <v>0.23450000000000001</v>
      </c>
      <c r="J707" s="25">
        <v>3.0</v>
      </c>
      <c r="K707" s="16">
        <f t="shared" si="5"/>
        <v>769.0880842</v>
      </c>
      <c r="L707" s="20">
        <f t="shared" si="6"/>
        <v>355739.8721</v>
      </c>
      <c r="M707" s="25">
        <f t="shared" si="7"/>
        <v>5.974144143</v>
      </c>
      <c r="N707" s="25">
        <f t="shared" si="8"/>
        <v>18422.17484</v>
      </c>
      <c r="O707" s="25">
        <f t="shared" si="10"/>
        <v>19084319.35</v>
      </c>
      <c r="P707" s="25"/>
    </row>
    <row r="708" ht="15.75" customHeight="1">
      <c r="A708" s="7">
        <v>43072.0</v>
      </c>
      <c r="B708" s="19">
        <v>121828.5383</v>
      </c>
      <c r="C708" s="23">
        <f t="shared" si="1"/>
        <v>121.8285383</v>
      </c>
      <c r="D708" s="16">
        <f t="shared" si="2"/>
        <v>4.7</v>
      </c>
      <c r="E708" s="16">
        <f t="shared" si="3"/>
        <v>572.59413</v>
      </c>
      <c r="F708" s="25">
        <f t="shared" si="4"/>
        <v>13742.25912</v>
      </c>
      <c r="G708" s="19">
        <f t="shared" si="12"/>
        <v>2176083.083</v>
      </c>
      <c r="H708" s="25">
        <v>465.85</v>
      </c>
      <c r="I708" s="28">
        <v>0.23466666666666666</v>
      </c>
      <c r="J708" s="25">
        <v>3.0</v>
      </c>
      <c r="K708" s="16">
        <f t="shared" si="5"/>
        <v>746.493088</v>
      </c>
      <c r="L708" s="20">
        <f t="shared" si="6"/>
        <v>357328.125</v>
      </c>
      <c r="M708" s="25">
        <f t="shared" si="7"/>
        <v>5.768756288</v>
      </c>
      <c r="N708" s="25">
        <f t="shared" si="8"/>
        <v>18409.09091</v>
      </c>
      <c r="O708" s="25">
        <f t="shared" si="10"/>
        <v>19102728.44</v>
      </c>
      <c r="P708" s="25"/>
    </row>
    <row r="709" ht="15.75" customHeight="1">
      <c r="A709" s="7">
        <v>43073.0</v>
      </c>
      <c r="B709" s="19">
        <v>125869.5928</v>
      </c>
      <c r="C709" s="23">
        <f t="shared" si="1"/>
        <v>125.8695928</v>
      </c>
      <c r="D709" s="16">
        <f t="shared" si="2"/>
        <v>4.7</v>
      </c>
      <c r="E709" s="16">
        <f t="shared" si="3"/>
        <v>591.5870862</v>
      </c>
      <c r="F709" s="25">
        <f t="shared" si="4"/>
        <v>14198.09007</v>
      </c>
      <c r="G709" s="19">
        <f t="shared" si="12"/>
        <v>2190281.173</v>
      </c>
      <c r="H709" s="25">
        <v>470.2</v>
      </c>
      <c r="I709" s="28">
        <v>0.24766666666666665</v>
      </c>
      <c r="J709" s="25">
        <v>3.0</v>
      </c>
      <c r="K709" s="16">
        <f t="shared" si="5"/>
        <v>813.9800093</v>
      </c>
      <c r="L709" s="20">
        <f t="shared" si="6"/>
        <v>341733.5128</v>
      </c>
      <c r="M709" s="25">
        <f t="shared" si="7"/>
        <v>6.232088544</v>
      </c>
      <c r="N709" s="25">
        <f t="shared" si="8"/>
        <v>17442.79946</v>
      </c>
      <c r="O709" s="25">
        <f t="shared" si="10"/>
        <v>19120171.24</v>
      </c>
      <c r="P709" s="25"/>
    </row>
    <row r="710" ht="15.75" customHeight="1">
      <c r="A710" s="7">
        <v>43074.0</v>
      </c>
      <c r="B710" s="19">
        <v>123432.1491</v>
      </c>
      <c r="C710" s="23">
        <f t="shared" si="1"/>
        <v>123.4321491</v>
      </c>
      <c r="D710" s="16">
        <f t="shared" si="2"/>
        <v>4.7</v>
      </c>
      <c r="E710" s="16">
        <f t="shared" si="3"/>
        <v>580.1311008</v>
      </c>
      <c r="F710" s="25">
        <f t="shared" si="4"/>
        <v>13923.14642</v>
      </c>
      <c r="G710" s="19">
        <f t="shared" si="12"/>
        <v>2204204.32</v>
      </c>
      <c r="H710" s="25">
        <v>463.28</v>
      </c>
      <c r="I710" s="28">
        <v>0.249</v>
      </c>
      <c r="J710" s="25">
        <v>3.0</v>
      </c>
      <c r="K710" s="16">
        <f t="shared" si="5"/>
        <v>802.5146894</v>
      </c>
      <c r="L710" s="20">
        <f t="shared" si="6"/>
        <v>334901.2048</v>
      </c>
      <c r="M710" s="25">
        <f t="shared" si="7"/>
        <v>6.236083755</v>
      </c>
      <c r="N710" s="25">
        <f t="shared" si="8"/>
        <v>17349.39759</v>
      </c>
      <c r="O710" s="25">
        <f t="shared" si="10"/>
        <v>19137520.64</v>
      </c>
      <c r="P710" s="25"/>
    </row>
    <row r="711" ht="15.75" customHeight="1">
      <c r="A711" s="7">
        <v>43075.0</v>
      </c>
      <c r="B711" s="19">
        <v>123628.5175</v>
      </c>
      <c r="C711" s="23">
        <f t="shared" si="1"/>
        <v>123.6285175</v>
      </c>
      <c r="D711" s="16">
        <f t="shared" si="2"/>
        <v>4.7</v>
      </c>
      <c r="E711" s="16">
        <f t="shared" si="3"/>
        <v>581.0540323</v>
      </c>
      <c r="F711" s="25">
        <f t="shared" si="4"/>
        <v>13945.29677</v>
      </c>
      <c r="G711" s="19">
        <f t="shared" si="12"/>
        <v>2218149.616</v>
      </c>
      <c r="H711" s="25">
        <v>428.59</v>
      </c>
      <c r="I711" s="28">
        <v>0.256</v>
      </c>
      <c r="J711" s="25">
        <v>3.0</v>
      </c>
      <c r="K711" s="16">
        <f t="shared" si="5"/>
        <v>826.387957</v>
      </c>
      <c r="L711" s="20">
        <f t="shared" si="6"/>
        <v>301352.3438</v>
      </c>
      <c r="M711" s="25">
        <f t="shared" si="7"/>
        <v>6.941358046</v>
      </c>
      <c r="N711" s="25">
        <f t="shared" si="8"/>
        <v>16875</v>
      </c>
      <c r="O711" s="25">
        <f t="shared" si="10"/>
        <v>19154395.64</v>
      </c>
      <c r="P711" s="25"/>
    </row>
    <row r="712" ht="15.75" customHeight="1">
      <c r="A712" s="7">
        <v>43076.0</v>
      </c>
      <c r="B712" s="19">
        <v>125209.8857</v>
      </c>
      <c r="C712" s="23">
        <f t="shared" si="1"/>
        <v>125.2098857</v>
      </c>
      <c r="D712" s="16">
        <f t="shared" si="2"/>
        <v>4.7</v>
      </c>
      <c r="E712" s="16">
        <f t="shared" si="3"/>
        <v>588.4864628</v>
      </c>
      <c r="F712" s="25">
        <f t="shared" si="4"/>
        <v>14123.67511</v>
      </c>
      <c r="G712" s="19">
        <f t="shared" si="12"/>
        <v>2232273.291</v>
      </c>
      <c r="H712" s="25">
        <v>434.41</v>
      </c>
      <c r="I712" s="28">
        <v>0.24283333333333335</v>
      </c>
      <c r="J712" s="25">
        <v>3.0</v>
      </c>
      <c r="K712" s="16">
        <f t="shared" si="5"/>
        <v>793.9118299</v>
      </c>
      <c r="L712" s="20">
        <f t="shared" si="6"/>
        <v>322006.0398</v>
      </c>
      <c r="M712" s="25">
        <f t="shared" si="7"/>
        <v>6.57922835</v>
      </c>
      <c r="N712" s="25">
        <f t="shared" si="8"/>
        <v>17789.97941</v>
      </c>
      <c r="O712" s="25">
        <f t="shared" si="10"/>
        <v>19172185.62</v>
      </c>
      <c r="P712" s="25"/>
    </row>
    <row r="713" ht="15.75" customHeight="1">
      <c r="A713" s="7">
        <v>43077.0</v>
      </c>
      <c r="B713" s="19">
        <v>127322.6374</v>
      </c>
      <c r="C713" s="23">
        <f t="shared" si="1"/>
        <v>127.3226374</v>
      </c>
      <c r="D713" s="16">
        <f t="shared" si="2"/>
        <v>4.7</v>
      </c>
      <c r="E713" s="16">
        <f t="shared" si="3"/>
        <v>598.4163958</v>
      </c>
      <c r="F713" s="25">
        <f t="shared" si="4"/>
        <v>14361.9935</v>
      </c>
      <c r="G713" s="19">
        <f t="shared" si="12"/>
        <v>2246635.285</v>
      </c>
      <c r="H713" s="25">
        <v>456.03</v>
      </c>
      <c r="I713" s="28">
        <v>0.243</v>
      </c>
      <c r="J713" s="25">
        <v>3.0</v>
      </c>
      <c r="K713" s="16">
        <f t="shared" si="5"/>
        <v>807.8621343</v>
      </c>
      <c r="L713" s="20">
        <f t="shared" si="6"/>
        <v>337800</v>
      </c>
      <c r="M713" s="25">
        <f t="shared" si="7"/>
        <v>6.377439387</v>
      </c>
      <c r="N713" s="25">
        <f t="shared" si="8"/>
        <v>17777.77778</v>
      </c>
      <c r="O713" s="25">
        <f t="shared" si="10"/>
        <v>19189963.39</v>
      </c>
      <c r="P713" s="25"/>
    </row>
    <row r="714" ht="15.75" customHeight="1">
      <c r="A714" s="7">
        <v>43078.0</v>
      </c>
      <c r="B714" s="19">
        <v>128300.9697</v>
      </c>
      <c r="C714" s="23">
        <f t="shared" si="1"/>
        <v>128.3009697</v>
      </c>
      <c r="D714" s="16">
        <f t="shared" si="2"/>
        <v>4.7</v>
      </c>
      <c r="E714" s="16">
        <f t="shared" si="3"/>
        <v>603.0145576</v>
      </c>
      <c r="F714" s="25">
        <f t="shared" si="4"/>
        <v>14472.34938</v>
      </c>
      <c r="G714" s="19">
        <f t="shared" si="12"/>
        <v>2261107.634</v>
      </c>
      <c r="H714" s="25">
        <v>473.5</v>
      </c>
      <c r="I714" s="28">
        <v>0.24183333333333332</v>
      </c>
      <c r="J714" s="25">
        <v>3.0</v>
      </c>
      <c r="K714" s="16">
        <f t="shared" si="5"/>
        <v>810.1612251</v>
      </c>
      <c r="L714" s="20">
        <f t="shared" si="6"/>
        <v>352432.805</v>
      </c>
      <c r="M714" s="25">
        <f t="shared" si="7"/>
        <v>6.159620719</v>
      </c>
      <c r="N714" s="25">
        <f t="shared" si="8"/>
        <v>17863.54238</v>
      </c>
      <c r="O714" s="25">
        <f t="shared" si="10"/>
        <v>19207826.94</v>
      </c>
      <c r="P714" s="25"/>
    </row>
    <row r="715" ht="15.75" customHeight="1">
      <c r="A715" s="7">
        <v>43079.0</v>
      </c>
      <c r="B715" s="19">
        <v>126733.7869</v>
      </c>
      <c r="C715" s="23">
        <f t="shared" si="1"/>
        <v>126.7337869</v>
      </c>
      <c r="D715" s="16">
        <f t="shared" si="2"/>
        <v>4.7</v>
      </c>
      <c r="E715" s="16">
        <f t="shared" si="3"/>
        <v>595.6487984</v>
      </c>
      <c r="F715" s="25">
        <f t="shared" si="4"/>
        <v>14295.57116</v>
      </c>
      <c r="G715" s="19">
        <f t="shared" si="12"/>
        <v>2275403.206</v>
      </c>
      <c r="H715" s="25">
        <v>441.72</v>
      </c>
      <c r="I715" s="28">
        <v>0.24283333333333335</v>
      </c>
      <c r="J715" s="25">
        <v>3.0</v>
      </c>
      <c r="K715" s="16">
        <f t="shared" si="5"/>
        <v>803.5743512</v>
      </c>
      <c r="L715" s="20">
        <f t="shared" si="6"/>
        <v>327424.571</v>
      </c>
      <c r="M715" s="25">
        <f t="shared" si="7"/>
        <v>6.549098217</v>
      </c>
      <c r="N715" s="25">
        <f t="shared" si="8"/>
        <v>17789.97941</v>
      </c>
      <c r="O715" s="25">
        <f t="shared" si="10"/>
        <v>19225616.91</v>
      </c>
      <c r="P715" s="25"/>
    </row>
    <row r="716" ht="15.75" customHeight="1">
      <c r="A716" s="7">
        <v>43080.0</v>
      </c>
      <c r="B716" s="19">
        <v>128336.6496</v>
      </c>
      <c r="C716" s="23">
        <f t="shared" si="1"/>
        <v>128.3366496</v>
      </c>
      <c r="D716" s="16">
        <f t="shared" si="2"/>
        <v>4.7</v>
      </c>
      <c r="E716" s="16">
        <f t="shared" si="3"/>
        <v>603.1822531</v>
      </c>
      <c r="F716" s="25">
        <f t="shared" si="4"/>
        <v>14476.37407</v>
      </c>
      <c r="G716" s="19">
        <f t="shared" si="12"/>
        <v>2289879.58</v>
      </c>
      <c r="H716" s="25">
        <v>515.14</v>
      </c>
      <c r="I716" s="28">
        <v>0.24466666666666667</v>
      </c>
      <c r="J716" s="25">
        <v>3.0</v>
      </c>
      <c r="K716" s="16">
        <f t="shared" si="5"/>
        <v>819.8810626</v>
      </c>
      <c r="L716" s="20">
        <f t="shared" si="6"/>
        <v>378985.8311</v>
      </c>
      <c r="M716" s="25">
        <f t="shared" si="7"/>
        <v>5.729649853</v>
      </c>
      <c r="N716" s="25">
        <f t="shared" si="8"/>
        <v>17656.67575</v>
      </c>
      <c r="O716" s="25">
        <f t="shared" si="10"/>
        <v>19243273.59</v>
      </c>
      <c r="P716" s="25"/>
    </row>
    <row r="717" ht="15.75" customHeight="1">
      <c r="A717" s="7">
        <v>43081.0</v>
      </c>
      <c r="B717" s="19">
        <v>128931.8969</v>
      </c>
      <c r="C717" s="23">
        <f t="shared" si="1"/>
        <v>128.9318969</v>
      </c>
      <c r="D717" s="16">
        <f t="shared" si="2"/>
        <v>4.7</v>
      </c>
      <c r="E717" s="16">
        <f t="shared" si="3"/>
        <v>605.9799154</v>
      </c>
      <c r="F717" s="25">
        <f t="shared" si="4"/>
        <v>14543.51797</v>
      </c>
      <c r="G717" s="19">
        <f t="shared" si="12"/>
        <v>2304423.098</v>
      </c>
      <c r="H717" s="25">
        <v>651.43</v>
      </c>
      <c r="I717" s="28">
        <v>0.2455</v>
      </c>
      <c r="J717" s="25">
        <v>3.0</v>
      </c>
      <c r="K717" s="16">
        <f t="shared" si="5"/>
        <v>826.4892735</v>
      </c>
      <c r="L717" s="20">
        <f t="shared" si="6"/>
        <v>477626.8839</v>
      </c>
      <c r="M717" s="25">
        <f t="shared" si="7"/>
        <v>4.567430706</v>
      </c>
      <c r="N717" s="25">
        <f t="shared" si="8"/>
        <v>17596.74134</v>
      </c>
      <c r="O717" s="25">
        <f t="shared" si="10"/>
        <v>19260870.33</v>
      </c>
      <c r="P717" s="25"/>
    </row>
    <row r="718" ht="15.75" customHeight="1">
      <c r="A718" s="7">
        <v>43082.0</v>
      </c>
      <c r="B718" s="19">
        <v>134096.1365</v>
      </c>
      <c r="C718" s="23">
        <f t="shared" si="1"/>
        <v>134.0961365</v>
      </c>
      <c r="D718" s="16">
        <f t="shared" si="2"/>
        <v>4.7</v>
      </c>
      <c r="E718" s="16">
        <f t="shared" si="3"/>
        <v>630.2518416</v>
      </c>
      <c r="F718" s="25">
        <f t="shared" si="4"/>
        <v>15126.0442</v>
      </c>
      <c r="G718" s="19">
        <f t="shared" si="12"/>
        <v>2319549.142</v>
      </c>
      <c r="H718" s="25">
        <v>702.77</v>
      </c>
      <c r="I718" s="28">
        <v>0.24933333333333335</v>
      </c>
      <c r="J718" s="25">
        <v>3.0</v>
      </c>
      <c r="K718" s="16">
        <f t="shared" si="5"/>
        <v>873.0155139</v>
      </c>
      <c r="L718" s="20">
        <f t="shared" si="6"/>
        <v>507347.3262</v>
      </c>
      <c r="M718" s="25">
        <f t="shared" si="7"/>
        <v>4.472097343</v>
      </c>
      <c r="N718" s="25">
        <f t="shared" si="8"/>
        <v>17326.20321</v>
      </c>
      <c r="O718" s="25">
        <f t="shared" si="10"/>
        <v>19278196.54</v>
      </c>
      <c r="P718" s="25"/>
    </row>
    <row r="719" ht="15.75" customHeight="1">
      <c r="A719" s="7">
        <v>43083.0</v>
      </c>
      <c r="B719" s="19">
        <v>137629.7703</v>
      </c>
      <c r="C719" s="23">
        <f t="shared" si="1"/>
        <v>137.6297703</v>
      </c>
      <c r="D719" s="16">
        <f t="shared" si="2"/>
        <v>4.7</v>
      </c>
      <c r="E719" s="16">
        <f t="shared" si="3"/>
        <v>646.8599204</v>
      </c>
      <c r="F719" s="25">
        <f t="shared" si="4"/>
        <v>15524.63809</v>
      </c>
      <c r="G719" s="19">
        <f t="shared" si="12"/>
        <v>2335073.78</v>
      </c>
      <c r="H719" s="25">
        <v>695.82</v>
      </c>
      <c r="I719" s="28">
        <v>0.247</v>
      </c>
      <c r="J719" s="25">
        <v>3.0</v>
      </c>
      <c r="K719" s="16">
        <f t="shared" si="5"/>
        <v>887.6355575</v>
      </c>
      <c r="L719" s="20">
        <f t="shared" si="6"/>
        <v>507075.3036</v>
      </c>
      <c r="M719" s="25">
        <f t="shared" si="7"/>
        <v>4.592406092</v>
      </c>
      <c r="N719" s="25">
        <f t="shared" si="8"/>
        <v>17489.87854</v>
      </c>
      <c r="O719" s="25">
        <f t="shared" si="10"/>
        <v>19295686.41</v>
      </c>
      <c r="P719" s="25"/>
    </row>
    <row r="720" ht="15.75" customHeight="1">
      <c r="A720" s="7">
        <v>43084.0</v>
      </c>
      <c r="B720" s="19">
        <v>143758.2604</v>
      </c>
      <c r="C720" s="23">
        <f t="shared" si="1"/>
        <v>143.7582604</v>
      </c>
      <c r="D720" s="16">
        <f t="shared" si="2"/>
        <v>4.7</v>
      </c>
      <c r="E720" s="16">
        <f t="shared" si="3"/>
        <v>675.6638239</v>
      </c>
      <c r="F720" s="25">
        <f t="shared" si="4"/>
        <v>16215.93177</v>
      </c>
      <c r="G720" s="19">
        <f t="shared" si="12"/>
        <v>2351289.712</v>
      </c>
      <c r="H720" s="25">
        <v>684.45</v>
      </c>
      <c r="I720" s="28">
        <v>0.242</v>
      </c>
      <c r="J720" s="25">
        <v>3.0</v>
      </c>
      <c r="K720" s="16">
        <f t="shared" si="5"/>
        <v>908.3924743</v>
      </c>
      <c r="L720" s="20">
        <f t="shared" si="6"/>
        <v>509095.0413</v>
      </c>
      <c r="M720" s="25">
        <f t="shared" si="7"/>
        <v>4.777869687</v>
      </c>
      <c r="N720" s="25">
        <f t="shared" si="8"/>
        <v>17851.23967</v>
      </c>
      <c r="O720" s="25">
        <f t="shared" si="10"/>
        <v>19313537.65</v>
      </c>
      <c r="P720" s="25"/>
    </row>
    <row r="721" ht="15.75" customHeight="1">
      <c r="A721" s="7">
        <v>43085.0</v>
      </c>
      <c r="B721" s="19">
        <v>141945.8652</v>
      </c>
      <c r="C721" s="23">
        <f t="shared" si="1"/>
        <v>141.9458652</v>
      </c>
      <c r="D721" s="16">
        <f t="shared" si="2"/>
        <v>4.7</v>
      </c>
      <c r="E721" s="16">
        <f t="shared" si="3"/>
        <v>667.1455664</v>
      </c>
      <c r="F721" s="25">
        <f t="shared" si="4"/>
        <v>16011.49359</v>
      </c>
      <c r="G721" s="19">
        <f t="shared" si="12"/>
        <v>2367301.205</v>
      </c>
      <c r="H721" s="25">
        <v>696.21</v>
      </c>
      <c r="I721" s="28">
        <v>0.243</v>
      </c>
      <c r="J721" s="25">
        <v>3.0</v>
      </c>
      <c r="K721" s="16">
        <f t="shared" si="5"/>
        <v>900.6465147</v>
      </c>
      <c r="L721" s="20">
        <f t="shared" si="6"/>
        <v>515711.1111</v>
      </c>
      <c r="M721" s="25">
        <f t="shared" si="7"/>
        <v>4.657111292</v>
      </c>
      <c r="N721" s="25">
        <f t="shared" si="8"/>
        <v>17777.77778</v>
      </c>
      <c r="O721" s="25">
        <f t="shared" si="10"/>
        <v>19331315.43</v>
      </c>
      <c r="P721" s="25"/>
    </row>
    <row r="722" ht="15.75" customHeight="1">
      <c r="A722" s="7">
        <v>43086.0</v>
      </c>
      <c r="B722" s="19">
        <v>142954.4584</v>
      </c>
      <c r="C722" s="23">
        <f t="shared" si="1"/>
        <v>142.9544584</v>
      </c>
      <c r="D722" s="16">
        <f t="shared" si="2"/>
        <v>4.7</v>
      </c>
      <c r="E722" s="16">
        <f t="shared" si="3"/>
        <v>671.8859545</v>
      </c>
      <c r="F722" s="25">
        <f t="shared" si="4"/>
        <v>16125.26291</v>
      </c>
      <c r="G722" s="19">
        <f t="shared" si="12"/>
        <v>2383426.468</v>
      </c>
      <c r="H722" s="25">
        <v>719.98</v>
      </c>
      <c r="I722" s="28">
        <v>0.24433333333333335</v>
      </c>
      <c r="J722" s="25">
        <v>3.0</v>
      </c>
      <c r="K722" s="16">
        <f t="shared" si="5"/>
        <v>912.0229715</v>
      </c>
      <c r="L722" s="20">
        <f t="shared" si="6"/>
        <v>530408.1855</v>
      </c>
      <c r="M722" s="25">
        <f t="shared" si="7"/>
        <v>4.560241531</v>
      </c>
      <c r="N722" s="25">
        <f t="shared" si="8"/>
        <v>17680.76398</v>
      </c>
      <c r="O722" s="25">
        <f t="shared" si="10"/>
        <v>19348996.2</v>
      </c>
      <c r="P722" s="25"/>
    </row>
    <row r="723" ht="15.75" customHeight="1">
      <c r="A723" s="7">
        <v>43087.0</v>
      </c>
      <c r="B723" s="19">
        <v>147283.4924</v>
      </c>
      <c r="C723" s="23">
        <f t="shared" si="1"/>
        <v>147.2834924</v>
      </c>
      <c r="D723" s="16">
        <f t="shared" si="2"/>
        <v>4.7</v>
      </c>
      <c r="E723" s="16">
        <f t="shared" si="3"/>
        <v>692.2324143</v>
      </c>
      <c r="F723" s="25">
        <f t="shared" si="4"/>
        <v>16613.57794</v>
      </c>
      <c r="G723" s="19">
        <f t="shared" si="12"/>
        <v>2400040.046</v>
      </c>
      <c r="H723" s="25">
        <v>794.65</v>
      </c>
      <c r="I723" s="28">
        <v>0.2445</v>
      </c>
      <c r="J723" s="25">
        <v>3.0</v>
      </c>
      <c r="K723" s="16">
        <f t="shared" si="5"/>
        <v>940.2823627</v>
      </c>
      <c r="L723" s="20">
        <f t="shared" si="6"/>
        <v>585018.4049</v>
      </c>
      <c r="M723" s="25">
        <f t="shared" si="7"/>
        <v>4.259757762</v>
      </c>
      <c r="N723" s="25">
        <f t="shared" si="8"/>
        <v>17668.71166</v>
      </c>
      <c r="O723" s="25">
        <f t="shared" si="10"/>
        <v>19366664.91</v>
      </c>
      <c r="P723" s="25"/>
    </row>
    <row r="724" ht="15.75" customHeight="1">
      <c r="A724" s="7">
        <v>43088.0</v>
      </c>
      <c r="B724" s="19">
        <v>144785.8066</v>
      </c>
      <c r="C724" s="23">
        <f t="shared" si="1"/>
        <v>144.7858066</v>
      </c>
      <c r="D724" s="16">
        <f t="shared" si="2"/>
        <v>4.7</v>
      </c>
      <c r="E724" s="16">
        <f t="shared" si="3"/>
        <v>680.493291</v>
      </c>
      <c r="F724" s="25">
        <f t="shared" si="4"/>
        <v>16331.83898</v>
      </c>
      <c r="G724" s="19">
        <f t="shared" si="12"/>
        <v>2416371.885</v>
      </c>
      <c r="H724" s="25">
        <v>826.82</v>
      </c>
      <c r="I724" s="28">
        <v>0.25033333333333335</v>
      </c>
      <c r="J724" s="25">
        <v>3.0</v>
      </c>
      <c r="K724" s="16">
        <f t="shared" si="5"/>
        <v>946.3897436</v>
      </c>
      <c r="L724" s="20">
        <f t="shared" si="6"/>
        <v>594517.7097</v>
      </c>
      <c r="M724" s="25">
        <f t="shared" si="7"/>
        <v>4.120610383</v>
      </c>
      <c r="N724" s="25">
        <f t="shared" si="8"/>
        <v>17256.99068</v>
      </c>
      <c r="O724" s="25">
        <f t="shared" si="10"/>
        <v>19383921.9</v>
      </c>
      <c r="P724" s="25"/>
    </row>
    <row r="725" ht="15.75" customHeight="1">
      <c r="A725" s="7">
        <v>43089.0</v>
      </c>
      <c r="B725" s="19">
        <v>143787.1073</v>
      </c>
      <c r="C725" s="23">
        <f t="shared" si="1"/>
        <v>143.7871073</v>
      </c>
      <c r="D725" s="16">
        <f t="shared" si="2"/>
        <v>4.7</v>
      </c>
      <c r="E725" s="16">
        <f t="shared" si="3"/>
        <v>675.7994043</v>
      </c>
      <c r="F725" s="25">
        <f t="shared" si="4"/>
        <v>16219.1857</v>
      </c>
      <c r="G725" s="19">
        <f t="shared" si="12"/>
        <v>2432591.071</v>
      </c>
      <c r="H725" s="25">
        <v>819.09</v>
      </c>
      <c r="I725" s="28">
        <v>0.2505</v>
      </c>
      <c r="J725" s="25">
        <v>3.0</v>
      </c>
      <c r="K725" s="16">
        <f t="shared" si="5"/>
        <v>940.4875043</v>
      </c>
      <c r="L725" s="20">
        <f t="shared" si="6"/>
        <v>588567.6647</v>
      </c>
      <c r="M725" s="25">
        <f t="shared" si="7"/>
        <v>4.133556771</v>
      </c>
      <c r="N725" s="25">
        <f t="shared" si="8"/>
        <v>17245.50898</v>
      </c>
      <c r="O725" s="25">
        <f t="shared" si="10"/>
        <v>19401167.41</v>
      </c>
      <c r="P725" s="25"/>
    </row>
    <row r="726" ht="15.75" customHeight="1">
      <c r="A726" s="7">
        <v>43090.0</v>
      </c>
      <c r="B726" s="19">
        <v>143918.9673</v>
      </c>
      <c r="C726" s="23">
        <f t="shared" si="1"/>
        <v>143.9189673</v>
      </c>
      <c r="D726" s="16">
        <f t="shared" si="2"/>
        <v>4.7</v>
      </c>
      <c r="E726" s="16">
        <f t="shared" si="3"/>
        <v>676.4191463</v>
      </c>
      <c r="F726" s="25">
        <f t="shared" si="4"/>
        <v>16234.05951</v>
      </c>
      <c r="G726" s="19">
        <f t="shared" si="12"/>
        <v>2448825.13</v>
      </c>
      <c r="H726" s="25">
        <v>821.06</v>
      </c>
      <c r="I726" s="28">
        <v>0.25116666666666665</v>
      </c>
      <c r="J726" s="25">
        <v>3.0</v>
      </c>
      <c r="K726" s="16">
        <f t="shared" si="5"/>
        <v>943.8552347</v>
      </c>
      <c r="L726" s="20">
        <f t="shared" si="6"/>
        <v>588417.2528</v>
      </c>
      <c r="M726" s="25">
        <f t="shared" si="7"/>
        <v>4.138405043</v>
      </c>
      <c r="N726" s="25">
        <f t="shared" si="8"/>
        <v>17199.73457</v>
      </c>
      <c r="O726" s="25">
        <f t="shared" si="10"/>
        <v>19418367.14</v>
      </c>
      <c r="P726" s="25"/>
    </row>
    <row r="727" ht="15.75" customHeight="1">
      <c r="A727" s="7">
        <v>43091.0</v>
      </c>
      <c r="B727" s="19">
        <v>143237.655</v>
      </c>
      <c r="C727" s="23">
        <f t="shared" si="1"/>
        <v>143.237655</v>
      </c>
      <c r="D727" s="16">
        <f t="shared" si="2"/>
        <v>4.7</v>
      </c>
      <c r="E727" s="16">
        <f t="shared" si="3"/>
        <v>673.2169785</v>
      </c>
      <c r="F727" s="25">
        <f t="shared" si="4"/>
        <v>16157.20748</v>
      </c>
      <c r="G727" s="19">
        <f t="shared" si="12"/>
        <v>2464982.338</v>
      </c>
      <c r="H727" s="25">
        <v>674.86</v>
      </c>
      <c r="I727" s="28">
        <v>0.24866666666666667</v>
      </c>
      <c r="J727" s="25">
        <v>3.0</v>
      </c>
      <c r="K727" s="16">
        <f t="shared" si="5"/>
        <v>930.0367888</v>
      </c>
      <c r="L727" s="20">
        <f t="shared" si="6"/>
        <v>488504.5576</v>
      </c>
      <c r="M727" s="25">
        <f t="shared" si="7"/>
        <v>4.961225202</v>
      </c>
      <c r="N727" s="25">
        <f t="shared" si="8"/>
        <v>17372.65416</v>
      </c>
      <c r="O727" s="25">
        <f t="shared" si="10"/>
        <v>19435739.8</v>
      </c>
      <c r="P727" s="25"/>
    </row>
    <row r="728" ht="15.75" customHeight="1">
      <c r="A728" s="7">
        <v>43092.0</v>
      </c>
      <c r="B728" s="19">
        <v>149570.4924</v>
      </c>
      <c r="C728" s="23">
        <f t="shared" si="1"/>
        <v>149.5704924</v>
      </c>
      <c r="D728" s="16">
        <f t="shared" si="2"/>
        <v>4.7</v>
      </c>
      <c r="E728" s="16">
        <f t="shared" si="3"/>
        <v>702.9813143</v>
      </c>
      <c r="F728" s="25">
        <f t="shared" si="4"/>
        <v>16871.55154</v>
      </c>
      <c r="G728" s="19">
        <f t="shared" si="12"/>
        <v>2481853.889</v>
      </c>
      <c r="H728" s="25">
        <v>719.39</v>
      </c>
      <c r="I728" s="28">
        <v>0.2375</v>
      </c>
      <c r="J728" s="25">
        <v>3.0</v>
      </c>
      <c r="K728" s="16">
        <f t="shared" si="5"/>
        <v>927.5447897</v>
      </c>
      <c r="L728" s="20">
        <f t="shared" si="6"/>
        <v>545221.8947</v>
      </c>
      <c r="M728" s="25">
        <f t="shared" si="7"/>
        <v>4.641656463</v>
      </c>
      <c r="N728" s="25">
        <f t="shared" si="8"/>
        <v>18189.47368</v>
      </c>
      <c r="O728" s="25">
        <f t="shared" si="10"/>
        <v>19453929.27</v>
      </c>
      <c r="P728" s="25"/>
    </row>
    <row r="729" ht="15.75" customHeight="1">
      <c r="A729" s="7">
        <v>43093.0</v>
      </c>
      <c r="B729" s="19">
        <v>148933.7151</v>
      </c>
      <c r="C729" s="23">
        <f t="shared" si="1"/>
        <v>148.9337151</v>
      </c>
      <c r="D729" s="16">
        <f t="shared" si="2"/>
        <v>4.7</v>
      </c>
      <c r="E729" s="16">
        <f t="shared" si="3"/>
        <v>699.988461</v>
      </c>
      <c r="F729" s="25">
        <f t="shared" si="4"/>
        <v>16799.72306</v>
      </c>
      <c r="G729" s="19">
        <f t="shared" si="12"/>
        <v>2498653.612</v>
      </c>
      <c r="H729" s="25">
        <v>694.15</v>
      </c>
      <c r="I729" s="28">
        <v>0.23566666666666666</v>
      </c>
      <c r="J729" s="25">
        <v>3.0</v>
      </c>
      <c r="K729" s="16">
        <f t="shared" si="5"/>
        <v>916.4663739</v>
      </c>
      <c r="L729" s="20">
        <f t="shared" si="6"/>
        <v>530185.29</v>
      </c>
      <c r="M729" s="25">
        <f t="shared" si="7"/>
        <v>4.752976945</v>
      </c>
      <c r="N729" s="25">
        <f t="shared" si="8"/>
        <v>18330.97595</v>
      </c>
      <c r="O729" s="25">
        <f t="shared" si="10"/>
        <v>19472260.24</v>
      </c>
      <c r="P729" s="25"/>
    </row>
    <row r="730" ht="15.75" customHeight="1">
      <c r="A730" s="7">
        <v>43094.0</v>
      </c>
      <c r="B730" s="19">
        <v>150660.6855</v>
      </c>
      <c r="C730" s="23">
        <f t="shared" si="1"/>
        <v>150.6606855</v>
      </c>
      <c r="D730" s="16">
        <f t="shared" si="2"/>
        <v>4.7</v>
      </c>
      <c r="E730" s="16">
        <f t="shared" si="3"/>
        <v>708.1052219</v>
      </c>
      <c r="F730" s="25">
        <f t="shared" si="4"/>
        <v>16994.52532</v>
      </c>
      <c r="G730" s="19">
        <f t="shared" si="12"/>
        <v>2515648.138</v>
      </c>
      <c r="H730" s="25">
        <v>765.83</v>
      </c>
      <c r="I730" s="28">
        <v>0.23616666666666666</v>
      </c>
      <c r="J730" s="25">
        <v>3.0</v>
      </c>
      <c r="K730" s="16">
        <f t="shared" si="5"/>
        <v>929.0602772</v>
      </c>
      <c r="L730" s="20">
        <f t="shared" si="6"/>
        <v>583695.4128</v>
      </c>
      <c r="M730" s="25">
        <f t="shared" si="7"/>
        <v>4.367309975</v>
      </c>
      <c r="N730" s="25">
        <f t="shared" si="8"/>
        <v>18292.16655</v>
      </c>
      <c r="O730" s="25">
        <f t="shared" si="10"/>
        <v>19490552.41</v>
      </c>
      <c r="P730" s="25"/>
    </row>
    <row r="731" ht="15.75" customHeight="1">
      <c r="A731" s="7">
        <v>43095.0</v>
      </c>
      <c r="B731" s="19">
        <v>151469.2196</v>
      </c>
      <c r="C731" s="23">
        <f t="shared" si="1"/>
        <v>151.4692196</v>
      </c>
      <c r="D731" s="16">
        <f t="shared" si="2"/>
        <v>4.7</v>
      </c>
      <c r="E731" s="16">
        <f t="shared" si="3"/>
        <v>711.9053321</v>
      </c>
      <c r="F731" s="25">
        <f t="shared" si="4"/>
        <v>17085.72797</v>
      </c>
      <c r="G731" s="19">
        <f t="shared" si="12"/>
        <v>2532733.866</v>
      </c>
      <c r="H731" s="25">
        <v>773.84</v>
      </c>
      <c r="I731" s="28">
        <v>0.23716666666666666</v>
      </c>
      <c r="J731" s="25">
        <v>3.0</v>
      </c>
      <c r="K731" s="16">
        <f t="shared" si="5"/>
        <v>938.0011922</v>
      </c>
      <c r="L731" s="20">
        <f t="shared" si="6"/>
        <v>587313.5629</v>
      </c>
      <c r="M731" s="25">
        <f t="shared" si="7"/>
        <v>4.363698299</v>
      </c>
      <c r="N731" s="25">
        <f t="shared" si="8"/>
        <v>18215.03865</v>
      </c>
      <c r="O731" s="25">
        <f t="shared" si="10"/>
        <v>19508767.45</v>
      </c>
      <c r="P731" s="25"/>
    </row>
    <row r="732" ht="15.75" customHeight="1">
      <c r="A732" s="7">
        <v>43096.0</v>
      </c>
      <c r="B732" s="19">
        <v>152530.5011</v>
      </c>
      <c r="C732" s="23">
        <f t="shared" si="1"/>
        <v>152.5305011</v>
      </c>
      <c r="D732" s="16">
        <f t="shared" si="2"/>
        <v>4.7</v>
      </c>
      <c r="E732" s="16">
        <f t="shared" si="3"/>
        <v>716.8933552</v>
      </c>
      <c r="F732" s="25">
        <f t="shared" si="4"/>
        <v>17205.44052</v>
      </c>
      <c r="G732" s="19">
        <f t="shared" si="12"/>
        <v>2549939.306</v>
      </c>
      <c r="H732" s="25">
        <v>762.84</v>
      </c>
      <c r="I732" s="28">
        <v>0.23666666666666666</v>
      </c>
      <c r="J732" s="25">
        <v>3.0</v>
      </c>
      <c r="K732" s="16">
        <f t="shared" si="5"/>
        <v>942.582004</v>
      </c>
      <c r="L732" s="20">
        <f t="shared" si="6"/>
        <v>580188.169</v>
      </c>
      <c r="M732" s="25">
        <f t="shared" si="7"/>
        <v>4.448239755</v>
      </c>
      <c r="N732" s="25">
        <f t="shared" si="8"/>
        <v>18253.52113</v>
      </c>
      <c r="O732" s="25">
        <f t="shared" si="10"/>
        <v>19527020.97</v>
      </c>
      <c r="P732" s="25"/>
    </row>
    <row r="733" ht="15.75" customHeight="1">
      <c r="A733" s="7">
        <v>43097.0</v>
      </c>
      <c r="B733" s="19">
        <v>156618.8488</v>
      </c>
      <c r="C733" s="23">
        <f t="shared" si="1"/>
        <v>156.6188488</v>
      </c>
      <c r="D733" s="16">
        <f t="shared" si="2"/>
        <v>4.7</v>
      </c>
      <c r="E733" s="16">
        <f t="shared" si="3"/>
        <v>736.1085894</v>
      </c>
      <c r="F733" s="25">
        <f t="shared" si="4"/>
        <v>17666.60614</v>
      </c>
      <c r="G733" s="19">
        <f t="shared" si="12"/>
        <v>2567605.912</v>
      </c>
      <c r="H733" s="25">
        <v>737.02</v>
      </c>
      <c r="I733" s="28">
        <v>0.24100000000000002</v>
      </c>
      <c r="J733" s="25">
        <v>3.0</v>
      </c>
      <c r="K733" s="16">
        <f t="shared" si="5"/>
        <v>985.5676113</v>
      </c>
      <c r="L733" s="20">
        <f t="shared" si="6"/>
        <v>550471.3693</v>
      </c>
      <c r="M733" s="25">
        <f t="shared" si="7"/>
        <v>4.814039511</v>
      </c>
      <c r="N733" s="25">
        <f t="shared" si="8"/>
        <v>17925.3112</v>
      </c>
      <c r="O733" s="25">
        <f t="shared" si="10"/>
        <v>19544946.28</v>
      </c>
      <c r="P733" s="25"/>
    </row>
    <row r="734" ht="15.75" customHeight="1">
      <c r="A734" s="7">
        <v>43098.0</v>
      </c>
      <c r="B734" s="19">
        <v>153605.9851</v>
      </c>
      <c r="C734" s="23">
        <f t="shared" si="1"/>
        <v>153.6059851</v>
      </c>
      <c r="D734" s="16">
        <f t="shared" si="2"/>
        <v>4.7</v>
      </c>
      <c r="E734" s="16">
        <f t="shared" si="3"/>
        <v>721.94813</v>
      </c>
      <c r="F734" s="25">
        <f t="shared" si="4"/>
        <v>17326.75512</v>
      </c>
      <c r="G734" s="19">
        <f t="shared" si="12"/>
        <v>2584932.667</v>
      </c>
      <c r="H734" s="25">
        <v>753.59</v>
      </c>
      <c r="I734" s="28">
        <v>0.24516666666666667</v>
      </c>
      <c r="J734" s="25">
        <v>3.0</v>
      </c>
      <c r="K734" s="16">
        <f t="shared" si="5"/>
        <v>983.3200918</v>
      </c>
      <c r="L734" s="20">
        <f t="shared" si="6"/>
        <v>553281.5772</v>
      </c>
      <c r="M734" s="25">
        <f t="shared" si="7"/>
        <v>4.697451307</v>
      </c>
      <c r="N734" s="25">
        <f t="shared" si="8"/>
        <v>17620.66621</v>
      </c>
      <c r="O734" s="25">
        <f t="shared" si="10"/>
        <v>19562566.95</v>
      </c>
      <c r="P734" s="25"/>
    </row>
    <row r="735" ht="15.75" customHeight="1">
      <c r="A735" s="7">
        <v>43099.0</v>
      </c>
      <c r="B735" s="19">
        <v>154787.985</v>
      </c>
      <c r="C735" s="23">
        <f t="shared" si="1"/>
        <v>154.787985</v>
      </c>
      <c r="D735" s="16">
        <f t="shared" si="2"/>
        <v>4.7</v>
      </c>
      <c r="E735" s="16">
        <f t="shared" si="3"/>
        <v>727.5035295</v>
      </c>
      <c r="F735" s="25">
        <f t="shared" si="4"/>
        <v>17460.08471</v>
      </c>
      <c r="G735" s="19">
        <f t="shared" si="12"/>
        <v>2602392.752</v>
      </c>
      <c r="H735" s="25">
        <v>717.26</v>
      </c>
      <c r="I735" s="28">
        <v>0.24433333333333335</v>
      </c>
      <c r="J735" s="25">
        <v>3.0</v>
      </c>
      <c r="K735" s="16">
        <f t="shared" si="5"/>
        <v>987.5186799</v>
      </c>
      <c r="L735" s="20">
        <f t="shared" si="6"/>
        <v>528404.3656</v>
      </c>
      <c r="M735" s="25">
        <f t="shared" si="7"/>
        <v>4.956455466</v>
      </c>
      <c r="N735" s="25">
        <f t="shared" si="8"/>
        <v>17680.76398</v>
      </c>
      <c r="O735" s="25">
        <f t="shared" si="10"/>
        <v>19580247.71</v>
      </c>
      <c r="P735" s="25"/>
    </row>
    <row r="736" ht="15.75" customHeight="1">
      <c r="A736" s="58">
        <v>43100.0</v>
      </c>
      <c r="B736" s="59">
        <v>156919.1805</v>
      </c>
      <c r="C736" s="23">
        <f t="shared" si="1"/>
        <v>156.9191805</v>
      </c>
      <c r="D736" s="16">
        <f t="shared" si="2"/>
        <v>4.7</v>
      </c>
      <c r="E736" s="16">
        <f t="shared" si="3"/>
        <v>737.5201484</v>
      </c>
      <c r="F736" s="60">
        <f t="shared" si="4"/>
        <v>17700.48356</v>
      </c>
      <c r="G736" s="59">
        <f t="shared" si="12"/>
        <v>2620093.236</v>
      </c>
      <c r="H736" s="60">
        <v>756.73</v>
      </c>
      <c r="I736" s="62">
        <v>0.2378333333333333</v>
      </c>
      <c r="J736" s="60">
        <v>3.0</v>
      </c>
      <c r="K736" s="16">
        <f t="shared" si="5"/>
        <v>974.4826405</v>
      </c>
      <c r="L736" s="20">
        <f t="shared" si="6"/>
        <v>572717.8697</v>
      </c>
      <c r="M736" s="25">
        <f t="shared" si="7"/>
        <v>4.635917045</v>
      </c>
      <c r="N736" s="25">
        <f t="shared" si="8"/>
        <v>18163.98038</v>
      </c>
      <c r="O736" s="25">
        <f t="shared" si="10"/>
        <v>19598411.69</v>
      </c>
      <c r="P736" s="25"/>
    </row>
    <row r="737" ht="15.75" customHeight="1">
      <c r="A737" s="7">
        <v>43101.0</v>
      </c>
      <c r="B737" s="19">
        <v>159441.8475</v>
      </c>
      <c r="C737" s="23">
        <f t="shared" si="1"/>
        <v>159.4418475</v>
      </c>
      <c r="D737" s="16">
        <f t="shared" si="2"/>
        <v>4.7</v>
      </c>
      <c r="E737" s="16">
        <f t="shared" si="3"/>
        <v>749.3766833</v>
      </c>
      <c r="F737" s="25">
        <f t="shared" si="4"/>
        <v>17985.0404</v>
      </c>
      <c r="G737" s="19">
        <f>F737</f>
        <v>17985.0404</v>
      </c>
      <c r="H737" s="25">
        <v>772.64</v>
      </c>
      <c r="I737" s="28">
        <v>0.23666666666666666</v>
      </c>
      <c r="J737" s="25">
        <v>3.0</v>
      </c>
      <c r="K737" s="16">
        <f t="shared" si="5"/>
        <v>985.291565</v>
      </c>
      <c r="L737" s="20">
        <f t="shared" si="6"/>
        <v>587641.6901</v>
      </c>
      <c r="M737" s="25">
        <f t="shared" si="7"/>
        <v>4.590818019</v>
      </c>
      <c r="N737" s="25">
        <f t="shared" si="8"/>
        <v>18253.52113</v>
      </c>
      <c r="O737" s="25">
        <f t="shared" si="10"/>
        <v>19616665.21</v>
      </c>
      <c r="P737" s="25"/>
    </row>
    <row r="738" ht="15.75" customHeight="1">
      <c r="A738" s="7">
        <v>43102.0</v>
      </c>
      <c r="B738" s="19">
        <v>159057.5377</v>
      </c>
      <c r="C738" s="23">
        <f t="shared" si="1"/>
        <v>159.0575377</v>
      </c>
      <c r="D738" s="16">
        <f t="shared" si="2"/>
        <v>4.7</v>
      </c>
      <c r="E738" s="16">
        <f t="shared" si="3"/>
        <v>747.5704272</v>
      </c>
      <c r="F738" s="25">
        <f t="shared" si="4"/>
        <v>17941.69025</v>
      </c>
      <c r="G738" s="19">
        <f t="shared" ref="G738:G917" si="13">G737+F738</f>
        <v>35926.73065</v>
      </c>
      <c r="H738" s="25">
        <v>884.44</v>
      </c>
      <c r="I738" s="28">
        <v>0.24566666666666667</v>
      </c>
      <c r="J738" s="25">
        <v>3.0</v>
      </c>
      <c r="K738" s="16">
        <f t="shared" si="5"/>
        <v>1020.295194</v>
      </c>
      <c r="L738" s="20">
        <f t="shared" si="6"/>
        <v>648029.308</v>
      </c>
      <c r="M738" s="25">
        <f t="shared" si="7"/>
        <v>4.152981207</v>
      </c>
      <c r="N738" s="25">
        <f t="shared" si="8"/>
        <v>17584.80326</v>
      </c>
      <c r="O738" s="25">
        <f t="shared" si="10"/>
        <v>19634250.02</v>
      </c>
      <c r="P738" s="25"/>
    </row>
    <row r="739" ht="15.75" customHeight="1">
      <c r="A739" s="7">
        <v>43103.0</v>
      </c>
      <c r="B739" s="19">
        <v>158805.4552</v>
      </c>
      <c r="C739" s="23">
        <f t="shared" si="1"/>
        <v>158.8054552</v>
      </c>
      <c r="D739" s="16">
        <f t="shared" si="2"/>
        <v>4.7</v>
      </c>
      <c r="E739" s="16">
        <f t="shared" si="3"/>
        <v>746.3856394</v>
      </c>
      <c r="F739" s="25">
        <f t="shared" si="4"/>
        <v>17913.25535</v>
      </c>
      <c r="G739" s="19">
        <f t="shared" si="13"/>
        <v>53839.986</v>
      </c>
      <c r="H739" s="25">
        <v>962.72</v>
      </c>
      <c r="I739" s="28">
        <v>0.252</v>
      </c>
      <c r="J739" s="25">
        <v>3.0</v>
      </c>
      <c r="K739" s="16">
        <f t="shared" si="5"/>
        <v>1044.939895</v>
      </c>
      <c r="L739" s="20">
        <f t="shared" si="6"/>
        <v>687657.1429</v>
      </c>
      <c r="M739" s="25">
        <f t="shared" si="7"/>
        <v>3.907453489</v>
      </c>
      <c r="N739" s="25">
        <f t="shared" si="8"/>
        <v>17142.85714</v>
      </c>
      <c r="O739" s="25">
        <f t="shared" si="10"/>
        <v>19651392.87</v>
      </c>
      <c r="P739" s="25"/>
    </row>
    <row r="740" ht="15.75" customHeight="1">
      <c r="A740" s="7">
        <v>43104.0</v>
      </c>
      <c r="B740" s="19">
        <v>162473.4175</v>
      </c>
      <c r="C740" s="23">
        <f t="shared" si="1"/>
        <v>162.4734175</v>
      </c>
      <c r="D740" s="16">
        <f t="shared" si="2"/>
        <v>4.7</v>
      </c>
      <c r="E740" s="16">
        <f t="shared" si="3"/>
        <v>763.6250623</v>
      </c>
      <c r="F740" s="25">
        <f t="shared" si="4"/>
        <v>18327.00149</v>
      </c>
      <c r="G740" s="19">
        <f t="shared" si="13"/>
        <v>72166.98749</v>
      </c>
      <c r="H740" s="25">
        <v>980.92</v>
      </c>
      <c r="I740" s="28">
        <v>0.2565</v>
      </c>
      <c r="J740" s="25">
        <v>3.0</v>
      </c>
      <c r="K740" s="16">
        <f t="shared" si="5"/>
        <v>1088.165714</v>
      </c>
      <c r="L740" s="20">
        <f t="shared" si="6"/>
        <v>688364.9123</v>
      </c>
      <c r="M740" s="25">
        <f t="shared" si="7"/>
        <v>3.99359435</v>
      </c>
      <c r="N740" s="25">
        <f t="shared" si="8"/>
        <v>16842.10526</v>
      </c>
      <c r="O740" s="25">
        <f t="shared" si="10"/>
        <v>19668234.98</v>
      </c>
      <c r="P740" s="25"/>
    </row>
    <row r="741" ht="15.75" customHeight="1">
      <c r="A741" s="7">
        <v>43105.0</v>
      </c>
      <c r="B741" s="19">
        <v>166391.1687</v>
      </c>
      <c r="C741" s="23">
        <f t="shared" si="1"/>
        <v>166.3911687</v>
      </c>
      <c r="D741" s="16">
        <f t="shared" si="2"/>
        <v>4.7</v>
      </c>
      <c r="E741" s="16">
        <f t="shared" si="3"/>
        <v>782.0384929</v>
      </c>
      <c r="F741" s="25">
        <f t="shared" si="4"/>
        <v>18768.92383</v>
      </c>
      <c r="G741" s="19">
        <f t="shared" si="13"/>
        <v>90935.91132</v>
      </c>
      <c r="H741" s="25">
        <v>997.72</v>
      </c>
      <c r="I741" s="28">
        <v>0.25933333333333336</v>
      </c>
      <c r="J741" s="25">
        <v>3.0</v>
      </c>
      <c r="K741" s="16">
        <f t="shared" si="5"/>
        <v>1126.714718</v>
      </c>
      <c r="L741" s="20">
        <f t="shared" si="6"/>
        <v>692504.8843</v>
      </c>
      <c r="M741" s="25">
        <f t="shared" si="7"/>
        <v>4.065442191</v>
      </c>
      <c r="N741" s="25">
        <f t="shared" si="8"/>
        <v>16658.09769</v>
      </c>
      <c r="O741" s="25">
        <f t="shared" si="10"/>
        <v>19684893.08</v>
      </c>
      <c r="P741" s="25"/>
    </row>
    <row r="742" ht="15.75" customHeight="1">
      <c r="A742" s="7">
        <v>43106.0</v>
      </c>
      <c r="B742" s="19">
        <v>163074.7937</v>
      </c>
      <c r="C742" s="23">
        <f t="shared" si="1"/>
        <v>163.0747937</v>
      </c>
      <c r="D742" s="16">
        <f t="shared" si="2"/>
        <v>4.7</v>
      </c>
      <c r="E742" s="16">
        <f t="shared" si="3"/>
        <v>766.4515304</v>
      </c>
      <c r="F742" s="25">
        <f t="shared" si="4"/>
        <v>18394.83673</v>
      </c>
      <c r="G742" s="19">
        <f t="shared" si="13"/>
        <v>109330.748</v>
      </c>
      <c r="H742" s="25">
        <v>1041.68</v>
      </c>
      <c r="I742" s="28">
        <v>0.2598333333333333</v>
      </c>
      <c r="J742" s="25">
        <v>3.0</v>
      </c>
      <c r="K742" s="16">
        <f t="shared" si="5"/>
        <v>1106.386978</v>
      </c>
      <c r="L742" s="20">
        <f t="shared" si="6"/>
        <v>721625.6575</v>
      </c>
      <c r="M742" s="25">
        <f t="shared" si="7"/>
        <v>3.823624452</v>
      </c>
      <c r="N742" s="25">
        <f t="shared" si="8"/>
        <v>16626.04233</v>
      </c>
      <c r="O742" s="25">
        <f t="shared" si="10"/>
        <v>19701519.12</v>
      </c>
      <c r="P742" s="25"/>
    </row>
    <row r="743" ht="15.75" customHeight="1">
      <c r="A743" s="7">
        <v>43107.0</v>
      </c>
      <c r="B743" s="19">
        <v>169010.8826</v>
      </c>
      <c r="C743" s="23">
        <f t="shared" si="1"/>
        <v>169.0108826</v>
      </c>
      <c r="D743" s="16">
        <f t="shared" si="2"/>
        <v>4.7</v>
      </c>
      <c r="E743" s="16">
        <f t="shared" si="3"/>
        <v>794.3511482</v>
      </c>
      <c r="F743" s="25">
        <f t="shared" si="4"/>
        <v>19064.42756</v>
      </c>
      <c r="G743" s="19">
        <f t="shared" si="13"/>
        <v>128395.1756</v>
      </c>
      <c r="H743" s="25">
        <v>1153.17</v>
      </c>
      <c r="I743" s="28">
        <v>0.2525</v>
      </c>
      <c r="J743" s="25">
        <v>3.0</v>
      </c>
      <c r="K743" s="16">
        <f t="shared" si="5"/>
        <v>1114.298138</v>
      </c>
      <c r="L743" s="20">
        <f t="shared" si="6"/>
        <v>822061.7822</v>
      </c>
      <c r="M743" s="25">
        <f t="shared" si="7"/>
        <v>3.47864868</v>
      </c>
      <c r="N743" s="25">
        <f t="shared" si="8"/>
        <v>17108.91089</v>
      </c>
      <c r="O743" s="25">
        <f t="shared" si="10"/>
        <v>19718628.03</v>
      </c>
      <c r="P743" s="25"/>
    </row>
    <row r="744" ht="15.75" customHeight="1">
      <c r="A744" s="7">
        <v>43108.0</v>
      </c>
      <c r="B744" s="19">
        <v>168775.8944</v>
      </c>
      <c r="C744" s="23">
        <f t="shared" si="1"/>
        <v>168.7758944</v>
      </c>
      <c r="D744" s="16">
        <f t="shared" si="2"/>
        <v>4.7</v>
      </c>
      <c r="E744" s="16">
        <f t="shared" si="3"/>
        <v>793.2467037</v>
      </c>
      <c r="F744" s="25">
        <f t="shared" si="4"/>
        <v>19037.92089</v>
      </c>
      <c r="G744" s="19">
        <f t="shared" si="13"/>
        <v>147433.0965</v>
      </c>
      <c r="H744" s="25">
        <v>1148.53</v>
      </c>
      <c r="I744" s="28">
        <v>0.257</v>
      </c>
      <c r="J744" s="25">
        <v>3.0</v>
      </c>
      <c r="K744" s="16">
        <f t="shared" si="5"/>
        <v>1132.580016</v>
      </c>
      <c r="L744" s="20">
        <f t="shared" si="6"/>
        <v>804417.8988</v>
      </c>
      <c r="M744" s="25">
        <f t="shared" si="7"/>
        <v>3.550005709</v>
      </c>
      <c r="N744" s="25">
        <f t="shared" si="8"/>
        <v>16809.33852</v>
      </c>
      <c r="O744" s="25">
        <f t="shared" si="10"/>
        <v>19735437.37</v>
      </c>
      <c r="P744" s="25"/>
    </row>
    <row r="745" ht="15.75" customHeight="1">
      <c r="A745" s="7">
        <v>43109.0</v>
      </c>
      <c r="B745" s="19">
        <v>170785.6861</v>
      </c>
      <c r="C745" s="23">
        <f t="shared" si="1"/>
        <v>170.7856861</v>
      </c>
      <c r="D745" s="16">
        <f t="shared" si="2"/>
        <v>4.7</v>
      </c>
      <c r="E745" s="16">
        <f t="shared" si="3"/>
        <v>802.6927247</v>
      </c>
      <c r="F745" s="25">
        <f t="shared" si="4"/>
        <v>19264.62539</v>
      </c>
      <c r="G745" s="19">
        <f t="shared" si="13"/>
        <v>166697.7219</v>
      </c>
      <c r="H745" s="25">
        <v>1299.74</v>
      </c>
      <c r="I745" s="28">
        <v>0.2575</v>
      </c>
      <c r="J745" s="25">
        <v>3.0</v>
      </c>
      <c r="K745" s="16">
        <f t="shared" si="5"/>
        <v>1148.296537</v>
      </c>
      <c r="L745" s="20">
        <f t="shared" si="6"/>
        <v>908556.1165</v>
      </c>
      <c r="M745" s="25">
        <f t="shared" si="7"/>
        <v>3.180534208</v>
      </c>
      <c r="N745" s="25">
        <f t="shared" si="8"/>
        <v>16776.69903</v>
      </c>
      <c r="O745" s="25">
        <f t="shared" si="10"/>
        <v>19752214.07</v>
      </c>
      <c r="P745" s="25"/>
    </row>
    <row r="746" ht="15.75" customHeight="1">
      <c r="A746" s="7">
        <v>43110.0</v>
      </c>
      <c r="B746" s="19">
        <v>174332.6871</v>
      </c>
      <c r="C746" s="23">
        <f t="shared" si="1"/>
        <v>174.3326871</v>
      </c>
      <c r="D746" s="16">
        <f t="shared" si="2"/>
        <v>4.7</v>
      </c>
      <c r="E746" s="16">
        <f t="shared" si="3"/>
        <v>819.3636294</v>
      </c>
      <c r="F746" s="25">
        <f t="shared" si="4"/>
        <v>19664.7271</v>
      </c>
      <c r="G746" s="19">
        <f t="shared" si="13"/>
        <v>186362.449</v>
      </c>
      <c r="H746" s="25">
        <v>1255.82</v>
      </c>
      <c r="I746" s="28">
        <v>0.25516666666666665</v>
      </c>
      <c r="J746" s="25">
        <v>3.0</v>
      </c>
      <c r="K746" s="16">
        <f t="shared" si="5"/>
        <v>1161.523812</v>
      </c>
      <c r="L746" s="20">
        <f t="shared" si="6"/>
        <v>885882.1685</v>
      </c>
      <c r="M746" s="25">
        <f t="shared" si="7"/>
        <v>3.329685562</v>
      </c>
      <c r="N746" s="25">
        <f t="shared" si="8"/>
        <v>16930.11104</v>
      </c>
      <c r="O746" s="25">
        <f t="shared" si="10"/>
        <v>19769144.18</v>
      </c>
      <c r="P746" s="25"/>
    </row>
    <row r="747" ht="15.75" customHeight="1">
      <c r="A747" s="7">
        <v>43111.0</v>
      </c>
      <c r="B747" s="19">
        <v>179701.776</v>
      </c>
      <c r="C747" s="23">
        <f t="shared" si="1"/>
        <v>179.701776</v>
      </c>
      <c r="D747" s="16">
        <f t="shared" si="2"/>
        <v>4.7</v>
      </c>
      <c r="E747" s="16">
        <f t="shared" si="3"/>
        <v>844.5983472</v>
      </c>
      <c r="F747" s="25">
        <f t="shared" si="4"/>
        <v>20270.36033</v>
      </c>
      <c r="G747" s="19">
        <f t="shared" si="13"/>
        <v>206632.8093</v>
      </c>
      <c r="H747" s="25">
        <v>1154.93</v>
      </c>
      <c r="I747" s="28">
        <v>0.25783333333333336</v>
      </c>
      <c r="J747" s="25">
        <v>3.0</v>
      </c>
      <c r="K747" s="16">
        <f t="shared" si="5"/>
        <v>1209.808929</v>
      </c>
      <c r="L747" s="20">
        <f t="shared" si="6"/>
        <v>806285.9729</v>
      </c>
      <c r="M747" s="25">
        <f t="shared" si="7"/>
        <v>3.771061574</v>
      </c>
      <c r="N747" s="25">
        <f t="shared" si="8"/>
        <v>16755.0097</v>
      </c>
      <c r="O747" s="25">
        <f t="shared" si="10"/>
        <v>19785899.19</v>
      </c>
      <c r="P747" s="25"/>
    </row>
    <row r="748" ht="15.75" customHeight="1">
      <c r="A748" s="7">
        <v>43112.0</v>
      </c>
      <c r="B748" s="19">
        <v>180394.1239</v>
      </c>
      <c r="C748" s="23">
        <f t="shared" si="1"/>
        <v>180.3941239</v>
      </c>
      <c r="D748" s="16">
        <f t="shared" si="2"/>
        <v>4.7</v>
      </c>
      <c r="E748" s="16">
        <f t="shared" si="3"/>
        <v>847.8523823</v>
      </c>
      <c r="F748" s="25">
        <f t="shared" si="4"/>
        <v>20348.45718</v>
      </c>
      <c r="G748" s="19">
        <f t="shared" si="13"/>
        <v>226981.2665</v>
      </c>
      <c r="H748" s="25">
        <v>1273.2</v>
      </c>
      <c r="I748" s="28">
        <v>0.25766666666666665</v>
      </c>
      <c r="J748" s="25">
        <v>3.0</v>
      </c>
      <c r="K748" s="16">
        <f t="shared" si="5"/>
        <v>1213.684984</v>
      </c>
      <c r="L748" s="20">
        <f t="shared" si="6"/>
        <v>889428.2018</v>
      </c>
      <c r="M748" s="25">
        <f t="shared" si="7"/>
        <v>3.431720031</v>
      </c>
      <c r="N748" s="25">
        <f t="shared" si="8"/>
        <v>16765.84735</v>
      </c>
      <c r="O748" s="25">
        <f t="shared" si="10"/>
        <v>19802665.04</v>
      </c>
      <c r="P748" s="25"/>
    </row>
    <row r="749" ht="15.75" customHeight="1">
      <c r="A749" s="7">
        <v>43113.0</v>
      </c>
      <c r="B749" s="19">
        <v>181051.4051</v>
      </c>
      <c r="C749" s="23">
        <f t="shared" si="1"/>
        <v>181.0514051</v>
      </c>
      <c r="D749" s="16">
        <f t="shared" si="2"/>
        <v>4.7</v>
      </c>
      <c r="E749" s="16">
        <f t="shared" si="3"/>
        <v>850.941604</v>
      </c>
      <c r="F749" s="25">
        <f t="shared" si="4"/>
        <v>20422.5985</v>
      </c>
      <c r="G749" s="19">
        <f t="shared" si="13"/>
        <v>247403.865</v>
      </c>
      <c r="H749" s="25">
        <v>1396.42</v>
      </c>
      <c r="I749" s="28">
        <v>0.2595</v>
      </c>
      <c r="J749" s="25">
        <v>3.0</v>
      </c>
      <c r="K749" s="16">
        <f t="shared" si="5"/>
        <v>1226.774146</v>
      </c>
      <c r="L749" s="20">
        <f t="shared" si="6"/>
        <v>968615.0289</v>
      </c>
      <c r="M749" s="25">
        <f t="shared" si="7"/>
        <v>3.162649435</v>
      </c>
      <c r="N749" s="25">
        <f t="shared" si="8"/>
        <v>16647.39884</v>
      </c>
      <c r="O749" s="25">
        <f t="shared" si="10"/>
        <v>19819312.44</v>
      </c>
      <c r="P749" s="25"/>
    </row>
    <row r="750" ht="15.75" customHeight="1">
      <c r="A750" s="7">
        <v>43114.0</v>
      </c>
      <c r="B750" s="19">
        <v>185408.671</v>
      </c>
      <c r="C750" s="23">
        <f t="shared" si="1"/>
        <v>185.408671</v>
      </c>
      <c r="D750" s="16">
        <f t="shared" si="2"/>
        <v>4.7</v>
      </c>
      <c r="E750" s="16">
        <f t="shared" si="3"/>
        <v>871.4207537</v>
      </c>
      <c r="F750" s="25">
        <f t="shared" si="4"/>
        <v>20914.09809</v>
      </c>
      <c r="G750" s="19">
        <f t="shared" si="13"/>
        <v>268317.9631</v>
      </c>
      <c r="H750" s="25">
        <v>1366.77</v>
      </c>
      <c r="I750" s="28">
        <v>0.24633333333333332</v>
      </c>
      <c r="J750" s="25">
        <v>3.0</v>
      </c>
      <c r="K750" s="16">
        <f t="shared" si="5"/>
        <v>1192.555439</v>
      </c>
      <c r="L750" s="20">
        <f t="shared" si="6"/>
        <v>998722.3275</v>
      </c>
      <c r="M750" s="25">
        <f t="shared" si="7"/>
        <v>3.141128046</v>
      </c>
      <c r="N750" s="25">
        <f t="shared" si="8"/>
        <v>17537.21245</v>
      </c>
      <c r="O750" s="25">
        <f t="shared" si="10"/>
        <v>19836849.65</v>
      </c>
      <c r="P750" s="25"/>
    </row>
    <row r="751" ht="15.75" customHeight="1">
      <c r="A751" s="7">
        <v>43115.0</v>
      </c>
      <c r="B751" s="19">
        <v>181636.7811</v>
      </c>
      <c r="C751" s="23">
        <f t="shared" si="1"/>
        <v>181.6367811</v>
      </c>
      <c r="D751" s="16">
        <f t="shared" si="2"/>
        <v>4.7</v>
      </c>
      <c r="E751" s="16">
        <f t="shared" si="3"/>
        <v>853.6928712</v>
      </c>
      <c r="F751" s="25">
        <f t="shared" si="4"/>
        <v>20488.62891</v>
      </c>
      <c r="G751" s="19">
        <f t="shared" si="13"/>
        <v>288806.592</v>
      </c>
      <c r="H751" s="25">
        <v>1291.92</v>
      </c>
      <c r="I751" s="28">
        <v>0.25566666666666665</v>
      </c>
      <c r="J751" s="25">
        <v>3.0</v>
      </c>
      <c r="K751" s="16">
        <f t="shared" si="5"/>
        <v>1212.56006</v>
      </c>
      <c r="L751" s="20">
        <f t="shared" si="6"/>
        <v>909565.5802</v>
      </c>
      <c r="M751" s="25">
        <f t="shared" si="7"/>
        <v>3.378859538</v>
      </c>
      <c r="N751" s="25">
        <f t="shared" si="8"/>
        <v>16897.0013</v>
      </c>
      <c r="O751" s="25">
        <f t="shared" si="10"/>
        <v>19853746.65</v>
      </c>
      <c r="P751" s="25"/>
    </row>
    <row r="752" ht="15.75" customHeight="1">
      <c r="A752" s="7">
        <v>43116.0</v>
      </c>
      <c r="B752" s="19">
        <v>187122.9824</v>
      </c>
      <c r="C752" s="23">
        <f t="shared" si="1"/>
        <v>187.1229824</v>
      </c>
      <c r="D752" s="16">
        <f t="shared" si="2"/>
        <v>4.7</v>
      </c>
      <c r="E752" s="16">
        <f t="shared" si="3"/>
        <v>879.4780173</v>
      </c>
      <c r="F752" s="25">
        <f t="shared" si="4"/>
        <v>21107.47241</v>
      </c>
      <c r="G752" s="19">
        <f t="shared" si="13"/>
        <v>309914.0644</v>
      </c>
      <c r="H752" s="25">
        <v>1053.69</v>
      </c>
      <c r="I752" s="28">
        <v>0.25033333333333335</v>
      </c>
      <c r="J752" s="25">
        <v>3.0</v>
      </c>
      <c r="K752" s="16">
        <f t="shared" si="5"/>
        <v>1223.125909</v>
      </c>
      <c r="L752" s="20">
        <f t="shared" si="6"/>
        <v>757646.6045</v>
      </c>
      <c r="M752" s="25">
        <f t="shared" si="7"/>
        <v>4.178888737</v>
      </c>
      <c r="N752" s="25">
        <f t="shared" si="8"/>
        <v>17256.99068</v>
      </c>
      <c r="O752" s="25">
        <f t="shared" si="10"/>
        <v>19871003.64</v>
      </c>
      <c r="P752" s="25"/>
    </row>
    <row r="753" ht="15.75" customHeight="1">
      <c r="A753" s="7">
        <v>43117.0</v>
      </c>
      <c r="B753" s="19">
        <v>191023.8179</v>
      </c>
      <c r="C753" s="23">
        <f t="shared" si="1"/>
        <v>191.0238179</v>
      </c>
      <c r="D753" s="16">
        <f t="shared" si="2"/>
        <v>4.7</v>
      </c>
      <c r="E753" s="16">
        <f t="shared" si="3"/>
        <v>897.8119441</v>
      </c>
      <c r="F753" s="25">
        <f t="shared" si="4"/>
        <v>21547.48666</v>
      </c>
      <c r="G753" s="19">
        <f t="shared" si="13"/>
        <v>331461.5511</v>
      </c>
      <c r="H753" s="25">
        <v>1014.25</v>
      </c>
      <c r="I753" s="28">
        <v>0.24933333333333335</v>
      </c>
      <c r="J753" s="25">
        <v>3.0</v>
      </c>
      <c r="K753" s="16">
        <f t="shared" si="5"/>
        <v>1243.635804</v>
      </c>
      <c r="L753" s="20">
        <f t="shared" si="6"/>
        <v>732212.5668</v>
      </c>
      <c r="M753" s="25">
        <f t="shared" si="7"/>
        <v>4.414186734</v>
      </c>
      <c r="N753" s="25">
        <f t="shared" si="8"/>
        <v>17326.20321</v>
      </c>
      <c r="O753" s="25">
        <f t="shared" si="10"/>
        <v>19888329.84</v>
      </c>
      <c r="P753" s="25"/>
    </row>
    <row r="754" ht="15.75" customHeight="1">
      <c r="A754" s="7">
        <v>43118.0</v>
      </c>
      <c r="B754" s="19">
        <v>189281.4868</v>
      </c>
      <c r="C754" s="23">
        <f t="shared" si="1"/>
        <v>189.2814868</v>
      </c>
      <c r="D754" s="16">
        <f t="shared" si="2"/>
        <v>4.7</v>
      </c>
      <c r="E754" s="16">
        <f t="shared" si="3"/>
        <v>889.622988</v>
      </c>
      <c r="F754" s="25">
        <f t="shared" si="4"/>
        <v>21350.95171</v>
      </c>
      <c r="G754" s="19">
        <f t="shared" si="13"/>
        <v>352812.5028</v>
      </c>
      <c r="H754" s="25">
        <v>1036.28</v>
      </c>
      <c r="I754" s="28">
        <v>0.24833333333333335</v>
      </c>
      <c r="J754" s="25">
        <v>3.0</v>
      </c>
      <c r="K754" s="16">
        <f t="shared" si="5"/>
        <v>1227.350233</v>
      </c>
      <c r="L754" s="20">
        <f t="shared" si="6"/>
        <v>751129.1275</v>
      </c>
      <c r="M754" s="25">
        <f t="shared" si="7"/>
        <v>4.26377122</v>
      </c>
      <c r="N754" s="25">
        <f t="shared" si="8"/>
        <v>17395.97315</v>
      </c>
      <c r="O754" s="25">
        <f t="shared" si="10"/>
        <v>19905725.82</v>
      </c>
      <c r="P754" s="25"/>
    </row>
    <row r="755" ht="15.75" customHeight="1">
      <c r="A755" s="7">
        <v>43119.0</v>
      </c>
      <c r="B755" s="19">
        <v>188933.6732</v>
      </c>
      <c r="C755" s="23">
        <f t="shared" si="1"/>
        <v>188.9336732</v>
      </c>
      <c r="D755" s="16">
        <f t="shared" si="2"/>
        <v>4.7</v>
      </c>
      <c r="E755" s="16">
        <f t="shared" si="3"/>
        <v>887.988264</v>
      </c>
      <c r="F755" s="25">
        <f t="shared" si="4"/>
        <v>21311.71834</v>
      </c>
      <c r="G755" s="19">
        <f t="shared" si="13"/>
        <v>374124.2211</v>
      </c>
      <c r="H755" s="25">
        <v>1039.1</v>
      </c>
      <c r="I755" s="28">
        <v>0.2445</v>
      </c>
      <c r="J755" s="25">
        <v>3.0</v>
      </c>
      <c r="K755" s="16">
        <f t="shared" si="5"/>
        <v>1206.184059</v>
      </c>
      <c r="L755" s="20">
        <f t="shared" si="6"/>
        <v>764981.5951</v>
      </c>
      <c r="M755" s="25">
        <f t="shared" si="7"/>
        <v>4.17886884</v>
      </c>
      <c r="N755" s="25">
        <f t="shared" si="8"/>
        <v>17668.71166</v>
      </c>
      <c r="O755" s="25">
        <f t="shared" si="10"/>
        <v>19923394.53</v>
      </c>
      <c r="P755" s="25"/>
    </row>
    <row r="756" ht="15.75" customHeight="1">
      <c r="A756" s="7">
        <v>43120.0</v>
      </c>
      <c r="B756" s="19">
        <v>196739.0047</v>
      </c>
      <c r="C756" s="23">
        <f t="shared" si="1"/>
        <v>196.7390047</v>
      </c>
      <c r="D756" s="16">
        <f t="shared" si="2"/>
        <v>4.7</v>
      </c>
      <c r="E756" s="16">
        <f t="shared" si="3"/>
        <v>924.6733221</v>
      </c>
      <c r="F756" s="25">
        <f t="shared" si="4"/>
        <v>22192.15973</v>
      </c>
      <c r="G756" s="19">
        <f t="shared" si="13"/>
        <v>396316.3808</v>
      </c>
      <c r="H756" s="25">
        <v>1155.15</v>
      </c>
      <c r="I756" s="28">
        <v>0.23966666666666667</v>
      </c>
      <c r="J756" s="25">
        <v>3.0</v>
      </c>
      <c r="K756" s="16">
        <f t="shared" si="5"/>
        <v>1231.185405</v>
      </c>
      <c r="L756" s="20">
        <f t="shared" si="6"/>
        <v>867567.4548</v>
      </c>
      <c r="M756" s="25">
        <f t="shared" si="7"/>
        <v>3.836962695</v>
      </c>
      <c r="N756" s="25">
        <f t="shared" si="8"/>
        <v>18025.03477</v>
      </c>
      <c r="O756" s="25">
        <f t="shared" si="10"/>
        <v>19941419.56</v>
      </c>
      <c r="P756" s="25"/>
    </row>
    <row r="757" ht="15.75" customHeight="1">
      <c r="A757" s="7">
        <v>43121.0</v>
      </c>
      <c r="B757" s="19">
        <v>192489.0949</v>
      </c>
      <c r="C757" s="23">
        <f t="shared" si="1"/>
        <v>192.4890949</v>
      </c>
      <c r="D757" s="16">
        <f t="shared" si="2"/>
        <v>4.7</v>
      </c>
      <c r="E757" s="16">
        <f t="shared" si="3"/>
        <v>904.698746</v>
      </c>
      <c r="F757" s="25">
        <f t="shared" si="4"/>
        <v>21712.7699</v>
      </c>
      <c r="G757" s="19">
        <f t="shared" si="13"/>
        <v>418029.1508</v>
      </c>
      <c r="H757" s="25">
        <v>1049.58</v>
      </c>
      <c r="I757" s="28">
        <v>0.24066666666666667</v>
      </c>
      <c r="J757" s="25">
        <v>3.0</v>
      </c>
      <c r="K757" s="16">
        <f t="shared" si="5"/>
        <v>1209.615731</v>
      </c>
      <c r="L757" s="20">
        <f t="shared" si="6"/>
        <v>785004.4321</v>
      </c>
      <c r="M757" s="25">
        <f t="shared" si="7"/>
        <v>4.1489135</v>
      </c>
      <c r="N757" s="25">
        <f t="shared" si="8"/>
        <v>17950.1385</v>
      </c>
      <c r="O757" s="25">
        <f t="shared" si="10"/>
        <v>19959369.7</v>
      </c>
      <c r="P757" s="25"/>
    </row>
    <row r="758" ht="15.75" customHeight="1">
      <c r="A758" s="7">
        <v>43122.0</v>
      </c>
      <c r="B758" s="19">
        <v>197018.312</v>
      </c>
      <c r="C758" s="23">
        <f t="shared" si="1"/>
        <v>197.018312</v>
      </c>
      <c r="D758" s="16">
        <f t="shared" si="2"/>
        <v>4.7</v>
      </c>
      <c r="E758" s="16">
        <f t="shared" si="3"/>
        <v>925.9860664</v>
      </c>
      <c r="F758" s="25">
        <f t="shared" si="4"/>
        <v>22223.66559</v>
      </c>
      <c r="G758" s="19">
        <f t="shared" si="13"/>
        <v>440252.8163</v>
      </c>
      <c r="H758" s="25">
        <v>1003.26</v>
      </c>
      <c r="I758" s="28">
        <v>0.23850000000000002</v>
      </c>
      <c r="J758" s="25">
        <v>3.0</v>
      </c>
      <c r="K758" s="16">
        <f t="shared" si="5"/>
        <v>1226.931538</v>
      </c>
      <c r="L758" s="20">
        <f t="shared" si="6"/>
        <v>757177.3585</v>
      </c>
      <c r="M758" s="25">
        <f t="shared" si="7"/>
        <v>4.402601057</v>
      </c>
      <c r="N758" s="25">
        <f t="shared" si="8"/>
        <v>18113.20755</v>
      </c>
      <c r="O758" s="25">
        <f t="shared" si="10"/>
        <v>19977482.91</v>
      </c>
      <c r="P758" s="25"/>
    </row>
    <row r="759" ht="15.75" customHeight="1">
      <c r="A759" s="7">
        <v>43123.0</v>
      </c>
      <c r="B759" s="19">
        <v>196608.2455</v>
      </c>
      <c r="C759" s="23">
        <f t="shared" si="1"/>
        <v>196.6082455</v>
      </c>
      <c r="D759" s="16">
        <f t="shared" si="2"/>
        <v>4.7</v>
      </c>
      <c r="E759" s="16">
        <f t="shared" si="3"/>
        <v>924.0587539</v>
      </c>
      <c r="F759" s="25">
        <f t="shared" si="4"/>
        <v>22177.41009</v>
      </c>
      <c r="G759" s="19">
        <f t="shared" si="13"/>
        <v>462430.2264</v>
      </c>
      <c r="H759" s="25">
        <v>986.23</v>
      </c>
      <c r="I759" s="28">
        <v>0.2395</v>
      </c>
      <c r="J759" s="25">
        <v>3.0</v>
      </c>
      <c r="K759" s="16">
        <f t="shared" si="5"/>
        <v>1229.511509</v>
      </c>
      <c r="L759" s="20">
        <f t="shared" si="6"/>
        <v>741216.7015</v>
      </c>
      <c r="M759" s="25">
        <f t="shared" si="7"/>
        <v>4.488041766</v>
      </c>
      <c r="N759" s="25">
        <f t="shared" si="8"/>
        <v>18037.57829</v>
      </c>
      <c r="O759" s="25">
        <f t="shared" si="10"/>
        <v>19995520.49</v>
      </c>
      <c r="P759" s="25"/>
    </row>
    <row r="760" ht="15.75" customHeight="1">
      <c r="A760" s="7">
        <v>43124.0</v>
      </c>
      <c r="B760" s="19">
        <v>201694.5298</v>
      </c>
      <c r="C760" s="23">
        <f t="shared" si="1"/>
        <v>201.6945298</v>
      </c>
      <c r="D760" s="16">
        <f t="shared" si="2"/>
        <v>4.7</v>
      </c>
      <c r="E760" s="16">
        <f t="shared" si="3"/>
        <v>947.9642901</v>
      </c>
      <c r="F760" s="25">
        <f t="shared" si="4"/>
        <v>22751.14296</v>
      </c>
      <c r="G760" s="19">
        <f t="shared" si="13"/>
        <v>485181.3694</v>
      </c>
      <c r="H760" s="25">
        <v>1058.78</v>
      </c>
      <c r="I760" s="28">
        <v>0.23600000000000002</v>
      </c>
      <c r="J760" s="25">
        <v>3.0</v>
      </c>
      <c r="K760" s="16">
        <f t="shared" si="5"/>
        <v>1242.886514</v>
      </c>
      <c r="L760" s="20">
        <f t="shared" si="6"/>
        <v>807544.0678</v>
      </c>
      <c r="M760" s="25">
        <f t="shared" si="7"/>
        <v>4.225987881</v>
      </c>
      <c r="N760" s="25">
        <f t="shared" si="8"/>
        <v>18305.08475</v>
      </c>
      <c r="O760" s="25">
        <f t="shared" si="10"/>
        <v>20013825.57</v>
      </c>
      <c r="P760" s="25"/>
    </row>
    <row r="761" ht="15.75" customHeight="1">
      <c r="A761" s="7">
        <v>43125.0</v>
      </c>
      <c r="B761" s="19">
        <v>203394.4979</v>
      </c>
      <c r="C761" s="23">
        <f t="shared" si="1"/>
        <v>203.3944979</v>
      </c>
      <c r="D761" s="16">
        <f t="shared" si="2"/>
        <v>4.7</v>
      </c>
      <c r="E761" s="16">
        <f t="shared" si="3"/>
        <v>955.9541401</v>
      </c>
      <c r="F761" s="25">
        <f t="shared" si="4"/>
        <v>22942.89936</v>
      </c>
      <c r="G761" s="19">
        <f t="shared" si="13"/>
        <v>508124.2688</v>
      </c>
      <c r="H761" s="25">
        <v>1056.03</v>
      </c>
      <c r="I761" s="28">
        <v>0.23816666666666667</v>
      </c>
      <c r="J761" s="25">
        <v>3.0</v>
      </c>
      <c r="K761" s="16">
        <f t="shared" si="5"/>
        <v>1264.86895</v>
      </c>
      <c r="L761" s="20">
        <f t="shared" si="6"/>
        <v>798119.2442</v>
      </c>
      <c r="M761" s="25">
        <f t="shared" si="7"/>
        <v>4.311930741</v>
      </c>
      <c r="N761" s="25">
        <f t="shared" si="8"/>
        <v>18138.55843</v>
      </c>
      <c r="O761" s="25">
        <f t="shared" si="10"/>
        <v>20031964.13</v>
      </c>
      <c r="P761" s="25"/>
    </row>
    <row r="762" ht="15.75" customHeight="1">
      <c r="A762" s="7">
        <v>43126.0</v>
      </c>
      <c r="B762" s="19">
        <v>203454.7751</v>
      </c>
      <c r="C762" s="23">
        <f t="shared" si="1"/>
        <v>203.4547751</v>
      </c>
      <c r="D762" s="16">
        <f t="shared" si="2"/>
        <v>4.7</v>
      </c>
      <c r="E762" s="16">
        <f t="shared" si="3"/>
        <v>956.237443</v>
      </c>
      <c r="F762" s="25">
        <f t="shared" si="4"/>
        <v>22949.69863</v>
      </c>
      <c r="G762" s="19">
        <f t="shared" si="13"/>
        <v>531073.9674</v>
      </c>
      <c r="H762" s="25">
        <v>1055.17</v>
      </c>
      <c r="I762" s="28">
        <v>0.23733333333333334</v>
      </c>
      <c r="J762" s="25">
        <v>3.0</v>
      </c>
      <c r="K762" s="16">
        <f t="shared" si="5"/>
        <v>1260.816777</v>
      </c>
      <c r="L762" s="20">
        <f t="shared" si="6"/>
        <v>800269.382</v>
      </c>
      <c r="M762" s="25">
        <f t="shared" si="7"/>
        <v>4.301620019</v>
      </c>
      <c r="N762" s="25">
        <f t="shared" si="8"/>
        <v>18202.24719</v>
      </c>
      <c r="O762" s="25">
        <f t="shared" si="10"/>
        <v>20050166.38</v>
      </c>
      <c r="P762" s="25"/>
    </row>
    <row r="763" ht="15.75" customHeight="1">
      <c r="A763" s="7">
        <v>43127.0</v>
      </c>
      <c r="B763" s="19">
        <v>202106.5578</v>
      </c>
      <c r="C763" s="23">
        <f t="shared" si="1"/>
        <v>202.1065578</v>
      </c>
      <c r="D763" s="16">
        <f t="shared" si="2"/>
        <v>4.7</v>
      </c>
      <c r="E763" s="16">
        <f t="shared" si="3"/>
        <v>949.9008217</v>
      </c>
      <c r="F763" s="25">
        <f t="shared" si="4"/>
        <v>22797.61972</v>
      </c>
      <c r="G763" s="19">
        <f t="shared" si="13"/>
        <v>553871.5871</v>
      </c>
      <c r="H763" s="25">
        <v>1107.07</v>
      </c>
      <c r="I763" s="28">
        <v>0.23399999999999999</v>
      </c>
      <c r="J763" s="25">
        <v>3.0</v>
      </c>
      <c r="K763" s="16">
        <f t="shared" si="5"/>
        <v>1234.871068</v>
      </c>
      <c r="L763" s="20">
        <f t="shared" si="6"/>
        <v>851592.3077</v>
      </c>
      <c r="M763" s="25">
        <f t="shared" si="7"/>
        <v>4.015586951</v>
      </c>
      <c r="N763" s="25">
        <f t="shared" si="8"/>
        <v>18461.53846</v>
      </c>
      <c r="O763" s="25">
        <f t="shared" si="10"/>
        <v>20068627.92</v>
      </c>
      <c r="P763" s="25"/>
    </row>
    <row r="764" ht="15.75" customHeight="1">
      <c r="A764" s="7">
        <v>43128.0</v>
      </c>
      <c r="B764" s="19">
        <v>204748.658</v>
      </c>
      <c r="C764" s="23">
        <f t="shared" si="1"/>
        <v>204.748658</v>
      </c>
      <c r="D764" s="16">
        <f t="shared" si="2"/>
        <v>4.7</v>
      </c>
      <c r="E764" s="16">
        <f t="shared" si="3"/>
        <v>962.3186926</v>
      </c>
      <c r="F764" s="25">
        <f t="shared" si="4"/>
        <v>23095.64862</v>
      </c>
      <c r="G764" s="19">
        <f t="shared" si="13"/>
        <v>576967.2357</v>
      </c>
      <c r="H764" s="25">
        <v>1246.01</v>
      </c>
      <c r="I764" s="28">
        <v>0.2338333333333333</v>
      </c>
      <c r="J764" s="25">
        <v>3.0</v>
      </c>
      <c r="K764" s="16">
        <f t="shared" si="5"/>
        <v>1250.123265</v>
      </c>
      <c r="L764" s="20">
        <f t="shared" si="6"/>
        <v>959152.3877</v>
      </c>
      <c r="M764" s="25">
        <f t="shared" si="7"/>
        <v>3.611884136</v>
      </c>
      <c r="N764" s="25">
        <f t="shared" si="8"/>
        <v>18474.69708</v>
      </c>
      <c r="O764" s="25">
        <f t="shared" si="10"/>
        <v>20087102.61</v>
      </c>
      <c r="P764" s="25"/>
    </row>
    <row r="765" ht="15.75" customHeight="1">
      <c r="A765" s="7">
        <v>43129.0</v>
      </c>
      <c r="B765" s="19">
        <v>213099.1585</v>
      </c>
      <c r="C765" s="23">
        <f t="shared" si="1"/>
        <v>213.0991585</v>
      </c>
      <c r="D765" s="16">
        <f t="shared" si="2"/>
        <v>4.7</v>
      </c>
      <c r="E765" s="16">
        <f t="shared" si="3"/>
        <v>1001.566045</v>
      </c>
      <c r="F765" s="25">
        <f t="shared" si="4"/>
        <v>24037.58508</v>
      </c>
      <c r="G765" s="19">
        <f t="shared" si="13"/>
        <v>601004.8208</v>
      </c>
      <c r="H765" s="25">
        <v>1182.36</v>
      </c>
      <c r="I765" s="28">
        <v>0.23850000000000002</v>
      </c>
      <c r="J765" s="25">
        <v>3.0</v>
      </c>
      <c r="K765" s="16">
        <f t="shared" si="5"/>
        <v>1327.07501</v>
      </c>
      <c r="L765" s="20">
        <f t="shared" si="6"/>
        <v>892347.1698</v>
      </c>
      <c r="M765" s="25">
        <f t="shared" si="7"/>
        <v>4.040622175</v>
      </c>
      <c r="N765" s="25">
        <f t="shared" si="8"/>
        <v>18113.20755</v>
      </c>
      <c r="O765" s="25">
        <f t="shared" si="10"/>
        <v>20105215.82</v>
      </c>
      <c r="P765" s="25"/>
    </row>
    <row r="766" ht="15.75" customHeight="1">
      <c r="A766" s="7">
        <v>43130.0</v>
      </c>
      <c r="B766" s="19">
        <v>210494.5728</v>
      </c>
      <c r="C766" s="23">
        <f t="shared" si="1"/>
        <v>210.4945728</v>
      </c>
      <c r="D766" s="16">
        <f t="shared" si="2"/>
        <v>4.7</v>
      </c>
      <c r="E766" s="16">
        <f t="shared" si="3"/>
        <v>989.3244922</v>
      </c>
      <c r="F766" s="25">
        <f t="shared" si="4"/>
        <v>23743.78781</v>
      </c>
      <c r="G766" s="19">
        <f t="shared" si="13"/>
        <v>624748.6086</v>
      </c>
      <c r="H766" s="25">
        <v>1071.13</v>
      </c>
      <c r="I766" s="28">
        <v>0.23850000000000002</v>
      </c>
      <c r="J766" s="25">
        <v>3.0</v>
      </c>
      <c r="K766" s="16">
        <f t="shared" si="5"/>
        <v>1310.854952</v>
      </c>
      <c r="L766" s="20">
        <f t="shared" si="6"/>
        <v>808400</v>
      </c>
      <c r="M766" s="25">
        <f t="shared" si="7"/>
        <v>4.405700361</v>
      </c>
      <c r="N766" s="25">
        <f t="shared" si="8"/>
        <v>18113.20755</v>
      </c>
      <c r="O766" s="25">
        <f t="shared" si="10"/>
        <v>20123329.03</v>
      </c>
      <c r="P766" s="25"/>
    </row>
    <row r="767" ht="15.75" customHeight="1">
      <c r="A767" s="7">
        <v>43131.0</v>
      </c>
      <c r="B767" s="19">
        <v>215826.4032</v>
      </c>
      <c r="C767" s="23">
        <f t="shared" si="1"/>
        <v>215.8264032</v>
      </c>
      <c r="D767" s="16">
        <f t="shared" si="2"/>
        <v>4.7</v>
      </c>
      <c r="E767" s="16">
        <f t="shared" si="3"/>
        <v>1014.384095</v>
      </c>
      <c r="F767" s="25">
        <f t="shared" si="4"/>
        <v>24345.21828</v>
      </c>
      <c r="G767" s="19">
        <f t="shared" si="13"/>
        <v>649093.8269</v>
      </c>
      <c r="H767" s="25">
        <v>1118.31</v>
      </c>
      <c r="I767" s="28">
        <v>0.24000000000000002</v>
      </c>
      <c r="J767" s="25">
        <v>3.0</v>
      </c>
      <c r="K767" s="16">
        <f t="shared" si="5"/>
        <v>1352.512127</v>
      </c>
      <c r="L767" s="20">
        <f t="shared" si="6"/>
        <v>838732.5</v>
      </c>
      <c r="M767" s="25">
        <f t="shared" si="7"/>
        <v>4.353930177</v>
      </c>
      <c r="N767" s="25">
        <f t="shared" si="8"/>
        <v>18000</v>
      </c>
      <c r="O767" s="25">
        <f t="shared" si="10"/>
        <v>20141329.03</v>
      </c>
      <c r="P767" s="25"/>
    </row>
    <row r="768" ht="15.75" customHeight="1">
      <c r="A768" s="7">
        <v>43132.0</v>
      </c>
      <c r="B768" s="19">
        <v>221004.0257</v>
      </c>
      <c r="C768" s="23">
        <f t="shared" si="1"/>
        <v>221.0040257</v>
      </c>
      <c r="D768" s="16">
        <f t="shared" si="2"/>
        <v>4.7</v>
      </c>
      <c r="E768" s="16">
        <f t="shared" si="3"/>
        <v>1038.718921</v>
      </c>
      <c r="F768" s="25">
        <f t="shared" si="4"/>
        <v>24929.2541</v>
      </c>
      <c r="G768" s="19">
        <f t="shared" si="13"/>
        <v>674023.081</v>
      </c>
      <c r="H768" s="25">
        <v>1036.79</v>
      </c>
      <c r="I768" s="28">
        <v>0.24316666666666667</v>
      </c>
      <c r="J768" s="25">
        <v>3.0</v>
      </c>
      <c r="K768" s="16">
        <f t="shared" si="5"/>
        <v>1403.23232</v>
      </c>
      <c r="L768" s="20">
        <f t="shared" si="6"/>
        <v>767466.2097</v>
      </c>
      <c r="M768" s="25">
        <f t="shared" si="7"/>
        <v>4.872381438</v>
      </c>
      <c r="N768" s="25">
        <f t="shared" si="8"/>
        <v>17765.59287</v>
      </c>
      <c r="O768" s="25">
        <f t="shared" si="10"/>
        <v>20159094.62</v>
      </c>
      <c r="P768" s="25"/>
    </row>
    <row r="769" ht="15.75" customHeight="1">
      <c r="A769" s="7">
        <v>43133.0</v>
      </c>
      <c r="B769" s="19">
        <v>224386.69</v>
      </c>
      <c r="C769" s="23">
        <f t="shared" si="1"/>
        <v>224.38669</v>
      </c>
      <c r="D769" s="16">
        <f t="shared" si="2"/>
        <v>4.7</v>
      </c>
      <c r="E769" s="16">
        <f t="shared" si="3"/>
        <v>1054.617443</v>
      </c>
      <c r="F769" s="25">
        <f t="shared" si="4"/>
        <v>25310.81863</v>
      </c>
      <c r="G769" s="19">
        <f t="shared" si="13"/>
        <v>699333.8996</v>
      </c>
      <c r="H769" s="25">
        <v>915.79</v>
      </c>
      <c r="I769" s="28">
        <v>0.2405</v>
      </c>
      <c r="J769" s="25">
        <v>3.0</v>
      </c>
      <c r="K769" s="16">
        <f t="shared" si="5"/>
        <v>1409.086084</v>
      </c>
      <c r="L769" s="20">
        <f t="shared" si="6"/>
        <v>685414.553</v>
      </c>
      <c r="M769" s="25">
        <f t="shared" si="7"/>
        <v>5.5391628</v>
      </c>
      <c r="N769" s="25">
        <f t="shared" si="8"/>
        <v>17962.57796</v>
      </c>
      <c r="O769" s="25">
        <f t="shared" si="10"/>
        <v>20177057.2</v>
      </c>
      <c r="P769" s="25"/>
    </row>
    <row r="770" ht="15.75" customHeight="1">
      <c r="A770" s="7">
        <v>43134.0</v>
      </c>
      <c r="B770" s="19">
        <v>223750.0072</v>
      </c>
      <c r="C770" s="23">
        <f t="shared" si="1"/>
        <v>223.7500072</v>
      </c>
      <c r="D770" s="16">
        <f t="shared" si="2"/>
        <v>4.7</v>
      </c>
      <c r="E770" s="16">
        <f t="shared" si="3"/>
        <v>1051.625034</v>
      </c>
      <c r="F770" s="25">
        <f t="shared" si="4"/>
        <v>25239.00081</v>
      </c>
      <c r="G770" s="19">
        <f t="shared" si="13"/>
        <v>724572.9004</v>
      </c>
      <c r="H770" s="25">
        <v>964.02</v>
      </c>
      <c r="I770" s="28">
        <v>0.23600000000000002</v>
      </c>
      <c r="J770" s="25">
        <v>3.0</v>
      </c>
      <c r="K770" s="16">
        <f t="shared" si="5"/>
        <v>1378.797267</v>
      </c>
      <c r="L770" s="20">
        <f t="shared" si="6"/>
        <v>735269.4915</v>
      </c>
      <c r="M770" s="25">
        <f t="shared" si="7"/>
        <v>5.148928611</v>
      </c>
      <c r="N770" s="25">
        <f t="shared" si="8"/>
        <v>18305.08475</v>
      </c>
      <c r="O770" s="25">
        <f t="shared" si="10"/>
        <v>20195362.28</v>
      </c>
      <c r="P770" s="25"/>
    </row>
    <row r="771" ht="15.75" customHeight="1">
      <c r="A771" s="7">
        <v>43135.0</v>
      </c>
      <c r="B771" s="19">
        <v>223628.198</v>
      </c>
      <c r="C771" s="23">
        <f t="shared" si="1"/>
        <v>223.628198</v>
      </c>
      <c r="D771" s="16">
        <f t="shared" si="2"/>
        <v>4.7</v>
      </c>
      <c r="E771" s="16">
        <f t="shared" si="3"/>
        <v>1051.052531</v>
      </c>
      <c r="F771" s="25">
        <f t="shared" si="4"/>
        <v>25225.26073</v>
      </c>
      <c r="G771" s="19">
        <f t="shared" si="13"/>
        <v>749798.1612</v>
      </c>
      <c r="H771" s="25">
        <v>834.68</v>
      </c>
      <c r="I771" s="28">
        <v>0.23600000000000002</v>
      </c>
      <c r="J771" s="25">
        <v>3.0</v>
      </c>
      <c r="K771" s="16">
        <f t="shared" si="5"/>
        <v>1378.046651</v>
      </c>
      <c r="L771" s="20">
        <f t="shared" si="6"/>
        <v>636620.339</v>
      </c>
      <c r="M771" s="25">
        <f t="shared" si="7"/>
        <v>5.943556746</v>
      </c>
      <c r="N771" s="25">
        <f t="shared" si="8"/>
        <v>18305.08475</v>
      </c>
      <c r="O771" s="25">
        <f t="shared" si="10"/>
        <v>20213667.37</v>
      </c>
      <c r="P771" s="25"/>
    </row>
    <row r="772" ht="15.75" customHeight="1">
      <c r="A772" s="7">
        <v>43136.0</v>
      </c>
      <c r="B772" s="19">
        <v>229317.1819</v>
      </c>
      <c r="C772" s="23">
        <f t="shared" si="1"/>
        <v>229.3171819</v>
      </c>
      <c r="D772" s="16">
        <f t="shared" si="2"/>
        <v>4.7</v>
      </c>
      <c r="E772" s="16">
        <f t="shared" si="3"/>
        <v>1077.790755</v>
      </c>
      <c r="F772" s="25">
        <f t="shared" si="4"/>
        <v>25866.97812</v>
      </c>
      <c r="G772" s="19">
        <f t="shared" si="13"/>
        <v>775665.1393</v>
      </c>
      <c r="H772" s="25">
        <v>697.95</v>
      </c>
      <c r="I772" s="28">
        <v>0.23333333333333334</v>
      </c>
      <c r="J772" s="25">
        <v>3.0</v>
      </c>
      <c r="K772" s="16">
        <f t="shared" si="5"/>
        <v>1397.136164</v>
      </c>
      <c r="L772" s="20">
        <f t="shared" si="6"/>
        <v>538418.5714</v>
      </c>
      <c r="M772" s="25">
        <f t="shared" si="7"/>
        <v>7.206376087</v>
      </c>
      <c r="N772" s="25">
        <f t="shared" si="8"/>
        <v>18514.28571</v>
      </c>
      <c r="O772" s="25">
        <f t="shared" si="10"/>
        <v>20232181.65</v>
      </c>
      <c r="P772" s="25"/>
    </row>
    <row r="773" ht="15.75" customHeight="1">
      <c r="A773" s="7">
        <v>43137.0</v>
      </c>
      <c r="B773" s="19">
        <v>226643.546</v>
      </c>
      <c r="C773" s="23">
        <f t="shared" si="1"/>
        <v>226.643546</v>
      </c>
      <c r="D773" s="16">
        <f t="shared" si="2"/>
        <v>4.7</v>
      </c>
      <c r="E773" s="16">
        <f t="shared" si="3"/>
        <v>1065.224666</v>
      </c>
      <c r="F773" s="25">
        <f t="shared" si="4"/>
        <v>25565.39199</v>
      </c>
      <c r="G773" s="19">
        <f t="shared" si="13"/>
        <v>801230.5313</v>
      </c>
      <c r="H773" s="25">
        <v>793.12</v>
      </c>
      <c r="I773" s="28">
        <v>0.23850000000000002</v>
      </c>
      <c r="J773" s="25">
        <v>3.0</v>
      </c>
      <c r="K773" s="16">
        <f t="shared" si="5"/>
        <v>1411.422683</v>
      </c>
      <c r="L773" s="20">
        <f t="shared" si="6"/>
        <v>598581.1321</v>
      </c>
      <c r="M773" s="25">
        <f t="shared" si="7"/>
        <v>6.406497955</v>
      </c>
      <c r="N773" s="25">
        <f t="shared" si="8"/>
        <v>18113.20755</v>
      </c>
      <c r="O773" s="25">
        <f t="shared" si="10"/>
        <v>20250294.86</v>
      </c>
      <c r="P773" s="25"/>
    </row>
    <row r="774" ht="15.75" customHeight="1">
      <c r="A774" s="7">
        <v>43138.0</v>
      </c>
      <c r="B774" s="19">
        <v>232001.6424</v>
      </c>
      <c r="C774" s="23">
        <f t="shared" si="1"/>
        <v>232.0016424</v>
      </c>
      <c r="D774" s="16">
        <f t="shared" si="2"/>
        <v>4.7</v>
      </c>
      <c r="E774" s="16">
        <f t="shared" si="3"/>
        <v>1090.407719</v>
      </c>
      <c r="F774" s="25">
        <f t="shared" si="4"/>
        <v>26169.78526</v>
      </c>
      <c r="G774" s="19">
        <f t="shared" si="13"/>
        <v>827400.3166</v>
      </c>
      <c r="H774" s="25">
        <v>757.07</v>
      </c>
      <c r="I774" s="28">
        <v>0.23866666666666667</v>
      </c>
      <c r="J774" s="25">
        <v>3.0</v>
      </c>
      <c r="K774" s="16">
        <f t="shared" si="5"/>
        <v>1445.799865</v>
      </c>
      <c r="L774" s="20">
        <f t="shared" si="6"/>
        <v>570974.581</v>
      </c>
      <c r="M774" s="25">
        <f t="shared" si="7"/>
        <v>6.875030728</v>
      </c>
      <c r="N774" s="25">
        <f t="shared" si="8"/>
        <v>18100.55866</v>
      </c>
      <c r="O774" s="25">
        <f t="shared" si="10"/>
        <v>20268395.42</v>
      </c>
      <c r="P774" s="25"/>
    </row>
    <row r="775" ht="15.75" customHeight="1">
      <c r="A775" s="7">
        <v>43139.0</v>
      </c>
      <c r="B775" s="19">
        <v>229493.3998</v>
      </c>
      <c r="C775" s="23">
        <f t="shared" si="1"/>
        <v>229.4933998</v>
      </c>
      <c r="D775" s="16">
        <f t="shared" si="2"/>
        <v>4.7</v>
      </c>
      <c r="E775" s="16">
        <f t="shared" si="3"/>
        <v>1078.618979</v>
      </c>
      <c r="F775" s="25">
        <f t="shared" si="4"/>
        <v>25886.8555</v>
      </c>
      <c r="G775" s="19">
        <f t="shared" si="13"/>
        <v>853287.1721</v>
      </c>
      <c r="H775" s="25">
        <v>817.81</v>
      </c>
      <c r="I775" s="28">
        <v>0.2338333333333333</v>
      </c>
      <c r="J775" s="25">
        <v>3.0</v>
      </c>
      <c r="K775" s="16">
        <f t="shared" si="5"/>
        <v>1401.205952</v>
      </c>
      <c r="L775" s="20">
        <f t="shared" si="6"/>
        <v>629533.0007</v>
      </c>
      <c r="M775" s="25">
        <f t="shared" si="7"/>
        <v>6.16810925</v>
      </c>
      <c r="N775" s="25">
        <f t="shared" si="8"/>
        <v>18474.69708</v>
      </c>
      <c r="O775" s="25">
        <f t="shared" si="10"/>
        <v>20286870.12</v>
      </c>
      <c r="P775" s="25"/>
    </row>
    <row r="776" ht="15.75" customHeight="1">
      <c r="A776" s="7">
        <v>43140.0</v>
      </c>
      <c r="B776" s="19">
        <v>232843.1343</v>
      </c>
      <c r="C776" s="23">
        <f t="shared" si="1"/>
        <v>232.8431343</v>
      </c>
      <c r="D776" s="16">
        <f t="shared" si="2"/>
        <v>4.7</v>
      </c>
      <c r="E776" s="16">
        <f t="shared" si="3"/>
        <v>1094.362731</v>
      </c>
      <c r="F776" s="25">
        <f t="shared" si="4"/>
        <v>26264.70555</v>
      </c>
      <c r="G776" s="19">
        <f t="shared" si="13"/>
        <v>879551.8776</v>
      </c>
      <c r="H776" s="25">
        <v>883.87</v>
      </c>
      <c r="I776" s="28">
        <v>0.23766666666666666</v>
      </c>
      <c r="J776" s="25">
        <v>3.0</v>
      </c>
      <c r="K776" s="16">
        <f t="shared" si="5"/>
        <v>1444.964125</v>
      </c>
      <c r="L776" s="20">
        <f t="shared" si="6"/>
        <v>669410.6592</v>
      </c>
      <c r="M776" s="25">
        <f t="shared" si="7"/>
        <v>5.885334777</v>
      </c>
      <c r="N776" s="25">
        <f t="shared" si="8"/>
        <v>18176.71809</v>
      </c>
      <c r="O776" s="25">
        <f t="shared" si="10"/>
        <v>20305046.84</v>
      </c>
      <c r="P776" s="25"/>
    </row>
    <row r="777" ht="15.75" customHeight="1">
      <c r="A777" s="7">
        <v>43141.0</v>
      </c>
      <c r="B777" s="19">
        <v>234466.2002</v>
      </c>
      <c r="C777" s="23">
        <f t="shared" si="1"/>
        <v>234.4662002</v>
      </c>
      <c r="D777" s="16">
        <f t="shared" si="2"/>
        <v>4.7</v>
      </c>
      <c r="E777" s="16">
        <f t="shared" si="3"/>
        <v>1101.991141</v>
      </c>
      <c r="F777" s="25">
        <f t="shared" si="4"/>
        <v>26447.78738</v>
      </c>
      <c r="G777" s="19">
        <f t="shared" si="13"/>
        <v>905999.665</v>
      </c>
      <c r="H777" s="25">
        <v>860.42</v>
      </c>
      <c r="I777" s="28">
        <v>0.23366666666666666</v>
      </c>
      <c r="J777" s="25">
        <v>3.0</v>
      </c>
      <c r="K777" s="16">
        <f t="shared" si="5"/>
        <v>1430.547759</v>
      </c>
      <c r="L777" s="20">
        <f t="shared" si="6"/>
        <v>662805.7061</v>
      </c>
      <c r="M777" s="25">
        <f t="shared" si="7"/>
        <v>5.985416345</v>
      </c>
      <c r="N777" s="25">
        <f t="shared" si="8"/>
        <v>18487.87447</v>
      </c>
      <c r="O777" s="25">
        <f t="shared" si="10"/>
        <v>20323534.71</v>
      </c>
      <c r="P777" s="25"/>
    </row>
    <row r="778" ht="15.75" customHeight="1">
      <c r="A778" s="7">
        <v>43142.0</v>
      </c>
      <c r="B778" s="19">
        <v>236401.4541</v>
      </c>
      <c r="C778" s="23">
        <f t="shared" si="1"/>
        <v>236.4014541</v>
      </c>
      <c r="D778" s="16">
        <f t="shared" si="2"/>
        <v>4.7</v>
      </c>
      <c r="E778" s="16">
        <f t="shared" si="3"/>
        <v>1111.086834</v>
      </c>
      <c r="F778" s="25">
        <f t="shared" si="4"/>
        <v>26666.08402</v>
      </c>
      <c r="G778" s="19">
        <f t="shared" si="13"/>
        <v>932665.749</v>
      </c>
      <c r="H778" s="25">
        <v>814.66</v>
      </c>
      <c r="I778" s="28">
        <v>0.23766666666666666</v>
      </c>
      <c r="J778" s="25">
        <v>3.0</v>
      </c>
      <c r="K778" s="16">
        <f t="shared" si="5"/>
        <v>1467.046135</v>
      </c>
      <c r="L778" s="20">
        <f t="shared" si="6"/>
        <v>616993.5484</v>
      </c>
      <c r="M778" s="25">
        <f t="shared" si="7"/>
        <v>6.482908312</v>
      </c>
      <c r="N778" s="25">
        <f t="shared" si="8"/>
        <v>18176.71809</v>
      </c>
      <c r="O778" s="25">
        <f t="shared" si="10"/>
        <v>20341711.43</v>
      </c>
      <c r="P778" s="25"/>
    </row>
    <row r="779" ht="15.75" customHeight="1">
      <c r="A779" s="7">
        <v>43143.0</v>
      </c>
      <c r="B779" s="19">
        <v>241154.4129</v>
      </c>
      <c r="C779" s="23">
        <f t="shared" si="1"/>
        <v>241.1544129</v>
      </c>
      <c r="D779" s="16">
        <f t="shared" si="2"/>
        <v>4.7</v>
      </c>
      <c r="E779" s="16">
        <f t="shared" si="3"/>
        <v>1133.425741</v>
      </c>
      <c r="F779" s="25">
        <f t="shared" si="4"/>
        <v>27202.21778</v>
      </c>
      <c r="G779" s="19">
        <f t="shared" si="13"/>
        <v>959867.9668</v>
      </c>
      <c r="H779" s="25">
        <v>868.71</v>
      </c>
      <c r="I779" s="28">
        <v>0.23683333333333334</v>
      </c>
      <c r="J779" s="25">
        <v>3.0</v>
      </c>
      <c r="K779" s="16">
        <f t="shared" si="5"/>
        <v>1491.294424</v>
      </c>
      <c r="L779" s="20">
        <f t="shared" si="6"/>
        <v>660244.0535</v>
      </c>
      <c r="M779" s="25">
        <f t="shared" si="7"/>
        <v>6.18003698</v>
      </c>
      <c r="N779" s="25">
        <f t="shared" si="8"/>
        <v>18240.67558</v>
      </c>
      <c r="O779" s="25">
        <f t="shared" si="10"/>
        <v>20359952.1</v>
      </c>
      <c r="P779" s="25"/>
    </row>
    <row r="780" ht="15.75" customHeight="1">
      <c r="A780" s="7">
        <v>43144.0</v>
      </c>
      <c r="B780" s="19">
        <v>242643.0985</v>
      </c>
      <c r="C780" s="23">
        <f t="shared" si="1"/>
        <v>242.6430985</v>
      </c>
      <c r="D780" s="16">
        <f t="shared" si="2"/>
        <v>4.7</v>
      </c>
      <c r="E780" s="16">
        <f t="shared" si="3"/>
        <v>1140.422563</v>
      </c>
      <c r="F780" s="25">
        <f t="shared" si="4"/>
        <v>27370.14151</v>
      </c>
      <c r="G780" s="19">
        <f t="shared" si="13"/>
        <v>987238.1083</v>
      </c>
      <c r="H780" s="25">
        <v>845.26</v>
      </c>
      <c r="I780" s="28">
        <v>0.23716666666666666</v>
      </c>
      <c r="J780" s="25">
        <v>3.0</v>
      </c>
      <c r="K780" s="16">
        <f t="shared" si="5"/>
        <v>1502.612321</v>
      </c>
      <c r="L780" s="20">
        <f t="shared" si="6"/>
        <v>641518.4821</v>
      </c>
      <c r="M780" s="25">
        <f t="shared" si="7"/>
        <v>6.399692825</v>
      </c>
      <c r="N780" s="25">
        <f t="shared" si="8"/>
        <v>18215.03865</v>
      </c>
      <c r="O780" s="25">
        <f t="shared" si="10"/>
        <v>20378167.14</v>
      </c>
      <c r="P780" s="25"/>
    </row>
    <row r="781" ht="15.75" customHeight="1">
      <c r="A781" s="7">
        <v>43145.0</v>
      </c>
      <c r="B781" s="19">
        <v>236293.682</v>
      </c>
      <c r="C781" s="23">
        <f t="shared" si="1"/>
        <v>236.293682</v>
      </c>
      <c r="D781" s="16">
        <f t="shared" si="2"/>
        <v>4.7</v>
      </c>
      <c r="E781" s="16">
        <f t="shared" si="3"/>
        <v>1110.580305</v>
      </c>
      <c r="F781" s="25">
        <f t="shared" si="4"/>
        <v>26653.92733</v>
      </c>
      <c r="G781" s="19">
        <f t="shared" si="13"/>
        <v>1013892.036</v>
      </c>
      <c r="H781" s="25">
        <v>923.56</v>
      </c>
      <c r="I781" s="28">
        <v>0.24083333333333332</v>
      </c>
      <c r="J781" s="25">
        <v>3.0</v>
      </c>
      <c r="K781" s="16">
        <f t="shared" si="5"/>
        <v>1485.915316</v>
      </c>
      <c r="L781" s="20">
        <f t="shared" si="6"/>
        <v>690273.218</v>
      </c>
      <c r="M781" s="25">
        <f t="shared" si="7"/>
        <v>5.792038566</v>
      </c>
      <c r="N781" s="25">
        <f t="shared" si="8"/>
        <v>17937.71626</v>
      </c>
      <c r="O781" s="25">
        <f t="shared" si="10"/>
        <v>20396104.86</v>
      </c>
      <c r="P781" s="25"/>
    </row>
    <row r="782" ht="15.75" customHeight="1">
      <c r="A782" s="7">
        <v>43146.0</v>
      </c>
      <c r="B782" s="19">
        <v>238380.589</v>
      </c>
      <c r="C782" s="23">
        <f t="shared" si="1"/>
        <v>238.380589</v>
      </c>
      <c r="D782" s="16">
        <f t="shared" si="2"/>
        <v>4.7</v>
      </c>
      <c r="E782" s="16">
        <f t="shared" si="3"/>
        <v>1120.388768</v>
      </c>
      <c r="F782" s="25">
        <f t="shared" si="4"/>
        <v>26889.33044</v>
      </c>
      <c r="G782" s="19">
        <f t="shared" si="13"/>
        <v>1040781.366</v>
      </c>
      <c r="H782" s="25">
        <v>936.98</v>
      </c>
      <c r="I782" s="28">
        <v>0.23666666666666666</v>
      </c>
      <c r="J782" s="25">
        <v>3.0</v>
      </c>
      <c r="K782" s="16">
        <f t="shared" si="5"/>
        <v>1473.103751</v>
      </c>
      <c r="L782" s="20">
        <f t="shared" si="6"/>
        <v>712632.6761</v>
      </c>
      <c r="M782" s="25">
        <f t="shared" si="7"/>
        <v>5.659857738</v>
      </c>
      <c r="N782" s="25">
        <f t="shared" si="8"/>
        <v>18253.52113</v>
      </c>
      <c r="O782" s="25">
        <f t="shared" si="10"/>
        <v>20414358.38</v>
      </c>
      <c r="P782" s="25"/>
    </row>
    <row r="783" ht="15.75" customHeight="1">
      <c r="A783" s="7">
        <v>43147.0</v>
      </c>
      <c r="B783" s="19">
        <v>243106.1504</v>
      </c>
      <c r="C783" s="23">
        <f t="shared" si="1"/>
        <v>243.1061504</v>
      </c>
      <c r="D783" s="16">
        <f t="shared" si="2"/>
        <v>4.7</v>
      </c>
      <c r="E783" s="16">
        <f t="shared" si="3"/>
        <v>1142.598907</v>
      </c>
      <c r="F783" s="25">
        <f t="shared" si="4"/>
        <v>27422.37377</v>
      </c>
      <c r="G783" s="19">
        <f t="shared" si="13"/>
        <v>1068203.74</v>
      </c>
      <c r="H783" s="25">
        <v>944.21</v>
      </c>
      <c r="I783" s="28">
        <v>0.23700000000000002</v>
      </c>
      <c r="J783" s="25">
        <v>3.0</v>
      </c>
      <c r="K783" s="16">
        <f t="shared" si="5"/>
        <v>1504.421894</v>
      </c>
      <c r="L783" s="20">
        <f t="shared" si="6"/>
        <v>717121.519</v>
      </c>
      <c r="M783" s="25">
        <f t="shared" si="7"/>
        <v>5.735926138</v>
      </c>
      <c r="N783" s="25">
        <f t="shared" si="8"/>
        <v>18227.8481</v>
      </c>
      <c r="O783" s="25">
        <f t="shared" si="10"/>
        <v>20432586.23</v>
      </c>
      <c r="P783" s="25"/>
    </row>
    <row r="784" ht="15.75" customHeight="1">
      <c r="A784" s="7">
        <v>43148.0</v>
      </c>
      <c r="B784" s="19">
        <v>243542.0698</v>
      </c>
      <c r="C784" s="23">
        <f t="shared" si="1"/>
        <v>243.5420698</v>
      </c>
      <c r="D784" s="16">
        <f t="shared" si="2"/>
        <v>4.7</v>
      </c>
      <c r="E784" s="16">
        <f t="shared" si="3"/>
        <v>1144.647728</v>
      </c>
      <c r="F784" s="25">
        <f t="shared" si="4"/>
        <v>27471.54547</v>
      </c>
      <c r="G784" s="19">
        <f t="shared" si="13"/>
        <v>1095675.285</v>
      </c>
      <c r="H784" s="25">
        <v>974.12</v>
      </c>
      <c r="I784" s="28">
        <v>0.2341666666666667</v>
      </c>
      <c r="J784" s="25">
        <v>3.0</v>
      </c>
      <c r="K784" s="16">
        <f t="shared" si="5"/>
        <v>1489.101905</v>
      </c>
      <c r="L784" s="20">
        <f t="shared" si="6"/>
        <v>748789.7509</v>
      </c>
      <c r="M784" s="25">
        <f t="shared" si="7"/>
        <v>5.503189401</v>
      </c>
      <c r="N784" s="25">
        <f t="shared" si="8"/>
        <v>18448.39858</v>
      </c>
      <c r="O784" s="25">
        <f t="shared" si="10"/>
        <v>20451034.63</v>
      </c>
      <c r="P784" s="25"/>
    </row>
    <row r="785" ht="15.75" customHeight="1">
      <c r="A785" s="7">
        <v>43149.0</v>
      </c>
      <c r="B785" s="19">
        <v>243539.0262</v>
      </c>
      <c r="C785" s="23">
        <f t="shared" si="1"/>
        <v>243.5390262</v>
      </c>
      <c r="D785" s="16">
        <f t="shared" si="2"/>
        <v>4.7</v>
      </c>
      <c r="E785" s="16">
        <f t="shared" si="3"/>
        <v>1144.633423</v>
      </c>
      <c r="F785" s="25">
        <f t="shared" si="4"/>
        <v>27471.20216</v>
      </c>
      <c r="G785" s="19">
        <f t="shared" si="13"/>
        <v>1123146.487</v>
      </c>
      <c r="H785" s="25">
        <v>923.92</v>
      </c>
      <c r="I785" s="28">
        <v>0.2353333333333333</v>
      </c>
      <c r="J785" s="25">
        <v>3.0</v>
      </c>
      <c r="K785" s="16">
        <f t="shared" si="5"/>
        <v>1496.502216</v>
      </c>
      <c r="L785" s="20">
        <f t="shared" si="6"/>
        <v>706681.0198</v>
      </c>
      <c r="M785" s="25">
        <f t="shared" si="7"/>
        <v>5.831032966</v>
      </c>
      <c r="N785" s="25">
        <f t="shared" si="8"/>
        <v>18356.94051</v>
      </c>
      <c r="O785" s="25">
        <f t="shared" si="10"/>
        <v>20469391.57</v>
      </c>
      <c r="P785" s="25"/>
    </row>
    <row r="786" ht="15.75" customHeight="1">
      <c r="A786" s="7">
        <v>43150.0</v>
      </c>
      <c r="B786" s="19">
        <v>242911.4767</v>
      </c>
      <c r="C786" s="23">
        <f t="shared" si="1"/>
        <v>242.9114767</v>
      </c>
      <c r="D786" s="16">
        <f t="shared" si="2"/>
        <v>4.7</v>
      </c>
      <c r="E786" s="16">
        <f t="shared" si="3"/>
        <v>1141.68394</v>
      </c>
      <c r="F786" s="25">
        <f t="shared" si="4"/>
        <v>27400.41457</v>
      </c>
      <c r="G786" s="19">
        <f t="shared" si="13"/>
        <v>1150546.902</v>
      </c>
      <c r="H786" s="25">
        <v>943.87</v>
      </c>
      <c r="I786" s="28">
        <v>0.239</v>
      </c>
      <c r="J786" s="25">
        <v>3.0</v>
      </c>
      <c r="K786" s="16">
        <f t="shared" si="5"/>
        <v>1515.902565</v>
      </c>
      <c r="L786" s="20">
        <f t="shared" si="6"/>
        <v>710864.4351</v>
      </c>
      <c r="M786" s="25">
        <f t="shared" si="7"/>
        <v>5.781780579</v>
      </c>
      <c r="N786" s="25">
        <f t="shared" si="8"/>
        <v>18075.31381</v>
      </c>
      <c r="O786" s="25">
        <f t="shared" si="10"/>
        <v>20487466.88</v>
      </c>
      <c r="P786" s="25"/>
    </row>
    <row r="787" ht="15.75" customHeight="1">
      <c r="A787" s="7">
        <v>43151.0</v>
      </c>
      <c r="B787" s="19">
        <v>239653.9119</v>
      </c>
      <c r="C787" s="23">
        <f t="shared" si="1"/>
        <v>239.6539119</v>
      </c>
      <c r="D787" s="16">
        <f t="shared" si="2"/>
        <v>4.7</v>
      </c>
      <c r="E787" s="16">
        <f t="shared" si="3"/>
        <v>1126.373386</v>
      </c>
      <c r="F787" s="25">
        <f t="shared" si="4"/>
        <v>27032.96126</v>
      </c>
      <c r="G787" s="19">
        <f t="shared" si="13"/>
        <v>1177579.863</v>
      </c>
      <c r="H787" s="25">
        <v>895.37</v>
      </c>
      <c r="I787" s="28">
        <v>0.24033333333333334</v>
      </c>
      <c r="J787" s="25">
        <v>3.0</v>
      </c>
      <c r="K787" s="16">
        <f t="shared" si="5"/>
        <v>1503.917058</v>
      </c>
      <c r="L787" s="20">
        <f t="shared" si="6"/>
        <v>670596.1165</v>
      </c>
      <c r="M787" s="25">
        <f t="shared" si="7"/>
        <v>6.046775532</v>
      </c>
      <c r="N787" s="25">
        <f t="shared" si="8"/>
        <v>17975.03467</v>
      </c>
      <c r="O787" s="25">
        <f t="shared" si="10"/>
        <v>20505441.91</v>
      </c>
      <c r="P787" s="25"/>
    </row>
    <row r="788" ht="15.75" customHeight="1">
      <c r="A788" s="7">
        <v>43152.0</v>
      </c>
      <c r="B788" s="19">
        <v>241642.47</v>
      </c>
      <c r="C788" s="23">
        <f t="shared" si="1"/>
        <v>241.64247</v>
      </c>
      <c r="D788" s="16">
        <f t="shared" si="2"/>
        <v>4.7</v>
      </c>
      <c r="E788" s="16">
        <f t="shared" si="3"/>
        <v>1135.719609</v>
      </c>
      <c r="F788" s="25">
        <f t="shared" si="4"/>
        <v>27257.27062</v>
      </c>
      <c r="G788" s="19">
        <f t="shared" si="13"/>
        <v>1204837.134</v>
      </c>
      <c r="H788" s="25">
        <v>849.97</v>
      </c>
      <c r="I788" s="28">
        <v>0.2395</v>
      </c>
      <c r="J788" s="25">
        <v>3.0</v>
      </c>
      <c r="K788" s="16">
        <f t="shared" si="5"/>
        <v>1511.138035</v>
      </c>
      <c r="L788" s="20">
        <f t="shared" si="6"/>
        <v>638808.3507</v>
      </c>
      <c r="M788" s="25">
        <f t="shared" si="7"/>
        <v>6.400339926</v>
      </c>
      <c r="N788" s="25">
        <f t="shared" si="8"/>
        <v>18037.57829</v>
      </c>
      <c r="O788" s="25">
        <f t="shared" si="10"/>
        <v>20523479.49</v>
      </c>
      <c r="P788" s="25"/>
    </row>
    <row r="789" ht="15.75" customHeight="1">
      <c r="A789" s="7">
        <v>43153.0</v>
      </c>
      <c r="B789" s="19">
        <v>243671.4308</v>
      </c>
      <c r="C789" s="23">
        <f t="shared" si="1"/>
        <v>243.6714308</v>
      </c>
      <c r="D789" s="16">
        <f t="shared" si="2"/>
        <v>4.7</v>
      </c>
      <c r="E789" s="16">
        <f t="shared" si="3"/>
        <v>1145.255725</v>
      </c>
      <c r="F789" s="25">
        <f t="shared" si="4"/>
        <v>27486.13739</v>
      </c>
      <c r="G789" s="19">
        <f t="shared" si="13"/>
        <v>1232323.271</v>
      </c>
      <c r="H789" s="25">
        <v>812.85</v>
      </c>
      <c r="I789" s="28">
        <v>0.24000000000000002</v>
      </c>
      <c r="J789" s="25">
        <v>3.0</v>
      </c>
      <c r="K789" s="16">
        <f t="shared" si="5"/>
        <v>1527.007633</v>
      </c>
      <c r="L789" s="20">
        <f t="shared" si="6"/>
        <v>609637.5</v>
      </c>
      <c r="M789" s="25">
        <f t="shared" si="7"/>
        <v>6.762905184</v>
      </c>
      <c r="N789" s="25">
        <f t="shared" si="8"/>
        <v>18000</v>
      </c>
      <c r="O789" s="25">
        <f t="shared" si="10"/>
        <v>20541479.49</v>
      </c>
      <c r="P789" s="25"/>
    </row>
    <row r="790" ht="15.75" customHeight="1">
      <c r="A790" s="7">
        <v>43154.0</v>
      </c>
      <c r="B790" s="19">
        <v>245866.6703</v>
      </c>
      <c r="C790" s="23">
        <f t="shared" si="1"/>
        <v>245.8666703</v>
      </c>
      <c r="D790" s="16">
        <f t="shared" si="2"/>
        <v>4.7</v>
      </c>
      <c r="E790" s="16">
        <f t="shared" si="3"/>
        <v>1155.57335</v>
      </c>
      <c r="F790" s="25">
        <f t="shared" si="4"/>
        <v>27733.76041</v>
      </c>
      <c r="G790" s="19">
        <f t="shared" si="13"/>
        <v>1260057.032</v>
      </c>
      <c r="H790" s="25">
        <v>864.19</v>
      </c>
      <c r="I790" s="28">
        <v>0.2375</v>
      </c>
      <c r="J790" s="25">
        <v>3.0</v>
      </c>
      <c r="K790" s="16">
        <f t="shared" si="5"/>
        <v>1524.714837</v>
      </c>
      <c r="L790" s="20">
        <f t="shared" si="6"/>
        <v>654965.0526</v>
      </c>
      <c r="M790" s="25">
        <f t="shared" si="7"/>
        <v>6.351581729</v>
      </c>
      <c r="N790" s="25">
        <f t="shared" si="8"/>
        <v>18189.47368</v>
      </c>
      <c r="O790" s="25">
        <f t="shared" si="10"/>
        <v>20559668.97</v>
      </c>
      <c r="P790" s="25"/>
    </row>
    <row r="791" ht="15.75" customHeight="1">
      <c r="A791" s="7">
        <v>43155.0</v>
      </c>
      <c r="B791" s="19">
        <v>244536.0463</v>
      </c>
      <c r="C791" s="23">
        <f t="shared" si="1"/>
        <v>244.5360463</v>
      </c>
      <c r="D791" s="16">
        <f t="shared" si="2"/>
        <v>4.7</v>
      </c>
      <c r="E791" s="16">
        <f t="shared" si="3"/>
        <v>1149.319418</v>
      </c>
      <c r="F791" s="25">
        <f t="shared" si="4"/>
        <v>27583.66602</v>
      </c>
      <c r="G791" s="19">
        <f t="shared" si="13"/>
        <v>1287640.698</v>
      </c>
      <c r="H791" s="25">
        <v>840.52</v>
      </c>
      <c r="I791" s="28">
        <v>0.24000000000000002</v>
      </c>
      <c r="J791" s="25">
        <v>3.0</v>
      </c>
      <c r="K791" s="16">
        <f t="shared" si="5"/>
        <v>1532.42589</v>
      </c>
      <c r="L791" s="20">
        <f t="shared" si="6"/>
        <v>630390</v>
      </c>
      <c r="M791" s="25">
        <f t="shared" si="7"/>
        <v>6.563476425</v>
      </c>
      <c r="N791" s="25">
        <f t="shared" si="8"/>
        <v>18000</v>
      </c>
      <c r="O791" s="25">
        <f t="shared" si="10"/>
        <v>20577668.97</v>
      </c>
      <c r="P791" s="25"/>
    </row>
    <row r="792" ht="15.75" customHeight="1">
      <c r="A792" s="7">
        <v>43156.0</v>
      </c>
      <c r="B792" s="19">
        <v>250331.8931</v>
      </c>
      <c r="C792" s="23">
        <f t="shared" si="1"/>
        <v>250.3318931</v>
      </c>
      <c r="D792" s="16">
        <f t="shared" si="2"/>
        <v>4.7</v>
      </c>
      <c r="E792" s="16">
        <f t="shared" si="3"/>
        <v>1176.559898</v>
      </c>
      <c r="F792" s="25">
        <f t="shared" si="4"/>
        <v>28237.43754</v>
      </c>
      <c r="G792" s="19">
        <f t="shared" si="13"/>
        <v>1315878.135</v>
      </c>
      <c r="H792" s="25">
        <v>844.81</v>
      </c>
      <c r="I792" s="28">
        <v>0.23983333333333334</v>
      </c>
      <c r="J792" s="25">
        <v>3.0</v>
      </c>
      <c r="K792" s="16">
        <f t="shared" si="5"/>
        <v>1567.657123</v>
      </c>
      <c r="L792" s="20">
        <f t="shared" si="6"/>
        <v>634047.811</v>
      </c>
      <c r="M792" s="25">
        <f t="shared" si="7"/>
        <v>6.680277982</v>
      </c>
      <c r="N792" s="25">
        <f t="shared" si="8"/>
        <v>18012.50869</v>
      </c>
      <c r="O792" s="25">
        <f t="shared" si="10"/>
        <v>20595681.48</v>
      </c>
      <c r="P792" s="25"/>
    </row>
    <row r="793" ht="15.75" customHeight="1">
      <c r="A793" s="7">
        <v>43157.0</v>
      </c>
      <c r="B793" s="19">
        <v>247528.6317</v>
      </c>
      <c r="C793" s="23">
        <f t="shared" si="1"/>
        <v>247.5286317</v>
      </c>
      <c r="D793" s="16">
        <f t="shared" si="2"/>
        <v>4.7</v>
      </c>
      <c r="E793" s="16">
        <f t="shared" si="3"/>
        <v>1163.384569</v>
      </c>
      <c r="F793" s="25">
        <f t="shared" si="4"/>
        <v>27921.22966</v>
      </c>
      <c r="G793" s="19">
        <f t="shared" si="13"/>
        <v>1343799.365</v>
      </c>
      <c r="H793" s="25">
        <v>869.32</v>
      </c>
      <c r="I793" s="28">
        <v>0.24233333333333332</v>
      </c>
      <c r="J793" s="25">
        <v>3.0</v>
      </c>
      <c r="K793" s="16">
        <f t="shared" si="5"/>
        <v>1566.260336</v>
      </c>
      <c r="L793" s="20">
        <f t="shared" si="6"/>
        <v>645712.2421</v>
      </c>
      <c r="M793" s="25">
        <f t="shared" si="7"/>
        <v>6.486146886</v>
      </c>
      <c r="N793" s="25">
        <f t="shared" si="8"/>
        <v>17826.68501</v>
      </c>
      <c r="O793" s="25">
        <f t="shared" si="10"/>
        <v>20613508.16</v>
      </c>
      <c r="P793" s="25"/>
    </row>
    <row r="794" ht="15.75" customHeight="1">
      <c r="A794" s="7">
        <v>43158.0</v>
      </c>
      <c r="B794" s="19">
        <v>243300.4607</v>
      </c>
      <c r="C794" s="23">
        <f t="shared" si="1"/>
        <v>243.3004607</v>
      </c>
      <c r="D794" s="16">
        <f t="shared" si="2"/>
        <v>4.7</v>
      </c>
      <c r="E794" s="16">
        <f t="shared" si="3"/>
        <v>1143.512165</v>
      </c>
      <c r="F794" s="25">
        <f t="shared" si="4"/>
        <v>27444.29197</v>
      </c>
      <c r="G794" s="19">
        <f t="shared" si="13"/>
        <v>1371243.657</v>
      </c>
      <c r="H794" s="25">
        <v>878.27</v>
      </c>
      <c r="I794" s="28">
        <v>0.23866666666666667</v>
      </c>
      <c r="J794" s="25">
        <v>3.0</v>
      </c>
      <c r="K794" s="16">
        <f t="shared" si="5"/>
        <v>1516.212427</v>
      </c>
      <c r="L794" s="20">
        <f t="shared" si="6"/>
        <v>662382.4022</v>
      </c>
      <c r="M794" s="25">
        <f t="shared" si="7"/>
        <v>6.214905138</v>
      </c>
      <c r="N794" s="25">
        <f t="shared" si="8"/>
        <v>18100.55866</v>
      </c>
      <c r="O794" s="25">
        <f t="shared" si="10"/>
        <v>20631608.72</v>
      </c>
      <c r="P794" s="25"/>
    </row>
    <row r="795" ht="15.75" customHeight="1">
      <c r="A795" s="7">
        <v>43159.0</v>
      </c>
      <c r="B795" s="19">
        <v>252048.8658</v>
      </c>
      <c r="C795" s="23">
        <f t="shared" si="1"/>
        <v>252.0488658</v>
      </c>
      <c r="D795" s="16">
        <f t="shared" si="2"/>
        <v>4.7</v>
      </c>
      <c r="E795" s="16">
        <f t="shared" si="3"/>
        <v>1184.629669</v>
      </c>
      <c r="F795" s="25">
        <f t="shared" si="4"/>
        <v>28431.11206</v>
      </c>
      <c r="G795" s="19">
        <f t="shared" si="13"/>
        <v>1399674.769</v>
      </c>
      <c r="H795" s="25">
        <v>855.2</v>
      </c>
      <c r="I795" s="28">
        <v>0.2375</v>
      </c>
      <c r="J795" s="25">
        <v>3.0</v>
      </c>
      <c r="K795" s="16">
        <f t="shared" si="5"/>
        <v>1563.053036</v>
      </c>
      <c r="L795" s="20">
        <f t="shared" si="6"/>
        <v>648151.5789</v>
      </c>
      <c r="M795" s="25">
        <f t="shared" si="7"/>
        <v>6.579736821</v>
      </c>
      <c r="N795" s="25">
        <f t="shared" si="8"/>
        <v>18189.47368</v>
      </c>
      <c r="O795" s="25">
        <f t="shared" si="10"/>
        <v>20649798.19</v>
      </c>
      <c r="P795" s="25"/>
    </row>
    <row r="796" ht="15.75" customHeight="1">
      <c r="A796" s="7">
        <v>43160.0</v>
      </c>
      <c r="B796" s="19">
        <v>253200.9448</v>
      </c>
      <c r="C796" s="23">
        <f t="shared" si="1"/>
        <v>253.2009448</v>
      </c>
      <c r="D796" s="16">
        <f t="shared" si="2"/>
        <v>4.7</v>
      </c>
      <c r="E796" s="16">
        <f t="shared" si="3"/>
        <v>1190.044441</v>
      </c>
      <c r="F796" s="25">
        <f t="shared" si="4"/>
        <v>28561.06657</v>
      </c>
      <c r="G796" s="19">
        <f t="shared" si="13"/>
        <v>1428235.836</v>
      </c>
      <c r="H796" s="25">
        <v>872.2</v>
      </c>
      <c r="I796" s="28">
        <v>0.2395</v>
      </c>
      <c r="J796" s="25">
        <v>3.0</v>
      </c>
      <c r="K796" s="16">
        <f t="shared" si="5"/>
        <v>1583.420242</v>
      </c>
      <c r="L796" s="20">
        <f t="shared" si="6"/>
        <v>655515.6576</v>
      </c>
      <c r="M796" s="25">
        <f t="shared" si="7"/>
        <v>6.535557063</v>
      </c>
      <c r="N796" s="25">
        <f t="shared" si="8"/>
        <v>18037.57829</v>
      </c>
      <c r="O796" s="25">
        <f t="shared" si="10"/>
        <v>20667835.77</v>
      </c>
      <c r="P796" s="25"/>
    </row>
    <row r="797" ht="15.75" customHeight="1">
      <c r="A797" s="7">
        <v>43161.0</v>
      </c>
      <c r="B797" s="19">
        <v>255012.3761</v>
      </c>
      <c r="C797" s="23">
        <f t="shared" si="1"/>
        <v>255.0123761</v>
      </c>
      <c r="D797" s="16">
        <f t="shared" si="2"/>
        <v>4.7</v>
      </c>
      <c r="E797" s="16">
        <f t="shared" si="3"/>
        <v>1198.558168</v>
      </c>
      <c r="F797" s="25">
        <f t="shared" si="4"/>
        <v>28765.39602</v>
      </c>
      <c r="G797" s="19">
        <f t="shared" si="13"/>
        <v>1457001.232</v>
      </c>
      <c r="H797" s="25">
        <v>856.85</v>
      </c>
      <c r="I797" s="28">
        <v>0.2375</v>
      </c>
      <c r="J797" s="25">
        <v>3.0</v>
      </c>
      <c r="K797" s="16">
        <f t="shared" si="5"/>
        <v>1581.430916</v>
      </c>
      <c r="L797" s="20">
        <f t="shared" si="6"/>
        <v>649402.1053</v>
      </c>
      <c r="M797" s="25">
        <f t="shared" si="7"/>
        <v>6.644279975</v>
      </c>
      <c r="N797" s="25">
        <f t="shared" si="8"/>
        <v>18189.47368</v>
      </c>
      <c r="O797" s="25">
        <f t="shared" si="10"/>
        <v>20686025.24</v>
      </c>
      <c r="P797" s="25"/>
    </row>
    <row r="798" ht="15.75" customHeight="1">
      <c r="A798" s="7">
        <v>43162.0</v>
      </c>
      <c r="B798" s="19">
        <v>260398.6003</v>
      </c>
      <c r="C798" s="23">
        <f t="shared" si="1"/>
        <v>260.3986003</v>
      </c>
      <c r="D798" s="16">
        <f t="shared" si="2"/>
        <v>4.7</v>
      </c>
      <c r="E798" s="16">
        <f t="shared" si="3"/>
        <v>1223.873421</v>
      </c>
      <c r="F798" s="25">
        <f t="shared" si="4"/>
        <v>29372.96211</v>
      </c>
      <c r="G798" s="19">
        <f t="shared" si="13"/>
        <v>1486374.194</v>
      </c>
      <c r="H798" s="25">
        <v>857.23</v>
      </c>
      <c r="I798" s="28">
        <v>0.23700000000000002</v>
      </c>
      <c r="J798" s="25">
        <v>3.0</v>
      </c>
      <c r="K798" s="16">
        <f t="shared" si="5"/>
        <v>1611.433338</v>
      </c>
      <c r="L798" s="20">
        <f t="shared" si="6"/>
        <v>651060.7595</v>
      </c>
      <c r="M798" s="25">
        <f t="shared" si="7"/>
        <v>6.767332008</v>
      </c>
      <c r="N798" s="25">
        <f t="shared" si="8"/>
        <v>18227.8481</v>
      </c>
      <c r="O798" s="25">
        <f t="shared" si="10"/>
        <v>20704253.09</v>
      </c>
      <c r="P798" s="25"/>
    </row>
    <row r="799" ht="15.75" customHeight="1">
      <c r="A799" s="7">
        <v>43163.0</v>
      </c>
      <c r="B799" s="19">
        <v>253539.203</v>
      </c>
      <c r="C799" s="23">
        <f t="shared" si="1"/>
        <v>253.539203</v>
      </c>
      <c r="D799" s="16">
        <f t="shared" si="2"/>
        <v>4.7</v>
      </c>
      <c r="E799" s="16">
        <f t="shared" si="3"/>
        <v>1191.634254</v>
      </c>
      <c r="F799" s="25">
        <f t="shared" si="4"/>
        <v>28599.2221</v>
      </c>
      <c r="G799" s="19">
        <f t="shared" si="13"/>
        <v>1514973.416</v>
      </c>
      <c r="H799" s="25">
        <v>866.68</v>
      </c>
      <c r="I799" s="28">
        <v>0.23883333333333334</v>
      </c>
      <c r="J799" s="25">
        <v>3.0</v>
      </c>
      <c r="K799" s="16">
        <f t="shared" si="5"/>
        <v>1581.122117</v>
      </c>
      <c r="L799" s="20">
        <f t="shared" si="6"/>
        <v>653185.2059</v>
      </c>
      <c r="M799" s="25">
        <f t="shared" si="7"/>
        <v>6.567636983</v>
      </c>
      <c r="N799" s="25">
        <f t="shared" si="8"/>
        <v>18087.92742</v>
      </c>
      <c r="O799" s="25">
        <f t="shared" si="10"/>
        <v>20722341.02</v>
      </c>
      <c r="P799" s="25"/>
    </row>
    <row r="800" ht="15.75" customHeight="1">
      <c r="A800" s="7">
        <v>43164.0</v>
      </c>
      <c r="B800" s="19">
        <v>254483.1024</v>
      </c>
      <c r="C800" s="23">
        <f t="shared" si="1"/>
        <v>254.4831024</v>
      </c>
      <c r="D800" s="16">
        <f t="shared" si="2"/>
        <v>4.7</v>
      </c>
      <c r="E800" s="16">
        <f t="shared" si="3"/>
        <v>1196.070581</v>
      </c>
      <c r="F800" s="25">
        <f t="shared" si="4"/>
        <v>28705.69395</v>
      </c>
      <c r="G800" s="19">
        <f t="shared" si="13"/>
        <v>1543679.11</v>
      </c>
      <c r="H800" s="25">
        <v>853.68</v>
      </c>
      <c r="I800" s="28">
        <v>0.23933333333333331</v>
      </c>
      <c r="J800" s="25">
        <v>3.0</v>
      </c>
      <c r="K800" s="16">
        <f t="shared" si="5"/>
        <v>1590.330884</v>
      </c>
      <c r="L800" s="20">
        <f t="shared" si="6"/>
        <v>642043.454</v>
      </c>
      <c r="M800" s="25">
        <f t="shared" si="7"/>
        <v>6.706483908</v>
      </c>
      <c r="N800" s="25">
        <f t="shared" si="8"/>
        <v>18050.13928</v>
      </c>
      <c r="O800" s="25">
        <f t="shared" si="10"/>
        <v>20740391.16</v>
      </c>
      <c r="P800" s="25"/>
    </row>
    <row r="801" ht="15.75" customHeight="1">
      <c r="A801" s="7">
        <v>43165.0</v>
      </c>
      <c r="B801" s="19">
        <v>255139.4372</v>
      </c>
      <c r="C801" s="23">
        <f t="shared" si="1"/>
        <v>255.1394372</v>
      </c>
      <c r="D801" s="16">
        <f t="shared" si="2"/>
        <v>4.7</v>
      </c>
      <c r="E801" s="16">
        <f t="shared" si="3"/>
        <v>1199.155355</v>
      </c>
      <c r="F801" s="25">
        <f t="shared" si="4"/>
        <v>28779.72852</v>
      </c>
      <c r="G801" s="19">
        <f t="shared" si="13"/>
        <v>1572458.838</v>
      </c>
      <c r="H801" s="25">
        <v>816.95</v>
      </c>
      <c r="I801" s="28">
        <v>0.2395</v>
      </c>
      <c r="J801" s="25">
        <v>3.0</v>
      </c>
      <c r="K801" s="16">
        <f t="shared" si="5"/>
        <v>1595.542819</v>
      </c>
      <c r="L801" s="20">
        <f t="shared" si="6"/>
        <v>613991.6493</v>
      </c>
      <c r="M801" s="25">
        <f t="shared" si="7"/>
        <v>7.030973927</v>
      </c>
      <c r="N801" s="25">
        <f t="shared" si="8"/>
        <v>18037.57829</v>
      </c>
      <c r="O801" s="25">
        <f t="shared" si="10"/>
        <v>20758428.74</v>
      </c>
      <c r="P801" s="25"/>
    </row>
    <row r="802" ht="15.75" customHeight="1">
      <c r="A802" s="7">
        <v>43166.0</v>
      </c>
      <c r="B802" s="19">
        <v>263414.6349</v>
      </c>
      <c r="C802" s="23">
        <f t="shared" si="1"/>
        <v>263.4146349</v>
      </c>
      <c r="D802" s="16">
        <f t="shared" si="2"/>
        <v>4.7</v>
      </c>
      <c r="E802" s="16">
        <f t="shared" si="3"/>
        <v>1238.048784</v>
      </c>
      <c r="F802" s="25">
        <f t="shared" si="4"/>
        <v>29713.17082</v>
      </c>
      <c r="G802" s="19">
        <f t="shared" si="13"/>
        <v>1602172.009</v>
      </c>
      <c r="H802" s="25">
        <v>752.83</v>
      </c>
      <c r="I802" s="28">
        <v>0.23766666666666666</v>
      </c>
      <c r="J802" s="25">
        <v>3.0</v>
      </c>
      <c r="K802" s="16">
        <f t="shared" si="5"/>
        <v>1634.682932</v>
      </c>
      <c r="L802" s="20">
        <f t="shared" si="6"/>
        <v>570165.7784</v>
      </c>
      <c r="M802" s="25">
        <f t="shared" si="7"/>
        <v>7.816981993</v>
      </c>
      <c r="N802" s="25">
        <f t="shared" si="8"/>
        <v>18176.71809</v>
      </c>
      <c r="O802" s="25">
        <f t="shared" si="10"/>
        <v>20776605.46</v>
      </c>
      <c r="P802" s="25"/>
    </row>
    <row r="803" ht="15.75" customHeight="1">
      <c r="A803" s="7">
        <v>43167.0</v>
      </c>
      <c r="B803" s="19">
        <v>262514.1983</v>
      </c>
      <c r="C803" s="23">
        <f t="shared" si="1"/>
        <v>262.5141983</v>
      </c>
      <c r="D803" s="16">
        <f t="shared" si="2"/>
        <v>4.7</v>
      </c>
      <c r="E803" s="16">
        <f t="shared" si="3"/>
        <v>1233.816732</v>
      </c>
      <c r="F803" s="25">
        <f t="shared" si="4"/>
        <v>29611.60157</v>
      </c>
      <c r="G803" s="19">
        <f t="shared" si="13"/>
        <v>1631783.611</v>
      </c>
      <c r="H803" s="25">
        <v>704.6</v>
      </c>
      <c r="I803" s="28">
        <v>0.24033333333333334</v>
      </c>
      <c r="J803" s="25">
        <v>3.0</v>
      </c>
      <c r="K803" s="16">
        <f t="shared" si="5"/>
        <v>1647.373822</v>
      </c>
      <c r="L803" s="20">
        <f t="shared" si="6"/>
        <v>527717.0596</v>
      </c>
      <c r="M803" s="25">
        <f t="shared" si="7"/>
        <v>8.416897188</v>
      </c>
      <c r="N803" s="25">
        <f t="shared" si="8"/>
        <v>17975.03467</v>
      </c>
      <c r="O803" s="25">
        <f t="shared" si="10"/>
        <v>20794580.49</v>
      </c>
      <c r="P803" s="25"/>
    </row>
    <row r="804" ht="15.75" customHeight="1">
      <c r="A804" s="7">
        <v>43168.0</v>
      </c>
      <c r="B804" s="19">
        <v>256561.6774</v>
      </c>
      <c r="C804" s="23">
        <f t="shared" si="1"/>
        <v>256.5616774</v>
      </c>
      <c r="D804" s="16">
        <f t="shared" si="2"/>
        <v>4.7</v>
      </c>
      <c r="E804" s="16">
        <f t="shared" si="3"/>
        <v>1205.839884</v>
      </c>
      <c r="F804" s="25">
        <f t="shared" si="4"/>
        <v>28940.15721</v>
      </c>
      <c r="G804" s="19">
        <f t="shared" si="13"/>
        <v>1660723.768</v>
      </c>
      <c r="H804" s="25">
        <v>728.92</v>
      </c>
      <c r="I804" s="28">
        <v>0.23883333333333334</v>
      </c>
      <c r="J804" s="25">
        <v>3.0</v>
      </c>
      <c r="K804" s="16">
        <f t="shared" si="5"/>
        <v>1599.970883</v>
      </c>
      <c r="L804" s="20">
        <f t="shared" si="6"/>
        <v>549360.5024</v>
      </c>
      <c r="M804" s="25">
        <f t="shared" si="7"/>
        <v>7.901957935</v>
      </c>
      <c r="N804" s="25">
        <f t="shared" si="8"/>
        <v>18087.92742</v>
      </c>
      <c r="O804" s="25">
        <f t="shared" si="10"/>
        <v>20812668.42</v>
      </c>
      <c r="P804" s="25"/>
    </row>
    <row r="805" ht="15.75" customHeight="1">
      <c r="A805" s="7">
        <v>43169.0</v>
      </c>
      <c r="B805" s="19">
        <v>259056.4904</v>
      </c>
      <c r="C805" s="23">
        <f t="shared" si="1"/>
        <v>259.0564904</v>
      </c>
      <c r="D805" s="16">
        <f t="shared" si="2"/>
        <v>4.7</v>
      </c>
      <c r="E805" s="16">
        <f t="shared" si="3"/>
        <v>1217.565505</v>
      </c>
      <c r="F805" s="25">
        <f t="shared" si="4"/>
        <v>29221.57212</v>
      </c>
      <c r="G805" s="19">
        <f t="shared" si="13"/>
        <v>1689945.34</v>
      </c>
      <c r="H805" s="25">
        <v>686.89</v>
      </c>
      <c r="I805" s="28">
        <v>0.23833333333333334</v>
      </c>
      <c r="J805" s="25">
        <v>3.0</v>
      </c>
      <c r="K805" s="16">
        <f t="shared" si="5"/>
        <v>1612.146918</v>
      </c>
      <c r="L805" s="20">
        <f t="shared" si="6"/>
        <v>518770.0699</v>
      </c>
      <c r="M805" s="25">
        <f t="shared" si="7"/>
        <v>8.44928432</v>
      </c>
      <c r="N805" s="25">
        <f t="shared" si="8"/>
        <v>18125.87413</v>
      </c>
      <c r="O805" s="25">
        <f t="shared" si="10"/>
        <v>20830794.29</v>
      </c>
      <c r="P805" s="25"/>
    </row>
    <row r="806" ht="15.75" customHeight="1">
      <c r="A806" s="7">
        <v>43170.0</v>
      </c>
      <c r="B806" s="19">
        <v>257997.7068</v>
      </c>
      <c r="C806" s="23">
        <f t="shared" si="1"/>
        <v>257.9977068</v>
      </c>
      <c r="D806" s="16">
        <f t="shared" si="2"/>
        <v>4.7</v>
      </c>
      <c r="E806" s="16">
        <f t="shared" si="3"/>
        <v>1212.589222</v>
      </c>
      <c r="F806" s="25">
        <f t="shared" si="4"/>
        <v>29102.14133</v>
      </c>
      <c r="G806" s="19">
        <f t="shared" si="13"/>
        <v>1719047.481</v>
      </c>
      <c r="H806" s="25">
        <v>723.34</v>
      </c>
      <c r="I806" s="28">
        <v>0.23566666666666666</v>
      </c>
      <c r="J806" s="25">
        <v>3.0</v>
      </c>
      <c r="K806" s="16">
        <f t="shared" si="5"/>
        <v>1587.593667</v>
      </c>
      <c r="L806" s="20">
        <f t="shared" si="6"/>
        <v>552480.3395</v>
      </c>
      <c r="M806" s="25">
        <f t="shared" si="7"/>
        <v>7.90131501</v>
      </c>
      <c r="N806" s="25">
        <f t="shared" si="8"/>
        <v>18330.97595</v>
      </c>
      <c r="O806" s="25">
        <f t="shared" si="10"/>
        <v>20849125.27</v>
      </c>
      <c r="P806" s="25"/>
    </row>
    <row r="807" ht="15.75" customHeight="1">
      <c r="A807" s="7">
        <v>43171.0</v>
      </c>
      <c r="B807" s="19">
        <v>259747.3582</v>
      </c>
      <c r="C807" s="23">
        <f t="shared" si="1"/>
        <v>259.7473582</v>
      </c>
      <c r="D807" s="16">
        <f t="shared" si="2"/>
        <v>4.7</v>
      </c>
      <c r="E807" s="16">
        <f t="shared" si="3"/>
        <v>1220.812584</v>
      </c>
      <c r="F807" s="25">
        <f t="shared" si="4"/>
        <v>29299.502</v>
      </c>
      <c r="G807" s="19">
        <f t="shared" si="13"/>
        <v>1748346.983</v>
      </c>
      <c r="H807" s="25">
        <v>699.83</v>
      </c>
      <c r="I807" s="28">
        <v>0.24033333333333334</v>
      </c>
      <c r="J807" s="25">
        <v>3.0</v>
      </c>
      <c r="K807" s="16">
        <f t="shared" si="5"/>
        <v>1630.010875</v>
      </c>
      <c r="L807" s="20">
        <f t="shared" si="6"/>
        <v>524144.5215</v>
      </c>
      <c r="M807" s="25">
        <f t="shared" si="7"/>
        <v>8.384949419</v>
      </c>
      <c r="N807" s="25">
        <f t="shared" si="8"/>
        <v>17975.03467</v>
      </c>
      <c r="O807" s="25">
        <f t="shared" si="10"/>
        <v>20867100.3</v>
      </c>
      <c r="P807" s="25"/>
    </row>
    <row r="808" ht="15.75" customHeight="1">
      <c r="A808" s="7">
        <v>43172.0</v>
      </c>
      <c r="B808" s="19">
        <v>259172.212</v>
      </c>
      <c r="C808" s="23">
        <f t="shared" si="1"/>
        <v>259.172212</v>
      </c>
      <c r="D808" s="16">
        <f t="shared" si="2"/>
        <v>4.7</v>
      </c>
      <c r="E808" s="16">
        <f t="shared" si="3"/>
        <v>1218.109396</v>
      </c>
      <c r="F808" s="25">
        <f t="shared" si="4"/>
        <v>29234.62551</v>
      </c>
      <c r="G808" s="19">
        <f t="shared" si="13"/>
        <v>1777581.609</v>
      </c>
      <c r="H808" s="25">
        <v>690.83</v>
      </c>
      <c r="I808" s="28">
        <v>0.2405</v>
      </c>
      <c r="J808" s="25">
        <v>3.0</v>
      </c>
      <c r="K808" s="16">
        <f t="shared" si="5"/>
        <v>1627.529499</v>
      </c>
      <c r="L808" s="20">
        <f t="shared" si="6"/>
        <v>517045.3222</v>
      </c>
      <c r="M808" s="25">
        <f t="shared" si="7"/>
        <v>8.481256165</v>
      </c>
      <c r="N808" s="25">
        <f t="shared" si="8"/>
        <v>17962.57796</v>
      </c>
      <c r="O808" s="25">
        <f t="shared" si="10"/>
        <v>20885062.88</v>
      </c>
      <c r="P808" s="25"/>
    </row>
    <row r="809" ht="15.75" customHeight="1">
      <c r="A809" s="7">
        <v>43173.0</v>
      </c>
      <c r="B809" s="19">
        <v>256444.9328</v>
      </c>
      <c r="C809" s="23">
        <f t="shared" si="1"/>
        <v>256.4449328</v>
      </c>
      <c r="D809" s="16">
        <f t="shared" si="2"/>
        <v>4.7</v>
      </c>
      <c r="E809" s="16">
        <f t="shared" si="3"/>
        <v>1205.291184</v>
      </c>
      <c r="F809" s="25">
        <f t="shared" si="4"/>
        <v>28926.98842</v>
      </c>
      <c r="G809" s="19">
        <f t="shared" si="13"/>
        <v>1806508.597</v>
      </c>
      <c r="H809" s="25">
        <v>614.29</v>
      </c>
      <c r="I809" s="28">
        <v>0.24016666666666667</v>
      </c>
      <c r="J809" s="25">
        <v>3.0</v>
      </c>
      <c r="K809" s="16">
        <f t="shared" si="5"/>
        <v>1608.170923</v>
      </c>
      <c r="L809" s="20">
        <f t="shared" si="6"/>
        <v>460397.7793</v>
      </c>
      <c r="M809" s="25">
        <f t="shared" si="7"/>
        <v>9.42456384</v>
      </c>
      <c r="N809" s="25">
        <f t="shared" si="8"/>
        <v>17987.50867</v>
      </c>
      <c r="O809" s="25">
        <f t="shared" si="10"/>
        <v>20903050.39</v>
      </c>
      <c r="P809" s="25"/>
    </row>
    <row r="810" ht="15.75" customHeight="1">
      <c r="A810" s="7">
        <v>43174.0</v>
      </c>
      <c r="B810" s="19">
        <v>259568.9864</v>
      </c>
      <c r="C810" s="23">
        <f t="shared" si="1"/>
        <v>259.5689864</v>
      </c>
      <c r="D810" s="16">
        <f t="shared" si="2"/>
        <v>4.7</v>
      </c>
      <c r="E810" s="16">
        <f t="shared" si="3"/>
        <v>1219.974236</v>
      </c>
      <c r="F810" s="25">
        <f t="shared" si="4"/>
        <v>29279.38167</v>
      </c>
      <c r="G810" s="19">
        <f t="shared" si="13"/>
        <v>1835787.979</v>
      </c>
      <c r="H810" s="25">
        <v>611.3</v>
      </c>
      <c r="I810" s="28">
        <v>0.23866666666666667</v>
      </c>
      <c r="J810" s="25">
        <v>3.0</v>
      </c>
      <c r="K810" s="16">
        <f t="shared" si="5"/>
        <v>1617.595469</v>
      </c>
      <c r="L810" s="20">
        <f t="shared" si="6"/>
        <v>461036.3128</v>
      </c>
      <c r="M810" s="25">
        <f t="shared" si="7"/>
        <v>9.526163401</v>
      </c>
      <c r="N810" s="25">
        <f t="shared" si="8"/>
        <v>18100.55866</v>
      </c>
      <c r="O810" s="25">
        <f t="shared" si="10"/>
        <v>20921150.95</v>
      </c>
      <c r="P810" s="25"/>
    </row>
    <row r="811" ht="15.75" customHeight="1">
      <c r="A811" s="7">
        <v>43175.0</v>
      </c>
      <c r="B811" s="19">
        <v>268730.4354</v>
      </c>
      <c r="C811" s="23">
        <f t="shared" si="1"/>
        <v>268.7304354</v>
      </c>
      <c r="D811" s="16">
        <f t="shared" si="2"/>
        <v>4.7</v>
      </c>
      <c r="E811" s="16">
        <f t="shared" si="3"/>
        <v>1263.033046</v>
      </c>
      <c r="F811" s="25">
        <f t="shared" si="4"/>
        <v>30312.79311</v>
      </c>
      <c r="G811" s="19">
        <f t="shared" si="13"/>
        <v>1866100.772</v>
      </c>
      <c r="H811" s="25">
        <v>601.67</v>
      </c>
      <c r="I811" s="28">
        <v>0.23733333333333334</v>
      </c>
      <c r="J811" s="25">
        <v>3.0</v>
      </c>
      <c r="K811" s="16">
        <f t="shared" si="5"/>
        <v>1665.332461</v>
      </c>
      <c r="L811" s="20">
        <f t="shared" si="6"/>
        <v>456322.7528</v>
      </c>
      <c r="M811" s="25">
        <f t="shared" si="7"/>
        <v>9.964260907</v>
      </c>
      <c r="N811" s="25">
        <f t="shared" si="8"/>
        <v>18202.24719</v>
      </c>
      <c r="O811" s="25">
        <f t="shared" si="10"/>
        <v>20939353.2</v>
      </c>
      <c r="P811" s="25"/>
    </row>
    <row r="812" ht="15.75" customHeight="1">
      <c r="A812" s="7">
        <v>43176.0</v>
      </c>
      <c r="B812" s="19">
        <v>266964.9124</v>
      </c>
      <c r="C812" s="23">
        <f t="shared" si="1"/>
        <v>266.9649124</v>
      </c>
      <c r="D812" s="16">
        <f t="shared" si="2"/>
        <v>4.7</v>
      </c>
      <c r="E812" s="16">
        <f t="shared" si="3"/>
        <v>1254.735088</v>
      </c>
      <c r="F812" s="25">
        <f t="shared" si="4"/>
        <v>30113.64212</v>
      </c>
      <c r="G812" s="19">
        <f t="shared" si="13"/>
        <v>1896214.414</v>
      </c>
      <c r="H812" s="25">
        <v>552.78</v>
      </c>
      <c r="I812" s="28">
        <v>0.24100000000000002</v>
      </c>
      <c r="J812" s="25">
        <v>3.0</v>
      </c>
      <c r="K812" s="16">
        <f t="shared" si="5"/>
        <v>1679.950868</v>
      </c>
      <c r="L812" s="20">
        <f t="shared" si="6"/>
        <v>412864.7303</v>
      </c>
      <c r="M812" s="25">
        <f t="shared" si="7"/>
        <v>10.94074157</v>
      </c>
      <c r="N812" s="25">
        <f t="shared" si="8"/>
        <v>17925.3112</v>
      </c>
      <c r="O812" s="25">
        <f t="shared" si="10"/>
        <v>20957278.51</v>
      </c>
      <c r="P812" s="25"/>
    </row>
    <row r="813" ht="15.75" customHeight="1">
      <c r="A813" s="7">
        <v>43177.0</v>
      </c>
      <c r="B813" s="19">
        <v>264836.0208</v>
      </c>
      <c r="C813" s="23">
        <f t="shared" si="1"/>
        <v>264.8360208</v>
      </c>
      <c r="D813" s="16">
        <f t="shared" si="2"/>
        <v>4.7</v>
      </c>
      <c r="E813" s="16">
        <f t="shared" si="3"/>
        <v>1244.729298</v>
      </c>
      <c r="F813" s="25">
        <f t="shared" si="4"/>
        <v>29873.50315</v>
      </c>
      <c r="G813" s="19">
        <f t="shared" si="13"/>
        <v>1926087.917</v>
      </c>
      <c r="H813" s="25">
        <v>538.64</v>
      </c>
      <c r="I813" s="28">
        <v>0.23883333333333334</v>
      </c>
      <c r="J813" s="25">
        <v>3.0</v>
      </c>
      <c r="K813" s="16">
        <f t="shared" si="5"/>
        <v>1651.571374</v>
      </c>
      <c r="L813" s="20">
        <f t="shared" si="6"/>
        <v>405953.3845</v>
      </c>
      <c r="M813" s="25">
        <f t="shared" si="7"/>
        <v>11.03827593</v>
      </c>
      <c r="N813" s="25">
        <f t="shared" si="8"/>
        <v>18087.92742</v>
      </c>
      <c r="O813" s="25">
        <f t="shared" si="10"/>
        <v>20975366.43</v>
      </c>
      <c r="P813" s="25"/>
    </row>
    <row r="814" ht="15.75" customHeight="1">
      <c r="A814" s="7">
        <v>43178.0</v>
      </c>
      <c r="B814" s="19">
        <v>265871.0509</v>
      </c>
      <c r="C814" s="23">
        <f t="shared" si="1"/>
        <v>265.8710509</v>
      </c>
      <c r="D814" s="16">
        <f t="shared" si="2"/>
        <v>4.7</v>
      </c>
      <c r="E814" s="16">
        <f t="shared" si="3"/>
        <v>1249.593939</v>
      </c>
      <c r="F814" s="25">
        <f t="shared" si="4"/>
        <v>29990.25454</v>
      </c>
      <c r="G814" s="19">
        <f t="shared" si="13"/>
        <v>1956078.172</v>
      </c>
      <c r="H814" s="25">
        <v>556.73</v>
      </c>
      <c r="I814" s="28">
        <v>0.23716666666666666</v>
      </c>
      <c r="J814" s="25">
        <v>3.0</v>
      </c>
      <c r="K814" s="16">
        <f t="shared" si="5"/>
        <v>1646.455718</v>
      </c>
      <c r="L814" s="20">
        <f t="shared" si="6"/>
        <v>422535.7695</v>
      </c>
      <c r="M814" s="25">
        <f t="shared" si="7"/>
        <v>10.6465263</v>
      </c>
      <c r="N814" s="25">
        <f t="shared" si="8"/>
        <v>18215.03865</v>
      </c>
      <c r="O814" s="25">
        <f t="shared" si="10"/>
        <v>20993581.47</v>
      </c>
      <c r="P814" s="25"/>
    </row>
    <row r="815" ht="15.75" customHeight="1">
      <c r="A815" s="7">
        <v>43179.0</v>
      </c>
      <c r="B815" s="19">
        <v>267110.5194</v>
      </c>
      <c r="C815" s="23">
        <f t="shared" si="1"/>
        <v>267.1105194</v>
      </c>
      <c r="D815" s="16">
        <f t="shared" si="2"/>
        <v>4.7</v>
      </c>
      <c r="E815" s="16">
        <f t="shared" si="3"/>
        <v>1255.419441</v>
      </c>
      <c r="F815" s="25">
        <f t="shared" si="4"/>
        <v>30130.06659</v>
      </c>
      <c r="G815" s="19">
        <f t="shared" si="13"/>
        <v>1986208.238</v>
      </c>
      <c r="H815" s="25">
        <v>557.18</v>
      </c>
      <c r="I815" s="28">
        <v>0.2365</v>
      </c>
      <c r="J815" s="25">
        <v>3.0</v>
      </c>
      <c r="K815" s="16">
        <f t="shared" si="5"/>
        <v>1649.481655</v>
      </c>
      <c r="L815" s="20">
        <f t="shared" si="6"/>
        <v>424069.3446</v>
      </c>
      <c r="M815" s="25">
        <f t="shared" si="7"/>
        <v>10.65747865</v>
      </c>
      <c r="N815" s="25">
        <f t="shared" si="8"/>
        <v>18266.38478</v>
      </c>
      <c r="O815" s="25">
        <f t="shared" si="10"/>
        <v>21011847.86</v>
      </c>
      <c r="P815" s="25"/>
    </row>
    <row r="816" ht="15.75" customHeight="1">
      <c r="A816" s="7">
        <v>43180.0</v>
      </c>
      <c r="B816" s="19">
        <v>263506.8368</v>
      </c>
      <c r="C816" s="23">
        <f t="shared" si="1"/>
        <v>263.5068368</v>
      </c>
      <c r="D816" s="16">
        <f t="shared" si="2"/>
        <v>4.7</v>
      </c>
      <c r="E816" s="16">
        <f t="shared" si="3"/>
        <v>1238.482133</v>
      </c>
      <c r="F816" s="25">
        <f t="shared" si="4"/>
        <v>29723.57119</v>
      </c>
      <c r="G816" s="19">
        <f t="shared" si="13"/>
        <v>2015931.81</v>
      </c>
      <c r="H816" s="25">
        <v>561.73</v>
      </c>
      <c r="I816" s="28">
        <v>0.23683333333333334</v>
      </c>
      <c r="J816" s="25">
        <v>3.0</v>
      </c>
      <c r="K816" s="16">
        <f t="shared" si="5"/>
        <v>1629.521399</v>
      </c>
      <c r="L816" s="20">
        <f t="shared" si="6"/>
        <v>426930.6122</v>
      </c>
      <c r="M816" s="25">
        <f t="shared" si="7"/>
        <v>10.44323258</v>
      </c>
      <c r="N816" s="25">
        <f t="shared" si="8"/>
        <v>18240.67558</v>
      </c>
      <c r="O816" s="25">
        <f t="shared" si="10"/>
        <v>21030088.53</v>
      </c>
      <c r="P816" s="25"/>
    </row>
    <row r="817" ht="15.75" customHeight="1">
      <c r="A817" s="7">
        <v>43181.0</v>
      </c>
      <c r="B817" s="19">
        <v>263150.0403</v>
      </c>
      <c r="C817" s="23">
        <f t="shared" si="1"/>
        <v>263.1500403</v>
      </c>
      <c r="D817" s="16">
        <f t="shared" si="2"/>
        <v>4.7</v>
      </c>
      <c r="E817" s="16">
        <f t="shared" si="3"/>
        <v>1236.805189</v>
      </c>
      <c r="F817" s="25">
        <f t="shared" si="4"/>
        <v>29683.32455</v>
      </c>
      <c r="G817" s="19">
        <f t="shared" si="13"/>
        <v>2045615.134</v>
      </c>
      <c r="H817" s="25">
        <v>539.7</v>
      </c>
      <c r="I817" s="28">
        <v>0.23366666666666666</v>
      </c>
      <c r="J817" s="25">
        <v>3.0</v>
      </c>
      <c r="K817" s="16">
        <f t="shared" si="5"/>
        <v>1605.556366</v>
      </c>
      <c r="L817" s="20">
        <f t="shared" si="6"/>
        <v>415746.077</v>
      </c>
      <c r="M817" s="25">
        <f t="shared" si="7"/>
        <v>10.70965892</v>
      </c>
      <c r="N817" s="25">
        <f t="shared" si="8"/>
        <v>18487.87447</v>
      </c>
      <c r="O817" s="25">
        <f t="shared" si="10"/>
        <v>21048576.41</v>
      </c>
      <c r="P817" s="25"/>
    </row>
    <row r="818" ht="15.75" customHeight="1">
      <c r="A818" s="7">
        <v>43182.0</v>
      </c>
      <c r="B818" s="19">
        <v>264344.1817</v>
      </c>
      <c r="C818" s="23">
        <f t="shared" si="1"/>
        <v>264.3441817</v>
      </c>
      <c r="D818" s="16">
        <f t="shared" si="2"/>
        <v>4.7</v>
      </c>
      <c r="E818" s="16">
        <f t="shared" si="3"/>
        <v>1242.417654</v>
      </c>
      <c r="F818" s="25">
        <f t="shared" si="4"/>
        <v>29818.0237</v>
      </c>
      <c r="G818" s="19">
        <f t="shared" si="13"/>
        <v>2075433.158</v>
      </c>
      <c r="H818" s="25">
        <v>539.62</v>
      </c>
      <c r="I818" s="28">
        <v>0.23700000000000002</v>
      </c>
      <c r="J818" s="25">
        <v>3.0</v>
      </c>
      <c r="K818" s="16">
        <f t="shared" si="5"/>
        <v>1635.849911</v>
      </c>
      <c r="L818" s="20">
        <f t="shared" si="6"/>
        <v>409837.9747</v>
      </c>
      <c r="M818" s="25">
        <f t="shared" si="7"/>
        <v>10.91334584</v>
      </c>
      <c r="N818" s="25">
        <f t="shared" si="8"/>
        <v>18227.8481</v>
      </c>
      <c r="O818" s="25">
        <f t="shared" si="10"/>
        <v>21066804.26</v>
      </c>
      <c r="P818" s="25"/>
    </row>
    <row r="819" ht="15.75" customHeight="1">
      <c r="A819" s="7">
        <v>43183.0</v>
      </c>
      <c r="B819" s="19">
        <v>262566.4697</v>
      </c>
      <c r="C819" s="23">
        <f t="shared" si="1"/>
        <v>262.5664697</v>
      </c>
      <c r="D819" s="16">
        <f t="shared" si="2"/>
        <v>4.7</v>
      </c>
      <c r="E819" s="16">
        <f t="shared" si="3"/>
        <v>1234.062408</v>
      </c>
      <c r="F819" s="25">
        <f t="shared" si="4"/>
        <v>29617.49778</v>
      </c>
      <c r="G819" s="19">
        <f t="shared" si="13"/>
        <v>2105050.656</v>
      </c>
      <c r="H819" s="25">
        <v>526.44</v>
      </c>
      <c r="I819" s="28">
        <v>0.233</v>
      </c>
      <c r="J819" s="25">
        <v>3.0</v>
      </c>
      <c r="K819" s="16">
        <f t="shared" si="5"/>
        <v>1597.425228</v>
      </c>
      <c r="L819" s="20">
        <f t="shared" si="6"/>
        <v>406691.8455</v>
      </c>
      <c r="M819" s="25">
        <f t="shared" si="7"/>
        <v>10.92381054</v>
      </c>
      <c r="N819" s="25">
        <f t="shared" si="8"/>
        <v>18540.77253</v>
      </c>
      <c r="O819" s="25">
        <f t="shared" si="10"/>
        <v>21085345.03</v>
      </c>
      <c r="P819" s="25"/>
    </row>
    <row r="820" ht="15.75" customHeight="1">
      <c r="A820" s="7">
        <v>43184.0</v>
      </c>
      <c r="B820" s="19">
        <v>263810.3782</v>
      </c>
      <c r="C820" s="23">
        <f t="shared" si="1"/>
        <v>263.8103782</v>
      </c>
      <c r="D820" s="16">
        <f t="shared" si="2"/>
        <v>4.7</v>
      </c>
      <c r="E820" s="16">
        <f t="shared" si="3"/>
        <v>1239.908778</v>
      </c>
      <c r="F820" s="25">
        <f t="shared" si="4"/>
        <v>29757.81066</v>
      </c>
      <c r="G820" s="19">
        <f t="shared" si="13"/>
        <v>2134808.466</v>
      </c>
      <c r="H820" s="25">
        <v>524.29</v>
      </c>
      <c r="I820" s="28">
        <v>0.2353333333333333</v>
      </c>
      <c r="J820" s="25">
        <v>3.0</v>
      </c>
      <c r="K820" s="16">
        <f t="shared" si="5"/>
        <v>1621.06592</v>
      </c>
      <c r="L820" s="20">
        <f t="shared" si="6"/>
        <v>401015.0142</v>
      </c>
      <c r="M820" s="25">
        <f t="shared" si="7"/>
        <v>11.13093386</v>
      </c>
      <c r="N820" s="25">
        <f t="shared" si="8"/>
        <v>18356.94051</v>
      </c>
      <c r="O820" s="25">
        <f t="shared" si="10"/>
        <v>21103701.97</v>
      </c>
      <c r="P820" s="25"/>
    </row>
    <row r="821" ht="15.75" customHeight="1">
      <c r="A821" s="7">
        <v>43185.0</v>
      </c>
      <c r="B821" s="19">
        <v>270957.8644</v>
      </c>
      <c r="C821" s="23">
        <f t="shared" si="1"/>
        <v>270.9578644</v>
      </c>
      <c r="D821" s="16">
        <f t="shared" si="2"/>
        <v>4.7</v>
      </c>
      <c r="E821" s="16">
        <f t="shared" si="3"/>
        <v>1273.501963</v>
      </c>
      <c r="F821" s="25">
        <f t="shared" si="4"/>
        <v>30564.0471</v>
      </c>
      <c r="G821" s="19">
        <f t="shared" si="13"/>
        <v>2165372.513</v>
      </c>
      <c r="H821" s="25">
        <v>489.95</v>
      </c>
      <c r="I821" s="28">
        <v>0.23516666666666666</v>
      </c>
      <c r="J821" s="25">
        <v>3.0</v>
      </c>
      <c r="K821" s="16">
        <f t="shared" si="5"/>
        <v>1663.806731</v>
      </c>
      <c r="L821" s="20">
        <f t="shared" si="6"/>
        <v>375014.8831</v>
      </c>
      <c r="M821" s="25">
        <f t="shared" si="7"/>
        <v>12.22513365</v>
      </c>
      <c r="N821" s="25">
        <f t="shared" si="8"/>
        <v>18369.95039</v>
      </c>
      <c r="O821" s="25">
        <f t="shared" si="10"/>
        <v>21122071.92</v>
      </c>
      <c r="P821" s="25"/>
    </row>
    <row r="822" ht="15.75" customHeight="1">
      <c r="A822" s="7">
        <v>43186.0</v>
      </c>
      <c r="B822" s="19">
        <v>264771.4928</v>
      </c>
      <c r="C822" s="23">
        <f t="shared" si="1"/>
        <v>264.7714928</v>
      </c>
      <c r="D822" s="16">
        <f t="shared" si="2"/>
        <v>4.7</v>
      </c>
      <c r="E822" s="16">
        <f t="shared" si="3"/>
        <v>1244.426016</v>
      </c>
      <c r="F822" s="25">
        <f t="shared" si="4"/>
        <v>29866.22439</v>
      </c>
      <c r="G822" s="19">
        <f t="shared" si="13"/>
        <v>2195238.738</v>
      </c>
      <c r="H822" s="25">
        <v>450.12</v>
      </c>
      <c r="I822" s="28">
        <v>0.23850000000000002</v>
      </c>
      <c r="J822" s="25">
        <v>3.0</v>
      </c>
      <c r="K822" s="16">
        <f t="shared" si="5"/>
        <v>1648.864471</v>
      </c>
      <c r="L822" s="20">
        <f t="shared" si="6"/>
        <v>339713.2075</v>
      </c>
      <c r="M822" s="25">
        <f t="shared" si="7"/>
        <v>13.18739913</v>
      </c>
      <c r="N822" s="25">
        <f t="shared" si="8"/>
        <v>18113.20755</v>
      </c>
      <c r="O822" s="25">
        <f t="shared" si="10"/>
        <v>21140185.13</v>
      </c>
      <c r="P822" s="25"/>
    </row>
    <row r="823" ht="15.75" customHeight="1">
      <c r="A823" s="7">
        <v>43187.0</v>
      </c>
      <c r="B823" s="19">
        <v>264397.7036</v>
      </c>
      <c r="C823" s="23">
        <f t="shared" si="1"/>
        <v>264.3977036</v>
      </c>
      <c r="D823" s="16">
        <f t="shared" si="2"/>
        <v>4.7</v>
      </c>
      <c r="E823" s="16">
        <f t="shared" si="3"/>
        <v>1242.669207</v>
      </c>
      <c r="F823" s="25">
        <f t="shared" si="4"/>
        <v>29824.06097</v>
      </c>
      <c r="G823" s="19">
        <f t="shared" si="13"/>
        <v>2225062.799</v>
      </c>
      <c r="H823" s="25">
        <v>446.28</v>
      </c>
      <c r="I823" s="28">
        <v>0.23616666666666666</v>
      </c>
      <c r="J823" s="25">
        <v>3.0</v>
      </c>
      <c r="K823" s="16">
        <f t="shared" si="5"/>
        <v>1630.428024</v>
      </c>
      <c r="L823" s="20">
        <f t="shared" si="6"/>
        <v>340142.837</v>
      </c>
      <c r="M823" s="25">
        <f t="shared" si="7"/>
        <v>13.15214862</v>
      </c>
      <c r="N823" s="25">
        <f t="shared" si="8"/>
        <v>18292.16655</v>
      </c>
      <c r="O823" s="25">
        <f t="shared" si="10"/>
        <v>21158477.29</v>
      </c>
      <c r="P823" s="25"/>
    </row>
    <row r="824" ht="15.75" customHeight="1">
      <c r="A824" s="7">
        <v>43188.0</v>
      </c>
      <c r="B824" s="19">
        <v>259874.6018</v>
      </c>
      <c r="C824" s="23">
        <f t="shared" si="1"/>
        <v>259.8746018</v>
      </c>
      <c r="D824" s="16">
        <f t="shared" si="2"/>
        <v>4.7</v>
      </c>
      <c r="E824" s="16">
        <f t="shared" si="3"/>
        <v>1221.410628</v>
      </c>
      <c r="F824" s="25">
        <f t="shared" si="4"/>
        <v>29313.85508</v>
      </c>
      <c r="G824" s="19">
        <f t="shared" si="13"/>
        <v>2254376.654</v>
      </c>
      <c r="H824" s="25">
        <v>385.97</v>
      </c>
      <c r="I824" s="28">
        <v>0.23966666666666667</v>
      </c>
      <c r="J824" s="25">
        <v>3.0</v>
      </c>
      <c r="K824" s="16">
        <f t="shared" si="5"/>
        <v>1626.285633</v>
      </c>
      <c r="L824" s="20">
        <f t="shared" si="6"/>
        <v>289880.1113</v>
      </c>
      <c r="M824" s="25">
        <f t="shared" si="7"/>
        <v>15.16860968</v>
      </c>
      <c r="N824" s="25">
        <f t="shared" si="8"/>
        <v>18025.03477</v>
      </c>
      <c r="O824" s="25">
        <f t="shared" si="10"/>
        <v>21176502.33</v>
      </c>
      <c r="P824" s="25"/>
    </row>
    <row r="825" ht="15.75" customHeight="1">
      <c r="A825" s="7">
        <v>43189.0</v>
      </c>
      <c r="B825" s="19">
        <v>262829.8108</v>
      </c>
      <c r="C825" s="23">
        <f t="shared" si="1"/>
        <v>262.8298108</v>
      </c>
      <c r="D825" s="16">
        <f t="shared" si="2"/>
        <v>4.7</v>
      </c>
      <c r="E825" s="16">
        <f t="shared" si="3"/>
        <v>1235.300111</v>
      </c>
      <c r="F825" s="25">
        <f t="shared" si="4"/>
        <v>29647.20266</v>
      </c>
      <c r="G825" s="19">
        <f t="shared" si="13"/>
        <v>2284023.856</v>
      </c>
      <c r="H825" s="25">
        <v>394.65</v>
      </c>
      <c r="I825" s="28">
        <v>0.23733333333333334</v>
      </c>
      <c r="J825" s="25">
        <v>3.0</v>
      </c>
      <c r="K825" s="16">
        <f t="shared" si="5"/>
        <v>1628.766072</v>
      </c>
      <c r="L825" s="20">
        <f t="shared" si="6"/>
        <v>299313.2022</v>
      </c>
      <c r="M825" s="25">
        <f t="shared" si="7"/>
        <v>14.85761525</v>
      </c>
      <c r="N825" s="25">
        <f t="shared" si="8"/>
        <v>18202.24719</v>
      </c>
      <c r="O825" s="25">
        <f t="shared" si="10"/>
        <v>21194704.58</v>
      </c>
      <c r="P825" s="25"/>
    </row>
    <row r="826" ht="15.75" customHeight="1">
      <c r="A826" s="7">
        <v>43190.0</v>
      </c>
      <c r="B826" s="19">
        <v>259223.1258</v>
      </c>
      <c r="C826" s="23">
        <f t="shared" si="1"/>
        <v>259.2231258</v>
      </c>
      <c r="D826" s="16">
        <f t="shared" si="2"/>
        <v>4.7</v>
      </c>
      <c r="E826" s="16">
        <f t="shared" si="3"/>
        <v>1218.348691</v>
      </c>
      <c r="F826" s="25">
        <f t="shared" si="4"/>
        <v>29240.36859</v>
      </c>
      <c r="G826" s="19">
        <f t="shared" si="13"/>
        <v>2313264.225</v>
      </c>
      <c r="H826" s="25">
        <v>396.46</v>
      </c>
      <c r="I826" s="28">
        <v>0.23349999999999999</v>
      </c>
      <c r="J826" s="25">
        <v>3.0</v>
      </c>
      <c r="K826" s="16">
        <f t="shared" si="5"/>
        <v>1580.468997</v>
      </c>
      <c r="L826" s="20">
        <f t="shared" si="6"/>
        <v>305622.2698</v>
      </c>
      <c r="M826" s="25">
        <f t="shared" si="7"/>
        <v>14.35122935</v>
      </c>
      <c r="N826" s="25">
        <f t="shared" si="8"/>
        <v>18501.07066</v>
      </c>
      <c r="O826" s="25">
        <f t="shared" si="10"/>
        <v>21213205.65</v>
      </c>
      <c r="P826" s="25"/>
    </row>
    <row r="827" ht="15.75" customHeight="1">
      <c r="A827" s="7">
        <v>43191.0</v>
      </c>
      <c r="B827" s="19">
        <v>259619.4056</v>
      </c>
      <c r="C827" s="23">
        <f t="shared" si="1"/>
        <v>259.6194056</v>
      </c>
      <c r="D827" s="16">
        <f t="shared" si="2"/>
        <v>4.7</v>
      </c>
      <c r="E827" s="16">
        <f t="shared" si="3"/>
        <v>1220.211206</v>
      </c>
      <c r="F827" s="25">
        <f t="shared" si="4"/>
        <v>29285.06895</v>
      </c>
      <c r="G827" s="19">
        <f t="shared" si="13"/>
        <v>2342549.294</v>
      </c>
      <c r="H827" s="25">
        <v>379.61</v>
      </c>
      <c r="I827" s="28">
        <v>0.23516666666666666</v>
      </c>
      <c r="J827" s="25">
        <v>3.0</v>
      </c>
      <c r="K827" s="16">
        <f t="shared" si="5"/>
        <v>1594.183345</v>
      </c>
      <c r="L827" s="20">
        <f t="shared" si="6"/>
        <v>290559.0361</v>
      </c>
      <c r="M827" s="25">
        <f t="shared" si="7"/>
        <v>15.11830574</v>
      </c>
      <c r="N827" s="25">
        <f t="shared" si="8"/>
        <v>18369.95039</v>
      </c>
      <c r="O827" s="25">
        <f t="shared" si="10"/>
        <v>21231575.6</v>
      </c>
      <c r="P827" s="25"/>
    </row>
    <row r="828" ht="15.75" customHeight="1">
      <c r="A828" s="7">
        <v>43192.0</v>
      </c>
      <c r="B828" s="19">
        <v>259753.6379</v>
      </c>
      <c r="C828" s="23">
        <f t="shared" si="1"/>
        <v>259.7536379</v>
      </c>
      <c r="D828" s="16">
        <f t="shared" si="2"/>
        <v>4.7</v>
      </c>
      <c r="E828" s="16">
        <f t="shared" si="3"/>
        <v>1220.842098</v>
      </c>
      <c r="F828" s="25">
        <f t="shared" si="4"/>
        <v>29300.21036</v>
      </c>
      <c r="G828" s="19">
        <f t="shared" si="13"/>
        <v>2371849.504</v>
      </c>
      <c r="H828" s="25">
        <v>386.43</v>
      </c>
      <c r="I828" s="28">
        <v>0.232</v>
      </c>
      <c r="J828" s="25">
        <v>3.0</v>
      </c>
      <c r="K828" s="16">
        <f t="shared" si="5"/>
        <v>1573.529815</v>
      </c>
      <c r="L828" s="20">
        <f t="shared" si="6"/>
        <v>299816.3793</v>
      </c>
      <c r="M828" s="25">
        <f t="shared" si="7"/>
        <v>14.65907754</v>
      </c>
      <c r="N828" s="25">
        <f t="shared" si="8"/>
        <v>18620.68966</v>
      </c>
      <c r="O828" s="25">
        <f t="shared" si="10"/>
        <v>21250196.29</v>
      </c>
      <c r="P828" s="25"/>
    </row>
    <row r="829" ht="15.75" customHeight="1">
      <c r="A829" s="7">
        <v>43193.0</v>
      </c>
      <c r="B829" s="19">
        <v>253904.2585</v>
      </c>
      <c r="C829" s="23">
        <f t="shared" si="1"/>
        <v>253.9042585</v>
      </c>
      <c r="D829" s="16">
        <f t="shared" si="2"/>
        <v>4.7</v>
      </c>
      <c r="E829" s="16">
        <f t="shared" si="3"/>
        <v>1193.350015</v>
      </c>
      <c r="F829" s="25">
        <f t="shared" si="4"/>
        <v>28640.40036</v>
      </c>
      <c r="G829" s="19">
        <f t="shared" si="13"/>
        <v>2400489.905</v>
      </c>
      <c r="H829" s="25">
        <v>416.89</v>
      </c>
      <c r="I829" s="28">
        <v>0.2353333333333333</v>
      </c>
      <c r="J829" s="25">
        <v>3.0</v>
      </c>
      <c r="K829" s="16">
        <f t="shared" si="5"/>
        <v>1560.194649</v>
      </c>
      <c r="L829" s="20">
        <f t="shared" si="6"/>
        <v>318867.7054</v>
      </c>
      <c r="M829" s="25">
        <f t="shared" si="7"/>
        <v>13.47286032</v>
      </c>
      <c r="N829" s="25">
        <f t="shared" si="8"/>
        <v>18356.94051</v>
      </c>
      <c r="O829" s="25">
        <f t="shared" si="10"/>
        <v>21268553.23</v>
      </c>
      <c r="P829" s="25"/>
    </row>
    <row r="830" ht="15.75" customHeight="1">
      <c r="A830" s="7">
        <v>43194.0</v>
      </c>
      <c r="B830" s="19">
        <v>256180.9285</v>
      </c>
      <c r="C830" s="23">
        <f t="shared" si="1"/>
        <v>256.1809285</v>
      </c>
      <c r="D830" s="16">
        <f t="shared" si="2"/>
        <v>4.7</v>
      </c>
      <c r="E830" s="16">
        <f t="shared" si="3"/>
        <v>1204.050364</v>
      </c>
      <c r="F830" s="25">
        <f t="shared" si="4"/>
        <v>28897.20873</v>
      </c>
      <c r="G830" s="19">
        <f t="shared" si="13"/>
        <v>2429387.113</v>
      </c>
      <c r="H830" s="25">
        <v>380.54</v>
      </c>
      <c r="I830" s="28">
        <v>0.23616666666666666</v>
      </c>
      <c r="J830" s="25">
        <v>3.0</v>
      </c>
      <c r="K830" s="16">
        <f t="shared" si="5"/>
        <v>1579.758672</v>
      </c>
      <c r="L830" s="20">
        <f t="shared" si="6"/>
        <v>290037.5441</v>
      </c>
      <c r="M830" s="25">
        <f t="shared" si="7"/>
        <v>14.9448973</v>
      </c>
      <c r="N830" s="25">
        <f t="shared" si="8"/>
        <v>18292.16655</v>
      </c>
      <c r="O830" s="25">
        <f t="shared" si="10"/>
        <v>21286845.39</v>
      </c>
      <c r="P830" s="25"/>
    </row>
    <row r="831" ht="15.75" customHeight="1">
      <c r="A831" s="7">
        <v>43195.0</v>
      </c>
      <c r="B831" s="19">
        <v>257751.3129</v>
      </c>
      <c r="C831" s="23">
        <f t="shared" si="1"/>
        <v>257.7513129</v>
      </c>
      <c r="D831" s="16">
        <f t="shared" si="2"/>
        <v>4.7</v>
      </c>
      <c r="E831" s="16">
        <f t="shared" si="3"/>
        <v>1211.431171</v>
      </c>
      <c r="F831" s="25">
        <f t="shared" si="4"/>
        <v>29074.3481</v>
      </c>
      <c r="G831" s="19">
        <f t="shared" si="13"/>
        <v>2458461.462</v>
      </c>
      <c r="H831" s="25">
        <v>383.23</v>
      </c>
      <c r="I831" s="28">
        <v>0.23349999999999999</v>
      </c>
      <c r="J831" s="25">
        <v>3.0</v>
      </c>
      <c r="K831" s="16">
        <f t="shared" si="5"/>
        <v>1571.495435</v>
      </c>
      <c r="L831" s="20">
        <f t="shared" si="6"/>
        <v>295423.5546</v>
      </c>
      <c r="M831" s="25">
        <f t="shared" si="7"/>
        <v>14.76237134</v>
      </c>
      <c r="N831" s="25">
        <f t="shared" si="8"/>
        <v>18501.07066</v>
      </c>
      <c r="O831" s="25">
        <f t="shared" si="10"/>
        <v>21305346.46</v>
      </c>
      <c r="P831" s="25"/>
    </row>
    <row r="832" ht="15.75" customHeight="1">
      <c r="A832" s="7">
        <v>43196.0</v>
      </c>
      <c r="B832" s="19">
        <v>264227.025</v>
      </c>
      <c r="C832" s="23">
        <f t="shared" si="1"/>
        <v>264.227025</v>
      </c>
      <c r="D832" s="16">
        <f t="shared" si="2"/>
        <v>4.7</v>
      </c>
      <c r="E832" s="16">
        <f t="shared" si="3"/>
        <v>1241.867018</v>
      </c>
      <c r="F832" s="25">
        <f t="shared" si="4"/>
        <v>29804.80842</v>
      </c>
      <c r="G832" s="19">
        <f t="shared" si="13"/>
        <v>2488266.27</v>
      </c>
      <c r="H832" s="25">
        <v>370.29</v>
      </c>
      <c r="I832" s="28">
        <v>0.23349999999999999</v>
      </c>
      <c r="J832" s="25">
        <v>3.0</v>
      </c>
      <c r="K832" s="16">
        <f t="shared" si="5"/>
        <v>1610.977492</v>
      </c>
      <c r="L832" s="20">
        <f t="shared" si="6"/>
        <v>285448.394</v>
      </c>
      <c r="M832" s="25">
        <f t="shared" si="7"/>
        <v>15.6620999</v>
      </c>
      <c r="N832" s="25">
        <f t="shared" si="8"/>
        <v>18501.07066</v>
      </c>
      <c r="O832" s="25">
        <f t="shared" si="10"/>
        <v>21323847.53</v>
      </c>
      <c r="P832" s="25"/>
    </row>
    <row r="833" ht="15.75" customHeight="1">
      <c r="A833" s="7">
        <v>43197.0</v>
      </c>
      <c r="B833" s="19">
        <v>259807.1339</v>
      </c>
      <c r="C833" s="23">
        <f t="shared" si="1"/>
        <v>259.8071339</v>
      </c>
      <c r="D833" s="16">
        <f t="shared" si="2"/>
        <v>4.7</v>
      </c>
      <c r="E833" s="16">
        <f t="shared" si="3"/>
        <v>1221.093529</v>
      </c>
      <c r="F833" s="25">
        <f t="shared" si="4"/>
        <v>29306.2447</v>
      </c>
      <c r="G833" s="19">
        <f t="shared" si="13"/>
        <v>2517572.515</v>
      </c>
      <c r="H833" s="25">
        <v>385.31</v>
      </c>
      <c r="I833" s="28">
        <v>0.23433333333333334</v>
      </c>
      <c r="J833" s="25">
        <v>3.0</v>
      </c>
      <c r="K833" s="16">
        <f t="shared" si="5"/>
        <v>1589.682872</v>
      </c>
      <c r="L833" s="20">
        <f t="shared" si="6"/>
        <v>295970.697</v>
      </c>
      <c r="M833" s="25">
        <f t="shared" si="7"/>
        <v>14.85260788</v>
      </c>
      <c r="N833" s="25">
        <f t="shared" si="8"/>
        <v>18435.27738</v>
      </c>
      <c r="O833" s="25">
        <f t="shared" si="10"/>
        <v>21342282.81</v>
      </c>
      <c r="P833" s="25"/>
    </row>
    <row r="834" ht="15.75" customHeight="1">
      <c r="A834" s="7">
        <v>43198.0</v>
      </c>
      <c r="B834" s="19">
        <v>257932.3909</v>
      </c>
      <c r="C834" s="23">
        <f t="shared" si="1"/>
        <v>257.9323909</v>
      </c>
      <c r="D834" s="16">
        <f t="shared" si="2"/>
        <v>4.7</v>
      </c>
      <c r="E834" s="16">
        <f t="shared" si="3"/>
        <v>1212.282237</v>
      </c>
      <c r="F834" s="25">
        <f t="shared" si="4"/>
        <v>29094.77369</v>
      </c>
      <c r="G834" s="19">
        <f t="shared" si="13"/>
        <v>2546667.288</v>
      </c>
      <c r="H834" s="25">
        <v>400.51</v>
      </c>
      <c r="I834" s="28">
        <v>0.23283333333333334</v>
      </c>
      <c r="J834" s="25">
        <v>3.0</v>
      </c>
      <c r="K834" s="16">
        <f t="shared" si="5"/>
        <v>1568.109524</v>
      </c>
      <c r="L834" s="20">
        <f t="shared" si="6"/>
        <v>309628.3465</v>
      </c>
      <c r="M834" s="25">
        <f t="shared" si="7"/>
        <v>14.09501457</v>
      </c>
      <c r="N834" s="25">
        <f t="shared" si="8"/>
        <v>18554.04438</v>
      </c>
      <c r="O834" s="25">
        <f t="shared" si="10"/>
        <v>21360836.86</v>
      </c>
      <c r="P834" s="25"/>
    </row>
    <row r="835" ht="15.75" customHeight="1">
      <c r="A835" s="7">
        <v>43199.0</v>
      </c>
      <c r="B835" s="19">
        <v>249655.5258</v>
      </c>
      <c r="C835" s="23">
        <f t="shared" si="1"/>
        <v>249.6555258</v>
      </c>
      <c r="D835" s="16">
        <f t="shared" si="2"/>
        <v>4.7</v>
      </c>
      <c r="E835" s="16">
        <f t="shared" si="3"/>
        <v>1173.380971</v>
      </c>
      <c r="F835" s="25">
        <f t="shared" si="4"/>
        <v>28161.14331</v>
      </c>
      <c r="G835" s="19">
        <f t="shared" si="13"/>
        <v>2574828.432</v>
      </c>
      <c r="H835" s="25">
        <v>398.53</v>
      </c>
      <c r="I835" s="28">
        <v>0.23683333333333334</v>
      </c>
      <c r="J835" s="25">
        <v>3.0</v>
      </c>
      <c r="K835" s="16">
        <f t="shared" si="5"/>
        <v>1543.865148</v>
      </c>
      <c r="L835" s="20">
        <f t="shared" si="6"/>
        <v>302894.0183</v>
      </c>
      <c r="M835" s="25">
        <f t="shared" si="7"/>
        <v>13.94603802</v>
      </c>
      <c r="N835" s="25">
        <f t="shared" si="8"/>
        <v>18240.67558</v>
      </c>
      <c r="O835" s="25">
        <f t="shared" si="10"/>
        <v>21379077.53</v>
      </c>
      <c r="P835" s="25"/>
    </row>
    <row r="836" ht="15.75" customHeight="1">
      <c r="A836" s="7">
        <v>43200.0</v>
      </c>
      <c r="B836" s="19">
        <v>255877.335</v>
      </c>
      <c r="C836" s="23">
        <f t="shared" si="1"/>
        <v>255.877335</v>
      </c>
      <c r="D836" s="16">
        <f t="shared" si="2"/>
        <v>4.7</v>
      </c>
      <c r="E836" s="16">
        <f t="shared" si="3"/>
        <v>1202.623475</v>
      </c>
      <c r="F836" s="25">
        <f t="shared" si="4"/>
        <v>28862.96339</v>
      </c>
      <c r="G836" s="19">
        <f t="shared" si="13"/>
        <v>2603691.395</v>
      </c>
      <c r="H836" s="25">
        <v>414.24</v>
      </c>
      <c r="I836" s="28">
        <v>0.23216666666666666</v>
      </c>
      <c r="J836" s="25">
        <v>3.0</v>
      </c>
      <c r="K836" s="16">
        <f t="shared" si="5"/>
        <v>1551.161574</v>
      </c>
      <c r="L836" s="20">
        <f t="shared" si="6"/>
        <v>321162.3833</v>
      </c>
      <c r="M836" s="25">
        <f t="shared" si="7"/>
        <v>13.4805467</v>
      </c>
      <c r="N836" s="25">
        <f t="shared" si="8"/>
        <v>18607.32233</v>
      </c>
      <c r="O836" s="25">
        <f t="shared" si="10"/>
        <v>21397684.85</v>
      </c>
      <c r="P836" s="25"/>
    </row>
    <row r="837" ht="15.75" customHeight="1">
      <c r="A837" s="7">
        <v>43201.0</v>
      </c>
      <c r="B837" s="19">
        <v>253513.7145</v>
      </c>
      <c r="C837" s="23">
        <f t="shared" si="1"/>
        <v>253.5137145</v>
      </c>
      <c r="D837" s="16">
        <f t="shared" si="2"/>
        <v>4.7</v>
      </c>
      <c r="E837" s="16">
        <f t="shared" si="3"/>
        <v>1191.514458</v>
      </c>
      <c r="F837" s="25">
        <f t="shared" si="4"/>
        <v>28596.347</v>
      </c>
      <c r="G837" s="19">
        <f t="shared" si="13"/>
        <v>2632287.742</v>
      </c>
      <c r="H837" s="25">
        <v>430.54</v>
      </c>
      <c r="I837" s="28">
        <v>0.23716666666666666</v>
      </c>
      <c r="J837" s="25">
        <v>3.0</v>
      </c>
      <c r="K837" s="16">
        <f t="shared" si="5"/>
        <v>1569.930624</v>
      </c>
      <c r="L837" s="20">
        <f t="shared" si="6"/>
        <v>326762.6142</v>
      </c>
      <c r="M837" s="25">
        <f t="shared" si="7"/>
        <v>13.12712</v>
      </c>
      <c r="N837" s="25">
        <f t="shared" si="8"/>
        <v>18215.03865</v>
      </c>
      <c r="O837" s="25">
        <f t="shared" si="10"/>
        <v>21415899.89</v>
      </c>
      <c r="P837" s="25"/>
    </row>
    <row r="838" ht="15.75" customHeight="1">
      <c r="A838" s="7">
        <v>43202.0</v>
      </c>
      <c r="B838" s="19">
        <v>252079.5961</v>
      </c>
      <c r="C838" s="23">
        <f t="shared" si="1"/>
        <v>252.0795961</v>
      </c>
      <c r="D838" s="16">
        <f t="shared" si="2"/>
        <v>4.7</v>
      </c>
      <c r="E838" s="16">
        <f t="shared" si="3"/>
        <v>1184.774102</v>
      </c>
      <c r="F838" s="25">
        <f t="shared" si="4"/>
        <v>28434.57844</v>
      </c>
      <c r="G838" s="19">
        <f t="shared" si="13"/>
        <v>2660722.32</v>
      </c>
      <c r="H838" s="25">
        <v>492.94</v>
      </c>
      <c r="I838" s="28">
        <v>0.23983333333333334</v>
      </c>
      <c r="J838" s="25">
        <v>3.0</v>
      </c>
      <c r="K838" s="16">
        <f t="shared" si="5"/>
        <v>1578.601789</v>
      </c>
      <c r="L838" s="20">
        <f t="shared" si="6"/>
        <v>369961.918</v>
      </c>
      <c r="M838" s="25">
        <f t="shared" si="7"/>
        <v>11.52871839</v>
      </c>
      <c r="N838" s="25">
        <f t="shared" si="8"/>
        <v>18012.50869</v>
      </c>
      <c r="O838" s="25">
        <f t="shared" si="10"/>
        <v>21433912.4</v>
      </c>
      <c r="P838" s="25"/>
    </row>
    <row r="839" ht="15.75" customHeight="1">
      <c r="A839" s="7">
        <v>43203.0</v>
      </c>
      <c r="B839" s="19">
        <v>254808.1705</v>
      </c>
      <c r="C839" s="23">
        <f t="shared" si="1"/>
        <v>254.8081705</v>
      </c>
      <c r="D839" s="16">
        <f t="shared" si="2"/>
        <v>4.7</v>
      </c>
      <c r="E839" s="16">
        <f t="shared" si="3"/>
        <v>1197.598401</v>
      </c>
      <c r="F839" s="25">
        <f t="shared" si="4"/>
        <v>28742.36163</v>
      </c>
      <c r="G839" s="19">
        <f t="shared" si="13"/>
        <v>2689464.682</v>
      </c>
      <c r="H839" s="25">
        <v>492.74</v>
      </c>
      <c r="I839" s="28">
        <v>0.23683333333333334</v>
      </c>
      <c r="J839" s="25">
        <v>3.0</v>
      </c>
      <c r="K839" s="16">
        <f t="shared" si="5"/>
        <v>1575.729008</v>
      </c>
      <c r="L839" s="20">
        <f t="shared" si="6"/>
        <v>374496.2702</v>
      </c>
      <c r="M839" s="25">
        <f t="shared" si="7"/>
        <v>11.51240903</v>
      </c>
      <c r="N839" s="25">
        <f t="shared" si="8"/>
        <v>18240.67558</v>
      </c>
      <c r="O839" s="25">
        <f t="shared" si="10"/>
        <v>21452153.08</v>
      </c>
      <c r="P839" s="25"/>
    </row>
    <row r="840" ht="15.75" customHeight="1">
      <c r="A840" s="7">
        <v>43204.0</v>
      </c>
      <c r="B840" s="19">
        <v>255080.6519</v>
      </c>
      <c r="C840" s="23">
        <f t="shared" si="1"/>
        <v>255.0806519</v>
      </c>
      <c r="D840" s="16">
        <f t="shared" si="2"/>
        <v>4.7</v>
      </c>
      <c r="E840" s="16">
        <f t="shared" si="3"/>
        <v>1198.879064</v>
      </c>
      <c r="F840" s="25">
        <f t="shared" si="4"/>
        <v>28773.09753</v>
      </c>
      <c r="G840" s="19">
        <f t="shared" si="13"/>
        <v>2718237.78</v>
      </c>
      <c r="H840" s="25">
        <v>501.48</v>
      </c>
      <c r="I840" s="28">
        <v>0.23816666666666667</v>
      </c>
      <c r="J840" s="25">
        <v>3.0</v>
      </c>
      <c r="K840" s="16">
        <f t="shared" si="5"/>
        <v>1586.294613</v>
      </c>
      <c r="L840" s="20">
        <f t="shared" si="6"/>
        <v>379005.1784</v>
      </c>
      <c r="M840" s="25">
        <f t="shared" si="7"/>
        <v>11.38761388</v>
      </c>
      <c r="N840" s="25">
        <f t="shared" si="8"/>
        <v>18138.55843</v>
      </c>
      <c r="O840" s="25">
        <f t="shared" si="10"/>
        <v>21470291.64</v>
      </c>
      <c r="P840" s="25"/>
    </row>
    <row r="841" ht="15.75" customHeight="1">
      <c r="A841" s="7">
        <v>43205.0</v>
      </c>
      <c r="B841" s="19">
        <v>255100.7545</v>
      </c>
      <c r="C841" s="23">
        <f t="shared" si="1"/>
        <v>255.1007545</v>
      </c>
      <c r="D841" s="16">
        <f t="shared" si="2"/>
        <v>4.7</v>
      </c>
      <c r="E841" s="16">
        <f t="shared" si="3"/>
        <v>1198.973546</v>
      </c>
      <c r="F841" s="25">
        <f t="shared" si="4"/>
        <v>28775.36511</v>
      </c>
      <c r="G841" s="19">
        <f t="shared" si="13"/>
        <v>2747013.145</v>
      </c>
      <c r="H841" s="25">
        <v>531.7</v>
      </c>
      <c r="I841" s="28">
        <v>0.23633333333333334</v>
      </c>
      <c r="J841" s="25">
        <v>3.0</v>
      </c>
      <c r="K841" s="16">
        <f t="shared" si="5"/>
        <v>1574.20786</v>
      </c>
      <c r="L841" s="20">
        <f t="shared" si="6"/>
        <v>404961.9182</v>
      </c>
      <c r="M841" s="25">
        <f t="shared" si="7"/>
        <v>10.65854485</v>
      </c>
      <c r="N841" s="25">
        <f t="shared" si="8"/>
        <v>18279.26657</v>
      </c>
      <c r="O841" s="25">
        <f t="shared" si="10"/>
        <v>21488570.9</v>
      </c>
      <c r="P841" s="25"/>
    </row>
    <row r="842" ht="15.75" customHeight="1">
      <c r="A842" s="7">
        <v>43206.0</v>
      </c>
      <c r="B842" s="19">
        <v>256052.3846</v>
      </c>
      <c r="C842" s="23">
        <f t="shared" si="1"/>
        <v>256.0523846</v>
      </c>
      <c r="D842" s="16">
        <f t="shared" si="2"/>
        <v>4.7</v>
      </c>
      <c r="E842" s="16">
        <f t="shared" si="3"/>
        <v>1203.446208</v>
      </c>
      <c r="F842" s="25">
        <f t="shared" si="4"/>
        <v>28882.70898</v>
      </c>
      <c r="G842" s="19">
        <f t="shared" si="13"/>
        <v>2775895.854</v>
      </c>
      <c r="H842" s="25">
        <v>511.15</v>
      </c>
      <c r="I842" s="28">
        <v>0.23766666666666666</v>
      </c>
      <c r="J842" s="25">
        <v>3.0</v>
      </c>
      <c r="K842" s="16">
        <f t="shared" si="5"/>
        <v>1588.994715</v>
      </c>
      <c r="L842" s="20">
        <f t="shared" si="6"/>
        <v>387126.2272</v>
      </c>
      <c r="M842" s="25">
        <f t="shared" si="7"/>
        <v>11.19119823</v>
      </c>
      <c r="N842" s="25">
        <f t="shared" si="8"/>
        <v>18176.71809</v>
      </c>
      <c r="O842" s="25">
        <f t="shared" si="10"/>
        <v>21506747.62</v>
      </c>
      <c r="P842" s="25"/>
    </row>
    <row r="843" ht="15.75" customHeight="1">
      <c r="A843" s="7">
        <v>43207.0</v>
      </c>
      <c r="B843" s="19">
        <v>255808.7177</v>
      </c>
      <c r="C843" s="23">
        <f t="shared" si="1"/>
        <v>255.8087177</v>
      </c>
      <c r="D843" s="16">
        <f t="shared" si="2"/>
        <v>4.7</v>
      </c>
      <c r="E843" s="16">
        <f t="shared" si="3"/>
        <v>1202.300973</v>
      </c>
      <c r="F843" s="25">
        <f t="shared" si="4"/>
        <v>28855.22336</v>
      </c>
      <c r="G843" s="19">
        <f t="shared" si="13"/>
        <v>2804751.077</v>
      </c>
      <c r="H843" s="25">
        <v>502.89</v>
      </c>
      <c r="I843" s="28">
        <v>0.23983333333333334</v>
      </c>
      <c r="J843" s="25">
        <v>3.0</v>
      </c>
      <c r="K843" s="16">
        <f t="shared" si="5"/>
        <v>1601.954723</v>
      </c>
      <c r="L843" s="20">
        <f t="shared" si="6"/>
        <v>377429.6039</v>
      </c>
      <c r="M843" s="25">
        <f t="shared" si="7"/>
        <v>11.46779018</v>
      </c>
      <c r="N843" s="25">
        <f t="shared" si="8"/>
        <v>18012.50869</v>
      </c>
      <c r="O843" s="25">
        <f t="shared" si="10"/>
        <v>21524760.13</v>
      </c>
      <c r="P843" s="25"/>
    </row>
    <row r="844" ht="15.75" customHeight="1">
      <c r="A844" s="7">
        <v>43208.0</v>
      </c>
      <c r="B844" s="19">
        <v>249352.2209</v>
      </c>
      <c r="C844" s="23">
        <f t="shared" si="1"/>
        <v>249.3522209</v>
      </c>
      <c r="D844" s="16">
        <f t="shared" si="2"/>
        <v>4.7</v>
      </c>
      <c r="E844" s="16">
        <f t="shared" si="3"/>
        <v>1171.955438</v>
      </c>
      <c r="F844" s="25">
        <f t="shared" si="4"/>
        <v>28126.93052</v>
      </c>
      <c r="G844" s="19">
        <f t="shared" si="13"/>
        <v>2832878.008</v>
      </c>
      <c r="H844" s="25">
        <v>524.79</v>
      </c>
      <c r="I844" s="28">
        <v>0.24250000000000002</v>
      </c>
      <c r="J844" s="25">
        <v>3.0</v>
      </c>
      <c r="K844" s="16">
        <f t="shared" si="5"/>
        <v>1578.88441</v>
      </c>
      <c r="L844" s="20">
        <f t="shared" si="6"/>
        <v>389534.8454</v>
      </c>
      <c r="M844" s="25">
        <f t="shared" si="7"/>
        <v>10.83096834</v>
      </c>
      <c r="N844" s="25">
        <f t="shared" si="8"/>
        <v>17814.43299</v>
      </c>
      <c r="O844" s="25">
        <f t="shared" si="10"/>
        <v>21542574.56</v>
      </c>
      <c r="P844" s="25"/>
    </row>
    <row r="845" ht="15.75" customHeight="1">
      <c r="A845" s="7">
        <v>43209.0</v>
      </c>
      <c r="B845" s="19">
        <v>256511.2913</v>
      </c>
      <c r="C845" s="23">
        <f t="shared" si="1"/>
        <v>256.5112913</v>
      </c>
      <c r="D845" s="16">
        <f t="shared" si="2"/>
        <v>4.7</v>
      </c>
      <c r="E845" s="16">
        <f t="shared" si="3"/>
        <v>1205.603069</v>
      </c>
      <c r="F845" s="25">
        <f t="shared" si="4"/>
        <v>28934.47366</v>
      </c>
      <c r="G845" s="19">
        <f t="shared" si="13"/>
        <v>2861812.481</v>
      </c>
      <c r="H845" s="25">
        <v>567.89</v>
      </c>
      <c r="I845" s="28">
        <v>0.24183333333333332</v>
      </c>
      <c r="J845" s="25">
        <v>3.0</v>
      </c>
      <c r="K845" s="16">
        <f t="shared" si="5"/>
        <v>1619.750049</v>
      </c>
      <c r="L845" s="20">
        <f t="shared" si="6"/>
        <v>422688.6285</v>
      </c>
      <c r="M845" s="25">
        <f t="shared" si="7"/>
        <v>10.26800996</v>
      </c>
      <c r="N845" s="25">
        <f t="shared" si="8"/>
        <v>17863.54238</v>
      </c>
      <c r="O845" s="25">
        <f t="shared" si="10"/>
        <v>21560438.1</v>
      </c>
      <c r="P845" s="25"/>
    </row>
    <row r="846" ht="15.75" customHeight="1">
      <c r="A846" s="7">
        <v>43210.0</v>
      </c>
      <c r="B846" s="19">
        <v>250405.9833</v>
      </c>
      <c r="C846" s="23">
        <f t="shared" si="1"/>
        <v>250.4059833</v>
      </c>
      <c r="D846" s="16">
        <f t="shared" si="2"/>
        <v>4.7</v>
      </c>
      <c r="E846" s="16">
        <f t="shared" si="3"/>
        <v>1176.908122</v>
      </c>
      <c r="F846" s="25">
        <f t="shared" si="4"/>
        <v>28245.79492</v>
      </c>
      <c r="G846" s="19">
        <f t="shared" si="13"/>
        <v>2890058.276</v>
      </c>
      <c r="H846" s="25">
        <v>615.72</v>
      </c>
      <c r="I846" s="28">
        <v>0.24516666666666667</v>
      </c>
      <c r="J846" s="25">
        <v>3.0</v>
      </c>
      <c r="K846" s="16">
        <f t="shared" si="5"/>
        <v>1602.992451</v>
      </c>
      <c r="L846" s="20">
        <f t="shared" si="6"/>
        <v>452058.1917</v>
      </c>
      <c r="M846" s="25">
        <f t="shared" si="7"/>
        <v>9.37239788</v>
      </c>
      <c r="N846" s="25">
        <f t="shared" si="8"/>
        <v>17620.66621</v>
      </c>
      <c r="O846" s="25">
        <f t="shared" si="10"/>
        <v>21578058.77</v>
      </c>
      <c r="P846" s="25"/>
    </row>
    <row r="847" ht="15.75" customHeight="1">
      <c r="A847" s="7">
        <v>43211.0</v>
      </c>
      <c r="B847" s="19">
        <v>259913.5162</v>
      </c>
      <c r="C847" s="23">
        <f t="shared" si="1"/>
        <v>259.9135162</v>
      </c>
      <c r="D847" s="16">
        <f t="shared" si="2"/>
        <v>4.7</v>
      </c>
      <c r="E847" s="16">
        <f t="shared" si="3"/>
        <v>1221.593526</v>
      </c>
      <c r="F847" s="25">
        <f t="shared" si="4"/>
        <v>29318.24463</v>
      </c>
      <c r="G847" s="19">
        <f t="shared" si="13"/>
        <v>2919376.521</v>
      </c>
      <c r="H847" s="25">
        <v>605.4</v>
      </c>
      <c r="I847" s="28">
        <v>0.2395</v>
      </c>
      <c r="J847" s="25">
        <v>3.0</v>
      </c>
      <c r="K847" s="16">
        <f t="shared" si="5"/>
        <v>1625.398053</v>
      </c>
      <c r="L847" s="20">
        <f t="shared" si="6"/>
        <v>454997.9123</v>
      </c>
      <c r="M847" s="25">
        <f t="shared" si="7"/>
        <v>9.66539972</v>
      </c>
      <c r="N847" s="25">
        <f t="shared" si="8"/>
        <v>18037.57829</v>
      </c>
      <c r="O847" s="25">
        <f t="shared" si="10"/>
        <v>21596096.35</v>
      </c>
      <c r="P847" s="25"/>
    </row>
    <row r="848" ht="15.75" customHeight="1">
      <c r="A848" s="7">
        <v>43212.0</v>
      </c>
      <c r="B848" s="19">
        <v>256619.2584</v>
      </c>
      <c r="C848" s="23">
        <f t="shared" si="1"/>
        <v>256.6192584</v>
      </c>
      <c r="D848" s="16">
        <f t="shared" si="2"/>
        <v>4.7</v>
      </c>
      <c r="E848" s="16">
        <f t="shared" si="3"/>
        <v>1206.110514</v>
      </c>
      <c r="F848" s="25">
        <f t="shared" si="4"/>
        <v>28946.65235</v>
      </c>
      <c r="G848" s="19">
        <f t="shared" si="13"/>
        <v>2948323.173</v>
      </c>
      <c r="H848" s="25">
        <v>621.86</v>
      </c>
      <c r="I848" s="28">
        <v>0.23850000000000002</v>
      </c>
      <c r="J848" s="25">
        <v>3.0</v>
      </c>
      <c r="K848" s="16">
        <f t="shared" si="5"/>
        <v>1598.096432</v>
      </c>
      <c r="L848" s="20">
        <f t="shared" si="6"/>
        <v>469328.3019</v>
      </c>
      <c r="M848" s="25">
        <f t="shared" si="7"/>
        <v>9.251515058</v>
      </c>
      <c r="N848" s="25">
        <f t="shared" si="8"/>
        <v>18113.20755</v>
      </c>
      <c r="O848" s="25">
        <f t="shared" si="10"/>
        <v>21614209.56</v>
      </c>
      <c r="P848" s="25"/>
    </row>
    <row r="849" ht="15.75" customHeight="1">
      <c r="A849" s="7">
        <v>43213.0</v>
      </c>
      <c r="B849" s="19">
        <v>260832.2833</v>
      </c>
      <c r="C849" s="23">
        <f t="shared" si="1"/>
        <v>260.8322833</v>
      </c>
      <c r="D849" s="16">
        <f t="shared" si="2"/>
        <v>4.7</v>
      </c>
      <c r="E849" s="16">
        <f t="shared" si="3"/>
        <v>1225.911732</v>
      </c>
      <c r="F849" s="25">
        <f t="shared" si="4"/>
        <v>29421.88156</v>
      </c>
      <c r="G849" s="19">
        <f t="shared" si="13"/>
        <v>2977745.055</v>
      </c>
      <c r="H849" s="25">
        <v>642.55</v>
      </c>
      <c r="I849" s="28">
        <v>0.243</v>
      </c>
      <c r="J849" s="25">
        <v>3.0</v>
      </c>
      <c r="K849" s="16">
        <f t="shared" si="5"/>
        <v>1654.980838</v>
      </c>
      <c r="L849" s="20">
        <f t="shared" si="6"/>
        <v>475962.963</v>
      </c>
      <c r="M849" s="25">
        <f t="shared" si="7"/>
        <v>9.2723228</v>
      </c>
      <c r="N849" s="25">
        <f t="shared" si="8"/>
        <v>17777.77778</v>
      </c>
      <c r="O849" s="25">
        <f t="shared" si="10"/>
        <v>21631987.33</v>
      </c>
      <c r="P849" s="25"/>
    </row>
    <row r="850" ht="15.75" customHeight="1">
      <c r="A850" s="7">
        <v>43214.0</v>
      </c>
      <c r="B850" s="19">
        <v>255641.5849</v>
      </c>
      <c r="C850" s="23">
        <f t="shared" si="1"/>
        <v>255.6415849</v>
      </c>
      <c r="D850" s="16">
        <f t="shared" si="2"/>
        <v>4.7</v>
      </c>
      <c r="E850" s="16">
        <f t="shared" si="3"/>
        <v>1201.515449</v>
      </c>
      <c r="F850" s="25">
        <f t="shared" si="4"/>
        <v>28836.37078</v>
      </c>
      <c r="G850" s="19">
        <f t="shared" si="13"/>
        <v>3006581.426</v>
      </c>
      <c r="H850" s="25">
        <v>708.16</v>
      </c>
      <c r="I850" s="28">
        <v>0.246</v>
      </c>
      <c r="J850" s="25">
        <v>3.0</v>
      </c>
      <c r="K850" s="16">
        <f t="shared" si="5"/>
        <v>1642.071114</v>
      </c>
      <c r="L850" s="20">
        <f t="shared" si="6"/>
        <v>518165.8537</v>
      </c>
      <c r="M850" s="25">
        <f t="shared" si="7"/>
        <v>8.347627668</v>
      </c>
      <c r="N850" s="25">
        <f t="shared" si="8"/>
        <v>17560.97561</v>
      </c>
      <c r="O850" s="25">
        <f t="shared" si="10"/>
        <v>21649548.31</v>
      </c>
      <c r="P850" s="25"/>
    </row>
    <row r="851" ht="15.75" customHeight="1">
      <c r="A851" s="7">
        <v>43215.0</v>
      </c>
      <c r="B851" s="19">
        <v>257805.5643</v>
      </c>
      <c r="C851" s="23">
        <f t="shared" si="1"/>
        <v>257.8055643</v>
      </c>
      <c r="D851" s="16">
        <f t="shared" si="2"/>
        <v>4.7</v>
      </c>
      <c r="E851" s="16">
        <f t="shared" si="3"/>
        <v>1211.686152</v>
      </c>
      <c r="F851" s="25">
        <f t="shared" si="4"/>
        <v>29080.46765</v>
      </c>
      <c r="G851" s="19">
        <f t="shared" si="13"/>
        <v>3035661.893</v>
      </c>
      <c r="H851" s="25">
        <v>615.42</v>
      </c>
      <c r="I851" s="28">
        <v>0.2405</v>
      </c>
      <c r="J851" s="25">
        <v>3.0</v>
      </c>
      <c r="K851" s="16">
        <f t="shared" si="5"/>
        <v>1618.947331</v>
      </c>
      <c r="L851" s="20">
        <f t="shared" si="6"/>
        <v>460605.4054</v>
      </c>
      <c r="M851" s="25">
        <f t="shared" si="7"/>
        <v>9.470297345</v>
      </c>
      <c r="N851" s="25">
        <f t="shared" si="8"/>
        <v>17962.57796</v>
      </c>
      <c r="O851" s="25">
        <f t="shared" si="10"/>
        <v>21667510.89</v>
      </c>
      <c r="P851" s="25"/>
    </row>
    <row r="852" ht="15.75" customHeight="1">
      <c r="A852" s="7">
        <v>43216.0</v>
      </c>
      <c r="B852" s="19">
        <v>267393.1962</v>
      </c>
      <c r="C852" s="23">
        <f t="shared" si="1"/>
        <v>267.3931962</v>
      </c>
      <c r="D852" s="16">
        <f t="shared" si="2"/>
        <v>4.7</v>
      </c>
      <c r="E852" s="16">
        <f t="shared" si="3"/>
        <v>1256.748022</v>
      </c>
      <c r="F852" s="25">
        <f t="shared" si="4"/>
        <v>30161.95253</v>
      </c>
      <c r="G852" s="19">
        <f t="shared" si="13"/>
        <v>3065823.846</v>
      </c>
      <c r="H852" s="25">
        <v>662.81</v>
      </c>
      <c r="I852" s="28">
        <v>0.239</v>
      </c>
      <c r="J852" s="25">
        <v>3.0</v>
      </c>
      <c r="K852" s="16">
        <f t="shared" si="5"/>
        <v>1668.682096</v>
      </c>
      <c r="L852" s="20">
        <f t="shared" si="6"/>
        <v>499187.4477</v>
      </c>
      <c r="M852" s="25">
        <f t="shared" si="7"/>
        <v>9.063314594</v>
      </c>
      <c r="N852" s="25">
        <f t="shared" si="8"/>
        <v>18075.31381</v>
      </c>
      <c r="O852" s="25">
        <f t="shared" si="10"/>
        <v>21685586.2</v>
      </c>
      <c r="P852" s="25"/>
    </row>
    <row r="853" ht="15.75" customHeight="1">
      <c r="A853" s="7">
        <v>43217.0</v>
      </c>
      <c r="B853" s="19">
        <v>257910.9333</v>
      </c>
      <c r="C853" s="23">
        <f t="shared" si="1"/>
        <v>257.9109333</v>
      </c>
      <c r="D853" s="16">
        <f t="shared" si="2"/>
        <v>4.7</v>
      </c>
      <c r="E853" s="16">
        <f t="shared" si="3"/>
        <v>1212.181387</v>
      </c>
      <c r="F853" s="25">
        <f t="shared" si="4"/>
        <v>29092.35328</v>
      </c>
      <c r="G853" s="19">
        <f t="shared" si="13"/>
        <v>3094916.199</v>
      </c>
      <c r="H853" s="25">
        <v>647.03</v>
      </c>
      <c r="I853" s="28">
        <v>0.2465</v>
      </c>
      <c r="J853" s="25">
        <v>3.0</v>
      </c>
      <c r="K853" s="16">
        <f t="shared" si="5"/>
        <v>1660.015065</v>
      </c>
      <c r="L853" s="20">
        <f t="shared" si="6"/>
        <v>472476.2677</v>
      </c>
      <c r="M853" s="25">
        <f t="shared" si="7"/>
        <v>9.23613161</v>
      </c>
      <c r="N853" s="25">
        <f t="shared" si="8"/>
        <v>17525.35497</v>
      </c>
      <c r="O853" s="25">
        <f t="shared" si="10"/>
        <v>21703111.56</v>
      </c>
      <c r="P853" s="25"/>
    </row>
    <row r="854" ht="15.75" customHeight="1">
      <c r="A854" s="7">
        <v>43218.0</v>
      </c>
      <c r="B854" s="19">
        <v>254255.7956</v>
      </c>
      <c r="C854" s="23">
        <f t="shared" si="1"/>
        <v>254.2557956</v>
      </c>
      <c r="D854" s="16">
        <f t="shared" si="2"/>
        <v>4.7</v>
      </c>
      <c r="E854" s="16">
        <f t="shared" si="3"/>
        <v>1195.002239</v>
      </c>
      <c r="F854" s="25">
        <f t="shared" si="4"/>
        <v>28680.05374</v>
      </c>
      <c r="G854" s="19">
        <f t="shared" si="13"/>
        <v>3123596.253</v>
      </c>
      <c r="H854" s="25">
        <v>683.68</v>
      </c>
      <c r="I854" s="28">
        <v>0.24683333333333335</v>
      </c>
      <c r="J854" s="25">
        <v>3.0</v>
      </c>
      <c r="K854" s="16">
        <f t="shared" si="5"/>
        <v>1638.702145</v>
      </c>
      <c r="L854" s="20">
        <f t="shared" si="6"/>
        <v>498564.7535</v>
      </c>
      <c r="M854" s="25">
        <f t="shared" si="7"/>
        <v>8.628784989</v>
      </c>
      <c r="N854" s="25">
        <f t="shared" si="8"/>
        <v>17501.68805</v>
      </c>
      <c r="O854" s="25">
        <f t="shared" si="10"/>
        <v>21720613.24</v>
      </c>
      <c r="P854" s="25"/>
    </row>
    <row r="855" ht="15.75" customHeight="1">
      <c r="A855" s="7">
        <v>43219.0</v>
      </c>
      <c r="B855" s="19">
        <v>265643.9588</v>
      </c>
      <c r="C855" s="23">
        <f t="shared" si="1"/>
        <v>265.6439588</v>
      </c>
      <c r="D855" s="16">
        <f t="shared" si="2"/>
        <v>4.7</v>
      </c>
      <c r="E855" s="16">
        <f t="shared" si="3"/>
        <v>1248.526606</v>
      </c>
      <c r="F855" s="25">
        <f t="shared" si="4"/>
        <v>29964.63855</v>
      </c>
      <c r="G855" s="19">
        <f t="shared" si="13"/>
        <v>3153560.891</v>
      </c>
      <c r="H855" s="25">
        <v>688.88</v>
      </c>
      <c r="I855" s="28">
        <v>0.24000000000000002</v>
      </c>
      <c r="J855" s="25">
        <v>3.0</v>
      </c>
      <c r="K855" s="16">
        <f t="shared" si="5"/>
        <v>1664.702142</v>
      </c>
      <c r="L855" s="20">
        <f t="shared" si="6"/>
        <v>516660</v>
      </c>
      <c r="M855" s="25">
        <f t="shared" si="7"/>
        <v>8.699523445</v>
      </c>
      <c r="N855" s="25">
        <f t="shared" si="8"/>
        <v>18000</v>
      </c>
      <c r="O855" s="25">
        <f t="shared" si="10"/>
        <v>21738613.24</v>
      </c>
      <c r="P855" s="25"/>
    </row>
    <row r="856" ht="15.75" customHeight="1">
      <c r="A856" s="7">
        <v>43220.0</v>
      </c>
      <c r="B856" s="19">
        <v>264176.9608</v>
      </c>
      <c r="C856" s="23">
        <f t="shared" si="1"/>
        <v>264.1769608</v>
      </c>
      <c r="D856" s="16">
        <f t="shared" si="2"/>
        <v>4.7</v>
      </c>
      <c r="E856" s="16">
        <f t="shared" si="3"/>
        <v>1241.631716</v>
      </c>
      <c r="F856" s="25">
        <f t="shared" si="4"/>
        <v>29799.16118</v>
      </c>
      <c r="G856" s="19">
        <f t="shared" si="13"/>
        <v>3183360.052</v>
      </c>
      <c r="H856" s="25">
        <v>669.92</v>
      </c>
      <c r="I856" s="28">
        <v>0.24516666666666667</v>
      </c>
      <c r="J856" s="25">
        <v>3.0</v>
      </c>
      <c r="K856" s="16">
        <f t="shared" si="5"/>
        <v>1691.148383</v>
      </c>
      <c r="L856" s="20">
        <f t="shared" si="6"/>
        <v>491851.5296</v>
      </c>
      <c r="M856" s="25">
        <f t="shared" si="7"/>
        <v>9.087852549</v>
      </c>
      <c r="N856" s="25">
        <f t="shared" si="8"/>
        <v>17620.66621</v>
      </c>
      <c r="O856" s="25">
        <f t="shared" si="10"/>
        <v>21756233.91</v>
      </c>
      <c r="P856" s="25"/>
    </row>
    <row r="857" ht="15.75" customHeight="1">
      <c r="A857" s="7">
        <v>43221.0</v>
      </c>
      <c r="B857" s="19">
        <v>256434.1957</v>
      </c>
      <c r="C857" s="23">
        <f t="shared" si="1"/>
        <v>256.4341957</v>
      </c>
      <c r="D857" s="16">
        <f t="shared" si="2"/>
        <v>4.7</v>
      </c>
      <c r="E857" s="16">
        <f t="shared" si="3"/>
        <v>1205.24072</v>
      </c>
      <c r="F857" s="25">
        <f t="shared" si="4"/>
        <v>28925.77727</v>
      </c>
      <c r="G857" s="19">
        <f t="shared" si="13"/>
        <v>3212285.83</v>
      </c>
      <c r="H857" s="25">
        <v>673.61</v>
      </c>
      <c r="I857" s="28">
        <v>0.24883333333333332</v>
      </c>
      <c r="J857" s="25">
        <v>3.0</v>
      </c>
      <c r="K857" s="16">
        <f t="shared" si="5"/>
        <v>1666.133699</v>
      </c>
      <c r="L857" s="20">
        <f t="shared" si="6"/>
        <v>487273.1413</v>
      </c>
      <c r="M857" s="25">
        <f t="shared" si="7"/>
        <v>8.904382826</v>
      </c>
      <c r="N857" s="25">
        <f t="shared" si="8"/>
        <v>17361.01808</v>
      </c>
      <c r="O857" s="25">
        <f t="shared" si="10"/>
        <v>21773594.93</v>
      </c>
      <c r="P857" s="25"/>
    </row>
    <row r="858" ht="15.75" customHeight="1">
      <c r="A858" s="7">
        <v>43222.0</v>
      </c>
      <c r="B858" s="19">
        <v>261978.5703</v>
      </c>
      <c r="C858" s="23">
        <f t="shared" si="1"/>
        <v>261.9785703</v>
      </c>
      <c r="D858" s="16">
        <f t="shared" si="2"/>
        <v>4.7</v>
      </c>
      <c r="E858" s="16">
        <f t="shared" si="3"/>
        <v>1231.29928</v>
      </c>
      <c r="F858" s="25">
        <f t="shared" si="4"/>
        <v>29551.18273</v>
      </c>
      <c r="G858" s="19">
        <f t="shared" si="13"/>
        <v>3241837.012</v>
      </c>
      <c r="H858" s="25">
        <v>687.15</v>
      </c>
      <c r="I858" s="28">
        <v>0.24583333333333332</v>
      </c>
      <c r="J858" s="25">
        <v>3.0</v>
      </c>
      <c r="K858" s="16">
        <f t="shared" si="5"/>
        <v>1681.635591</v>
      </c>
      <c r="L858" s="20">
        <f t="shared" si="6"/>
        <v>503133.5593</v>
      </c>
      <c r="M858" s="25">
        <f t="shared" si="7"/>
        <v>8.810140622</v>
      </c>
      <c r="N858" s="25">
        <f t="shared" si="8"/>
        <v>17572.88136</v>
      </c>
      <c r="O858" s="25">
        <f t="shared" si="10"/>
        <v>21791167.81</v>
      </c>
      <c r="P858" s="25"/>
    </row>
    <row r="859" ht="15.75" customHeight="1">
      <c r="A859" s="7">
        <v>43223.0</v>
      </c>
      <c r="B859" s="19">
        <v>263056.9143</v>
      </c>
      <c r="C859" s="23">
        <f t="shared" si="1"/>
        <v>263.0569143</v>
      </c>
      <c r="D859" s="16">
        <f t="shared" si="2"/>
        <v>4.7</v>
      </c>
      <c r="E859" s="16">
        <f t="shared" si="3"/>
        <v>1236.367497</v>
      </c>
      <c r="F859" s="25">
        <f t="shared" si="4"/>
        <v>29672.81993</v>
      </c>
      <c r="G859" s="19">
        <f t="shared" si="13"/>
        <v>3271509.832</v>
      </c>
      <c r="H859" s="25">
        <v>779.54</v>
      </c>
      <c r="I859" s="28">
        <v>0.247</v>
      </c>
      <c r="J859" s="25">
        <v>3.0</v>
      </c>
      <c r="K859" s="16">
        <f t="shared" si="5"/>
        <v>1696.570955</v>
      </c>
      <c r="L859" s="20">
        <f t="shared" si="6"/>
        <v>568085.83</v>
      </c>
      <c r="M859" s="25">
        <f t="shared" si="7"/>
        <v>7.834948093</v>
      </c>
      <c r="N859" s="25">
        <f t="shared" si="8"/>
        <v>17489.87854</v>
      </c>
      <c r="O859" s="25">
        <f t="shared" si="10"/>
        <v>21808657.69</v>
      </c>
      <c r="P859" s="25"/>
    </row>
    <row r="860" ht="15.75" customHeight="1">
      <c r="A860" s="7">
        <v>43224.0</v>
      </c>
      <c r="B860" s="19">
        <v>266084.0108</v>
      </c>
      <c r="C860" s="23">
        <f t="shared" si="1"/>
        <v>266.0840108</v>
      </c>
      <c r="D860" s="16">
        <f t="shared" si="2"/>
        <v>4.7</v>
      </c>
      <c r="E860" s="16">
        <f t="shared" si="3"/>
        <v>1250.594851</v>
      </c>
      <c r="F860" s="25">
        <f t="shared" si="4"/>
        <v>30014.27642</v>
      </c>
      <c r="G860" s="19">
        <f t="shared" si="13"/>
        <v>3301524.109</v>
      </c>
      <c r="H860" s="25">
        <v>785.62</v>
      </c>
      <c r="I860" s="28">
        <v>0.2485</v>
      </c>
      <c r="J860" s="25">
        <v>3.0</v>
      </c>
      <c r="K860" s="16">
        <f t="shared" si="5"/>
        <v>1726.515669</v>
      </c>
      <c r="L860" s="20">
        <f t="shared" si="6"/>
        <v>569060.7646</v>
      </c>
      <c r="M860" s="25">
        <f t="shared" si="7"/>
        <v>7.911530267</v>
      </c>
      <c r="N860" s="25">
        <f t="shared" si="8"/>
        <v>17384.30584</v>
      </c>
      <c r="O860" s="25">
        <f t="shared" si="10"/>
        <v>21826041.99</v>
      </c>
      <c r="P860" s="25"/>
    </row>
    <row r="861" ht="15.75" customHeight="1">
      <c r="A861" s="7">
        <v>43225.0</v>
      </c>
      <c r="B861" s="19">
        <v>270333.0862</v>
      </c>
      <c r="C861" s="23">
        <f t="shared" si="1"/>
        <v>270.3330862</v>
      </c>
      <c r="D861" s="16">
        <f t="shared" si="2"/>
        <v>4.7</v>
      </c>
      <c r="E861" s="16">
        <f t="shared" si="3"/>
        <v>1270.565505</v>
      </c>
      <c r="F861" s="25">
        <f t="shared" si="4"/>
        <v>30493.57212</v>
      </c>
      <c r="G861" s="19">
        <f t="shared" si="13"/>
        <v>3332017.681</v>
      </c>
      <c r="H861" s="25">
        <v>816.12</v>
      </c>
      <c r="I861" s="28">
        <v>0.2435</v>
      </c>
      <c r="J861" s="25">
        <v>3.0</v>
      </c>
      <c r="K861" s="16">
        <f t="shared" si="5"/>
        <v>1718.792781</v>
      </c>
      <c r="L861" s="20">
        <f t="shared" si="6"/>
        <v>603291.9918</v>
      </c>
      <c r="M861" s="25">
        <f t="shared" si="7"/>
        <v>7.581794356</v>
      </c>
      <c r="N861" s="25">
        <f t="shared" si="8"/>
        <v>17741.2731</v>
      </c>
      <c r="O861" s="25">
        <f t="shared" si="10"/>
        <v>21843783.27</v>
      </c>
      <c r="P861" s="25"/>
    </row>
    <row r="862" ht="15.75" customHeight="1">
      <c r="A862" s="7">
        <v>43226.0</v>
      </c>
      <c r="B862" s="19">
        <v>270847.4157</v>
      </c>
      <c r="C862" s="23">
        <f t="shared" si="1"/>
        <v>270.8474157</v>
      </c>
      <c r="D862" s="16">
        <f t="shared" si="2"/>
        <v>4.7</v>
      </c>
      <c r="E862" s="16">
        <f t="shared" si="3"/>
        <v>1272.982854</v>
      </c>
      <c r="F862" s="25">
        <f t="shared" si="4"/>
        <v>30551.58849</v>
      </c>
      <c r="G862" s="19">
        <f t="shared" si="13"/>
        <v>3362569.269</v>
      </c>
      <c r="H862" s="25">
        <v>792.31</v>
      </c>
      <c r="I862" s="28">
        <v>0.24283333333333335</v>
      </c>
      <c r="J862" s="25">
        <v>3.0</v>
      </c>
      <c r="K862" s="16">
        <f t="shared" si="5"/>
        <v>1717.348165</v>
      </c>
      <c r="L862" s="20">
        <f t="shared" si="6"/>
        <v>587299.1078</v>
      </c>
      <c r="M862" s="25">
        <f t="shared" si="7"/>
        <v>7.803073788</v>
      </c>
      <c r="N862" s="25">
        <f t="shared" si="8"/>
        <v>17789.97941</v>
      </c>
      <c r="O862" s="25">
        <f t="shared" si="10"/>
        <v>21861573.25</v>
      </c>
      <c r="P862" s="25"/>
    </row>
    <row r="863" ht="15.75" customHeight="1">
      <c r="A863" s="7">
        <v>43227.0</v>
      </c>
      <c r="B863" s="19">
        <v>276583.217</v>
      </c>
      <c r="C863" s="23">
        <f t="shared" si="1"/>
        <v>276.583217</v>
      </c>
      <c r="D863" s="16">
        <f t="shared" si="2"/>
        <v>4.7</v>
      </c>
      <c r="E863" s="16">
        <f t="shared" si="3"/>
        <v>1299.94112</v>
      </c>
      <c r="F863" s="25">
        <f t="shared" si="4"/>
        <v>31198.58688</v>
      </c>
      <c r="G863" s="19">
        <f t="shared" si="13"/>
        <v>3393767.856</v>
      </c>
      <c r="H863" s="25">
        <v>753.73</v>
      </c>
      <c r="I863" s="28">
        <v>0.2415</v>
      </c>
      <c r="J863" s="25">
        <v>3.0</v>
      </c>
      <c r="K863" s="16">
        <f t="shared" si="5"/>
        <v>1744.087669</v>
      </c>
      <c r="L863" s="20">
        <f t="shared" si="6"/>
        <v>561786.3354</v>
      </c>
      <c r="M863" s="25">
        <f t="shared" si="7"/>
        <v>8.330191991</v>
      </c>
      <c r="N863" s="25">
        <f t="shared" si="8"/>
        <v>17888.19876</v>
      </c>
      <c r="O863" s="25">
        <f t="shared" si="10"/>
        <v>21879461.45</v>
      </c>
      <c r="P863" s="25"/>
    </row>
    <row r="864" ht="15.75" customHeight="1">
      <c r="A864" s="7">
        <v>43228.0</v>
      </c>
      <c r="B864" s="19">
        <v>273677.2789</v>
      </c>
      <c r="C864" s="23">
        <f t="shared" si="1"/>
        <v>273.6772789</v>
      </c>
      <c r="D864" s="16">
        <f t="shared" si="2"/>
        <v>4.7</v>
      </c>
      <c r="E864" s="16">
        <f t="shared" si="3"/>
        <v>1286.283211</v>
      </c>
      <c r="F864" s="25">
        <f t="shared" si="4"/>
        <v>30870.79706</v>
      </c>
      <c r="G864" s="19">
        <f t="shared" si="13"/>
        <v>3424638.653</v>
      </c>
      <c r="H864" s="25">
        <v>752.86</v>
      </c>
      <c r="I864" s="28">
        <v>0.2445</v>
      </c>
      <c r="J864" s="25">
        <v>3.0</v>
      </c>
      <c r="K864" s="16">
        <f t="shared" si="5"/>
        <v>1747.201361</v>
      </c>
      <c r="L864" s="20">
        <f t="shared" si="6"/>
        <v>554252.7607</v>
      </c>
      <c r="M864" s="25">
        <f t="shared" si="7"/>
        <v>8.354707251</v>
      </c>
      <c r="N864" s="25">
        <f t="shared" si="8"/>
        <v>17668.71166</v>
      </c>
      <c r="O864" s="25">
        <f t="shared" si="10"/>
        <v>21897130.16</v>
      </c>
      <c r="P864" s="25"/>
    </row>
    <row r="865" ht="15.75" customHeight="1">
      <c r="A865" s="7">
        <v>43229.0</v>
      </c>
      <c r="B865" s="19">
        <v>270175.0286</v>
      </c>
      <c r="C865" s="23">
        <f t="shared" si="1"/>
        <v>270.1750286</v>
      </c>
      <c r="D865" s="16">
        <f t="shared" si="2"/>
        <v>4.7</v>
      </c>
      <c r="E865" s="16">
        <f t="shared" si="3"/>
        <v>1269.822634</v>
      </c>
      <c r="F865" s="25">
        <f t="shared" si="4"/>
        <v>30475.74323</v>
      </c>
      <c r="G865" s="19">
        <f t="shared" si="13"/>
        <v>3455114.397</v>
      </c>
      <c r="H865" s="25">
        <v>752.28</v>
      </c>
      <c r="I865" s="28">
        <v>0.24416666666666667</v>
      </c>
      <c r="J865" s="25">
        <v>3.0</v>
      </c>
      <c r="K865" s="16">
        <f t="shared" si="5"/>
        <v>1722.490888</v>
      </c>
      <c r="L865" s="20">
        <f t="shared" si="6"/>
        <v>554581.843</v>
      </c>
      <c r="M865" s="25">
        <f t="shared" si="7"/>
        <v>8.242897855</v>
      </c>
      <c r="N865" s="25">
        <f t="shared" si="8"/>
        <v>17692.83276</v>
      </c>
      <c r="O865" s="25">
        <f t="shared" si="10"/>
        <v>21914822.99</v>
      </c>
      <c r="P865" s="25"/>
    </row>
    <row r="866" ht="15.75" customHeight="1">
      <c r="A866" s="7">
        <v>43230.0</v>
      </c>
      <c r="B866" s="19">
        <v>270049.063</v>
      </c>
      <c r="C866" s="23">
        <f t="shared" si="1"/>
        <v>270.049063</v>
      </c>
      <c r="D866" s="16">
        <f t="shared" si="2"/>
        <v>4.7</v>
      </c>
      <c r="E866" s="16">
        <f t="shared" si="3"/>
        <v>1269.230596</v>
      </c>
      <c r="F866" s="25">
        <f t="shared" si="4"/>
        <v>30461.53431</v>
      </c>
      <c r="G866" s="19">
        <f t="shared" si="13"/>
        <v>3485575.931</v>
      </c>
      <c r="H866" s="25">
        <v>727.28</v>
      </c>
      <c r="I866" s="28">
        <v>0.24533333333333335</v>
      </c>
      <c r="J866" s="25">
        <v>3.0</v>
      </c>
      <c r="K866" s="16">
        <f t="shared" si="5"/>
        <v>1729.914294</v>
      </c>
      <c r="L866" s="20">
        <f t="shared" si="6"/>
        <v>533602.1739</v>
      </c>
      <c r="M866" s="25">
        <f t="shared" si="7"/>
        <v>8.562990125</v>
      </c>
      <c r="N866" s="25">
        <f t="shared" si="8"/>
        <v>17608.69565</v>
      </c>
      <c r="O866" s="25">
        <f t="shared" si="10"/>
        <v>21932431.69</v>
      </c>
      <c r="P866" s="25"/>
    </row>
    <row r="867" ht="15.75" customHeight="1">
      <c r="A867" s="7">
        <v>43231.0</v>
      </c>
      <c r="B867" s="19">
        <v>273083.2403</v>
      </c>
      <c r="C867" s="23">
        <f t="shared" si="1"/>
        <v>273.0832403</v>
      </c>
      <c r="D867" s="16">
        <f t="shared" si="2"/>
        <v>4.7</v>
      </c>
      <c r="E867" s="16">
        <f t="shared" si="3"/>
        <v>1283.491229</v>
      </c>
      <c r="F867" s="25">
        <f t="shared" si="4"/>
        <v>30803.78951</v>
      </c>
      <c r="G867" s="19">
        <f t="shared" si="13"/>
        <v>3516379.72</v>
      </c>
      <c r="H867" s="25">
        <v>679.59</v>
      </c>
      <c r="I867" s="28">
        <v>0.24316666666666667</v>
      </c>
      <c r="J867" s="25">
        <v>3.0</v>
      </c>
      <c r="K867" s="16">
        <f t="shared" si="5"/>
        <v>1733.901578</v>
      </c>
      <c r="L867" s="20">
        <f t="shared" si="6"/>
        <v>503054.9692</v>
      </c>
      <c r="M867" s="25">
        <f t="shared" si="7"/>
        <v>9.185016965</v>
      </c>
      <c r="N867" s="25">
        <f t="shared" si="8"/>
        <v>17765.59287</v>
      </c>
      <c r="O867" s="25">
        <f t="shared" si="10"/>
        <v>21950197.28</v>
      </c>
      <c r="P867" s="25"/>
    </row>
    <row r="868" ht="15.75" customHeight="1">
      <c r="A868" s="7">
        <v>43232.0</v>
      </c>
      <c r="B868" s="19">
        <v>278875.4553</v>
      </c>
      <c r="C868" s="23">
        <f t="shared" si="1"/>
        <v>278.8754553</v>
      </c>
      <c r="D868" s="16">
        <f t="shared" si="2"/>
        <v>4.7</v>
      </c>
      <c r="E868" s="16">
        <f t="shared" si="3"/>
        <v>1310.71464</v>
      </c>
      <c r="F868" s="25">
        <f t="shared" si="4"/>
        <v>31457.15136</v>
      </c>
      <c r="G868" s="19">
        <f t="shared" si="13"/>
        <v>3547836.872</v>
      </c>
      <c r="H868" s="25">
        <v>686.05</v>
      </c>
      <c r="I868" s="28">
        <v>0.2435</v>
      </c>
      <c r="J868" s="25">
        <v>3.0</v>
      </c>
      <c r="K868" s="16">
        <f t="shared" si="5"/>
        <v>1773.105638</v>
      </c>
      <c r="L868" s="20">
        <f t="shared" si="6"/>
        <v>507141.6838</v>
      </c>
      <c r="M868" s="25">
        <f t="shared" si="7"/>
        <v>9.304249393</v>
      </c>
      <c r="N868" s="25">
        <f t="shared" si="8"/>
        <v>17741.2731</v>
      </c>
      <c r="O868" s="25">
        <f t="shared" si="10"/>
        <v>21967938.55</v>
      </c>
      <c r="P868" s="25"/>
    </row>
    <row r="869" ht="15.75" customHeight="1">
      <c r="A869" s="7">
        <v>43233.0</v>
      </c>
      <c r="B869" s="19">
        <v>278287.478</v>
      </c>
      <c r="C869" s="23">
        <f t="shared" si="1"/>
        <v>278.287478</v>
      </c>
      <c r="D869" s="16">
        <f t="shared" si="2"/>
        <v>4.7</v>
      </c>
      <c r="E869" s="16">
        <f t="shared" si="3"/>
        <v>1307.951147</v>
      </c>
      <c r="F869" s="25">
        <f t="shared" si="4"/>
        <v>31390.82752</v>
      </c>
      <c r="G869" s="19">
        <f t="shared" si="13"/>
        <v>3579227.699</v>
      </c>
      <c r="H869" s="25">
        <v>733.5</v>
      </c>
      <c r="I869" s="28">
        <v>0.243</v>
      </c>
      <c r="J869" s="25">
        <v>3.0</v>
      </c>
      <c r="K869" s="16">
        <f t="shared" si="5"/>
        <v>1765.734048</v>
      </c>
      <c r="L869" s="20">
        <f t="shared" si="6"/>
        <v>543333.3333</v>
      </c>
      <c r="M869" s="25">
        <f t="shared" si="7"/>
        <v>8.666179376</v>
      </c>
      <c r="N869" s="25">
        <f t="shared" si="8"/>
        <v>17777.77778</v>
      </c>
      <c r="O869" s="25">
        <f t="shared" si="10"/>
        <v>21985716.33</v>
      </c>
      <c r="P869" s="25"/>
    </row>
    <row r="870" ht="15.75" customHeight="1">
      <c r="A870" s="7">
        <v>43234.0</v>
      </c>
      <c r="B870" s="19">
        <v>273117.6599</v>
      </c>
      <c r="C870" s="23">
        <f t="shared" si="1"/>
        <v>273.1176599</v>
      </c>
      <c r="D870" s="16">
        <f t="shared" si="2"/>
        <v>4.7</v>
      </c>
      <c r="E870" s="16">
        <f t="shared" si="3"/>
        <v>1283.653002</v>
      </c>
      <c r="F870" s="25">
        <f t="shared" si="4"/>
        <v>30807.67204</v>
      </c>
      <c r="G870" s="19">
        <f t="shared" si="13"/>
        <v>3610035.371</v>
      </c>
      <c r="H870" s="25">
        <v>730.55</v>
      </c>
      <c r="I870" s="28">
        <v>0.249</v>
      </c>
      <c r="J870" s="25">
        <v>3.0</v>
      </c>
      <c r="K870" s="16">
        <f t="shared" si="5"/>
        <v>1775.719985</v>
      </c>
      <c r="L870" s="20">
        <f t="shared" si="6"/>
        <v>528108.4337</v>
      </c>
      <c r="M870" s="25">
        <f t="shared" si="7"/>
        <v>8.750382517</v>
      </c>
      <c r="N870" s="25">
        <f t="shared" si="8"/>
        <v>17349.39759</v>
      </c>
      <c r="O870" s="25">
        <f t="shared" si="10"/>
        <v>22003065.73</v>
      </c>
      <c r="P870" s="25"/>
    </row>
    <row r="871" ht="15.75" customHeight="1">
      <c r="A871" s="7">
        <v>43235.0</v>
      </c>
      <c r="B871" s="19">
        <v>269469.4111</v>
      </c>
      <c r="C871" s="23">
        <f t="shared" si="1"/>
        <v>269.4694111</v>
      </c>
      <c r="D871" s="16">
        <f t="shared" si="2"/>
        <v>4.7</v>
      </c>
      <c r="E871" s="16">
        <f t="shared" si="3"/>
        <v>1266.506232</v>
      </c>
      <c r="F871" s="25">
        <f t="shared" si="4"/>
        <v>30396.14957</v>
      </c>
      <c r="G871" s="19">
        <f t="shared" si="13"/>
        <v>3640431.521</v>
      </c>
      <c r="H871" s="25">
        <v>708.87</v>
      </c>
      <c r="I871" s="28">
        <v>0.24483333333333332</v>
      </c>
      <c r="J871" s="25">
        <v>3.0</v>
      </c>
      <c r="K871" s="16">
        <f t="shared" si="5"/>
        <v>1722.683014</v>
      </c>
      <c r="L871" s="20">
        <f t="shared" si="6"/>
        <v>521156.9775</v>
      </c>
      <c r="M871" s="25">
        <f t="shared" si="7"/>
        <v>8.74865469</v>
      </c>
      <c r="N871" s="25">
        <f t="shared" si="8"/>
        <v>17644.65623</v>
      </c>
      <c r="O871" s="25">
        <f t="shared" si="10"/>
        <v>22020710.38</v>
      </c>
      <c r="P871" s="25"/>
    </row>
    <row r="872" ht="15.75" customHeight="1">
      <c r="A872" s="7">
        <v>43236.0</v>
      </c>
      <c r="B872" s="19">
        <v>269830.24</v>
      </c>
      <c r="C872" s="23">
        <f t="shared" si="1"/>
        <v>269.83024</v>
      </c>
      <c r="D872" s="16">
        <f t="shared" si="2"/>
        <v>4.7</v>
      </c>
      <c r="E872" s="16">
        <f t="shared" si="3"/>
        <v>1268.202128</v>
      </c>
      <c r="F872" s="25">
        <f t="shared" si="4"/>
        <v>30436.85107</v>
      </c>
      <c r="G872" s="19">
        <f t="shared" si="13"/>
        <v>3670868.372</v>
      </c>
      <c r="H872" s="25">
        <v>707.05</v>
      </c>
      <c r="I872" s="28">
        <v>0.2475</v>
      </c>
      <c r="J872" s="25">
        <v>3.0</v>
      </c>
      <c r="K872" s="16">
        <f t="shared" si="5"/>
        <v>1743.777926</v>
      </c>
      <c r="L872" s="20">
        <f t="shared" si="6"/>
        <v>514218.1818</v>
      </c>
      <c r="M872" s="25">
        <f t="shared" si="7"/>
        <v>8.87858077</v>
      </c>
      <c r="N872" s="25">
        <f t="shared" si="8"/>
        <v>17454.54545</v>
      </c>
      <c r="O872" s="25">
        <f t="shared" si="10"/>
        <v>22038164.93</v>
      </c>
      <c r="P872" s="25"/>
    </row>
    <row r="873" ht="15.75" customHeight="1">
      <c r="A873" s="7">
        <v>43237.0</v>
      </c>
      <c r="B873" s="19">
        <v>272613.0226</v>
      </c>
      <c r="C873" s="23">
        <f t="shared" si="1"/>
        <v>272.6130226</v>
      </c>
      <c r="D873" s="16">
        <f t="shared" si="2"/>
        <v>4.7</v>
      </c>
      <c r="E873" s="16">
        <f t="shared" si="3"/>
        <v>1281.281206</v>
      </c>
      <c r="F873" s="25">
        <f t="shared" si="4"/>
        <v>30750.74895</v>
      </c>
      <c r="G873" s="19">
        <f t="shared" si="13"/>
        <v>3701619.121</v>
      </c>
      <c r="H873" s="25">
        <v>672.66</v>
      </c>
      <c r="I873" s="28">
        <v>0.24483333333333332</v>
      </c>
      <c r="J873" s="25">
        <v>3.0</v>
      </c>
      <c r="K873" s="16">
        <f t="shared" si="5"/>
        <v>1742.779715</v>
      </c>
      <c r="L873" s="20">
        <f t="shared" si="6"/>
        <v>494535.6025</v>
      </c>
      <c r="M873" s="25">
        <f t="shared" si="7"/>
        <v>9.327159298</v>
      </c>
      <c r="N873" s="25">
        <f t="shared" si="8"/>
        <v>17644.65623</v>
      </c>
      <c r="O873" s="25">
        <f t="shared" si="10"/>
        <v>22055809.58</v>
      </c>
      <c r="P873" s="25"/>
    </row>
    <row r="874" ht="15.75" customHeight="1">
      <c r="A874" s="7">
        <v>43238.0</v>
      </c>
      <c r="B874" s="19">
        <v>270655.4582</v>
      </c>
      <c r="C874" s="23">
        <f t="shared" si="1"/>
        <v>270.6554582</v>
      </c>
      <c r="D874" s="16">
        <f t="shared" si="2"/>
        <v>4.7</v>
      </c>
      <c r="E874" s="16">
        <f t="shared" si="3"/>
        <v>1272.080654</v>
      </c>
      <c r="F874" s="25">
        <f t="shared" si="4"/>
        <v>30529.93568</v>
      </c>
      <c r="G874" s="19">
        <f t="shared" si="13"/>
        <v>3732149.057</v>
      </c>
      <c r="H874" s="25">
        <v>694.37</v>
      </c>
      <c r="I874" s="28">
        <v>0.2495</v>
      </c>
      <c r="J874" s="25">
        <v>3.0</v>
      </c>
      <c r="K874" s="16">
        <f t="shared" si="5"/>
        <v>1763.245128</v>
      </c>
      <c r="L874" s="20">
        <f t="shared" si="6"/>
        <v>500948.2966</v>
      </c>
      <c r="M874" s="25">
        <f t="shared" si="7"/>
        <v>9.141642728</v>
      </c>
      <c r="N874" s="25">
        <f t="shared" si="8"/>
        <v>17314.62926</v>
      </c>
      <c r="O874" s="25">
        <f t="shared" si="10"/>
        <v>22073124.21</v>
      </c>
      <c r="P874" s="25"/>
    </row>
    <row r="875" ht="15.75" customHeight="1">
      <c r="A875" s="7">
        <v>43239.0</v>
      </c>
      <c r="B875" s="19">
        <v>272017.1413</v>
      </c>
      <c r="C875" s="23">
        <f t="shared" si="1"/>
        <v>272.0171413</v>
      </c>
      <c r="D875" s="16">
        <f t="shared" si="2"/>
        <v>4.7</v>
      </c>
      <c r="E875" s="16">
        <f t="shared" si="3"/>
        <v>1278.480564</v>
      </c>
      <c r="F875" s="25">
        <f t="shared" si="4"/>
        <v>30683.53354</v>
      </c>
      <c r="G875" s="19">
        <f t="shared" si="13"/>
        <v>3762832.59</v>
      </c>
      <c r="H875" s="25">
        <v>696.53</v>
      </c>
      <c r="I875" s="28">
        <v>0.24866666666666667</v>
      </c>
      <c r="J875" s="25">
        <v>3.0</v>
      </c>
      <c r="K875" s="16">
        <f t="shared" si="5"/>
        <v>1766.197224</v>
      </c>
      <c r="L875" s="20">
        <f t="shared" si="6"/>
        <v>504190.6166</v>
      </c>
      <c r="M875" s="25">
        <f t="shared" si="7"/>
        <v>9.128551542</v>
      </c>
      <c r="N875" s="25">
        <f t="shared" si="8"/>
        <v>17372.65416</v>
      </c>
      <c r="O875" s="25">
        <f t="shared" si="10"/>
        <v>22090496.87</v>
      </c>
      <c r="P875" s="25"/>
    </row>
    <row r="876" ht="15.75" customHeight="1">
      <c r="A876" s="7">
        <v>43240.0</v>
      </c>
      <c r="B876" s="19">
        <v>275816.8568</v>
      </c>
      <c r="C876" s="23">
        <f t="shared" si="1"/>
        <v>275.8168568</v>
      </c>
      <c r="D876" s="16">
        <f t="shared" si="2"/>
        <v>4.7</v>
      </c>
      <c r="E876" s="16">
        <f t="shared" si="3"/>
        <v>1296.339227</v>
      </c>
      <c r="F876" s="25">
        <f t="shared" si="4"/>
        <v>31112.14145</v>
      </c>
      <c r="G876" s="19">
        <f t="shared" si="13"/>
        <v>3793944.732</v>
      </c>
      <c r="H876" s="25">
        <v>715.37</v>
      </c>
      <c r="I876" s="28">
        <v>0.24783333333333332</v>
      </c>
      <c r="J876" s="25">
        <v>3.0</v>
      </c>
      <c r="K876" s="16">
        <f t="shared" si="5"/>
        <v>1784.867065</v>
      </c>
      <c r="L876" s="20">
        <f t="shared" si="6"/>
        <v>519569.3342</v>
      </c>
      <c r="M876" s="25">
        <f t="shared" si="7"/>
        <v>8.982095188</v>
      </c>
      <c r="N876" s="25">
        <f t="shared" si="8"/>
        <v>17431.06927</v>
      </c>
      <c r="O876" s="25">
        <f t="shared" si="10"/>
        <v>22107927.94</v>
      </c>
      <c r="P876" s="25"/>
    </row>
    <row r="877" ht="15.75" customHeight="1">
      <c r="A877" s="7">
        <v>43241.0</v>
      </c>
      <c r="B877" s="19">
        <v>278244.772</v>
      </c>
      <c r="C877" s="23">
        <f t="shared" si="1"/>
        <v>278.244772</v>
      </c>
      <c r="D877" s="16">
        <f t="shared" si="2"/>
        <v>4.7</v>
      </c>
      <c r="E877" s="16">
        <f t="shared" si="3"/>
        <v>1307.750428</v>
      </c>
      <c r="F877" s="25">
        <f t="shared" si="4"/>
        <v>31386.01028</v>
      </c>
      <c r="G877" s="19">
        <f t="shared" si="13"/>
        <v>3825330.742</v>
      </c>
      <c r="H877" s="25">
        <v>699.22</v>
      </c>
      <c r="I877" s="28">
        <v>0.246</v>
      </c>
      <c r="J877" s="25">
        <v>3.0</v>
      </c>
      <c r="K877" s="16">
        <f t="shared" si="5"/>
        <v>1787.258919</v>
      </c>
      <c r="L877" s="20">
        <f t="shared" si="6"/>
        <v>511624.3902</v>
      </c>
      <c r="M877" s="25">
        <f t="shared" si="7"/>
        <v>9.20187081</v>
      </c>
      <c r="N877" s="25">
        <f t="shared" si="8"/>
        <v>17560.97561</v>
      </c>
      <c r="O877" s="25">
        <f t="shared" si="10"/>
        <v>22125488.91</v>
      </c>
      <c r="P877" s="25"/>
    </row>
    <row r="878" ht="15.75" customHeight="1">
      <c r="A878" s="7">
        <v>43242.0</v>
      </c>
      <c r="B878" s="19">
        <v>275055.3865</v>
      </c>
      <c r="C878" s="23">
        <f t="shared" si="1"/>
        <v>275.0553865</v>
      </c>
      <c r="D878" s="16">
        <f t="shared" si="2"/>
        <v>4.7</v>
      </c>
      <c r="E878" s="16">
        <f t="shared" si="3"/>
        <v>1292.760317</v>
      </c>
      <c r="F878" s="25">
        <f t="shared" si="4"/>
        <v>31026.2476</v>
      </c>
      <c r="G878" s="19">
        <f t="shared" si="13"/>
        <v>3856356.989</v>
      </c>
      <c r="H878" s="25">
        <v>647.74</v>
      </c>
      <c r="I878" s="28">
        <v>0.24833333333333335</v>
      </c>
      <c r="J878" s="25">
        <v>3.0</v>
      </c>
      <c r="K878" s="16">
        <f t="shared" si="5"/>
        <v>1783.530437</v>
      </c>
      <c r="L878" s="20">
        <f t="shared" si="6"/>
        <v>469502.8188</v>
      </c>
      <c r="M878" s="25">
        <f t="shared" si="7"/>
        <v>9.912479656</v>
      </c>
      <c r="N878" s="25">
        <f t="shared" si="8"/>
        <v>17395.97315</v>
      </c>
      <c r="O878" s="25">
        <f t="shared" si="10"/>
        <v>22142884.89</v>
      </c>
      <c r="P878" s="25"/>
    </row>
    <row r="879" ht="15.75" customHeight="1">
      <c r="A879" s="7">
        <v>43243.0</v>
      </c>
      <c r="B879" s="19">
        <v>274364.416</v>
      </c>
      <c r="C879" s="23">
        <f t="shared" si="1"/>
        <v>274.364416</v>
      </c>
      <c r="D879" s="16">
        <f t="shared" si="2"/>
        <v>4.7</v>
      </c>
      <c r="E879" s="16">
        <f t="shared" si="3"/>
        <v>1289.512755</v>
      </c>
      <c r="F879" s="25">
        <f t="shared" si="4"/>
        <v>30948.30612</v>
      </c>
      <c r="G879" s="19">
        <f t="shared" si="13"/>
        <v>3887305.296</v>
      </c>
      <c r="H879" s="25">
        <v>583.59</v>
      </c>
      <c r="I879" s="28">
        <v>0.2465</v>
      </c>
      <c r="J879" s="25">
        <v>3.0</v>
      </c>
      <c r="K879" s="16">
        <f t="shared" si="5"/>
        <v>1765.916079</v>
      </c>
      <c r="L879" s="20">
        <f t="shared" si="6"/>
        <v>426150.9128</v>
      </c>
      <c r="M879" s="25">
        <f t="shared" si="7"/>
        <v>10.89343183</v>
      </c>
      <c r="N879" s="25">
        <f t="shared" si="8"/>
        <v>17525.35497</v>
      </c>
      <c r="O879" s="25">
        <f t="shared" si="10"/>
        <v>22160410.24</v>
      </c>
      <c r="P879" s="25"/>
    </row>
    <row r="880" ht="15.75" customHeight="1">
      <c r="A880" s="7">
        <v>43244.0</v>
      </c>
      <c r="B880" s="19">
        <v>264380.7978</v>
      </c>
      <c r="C880" s="23">
        <f t="shared" si="1"/>
        <v>264.3807978</v>
      </c>
      <c r="D880" s="16">
        <f t="shared" si="2"/>
        <v>4.7</v>
      </c>
      <c r="E880" s="16">
        <f t="shared" si="3"/>
        <v>1242.58975</v>
      </c>
      <c r="F880" s="25">
        <f t="shared" si="4"/>
        <v>29822.15399</v>
      </c>
      <c r="G880" s="19">
        <f t="shared" si="13"/>
        <v>3917127.45</v>
      </c>
      <c r="H880" s="25">
        <v>601.76</v>
      </c>
      <c r="I880" s="28">
        <v>0.25233333333333335</v>
      </c>
      <c r="J880" s="25">
        <v>3.0</v>
      </c>
      <c r="K880" s="16">
        <f t="shared" si="5"/>
        <v>1741.926742</v>
      </c>
      <c r="L880" s="20">
        <f t="shared" si="6"/>
        <v>429260.7662</v>
      </c>
      <c r="M880" s="25">
        <f t="shared" si="7"/>
        <v>10.42099221</v>
      </c>
      <c r="N880" s="25">
        <f t="shared" si="8"/>
        <v>17120.21136</v>
      </c>
      <c r="O880" s="25">
        <f t="shared" si="10"/>
        <v>22177530.45</v>
      </c>
      <c r="P880" s="25"/>
    </row>
    <row r="881" ht="15.75" customHeight="1">
      <c r="A881" s="7">
        <v>43245.0</v>
      </c>
      <c r="B881" s="19">
        <v>266471.1125</v>
      </c>
      <c r="C881" s="23">
        <f t="shared" si="1"/>
        <v>266.4711125</v>
      </c>
      <c r="D881" s="16">
        <f t="shared" si="2"/>
        <v>4.7</v>
      </c>
      <c r="E881" s="16">
        <f t="shared" si="3"/>
        <v>1252.414229</v>
      </c>
      <c r="F881" s="25">
        <f t="shared" si="4"/>
        <v>30057.94149</v>
      </c>
      <c r="G881" s="19">
        <f t="shared" si="13"/>
        <v>3947185.391</v>
      </c>
      <c r="H881" s="25">
        <v>586.73</v>
      </c>
      <c r="I881" s="28">
        <v>0.24816666666666667</v>
      </c>
      <c r="J881" s="25">
        <v>3.0</v>
      </c>
      <c r="K881" s="16">
        <f t="shared" si="5"/>
        <v>1726.708136</v>
      </c>
      <c r="L881" s="20">
        <f t="shared" si="6"/>
        <v>425566.4204</v>
      </c>
      <c r="M881" s="25">
        <f t="shared" si="7"/>
        <v>10.59456528</v>
      </c>
      <c r="N881" s="25">
        <f t="shared" si="8"/>
        <v>17407.65615</v>
      </c>
      <c r="O881" s="25">
        <f t="shared" si="10"/>
        <v>22194938.11</v>
      </c>
      <c r="P881" s="25"/>
    </row>
    <row r="882" ht="15.75" customHeight="1">
      <c r="A882" s="7">
        <v>43246.0</v>
      </c>
      <c r="B882" s="19">
        <v>270868.0697</v>
      </c>
      <c r="C882" s="23">
        <f t="shared" si="1"/>
        <v>270.8680697</v>
      </c>
      <c r="D882" s="16">
        <f t="shared" si="2"/>
        <v>4.7</v>
      </c>
      <c r="E882" s="16">
        <f t="shared" si="3"/>
        <v>1273.079928</v>
      </c>
      <c r="F882" s="25">
        <f t="shared" si="4"/>
        <v>30553.91826</v>
      </c>
      <c r="G882" s="19">
        <f t="shared" si="13"/>
        <v>3977739.309</v>
      </c>
      <c r="H882" s="25">
        <v>587.28</v>
      </c>
      <c r="I882" s="28">
        <v>0.24383333333333335</v>
      </c>
      <c r="J882" s="25">
        <v>3.0</v>
      </c>
      <c r="K882" s="16">
        <f t="shared" si="5"/>
        <v>1724.551791</v>
      </c>
      <c r="L882" s="20">
        <f t="shared" si="6"/>
        <v>433535.4751</v>
      </c>
      <c r="M882" s="25">
        <f t="shared" si="7"/>
        <v>10.57142495</v>
      </c>
      <c r="N882" s="25">
        <f t="shared" si="8"/>
        <v>17717.01982</v>
      </c>
      <c r="O882" s="25">
        <f t="shared" si="10"/>
        <v>22212655.13</v>
      </c>
      <c r="P882" s="25"/>
    </row>
    <row r="883" ht="15.75" customHeight="1">
      <c r="A883" s="7">
        <v>43247.0</v>
      </c>
      <c r="B883" s="19">
        <v>264353.7928</v>
      </c>
      <c r="C883" s="23">
        <f t="shared" si="1"/>
        <v>264.3537928</v>
      </c>
      <c r="D883" s="16">
        <f t="shared" si="2"/>
        <v>4.7</v>
      </c>
      <c r="E883" s="16">
        <f t="shared" si="3"/>
        <v>1242.462826</v>
      </c>
      <c r="F883" s="25">
        <f t="shared" si="4"/>
        <v>29819.10783</v>
      </c>
      <c r="G883" s="19">
        <f t="shared" si="13"/>
        <v>4007558.417</v>
      </c>
      <c r="H883" s="25">
        <v>572.67</v>
      </c>
      <c r="I883" s="28">
        <v>0.2495</v>
      </c>
      <c r="J883" s="25">
        <v>3.0</v>
      </c>
      <c r="K883" s="16">
        <f t="shared" si="5"/>
        <v>1722.191528</v>
      </c>
      <c r="L883" s="20">
        <f t="shared" si="6"/>
        <v>413148.6974</v>
      </c>
      <c r="M883" s="25">
        <f t="shared" si="7"/>
        <v>10.82628652</v>
      </c>
      <c r="N883" s="25">
        <f t="shared" si="8"/>
        <v>17314.62926</v>
      </c>
      <c r="O883" s="25">
        <f t="shared" si="10"/>
        <v>22229969.76</v>
      </c>
      <c r="P883" s="25"/>
    </row>
    <row r="884" ht="15.75" customHeight="1">
      <c r="A884" s="7">
        <v>43248.0</v>
      </c>
      <c r="B884" s="19">
        <v>269029.2955</v>
      </c>
      <c r="C884" s="23">
        <f t="shared" si="1"/>
        <v>269.0292955</v>
      </c>
      <c r="D884" s="16">
        <f t="shared" si="2"/>
        <v>4.7</v>
      </c>
      <c r="E884" s="16">
        <f t="shared" si="3"/>
        <v>1264.437689</v>
      </c>
      <c r="F884" s="25">
        <f t="shared" si="4"/>
        <v>30346.50453</v>
      </c>
      <c r="G884" s="19">
        <f t="shared" si="13"/>
        <v>4037904.922</v>
      </c>
      <c r="H884" s="25">
        <v>516.04</v>
      </c>
      <c r="I884" s="28">
        <v>0.24483333333333332</v>
      </c>
      <c r="J884" s="25">
        <v>3.0</v>
      </c>
      <c r="K884" s="16">
        <f t="shared" si="5"/>
        <v>1719.869412</v>
      </c>
      <c r="L884" s="20">
        <f t="shared" si="6"/>
        <v>379389.5167</v>
      </c>
      <c r="M884" s="25">
        <f t="shared" si="7"/>
        <v>11.99815883</v>
      </c>
      <c r="N884" s="25">
        <f t="shared" si="8"/>
        <v>17644.65623</v>
      </c>
      <c r="O884" s="25">
        <f t="shared" si="10"/>
        <v>22247614.41</v>
      </c>
      <c r="P884" s="25"/>
    </row>
    <row r="885" ht="15.75" customHeight="1">
      <c r="A885" s="7">
        <v>43249.0</v>
      </c>
      <c r="B885" s="19">
        <v>268134.3091</v>
      </c>
      <c r="C885" s="23">
        <f t="shared" si="1"/>
        <v>268.1343091</v>
      </c>
      <c r="D885" s="16">
        <f t="shared" si="2"/>
        <v>4.7</v>
      </c>
      <c r="E885" s="16">
        <f t="shared" si="3"/>
        <v>1260.231253</v>
      </c>
      <c r="F885" s="25">
        <f t="shared" si="4"/>
        <v>30245.55007</v>
      </c>
      <c r="G885" s="19">
        <f t="shared" si="13"/>
        <v>4068150.472</v>
      </c>
      <c r="H885" s="25">
        <v>565.39</v>
      </c>
      <c r="I885" s="28">
        <v>0.2455</v>
      </c>
      <c r="J885" s="25">
        <v>3.0</v>
      </c>
      <c r="K885" s="16">
        <f t="shared" si="5"/>
        <v>1718.815403</v>
      </c>
      <c r="L885" s="20">
        <f t="shared" si="6"/>
        <v>414542.5662</v>
      </c>
      <c r="M885" s="25">
        <f t="shared" si="7"/>
        <v>10.94418976</v>
      </c>
      <c r="N885" s="25">
        <f t="shared" si="8"/>
        <v>17596.74134</v>
      </c>
      <c r="O885" s="25">
        <f t="shared" si="10"/>
        <v>22265211.16</v>
      </c>
      <c r="P885" s="25"/>
    </row>
    <row r="886" ht="15.75" customHeight="1">
      <c r="A886" s="7">
        <v>43250.0</v>
      </c>
      <c r="B886" s="19">
        <v>265948.756</v>
      </c>
      <c r="C886" s="23">
        <f t="shared" si="1"/>
        <v>265.948756</v>
      </c>
      <c r="D886" s="16">
        <f t="shared" si="2"/>
        <v>4.7</v>
      </c>
      <c r="E886" s="16">
        <f t="shared" si="3"/>
        <v>1249.959153</v>
      </c>
      <c r="F886" s="25">
        <f t="shared" si="4"/>
        <v>29999.01968</v>
      </c>
      <c r="G886" s="19">
        <f t="shared" si="13"/>
        <v>4098149.491</v>
      </c>
      <c r="H886" s="25">
        <v>559.59</v>
      </c>
      <c r="I886" s="28">
        <v>0.2485</v>
      </c>
      <c r="J886" s="25">
        <v>3.0</v>
      </c>
      <c r="K886" s="16">
        <f t="shared" si="5"/>
        <v>1725.638053</v>
      </c>
      <c r="L886" s="20">
        <f t="shared" si="6"/>
        <v>405336.8209</v>
      </c>
      <c r="M886" s="25">
        <f t="shared" si="7"/>
        <v>11.10151538</v>
      </c>
      <c r="N886" s="25">
        <f t="shared" si="8"/>
        <v>17384.30584</v>
      </c>
      <c r="O886" s="25">
        <f t="shared" si="10"/>
        <v>22282595.46</v>
      </c>
      <c r="P886" s="25"/>
    </row>
    <row r="887" ht="15.75" customHeight="1">
      <c r="A887" s="7">
        <v>43251.0</v>
      </c>
      <c r="B887" s="19">
        <v>272316.521</v>
      </c>
      <c r="C887" s="23">
        <f t="shared" si="1"/>
        <v>272.316521</v>
      </c>
      <c r="D887" s="16">
        <f t="shared" si="2"/>
        <v>4.7</v>
      </c>
      <c r="E887" s="16">
        <f t="shared" si="3"/>
        <v>1279.887649</v>
      </c>
      <c r="F887" s="25">
        <f t="shared" si="4"/>
        <v>30717.30357</v>
      </c>
      <c r="G887" s="19">
        <f t="shared" si="13"/>
        <v>4128866.795</v>
      </c>
      <c r="H887" s="25">
        <v>577.65</v>
      </c>
      <c r="I887" s="28">
        <v>0.24783333333333332</v>
      </c>
      <c r="J887" s="25">
        <v>3.0</v>
      </c>
      <c r="K887" s="16">
        <f t="shared" si="5"/>
        <v>1762.215679</v>
      </c>
      <c r="L887" s="20">
        <f t="shared" si="6"/>
        <v>419544.0484</v>
      </c>
      <c r="M887" s="25">
        <f t="shared" si="7"/>
        <v>10.98238803</v>
      </c>
      <c r="N887" s="25">
        <f t="shared" si="8"/>
        <v>17431.06927</v>
      </c>
      <c r="O887" s="25">
        <f t="shared" si="10"/>
        <v>22300026.53</v>
      </c>
      <c r="P887" s="25"/>
    </row>
    <row r="888" ht="15.75" customHeight="1">
      <c r="A888" s="7">
        <v>43252.0</v>
      </c>
      <c r="B888" s="19">
        <v>261144.0211</v>
      </c>
      <c r="C888" s="23">
        <f t="shared" si="1"/>
        <v>261.1440211</v>
      </c>
      <c r="D888" s="16">
        <f t="shared" si="2"/>
        <v>4.7</v>
      </c>
      <c r="E888" s="16">
        <f t="shared" si="3"/>
        <v>1227.376899</v>
      </c>
      <c r="F888" s="25">
        <f t="shared" si="4"/>
        <v>29457.04558</v>
      </c>
      <c r="G888" s="19">
        <f t="shared" si="13"/>
        <v>4158323.841</v>
      </c>
      <c r="H888" s="25">
        <v>580.04</v>
      </c>
      <c r="I888" s="28">
        <v>0.24800000000000003</v>
      </c>
      <c r="J888" s="25">
        <v>3.0</v>
      </c>
      <c r="K888" s="16">
        <f t="shared" si="5"/>
        <v>1691.052617</v>
      </c>
      <c r="L888" s="20">
        <f t="shared" si="6"/>
        <v>420996.7742</v>
      </c>
      <c r="M888" s="25">
        <f t="shared" si="7"/>
        <v>10.49546483</v>
      </c>
      <c r="N888" s="25">
        <f t="shared" si="8"/>
        <v>17419.35484</v>
      </c>
      <c r="O888" s="25">
        <f t="shared" si="10"/>
        <v>22317445.89</v>
      </c>
      <c r="P888" s="25"/>
    </row>
    <row r="889" ht="15.75" customHeight="1">
      <c r="A889" s="7">
        <v>43253.0</v>
      </c>
      <c r="B889" s="19">
        <v>268099.8023</v>
      </c>
      <c r="C889" s="23">
        <f t="shared" si="1"/>
        <v>268.0998023</v>
      </c>
      <c r="D889" s="16">
        <f t="shared" si="2"/>
        <v>4.7</v>
      </c>
      <c r="E889" s="16">
        <f t="shared" si="3"/>
        <v>1260.069071</v>
      </c>
      <c r="F889" s="25">
        <f t="shared" si="4"/>
        <v>30241.6577</v>
      </c>
      <c r="G889" s="19">
        <f t="shared" si="13"/>
        <v>4188565.498</v>
      </c>
      <c r="H889" s="25">
        <v>591.81</v>
      </c>
      <c r="I889" s="28">
        <v>0.2465</v>
      </c>
      <c r="J889" s="25">
        <v>3.0</v>
      </c>
      <c r="K889" s="16">
        <f t="shared" si="5"/>
        <v>1725.594589</v>
      </c>
      <c r="L889" s="20">
        <f t="shared" si="6"/>
        <v>432153.3469</v>
      </c>
      <c r="M889" s="25">
        <f t="shared" si="7"/>
        <v>10.49684953</v>
      </c>
      <c r="N889" s="25">
        <f t="shared" si="8"/>
        <v>17525.35497</v>
      </c>
      <c r="O889" s="25">
        <f t="shared" si="10"/>
        <v>22334971.24</v>
      </c>
      <c r="P889" s="25"/>
    </row>
    <row r="890" ht="15.75" customHeight="1">
      <c r="A890" s="7">
        <v>43254.0</v>
      </c>
      <c r="B890" s="19">
        <v>266067.2667</v>
      </c>
      <c r="C890" s="23">
        <f t="shared" si="1"/>
        <v>266.0672667</v>
      </c>
      <c r="D890" s="16">
        <f t="shared" si="2"/>
        <v>4.7</v>
      </c>
      <c r="E890" s="16">
        <f t="shared" si="3"/>
        <v>1250.516153</v>
      </c>
      <c r="F890" s="25">
        <f t="shared" si="4"/>
        <v>30012.38768</v>
      </c>
      <c r="G890" s="19">
        <f t="shared" si="13"/>
        <v>4218577.886</v>
      </c>
      <c r="H890" s="25">
        <v>618.33</v>
      </c>
      <c r="I890" s="28">
        <v>0.24983333333333332</v>
      </c>
      <c r="J890" s="25">
        <v>3.0</v>
      </c>
      <c r="K890" s="16">
        <f t="shared" si="5"/>
        <v>1735.670106</v>
      </c>
      <c r="L890" s="20">
        <f t="shared" si="6"/>
        <v>445494.5964</v>
      </c>
      <c r="M890" s="25">
        <f t="shared" si="7"/>
        <v>10.10530361</v>
      </c>
      <c r="N890" s="25">
        <f t="shared" si="8"/>
        <v>17291.52769</v>
      </c>
      <c r="O890" s="25">
        <f t="shared" si="10"/>
        <v>22352262.77</v>
      </c>
      <c r="P890" s="25"/>
    </row>
    <row r="891" ht="15.75" customHeight="1">
      <c r="A891" s="7">
        <v>43255.0</v>
      </c>
      <c r="B891" s="19">
        <v>267430.541</v>
      </c>
      <c r="C891" s="23">
        <f t="shared" si="1"/>
        <v>267.430541</v>
      </c>
      <c r="D891" s="16">
        <f t="shared" si="2"/>
        <v>4.7</v>
      </c>
      <c r="E891" s="16">
        <f t="shared" si="3"/>
        <v>1256.923543</v>
      </c>
      <c r="F891" s="25">
        <f t="shared" si="4"/>
        <v>30166.16502</v>
      </c>
      <c r="G891" s="19">
        <f t="shared" si="13"/>
        <v>4248744.051</v>
      </c>
      <c r="H891" s="25">
        <v>592.99</v>
      </c>
      <c r="I891" s="28">
        <v>0.2455</v>
      </c>
      <c r="J891" s="25">
        <v>3.0</v>
      </c>
      <c r="K891" s="16">
        <f t="shared" si="5"/>
        <v>1714.304054</v>
      </c>
      <c r="L891" s="20">
        <f t="shared" si="6"/>
        <v>434778.8187</v>
      </c>
      <c r="M891" s="25">
        <f t="shared" si="7"/>
        <v>10.40741765</v>
      </c>
      <c r="N891" s="25">
        <f t="shared" si="8"/>
        <v>17596.74134</v>
      </c>
      <c r="O891" s="25">
        <f t="shared" si="10"/>
        <v>22369859.51</v>
      </c>
      <c r="P891" s="25"/>
    </row>
    <row r="892" ht="15.75" customHeight="1">
      <c r="A892" s="7">
        <v>43256.0</v>
      </c>
      <c r="B892" s="19">
        <v>266560.0064</v>
      </c>
      <c r="C892" s="23">
        <f t="shared" si="1"/>
        <v>266.5600064</v>
      </c>
      <c r="D892" s="16">
        <f t="shared" si="2"/>
        <v>4.7</v>
      </c>
      <c r="E892" s="16">
        <f t="shared" si="3"/>
        <v>1252.83203</v>
      </c>
      <c r="F892" s="25">
        <f t="shared" si="4"/>
        <v>30067.96872</v>
      </c>
      <c r="G892" s="19">
        <f t="shared" si="13"/>
        <v>4278812.02</v>
      </c>
      <c r="H892" s="25">
        <v>609.3</v>
      </c>
      <c r="I892" s="28">
        <v>0.24883333333333332</v>
      </c>
      <c r="J892" s="25">
        <v>3.0</v>
      </c>
      <c r="K892" s="16">
        <f t="shared" si="5"/>
        <v>1731.924279</v>
      </c>
      <c r="L892" s="20">
        <f t="shared" si="6"/>
        <v>440752.8466</v>
      </c>
      <c r="M892" s="25">
        <f t="shared" si="7"/>
        <v>10.23293518</v>
      </c>
      <c r="N892" s="25">
        <f t="shared" si="8"/>
        <v>17361.01808</v>
      </c>
      <c r="O892" s="25">
        <f t="shared" si="10"/>
        <v>22387220.53</v>
      </c>
      <c r="P892" s="25"/>
    </row>
    <row r="893" ht="15.75" customHeight="1">
      <c r="A893" s="7">
        <v>43257.0</v>
      </c>
      <c r="B893" s="19">
        <v>265007.3855</v>
      </c>
      <c r="C893" s="23">
        <f t="shared" si="1"/>
        <v>265.0073855</v>
      </c>
      <c r="D893" s="16">
        <f t="shared" si="2"/>
        <v>4.7</v>
      </c>
      <c r="E893" s="16">
        <f t="shared" si="3"/>
        <v>1245.534712</v>
      </c>
      <c r="F893" s="25">
        <f t="shared" si="4"/>
        <v>29892.83308</v>
      </c>
      <c r="G893" s="19">
        <f t="shared" si="13"/>
        <v>4308704.853</v>
      </c>
      <c r="H893" s="25">
        <v>607.12</v>
      </c>
      <c r="I893" s="28">
        <v>0.2475</v>
      </c>
      <c r="J893" s="25">
        <v>3.0</v>
      </c>
      <c r="K893" s="16">
        <f t="shared" si="5"/>
        <v>1712.610229</v>
      </c>
      <c r="L893" s="20">
        <f t="shared" si="6"/>
        <v>441541.8182</v>
      </c>
      <c r="M893" s="25">
        <f t="shared" si="7"/>
        <v>10.15515355</v>
      </c>
      <c r="N893" s="25">
        <f t="shared" si="8"/>
        <v>17454.54545</v>
      </c>
      <c r="O893" s="25">
        <f t="shared" si="10"/>
        <v>22404675.07</v>
      </c>
      <c r="P893" s="25"/>
    </row>
    <row r="894" ht="15.75" customHeight="1">
      <c r="A894" s="7">
        <v>43258.0</v>
      </c>
      <c r="B894" s="19">
        <v>267538.3994</v>
      </c>
      <c r="C894" s="23">
        <f t="shared" si="1"/>
        <v>267.5383994</v>
      </c>
      <c r="D894" s="16">
        <f t="shared" si="2"/>
        <v>4.7</v>
      </c>
      <c r="E894" s="16">
        <f t="shared" si="3"/>
        <v>1257.430477</v>
      </c>
      <c r="F894" s="25">
        <f t="shared" si="4"/>
        <v>30178.33145</v>
      </c>
      <c r="G894" s="19">
        <f t="shared" si="13"/>
        <v>4338883.184</v>
      </c>
      <c r="H894" s="25">
        <v>605.19</v>
      </c>
      <c r="I894" s="28">
        <v>0.24733333333333332</v>
      </c>
      <c r="J894" s="25">
        <v>3.0</v>
      </c>
      <c r="K894" s="16">
        <f t="shared" si="5"/>
        <v>1727.802619</v>
      </c>
      <c r="L894" s="20">
        <f t="shared" si="6"/>
        <v>440434.7709</v>
      </c>
      <c r="M894" s="25">
        <f t="shared" si="7"/>
        <v>10.27791178</v>
      </c>
      <c r="N894" s="25">
        <f t="shared" si="8"/>
        <v>17466.30728</v>
      </c>
      <c r="O894" s="25">
        <f t="shared" si="10"/>
        <v>22422141.38</v>
      </c>
      <c r="P894" s="25"/>
    </row>
    <row r="895" ht="15.75" customHeight="1">
      <c r="A895" s="7">
        <v>43259.0</v>
      </c>
      <c r="B895" s="19">
        <v>268957.8818</v>
      </c>
      <c r="C895" s="23">
        <f t="shared" si="1"/>
        <v>268.9578818</v>
      </c>
      <c r="D895" s="16">
        <f t="shared" si="2"/>
        <v>4.7</v>
      </c>
      <c r="E895" s="16">
        <f t="shared" si="3"/>
        <v>1264.102044</v>
      </c>
      <c r="F895" s="25">
        <f t="shared" si="4"/>
        <v>30338.44907</v>
      </c>
      <c r="G895" s="19">
        <f t="shared" si="13"/>
        <v>4369221.633</v>
      </c>
      <c r="H895" s="25">
        <v>601.08</v>
      </c>
      <c r="I895" s="28">
        <v>0.24666666666666667</v>
      </c>
      <c r="J895" s="25">
        <v>3.0</v>
      </c>
      <c r="K895" s="16">
        <f t="shared" si="5"/>
        <v>1732.287987</v>
      </c>
      <c r="L895" s="20">
        <f t="shared" si="6"/>
        <v>438625.9459</v>
      </c>
      <c r="M895" s="25">
        <f t="shared" si="7"/>
        <v>10.37505283</v>
      </c>
      <c r="N895" s="25">
        <f t="shared" si="8"/>
        <v>17513.51351</v>
      </c>
      <c r="O895" s="25">
        <f t="shared" si="10"/>
        <v>22439654.89</v>
      </c>
      <c r="P895" s="25"/>
    </row>
    <row r="896" ht="15.75" customHeight="1">
      <c r="A896" s="7">
        <v>43260.0</v>
      </c>
      <c r="B896" s="19">
        <v>280223.7453</v>
      </c>
      <c r="C896" s="23">
        <f t="shared" si="1"/>
        <v>280.2237453</v>
      </c>
      <c r="D896" s="16">
        <f t="shared" si="2"/>
        <v>4.7</v>
      </c>
      <c r="E896" s="16">
        <f t="shared" si="3"/>
        <v>1317.051603</v>
      </c>
      <c r="F896" s="25">
        <f t="shared" si="4"/>
        <v>31609.23847</v>
      </c>
      <c r="G896" s="19">
        <f t="shared" si="13"/>
        <v>4400830.872</v>
      </c>
      <c r="H896" s="25">
        <v>597.56</v>
      </c>
      <c r="I896" s="28">
        <v>0.24833333333333335</v>
      </c>
      <c r="J896" s="25">
        <v>3.0</v>
      </c>
      <c r="K896" s="16">
        <f t="shared" si="5"/>
        <v>1817.043415</v>
      </c>
      <c r="L896" s="20">
        <f t="shared" si="6"/>
        <v>433130.7383</v>
      </c>
      <c r="M896" s="25">
        <f t="shared" si="7"/>
        <v>10.94677739</v>
      </c>
      <c r="N896" s="25">
        <f t="shared" si="8"/>
        <v>17395.97315</v>
      </c>
      <c r="O896" s="25">
        <f t="shared" si="10"/>
        <v>22457050.87</v>
      </c>
      <c r="P896" s="25"/>
    </row>
    <row r="897" ht="15.75" customHeight="1">
      <c r="A897" s="7">
        <v>43261.0</v>
      </c>
      <c r="B897" s="19">
        <v>269619.0449</v>
      </c>
      <c r="C897" s="23">
        <f t="shared" si="1"/>
        <v>269.6190449</v>
      </c>
      <c r="D897" s="16">
        <f t="shared" si="2"/>
        <v>4.7</v>
      </c>
      <c r="E897" s="16">
        <f t="shared" si="3"/>
        <v>1267.209511</v>
      </c>
      <c r="F897" s="25">
        <f t="shared" si="4"/>
        <v>30413.02826</v>
      </c>
      <c r="G897" s="19">
        <f t="shared" si="13"/>
        <v>4431243.9</v>
      </c>
      <c r="H897" s="25">
        <v>526.48</v>
      </c>
      <c r="I897" s="28">
        <v>0.249</v>
      </c>
      <c r="J897" s="25">
        <v>3.0</v>
      </c>
      <c r="K897" s="16">
        <f t="shared" si="5"/>
        <v>1752.973157</v>
      </c>
      <c r="L897" s="20">
        <f t="shared" si="6"/>
        <v>380587.9518</v>
      </c>
      <c r="M897" s="25">
        <f t="shared" si="7"/>
        <v>11.98659658</v>
      </c>
      <c r="N897" s="25">
        <f t="shared" si="8"/>
        <v>17349.39759</v>
      </c>
      <c r="O897" s="25">
        <f t="shared" si="10"/>
        <v>22474400.26</v>
      </c>
      <c r="P897" s="25"/>
    </row>
    <row r="898" ht="15.75" customHeight="1">
      <c r="A898" s="7">
        <v>43262.0</v>
      </c>
      <c r="B898" s="19">
        <v>274305.6302</v>
      </c>
      <c r="C898" s="23">
        <f t="shared" si="1"/>
        <v>274.3056302</v>
      </c>
      <c r="D898" s="16">
        <f t="shared" si="2"/>
        <v>4.7</v>
      </c>
      <c r="E898" s="16">
        <f t="shared" si="3"/>
        <v>1289.236462</v>
      </c>
      <c r="F898" s="25">
        <f t="shared" si="4"/>
        <v>30941.67509</v>
      </c>
      <c r="G898" s="19">
        <f t="shared" si="13"/>
        <v>4462185.575</v>
      </c>
      <c r="H898" s="25">
        <v>533.28</v>
      </c>
      <c r="I898" s="28">
        <v>0.24816666666666667</v>
      </c>
      <c r="J898" s="25">
        <v>3.0</v>
      </c>
      <c r="K898" s="16">
        <f t="shared" si="5"/>
        <v>1777.475085</v>
      </c>
      <c r="L898" s="20">
        <f t="shared" si="6"/>
        <v>386798.1195</v>
      </c>
      <c r="M898" s="25">
        <f t="shared" si="7"/>
        <v>11.99915674</v>
      </c>
      <c r="N898" s="25">
        <f t="shared" si="8"/>
        <v>17407.65615</v>
      </c>
      <c r="O898" s="25">
        <f t="shared" si="10"/>
        <v>22491807.92</v>
      </c>
      <c r="P898" s="25"/>
    </row>
    <row r="899" ht="15.75" customHeight="1">
      <c r="A899" s="7">
        <v>43263.0</v>
      </c>
      <c r="B899" s="19">
        <v>277830.7046</v>
      </c>
      <c r="C899" s="23">
        <f t="shared" si="1"/>
        <v>277.8307046</v>
      </c>
      <c r="D899" s="16">
        <f t="shared" si="2"/>
        <v>4.7</v>
      </c>
      <c r="E899" s="16">
        <f t="shared" si="3"/>
        <v>1305.804312</v>
      </c>
      <c r="F899" s="25">
        <f t="shared" si="4"/>
        <v>31339.30348</v>
      </c>
      <c r="G899" s="19">
        <f t="shared" si="13"/>
        <v>4493524.879</v>
      </c>
      <c r="H899" s="25">
        <v>496.84</v>
      </c>
      <c r="I899" s="28">
        <v>0.24466666666666667</v>
      </c>
      <c r="J899" s="25">
        <v>3.0</v>
      </c>
      <c r="K899" s="16">
        <f t="shared" si="5"/>
        <v>1774.926601</v>
      </c>
      <c r="L899" s="20">
        <f t="shared" si="6"/>
        <v>365522.6158</v>
      </c>
      <c r="M899" s="25">
        <f t="shared" si="7"/>
        <v>12.86075148</v>
      </c>
      <c r="N899" s="25">
        <f t="shared" si="8"/>
        <v>17656.67575</v>
      </c>
      <c r="O899" s="25">
        <f t="shared" si="10"/>
        <v>22509464.6</v>
      </c>
      <c r="P899" s="25"/>
    </row>
    <row r="900" ht="15.75" customHeight="1">
      <c r="A900" s="7">
        <v>43264.0</v>
      </c>
      <c r="B900" s="19">
        <v>270306.5868</v>
      </c>
      <c r="C900" s="23">
        <f t="shared" si="1"/>
        <v>270.3065868</v>
      </c>
      <c r="D900" s="16">
        <f t="shared" si="2"/>
        <v>4.7</v>
      </c>
      <c r="E900" s="16">
        <f t="shared" si="3"/>
        <v>1270.440958</v>
      </c>
      <c r="F900" s="25">
        <f t="shared" si="4"/>
        <v>30490.58299</v>
      </c>
      <c r="G900" s="19">
        <f t="shared" si="13"/>
        <v>4524015.462</v>
      </c>
      <c r="H900" s="25">
        <v>477.49</v>
      </c>
      <c r="I900" s="28">
        <v>0.2445</v>
      </c>
      <c r="J900" s="25">
        <v>3.0</v>
      </c>
      <c r="K900" s="16">
        <f t="shared" si="5"/>
        <v>1725.682301</v>
      </c>
      <c r="L900" s="20">
        <f t="shared" si="6"/>
        <v>351526.3804</v>
      </c>
      <c r="M900" s="25">
        <f t="shared" si="7"/>
        <v>13.01065213</v>
      </c>
      <c r="N900" s="25">
        <f t="shared" si="8"/>
        <v>17668.71166</v>
      </c>
      <c r="O900" s="25">
        <f t="shared" si="10"/>
        <v>22527133.31</v>
      </c>
      <c r="P900" s="25"/>
    </row>
    <row r="901" ht="15.75" customHeight="1">
      <c r="A901" s="7">
        <v>43265.0</v>
      </c>
      <c r="B901" s="19">
        <v>269852.2189</v>
      </c>
      <c r="C901" s="23">
        <f t="shared" si="1"/>
        <v>269.8522189</v>
      </c>
      <c r="D901" s="16">
        <f t="shared" si="2"/>
        <v>4.7</v>
      </c>
      <c r="E901" s="16">
        <f t="shared" si="3"/>
        <v>1268.305429</v>
      </c>
      <c r="F901" s="25">
        <f t="shared" si="4"/>
        <v>30439.33029</v>
      </c>
      <c r="G901" s="19">
        <f t="shared" si="13"/>
        <v>4554454.792</v>
      </c>
      <c r="H901" s="25">
        <v>519.74</v>
      </c>
      <c r="I901" s="28">
        <v>0.2445</v>
      </c>
      <c r="J901" s="25">
        <v>3.0</v>
      </c>
      <c r="K901" s="16">
        <f t="shared" si="5"/>
        <v>1722.781541</v>
      </c>
      <c r="L901" s="20">
        <f t="shared" si="6"/>
        <v>382630.6748</v>
      </c>
      <c r="M901" s="25">
        <f t="shared" si="7"/>
        <v>11.93291559</v>
      </c>
      <c r="N901" s="25">
        <f t="shared" si="8"/>
        <v>17668.71166</v>
      </c>
      <c r="O901" s="25">
        <f t="shared" si="10"/>
        <v>22544802.02</v>
      </c>
      <c r="P901" s="25"/>
    </row>
    <row r="902" ht="15.75" customHeight="1">
      <c r="A902" s="7">
        <v>43266.0</v>
      </c>
      <c r="B902" s="19">
        <v>269008.4063</v>
      </c>
      <c r="C902" s="23">
        <f t="shared" si="1"/>
        <v>269.0084063</v>
      </c>
      <c r="D902" s="16">
        <f t="shared" si="2"/>
        <v>4.7</v>
      </c>
      <c r="E902" s="16">
        <f t="shared" si="3"/>
        <v>1264.33951</v>
      </c>
      <c r="F902" s="25">
        <f t="shared" si="4"/>
        <v>30344.14823</v>
      </c>
      <c r="G902" s="19">
        <f t="shared" si="13"/>
        <v>4584798.94</v>
      </c>
      <c r="H902" s="25">
        <v>491.0</v>
      </c>
      <c r="I902" s="28">
        <v>0.24366666666666664</v>
      </c>
      <c r="J902" s="25">
        <v>3.0</v>
      </c>
      <c r="K902" s="16">
        <f t="shared" si="5"/>
        <v>1711.541077</v>
      </c>
      <c r="L902" s="20">
        <f t="shared" si="6"/>
        <v>362708.6183</v>
      </c>
      <c r="M902" s="25">
        <f t="shared" si="7"/>
        <v>12.54897735</v>
      </c>
      <c r="N902" s="25">
        <f t="shared" si="8"/>
        <v>17729.13817</v>
      </c>
      <c r="O902" s="25">
        <f t="shared" si="10"/>
        <v>22562531.16</v>
      </c>
      <c r="P902" s="25"/>
    </row>
    <row r="903" ht="15.75" customHeight="1">
      <c r="A903" s="7">
        <v>43267.0</v>
      </c>
      <c r="B903" s="19">
        <v>271809.3725</v>
      </c>
      <c r="C903" s="23">
        <f t="shared" si="1"/>
        <v>271.8093725</v>
      </c>
      <c r="D903" s="16">
        <f t="shared" si="2"/>
        <v>4.7</v>
      </c>
      <c r="E903" s="16">
        <f t="shared" si="3"/>
        <v>1277.504051</v>
      </c>
      <c r="F903" s="25">
        <f t="shared" si="4"/>
        <v>30660.09722</v>
      </c>
      <c r="G903" s="19">
        <f t="shared" si="13"/>
        <v>4615459.037</v>
      </c>
      <c r="H903" s="25">
        <v>499.64</v>
      </c>
      <c r="I903" s="28">
        <v>0.23916666666666667</v>
      </c>
      <c r="J903" s="25">
        <v>3.0</v>
      </c>
      <c r="K903" s="16">
        <f t="shared" si="5"/>
        <v>1697.424364</v>
      </c>
      <c r="L903" s="20">
        <f t="shared" si="6"/>
        <v>376035.6794</v>
      </c>
      <c r="M903" s="25">
        <f t="shared" si="7"/>
        <v>12.23026121</v>
      </c>
      <c r="N903" s="25">
        <f t="shared" si="8"/>
        <v>18062.71777</v>
      </c>
      <c r="O903" s="25">
        <f t="shared" si="10"/>
        <v>22580593.88</v>
      </c>
      <c r="P903" s="25"/>
    </row>
    <row r="904" ht="15.75" customHeight="1">
      <c r="A904" s="7">
        <v>43268.0</v>
      </c>
      <c r="B904" s="19">
        <v>269649.1862</v>
      </c>
      <c r="C904" s="23">
        <f t="shared" si="1"/>
        <v>269.6491862</v>
      </c>
      <c r="D904" s="16">
        <f t="shared" si="2"/>
        <v>4.7</v>
      </c>
      <c r="E904" s="16">
        <f t="shared" si="3"/>
        <v>1267.351175</v>
      </c>
      <c r="F904" s="25">
        <f t="shared" si="4"/>
        <v>30416.4282</v>
      </c>
      <c r="G904" s="19">
        <f t="shared" si="13"/>
        <v>4645875.466</v>
      </c>
      <c r="H904" s="25">
        <v>500.45</v>
      </c>
      <c r="I904" s="28">
        <v>0.23833333333333334</v>
      </c>
      <c r="J904" s="25">
        <v>3.0</v>
      </c>
      <c r="K904" s="16">
        <f t="shared" si="5"/>
        <v>1678.066834</v>
      </c>
      <c r="L904" s="20">
        <f t="shared" si="6"/>
        <v>377962.2378</v>
      </c>
      <c r="M904" s="25">
        <f t="shared" si="7"/>
        <v>12.07121711</v>
      </c>
      <c r="N904" s="25">
        <f t="shared" si="8"/>
        <v>18125.87413</v>
      </c>
      <c r="O904" s="25">
        <f t="shared" si="10"/>
        <v>22598719.75</v>
      </c>
      <c r="P904" s="25"/>
    </row>
    <row r="905" ht="15.75" customHeight="1">
      <c r="A905" s="7">
        <v>43269.0</v>
      </c>
      <c r="B905" s="19">
        <v>279860.27</v>
      </c>
      <c r="C905" s="23">
        <f t="shared" si="1"/>
        <v>279.86027</v>
      </c>
      <c r="D905" s="16">
        <f t="shared" si="2"/>
        <v>4.7</v>
      </c>
      <c r="E905" s="16">
        <f t="shared" si="3"/>
        <v>1315.343269</v>
      </c>
      <c r="F905" s="25">
        <f t="shared" si="4"/>
        <v>31568.23846</v>
      </c>
      <c r="G905" s="19">
        <f t="shared" si="13"/>
        <v>4677443.704</v>
      </c>
      <c r="H905" s="25">
        <v>518.89</v>
      </c>
      <c r="I905" s="28">
        <v>0.23633333333333334</v>
      </c>
      <c r="J905" s="25">
        <v>3.0</v>
      </c>
      <c r="K905" s="16">
        <f t="shared" si="5"/>
        <v>1726.996996</v>
      </c>
      <c r="L905" s="20">
        <f t="shared" si="6"/>
        <v>395205.3597</v>
      </c>
      <c r="M905" s="25">
        <f t="shared" si="7"/>
        <v>11.98170939</v>
      </c>
      <c r="N905" s="25">
        <f t="shared" si="8"/>
        <v>18279.26657</v>
      </c>
      <c r="O905" s="25">
        <f t="shared" si="10"/>
        <v>22616999.02</v>
      </c>
      <c r="P905" s="25"/>
    </row>
    <row r="906" ht="15.75" customHeight="1">
      <c r="A906" s="7">
        <v>43270.0</v>
      </c>
      <c r="B906" s="19">
        <v>282435.7599</v>
      </c>
      <c r="C906" s="23">
        <f t="shared" si="1"/>
        <v>282.4357599</v>
      </c>
      <c r="D906" s="16">
        <f t="shared" si="2"/>
        <v>4.7</v>
      </c>
      <c r="E906" s="16">
        <f t="shared" si="3"/>
        <v>1327.448072</v>
      </c>
      <c r="F906" s="25">
        <f t="shared" si="4"/>
        <v>31858.75372</v>
      </c>
      <c r="G906" s="19">
        <f t="shared" si="13"/>
        <v>4709302.458</v>
      </c>
      <c r="H906" s="25">
        <v>537.96</v>
      </c>
      <c r="I906" s="28">
        <v>0.24216666666666667</v>
      </c>
      <c r="J906" s="25">
        <v>3.0</v>
      </c>
      <c r="K906" s="16">
        <f t="shared" si="5"/>
        <v>1785.909304</v>
      </c>
      <c r="L906" s="20">
        <f t="shared" si="6"/>
        <v>399860.1514</v>
      </c>
      <c r="M906" s="25">
        <f t="shared" si="7"/>
        <v>11.95121104</v>
      </c>
      <c r="N906" s="25">
        <f t="shared" si="8"/>
        <v>17838.95389</v>
      </c>
      <c r="O906" s="25">
        <f t="shared" si="10"/>
        <v>22634837.97</v>
      </c>
      <c r="P906" s="25"/>
    </row>
    <row r="907" ht="15.75" customHeight="1">
      <c r="A907" s="7">
        <v>43271.0</v>
      </c>
      <c r="B907" s="19">
        <v>279162.6223</v>
      </c>
      <c r="C907" s="23">
        <f t="shared" si="1"/>
        <v>279.1626223</v>
      </c>
      <c r="D907" s="16">
        <f t="shared" si="2"/>
        <v>4.7</v>
      </c>
      <c r="E907" s="16">
        <f t="shared" si="3"/>
        <v>1312.064325</v>
      </c>
      <c r="F907" s="25">
        <f t="shared" si="4"/>
        <v>31489.5438</v>
      </c>
      <c r="G907" s="19">
        <f t="shared" si="13"/>
        <v>4740792.002</v>
      </c>
      <c r="H907" s="25">
        <v>536.27</v>
      </c>
      <c r="I907" s="28">
        <v>0.24033333333333334</v>
      </c>
      <c r="J907" s="25">
        <v>3.0</v>
      </c>
      <c r="K907" s="16">
        <f t="shared" si="5"/>
        <v>1751.848848</v>
      </c>
      <c r="L907" s="20">
        <f t="shared" si="6"/>
        <v>401644.6602</v>
      </c>
      <c r="M907" s="25">
        <f t="shared" si="7"/>
        <v>11.76022499</v>
      </c>
      <c r="N907" s="25">
        <f t="shared" si="8"/>
        <v>17975.03467</v>
      </c>
      <c r="O907" s="25">
        <f t="shared" si="10"/>
        <v>22652813</v>
      </c>
      <c r="P907" s="25"/>
    </row>
    <row r="908" ht="15.75" customHeight="1">
      <c r="A908" s="7">
        <v>43272.0</v>
      </c>
      <c r="B908" s="19">
        <v>282764.1807</v>
      </c>
      <c r="C908" s="23">
        <f t="shared" si="1"/>
        <v>282.7641807</v>
      </c>
      <c r="D908" s="16">
        <f t="shared" si="2"/>
        <v>4.7</v>
      </c>
      <c r="E908" s="16">
        <f t="shared" si="3"/>
        <v>1328.991649</v>
      </c>
      <c r="F908" s="25">
        <f t="shared" si="4"/>
        <v>31895.79958</v>
      </c>
      <c r="G908" s="19">
        <f t="shared" si="13"/>
        <v>4772687.801</v>
      </c>
      <c r="H908" s="25">
        <v>527.37</v>
      </c>
      <c r="I908" s="28">
        <v>0.23816666666666667</v>
      </c>
      <c r="J908" s="25">
        <v>3.0</v>
      </c>
      <c r="K908" s="16">
        <f t="shared" si="5"/>
        <v>1758.45284</v>
      </c>
      <c r="L908" s="20">
        <f t="shared" si="6"/>
        <v>398572.1484</v>
      </c>
      <c r="M908" s="25">
        <f t="shared" si="7"/>
        <v>12.00377386</v>
      </c>
      <c r="N908" s="25">
        <f t="shared" si="8"/>
        <v>18138.55843</v>
      </c>
      <c r="O908" s="25">
        <f t="shared" si="10"/>
        <v>22670951.56</v>
      </c>
      <c r="P908" s="25"/>
    </row>
    <row r="909" ht="15.75" customHeight="1">
      <c r="A909" s="7">
        <v>43273.0</v>
      </c>
      <c r="B909" s="19">
        <v>284625.7577</v>
      </c>
      <c r="C909" s="23">
        <f t="shared" si="1"/>
        <v>284.6257577</v>
      </c>
      <c r="D909" s="16">
        <f t="shared" si="2"/>
        <v>4.7</v>
      </c>
      <c r="E909" s="16">
        <f t="shared" si="3"/>
        <v>1337.741061</v>
      </c>
      <c r="F909" s="25">
        <f t="shared" si="4"/>
        <v>32105.78547</v>
      </c>
      <c r="G909" s="19">
        <f t="shared" si="13"/>
        <v>4804793.587</v>
      </c>
      <c r="H909" s="25">
        <v>465.82</v>
      </c>
      <c r="I909" s="28">
        <v>0.24183333333333332</v>
      </c>
      <c r="J909" s="25">
        <v>3.0</v>
      </c>
      <c r="K909" s="16">
        <f t="shared" si="5"/>
        <v>1797.279889</v>
      </c>
      <c r="L909" s="20">
        <f t="shared" si="6"/>
        <v>346716.4714</v>
      </c>
      <c r="M909" s="25">
        <f t="shared" si="7"/>
        <v>13.88993087</v>
      </c>
      <c r="N909" s="25">
        <f t="shared" si="8"/>
        <v>17863.54238</v>
      </c>
      <c r="O909" s="25">
        <f t="shared" si="10"/>
        <v>22688815.11</v>
      </c>
      <c r="P909" s="25"/>
    </row>
    <row r="910" ht="15.75" customHeight="1">
      <c r="A910" s="7">
        <v>43274.0</v>
      </c>
      <c r="B910" s="19">
        <v>280672.2867</v>
      </c>
      <c r="C910" s="23">
        <f t="shared" si="1"/>
        <v>280.6722867</v>
      </c>
      <c r="D910" s="16">
        <f t="shared" si="2"/>
        <v>4.7</v>
      </c>
      <c r="E910" s="16">
        <f t="shared" si="3"/>
        <v>1319.159747</v>
      </c>
      <c r="F910" s="25">
        <f t="shared" si="4"/>
        <v>31659.83394</v>
      </c>
      <c r="G910" s="19">
        <f t="shared" si="13"/>
        <v>4836453.42</v>
      </c>
      <c r="H910" s="25">
        <v>474.52</v>
      </c>
      <c r="I910" s="28">
        <v>0.23733333333333334</v>
      </c>
      <c r="J910" s="25">
        <v>3.0</v>
      </c>
      <c r="K910" s="16">
        <f t="shared" si="5"/>
        <v>1739.336556</v>
      </c>
      <c r="L910" s="20">
        <f t="shared" si="6"/>
        <v>359888.764</v>
      </c>
      <c r="M910" s="25">
        <f t="shared" si="7"/>
        <v>13.19567479</v>
      </c>
      <c r="N910" s="25">
        <f t="shared" si="8"/>
        <v>18202.24719</v>
      </c>
      <c r="O910" s="25">
        <f t="shared" si="10"/>
        <v>22707017.35</v>
      </c>
      <c r="P910" s="25"/>
    </row>
    <row r="911" ht="15.75" customHeight="1">
      <c r="A911" s="7">
        <v>43275.0</v>
      </c>
      <c r="B911" s="19">
        <v>281667.0977</v>
      </c>
      <c r="C911" s="23">
        <f t="shared" si="1"/>
        <v>281.6670977</v>
      </c>
      <c r="D911" s="16">
        <f t="shared" si="2"/>
        <v>4.7</v>
      </c>
      <c r="E911" s="16">
        <f t="shared" si="3"/>
        <v>1323.835359</v>
      </c>
      <c r="F911" s="25">
        <f t="shared" si="4"/>
        <v>31772.04862</v>
      </c>
      <c r="G911" s="19">
        <f t="shared" si="13"/>
        <v>4868225.469</v>
      </c>
      <c r="H911" s="25">
        <v>457.67</v>
      </c>
      <c r="I911" s="28">
        <v>0.23916666666666667</v>
      </c>
      <c r="J911" s="25">
        <v>3.0</v>
      </c>
      <c r="K911" s="16">
        <f t="shared" si="5"/>
        <v>1758.984945</v>
      </c>
      <c r="L911" s="20">
        <f t="shared" si="6"/>
        <v>344448.5017</v>
      </c>
      <c r="M911" s="25">
        <f t="shared" si="7"/>
        <v>13.83605174</v>
      </c>
      <c r="N911" s="25">
        <f t="shared" si="8"/>
        <v>18062.71777</v>
      </c>
      <c r="O911" s="25">
        <f t="shared" si="10"/>
        <v>22725080.07</v>
      </c>
      <c r="P911" s="25"/>
    </row>
    <row r="912" ht="15.75" customHeight="1">
      <c r="A912" s="7">
        <v>43276.0</v>
      </c>
      <c r="B912" s="19">
        <v>282781.5154</v>
      </c>
      <c r="C912" s="23">
        <f t="shared" si="1"/>
        <v>282.7815154</v>
      </c>
      <c r="D912" s="16">
        <f t="shared" si="2"/>
        <v>4.7</v>
      </c>
      <c r="E912" s="16">
        <f t="shared" si="3"/>
        <v>1329.073122</v>
      </c>
      <c r="F912" s="25">
        <f t="shared" si="4"/>
        <v>31897.75494</v>
      </c>
      <c r="G912" s="19">
        <f t="shared" si="13"/>
        <v>4900123.224</v>
      </c>
      <c r="H912" s="25">
        <v>460.31</v>
      </c>
      <c r="I912" s="28">
        <v>0.24800000000000003</v>
      </c>
      <c r="J912" s="25">
        <v>3.0</v>
      </c>
      <c r="K912" s="16">
        <f t="shared" si="5"/>
        <v>1831.167413</v>
      </c>
      <c r="L912" s="20">
        <f t="shared" si="6"/>
        <v>334095.9677</v>
      </c>
      <c r="M912" s="25">
        <f t="shared" si="7"/>
        <v>14.32122415</v>
      </c>
      <c r="N912" s="25">
        <f t="shared" si="8"/>
        <v>17419.35484</v>
      </c>
      <c r="O912" s="25">
        <f t="shared" si="10"/>
        <v>22742499.43</v>
      </c>
      <c r="P912" s="25"/>
    </row>
    <row r="913" ht="15.75" customHeight="1">
      <c r="A913" s="7">
        <v>43277.0</v>
      </c>
      <c r="B913" s="19">
        <v>280157.7279</v>
      </c>
      <c r="C913" s="23">
        <f t="shared" si="1"/>
        <v>280.1577279</v>
      </c>
      <c r="D913" s="16">
        <f t="shared" si="2"/>
        <v>4.7</v>
      </c>
      <c r="E913" s="16">
        <f t="shared" si="3"/>
        <v>1316.741321</v>
      </c>
      <c r="F913" s="25">
        <f t="shared" si="4"/>
        <v>31601.79171</v>
      </c>
      <c r="G913" s="19">
        <f t="shared" si="13"/>
        <v>4931725.016</v>
      </c>
      <c r="H913" s="25">
        <v>432.77</v>
      </c>
      <c r="I913" s="28">
        <v>0.24316666666666667</v>
      </c>
      <c r="J913" s="25">
        <v>3.0</v>
      </c>
      <c r="K913" s="16">
        <f t="shared" si="5"/>
        <v>1778.819988</v>
      </c>
      <c r="L913" s="20">
        <f t="shared" si="6"/>
        <v>320350.6511</v>
      </c>
      <c r="M913" s="25">
        <f t="shared" si="7"/>
        <v>14.7971254</v>
      </c>
      <c r="N913" s="25">
        <f t="shared" si="8"/>
        <v>17765.59287</v>
      </c>
      <c r="O913" s="25">
        <f t="shared" si="10"/>
        <v>22760265.02</v>
      </c>
      <c r="P913" s="25"/>
    </row>
    <row r="914" ht="15.75" customHeight="1">
      <c r="A914" s="7">
        <v>43278.0</v>
      </c>
      <c r="B914" s="19">
        <v>288133.7823</v>
      </c>
      <c r="C914" s="23">
        <f t="shared" si="1"/>
        <v>288.1337823</v>
      </c>
      <c r="D914" s="16">
        <f t="shared" si="2"/>
        <v>4.7</v>
      </c>
      <c r="E914" s="16">
        <f t="shared" si="3"/>
        <v>1354.228777</v>
      </c>
      <c r="F914" s="25">
        <f t="shared" si="4"/>
        <v>32501.49064</v>
      </c>
      <c r="G914" s="19">
        <f t="shared" si="13"/>
        <v>4964226.506</v>
      </c>
      <c r="H914" s="25">
        <v>442.37</v>
      </c>
      <c r="I914" s="28">
        <v>0.24083333333333332</v>
      </c>
      <c r="J914" s="25">
        <v>3.0</v>
      </c>
      <c r="K914" s="16">
        <f t="shared" si="5"/>
        <v>1811.907947</v>
      </c>
      <c r="L914" s="20">
        <f t="shared" si="6"/>
        <v>330629.481</v>
      </c>
      <c r="M914" s="25">
        <f t="shared" si="7"/>
        <v>14.74527795</v>
      </c>
      <c r="N914" s="25">
        <f t="shared" si="8"/>
        <v>17937.71626</v>
      </c>
      <c r="O914" s="25">
        <f t="shared" si="10"/>
        <v>22778202.73</v>
      </c>
      <c r="P914" s="25"/>
    </row>
    <row r="915" ht="15.75" customHeight="1">
      <c r="A915" s="7">
        <v>43279.0</v>
      </c>
      <c r="B915" s="19">
        <v>279301.5766</v>
      </c>
      <c r="C915" s="23">
        <f t="shared" si="1"/>
        <v>279.3015766</v>
      </c>
      <c r="D915" s="16">
        <f t="shared" si="2"/>
        <v>4.7</v>
      </c>
      <c r="E915" s="16">
        <f t="shared" si="3"/>
        <v>1312.71741</v>
      </c>
      <c r="F915" s="25">
        <f t="shared" si="4"/>
        <v>31505.21784</v>
      </c>
      <c r="G915" s="19">
        <f t="shared" si="13"/>
        <v>4995731.724</v>
      </c>
      <c r="H915" s="25">
        <v>422.37</v>
      </c>
      <c r="I915" s="28">
        <v>0.24366666666666664</v>
      </c>
      <c r="J915" s="25">
        <v>3.0</v>
      </c>
      <c r="K915" s="16">
        <f t="shared" si="5"/>
        <v>1777.03042</v>
      </c>
      <c r="L915" s="20">
        <f t="shared" si="6"/>
        <v>312010.6703</v>
      </c>
      <c r="M915" s="25">
        <f t="shared" si="7"/>
        <v>15.14622135</v>
      </c>
      <c r="N915" s="25">
        <f t="shared" si="8"/>
        <v>17729.13817</v>
      </c>
      <c r="O915" s="25">
        <f t="shared" si="10"/>
        <v>22795931.87</v>
      </c>
      <c r="P915" s="25"/>
    </row>
    <row r="916" ht="15.75" customHeight="1">
      <c r="A916" s="7">
        <v>43280.0</v>
      </c>
      <c r="B916" s="19">
        <v>277277.2425</v>
      </c>
      <c r="C916" s="23">
        <f t="shared" si="1"/>
        <v>277.2772425</v>
      </c>
      <c r="D916" s="16">
        <f t="shared" si="2"/>
        <v>4.7</v>
      </c>
      <c r="E916" s="16">
        <f t="shared" si="3"/>
        <v>1303.20304</v>
      </c>
      <c r="F916" s="25">
        <f t="shared" si="4"/>
        <v>31276.87295</v>
      </c>
      <c r="G916" s="19">
        <f t="shared" si="13"/>
        <v>5027008.597</v>
      </c>
      <c r="H916" s="25">
        <v>436.01</v>
      </c>
      <c r="I916" s="28">
        <v>0.24366666666666664</v>
      </c>
      <c r="J916" s="25">
        <v>3.0</v>
      </c>
      <c r="K916" s="16">
        <f t="shared" si="5"/>
        <v>1764.150782</v>
      </c>
      <c r="L916" s="20">
        <f t="shared" si="6"/>
        <v>322086.7305</v>
      </c>
      <c r="M916" s="25">
        <f t="shared" si="7"/>
        <v>14.56604852</v>
      </c>
      <c r="N916" s="25">
        <f t="shared" si="8"/>
        <v>17729.13817</v>
      </c>
      <c r="O916" s="25">
        <f t="shared" si="10"/>
        <v>22813661.01</v>
      </c>
      <c r="P916" s="25"/>
    </row>
    <row r="917" ht="15.75" customHeight="1">
      <c r="A917" s="7">
        <v>43281.0</v>
      </c>
      <c r="B917" s="19">
        <v>287848.4026</v>
      </c>
      <c r="C917" s="23">
        <f t="shared" si="1"/>
        <v>287.8484026</v>
      </c>
      <c r="D917" s="16">
        <f t="shared" si="2"/>
        <v>4.7</v>
      </c>
      <c r="E917" s="16">
        <f t="shared" si="3"/>
        <v>1352.887492</v>
      </c>
      <c r="F917" s="25">
        <f t="shared" si="4"/>
        <v>32469.29981</v>
      </c>
      <c r="G917" s="19">
        <f t="shared" si="13"/>
        <v>5059477.897</v>
      </c>
      <c r="H917" s="25">
        <v>455.18</v>
      </c>
      <c r="I917" s="28">
        <v>0.23816666666666667</v>
      </c>
      <c r="J917" s="25">
        <v>3.0</v>
      </c>
      <c r="K917" s="16">
        <f t="shared" si="5"/>
        <v>1790.07058</v>
      </c>
      <c r="L917" s="20">
        <f t="shared" si="6"/>
        <v>344012.8761</v>
      </c>
      <c r="M917" s="25">
        <f t="shared" si="7"/>
        <v>14.15759499</v>
      </c>
      <c r="N917" s="25">
        <f t="shared" si="8"/>
        <v>18138.55843</v>
      </c>
      <c r="O917" s="25">
        <f t="shared" si="10"/>
        <v>22831799.57</v>
      </c>
      <c r="P917" s="25"/>
    </row>
    <row r="918" ht="15.75" customHeight="1">
      <c r="A918" s="7"/>
      <c r="D918" s="16"/>
      <c r="E918" s="16"/>
      <c r="F918" s="25"/>
      <c r="G918" s="25"/>
      <c r="H918" s="25"/>
      <c r="J918" s="25"/>
      <c r="L918" s="20"/>
      <c r="M918" s="25"/>
      <c r="P918" s="25"/>
    </row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T7:T8"/>
    <mergeCell ref="R13:T13"/>
    <mergeCell ref="R14:T14"/>
    <mergeCell ref="R15:T15"/>
    <mergeCell ref="Q21:T24"/>
    <mergeCell ref="Q5:Q6"/>
    <mergeCell ref="R5:R6"/>
    <mergeCell ref="S5:S6"/>
    <mergeCell ref="T5:T6"/>
    <mergeCell ref="Q7:Q8"/>
    <mergeCell ref="R7:R8"/>
    <mergeCell ref="S7:S8"/>
  </mergeCells>
  <hyperlinks>
    <hyperlink r:id="rId2" ref="Q25"/>
  </hyperlinks>
  <printOptions/>
  <pageMargins bottom="0.75" footer="0.0" header="0.0" left="0.7" right="0.7" top="0.75"/>
  <pageSetup orientation="landscape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3" width="11.25"/>
    <col customWidth="1" min="4" max="4" width="10.13"/>
    <col customWidth="1" min="5" max="5" width="8.63"/>
    <col customWidth="1" min="6" max="6" width="13.0"/>
    <col customWidth="1" min="7" max="7" width="14.75"/>
    <col customWidth="1" min="8" max="8" width="10.13"/>
    <col customWidth="1" min="9" max="9" width="7.88"/>
    <col customWidth="1" min="10" max="10" width="8.38"/>
    <col customWidth="1" min="11" max="11" width="7.63"/>
    <col customWidth="1" min="12" max="12" width="12.13"/>
    <col customWidth="1" min="13" max="13" width="9.75"/>
    <col customWidth="1" min="14" max="14" width="11.0"/>
    <col customWidth="1" min="15" max="15" width="10.25"/>
    <col customWidth="1" min="16" max="16" width="7.63"/>
    <col customWidth="1" min="17" max="17" width="30.13"/>
    <col customWidth="1" min="18" max="19" width="10.63"/>
    <col customWidth="1" min="20" max="20" width="9.88"/>
    <col customWidth="1" min="21" max="26" width="7.63"/>
  </cols>
  <sheetData>
    <row r="1">
      <c r="A1" s="1" t="s">
        <v>1</v>
      </c>
      <c r="Q1" s="1" t="s">
        <v>6</v>
      </c>
    </row>
    <row r="2">
      <c r="A2" s="1" t="s">
        <v>7</v>
      </c>
      <c r="B2" s="2" t="s">
        <v>8</v>
      </c>
      <c r="C2" s="3"/>
      <c r="D2" s="5"/>
      <c r="E2" s="5"/>
      <c r="F2" s="5"/>
      <c r="G2" s="5"/>
      <c r="H2" s="2" t="s">
        <v>26</v>
      </c>
      <c r="I2" s="1" t="s">
        <v>38</v>
      </c>
      <c r="J2" s="5"/>
      <c r="K2" s="1" t="s">
        <v>24</v>
      </c>
      <c r="L2" s="5"/>
      <c r="M2" s="5"/>
      <c r="N2" s="1" t="s">
        <v>16</v>
      </c>
      <c r="O2" s="1" t="s">
        <v>17</v>
      </c>
      <c r="Q2" s="1" t="s">
        <v>18</v>
      </c>
    </row>
    <row r="3">
      <c r="A3" s="1" t="s">
        <v>41</v>
      </c>
      <c r="B3" s="6" t="s">
        <v>20</v>
      </c>
      <c r="C3" s="6" t="s">
        <v>20</v>
      </c>
      <c r="D3" s="4" t="s">
        <v>27</v>
      </c>
      <c r="E3" s="4" t="s">
        <v>28</v>
      </c>
      <c r="F3" s="4" t="s">
        <v>29</v>
      </c>
      <c r="G3" s="4" t="s">
        <v>30</v>
      </c>
      <c r="H3" s="4" t="s">
        <v>31</v>
      </c>
      <c r="I3" s="4" t="s">
        <v>32</v>
      </c>
      <c r="J3" s="4" t="s">
        <v>33</v>
      </c>
      <c r="K3" s="4" t="s">
        <v>34</v>
      </c>
      <c r="L3" s="4" t="s">
        <v>35</v>
      </c>
      <c r="M3" s="4" t="s">
        <v>52</v>
      </c>
      <c r="N3" s="4" t="s">
        <v>37</v>
      </c>
      <c r="O3" s="4" t="s">
        <v>39</v>
      </c>
    </row>
    <row r="4" ht="14.25" customHeight="1">
      <c r="A4" s="9">
        <v>43306.0</v>
      </c>
      <c r="B4" s="1" t="s">
        <v>40</v>
      </c>
      <c r="C4" s="1" t="s">
        <v>40</v>
      </c>
      <c r="D4" s="1" t="s">
        <v>42</v>
      </c>
      <c r="E4" s="1" t="s">
        <v>43</v>
      </c>
      <c r="F4" s="1" t="s">
        <v>44</v>
      </c>
      <c r="G4" s="5" t="s">
        <v>45</v>
      </c>
      <c r="H4" s="1" t="s">
        <v>46</v>
      </c>
      <c r="I4" s="1" t="s">
        <v>47</v>
      </c>
      <c r="J4" s="1" t="s">
        <v>48</v>
      </c>
      <c r="K4" s="1" t="s">
        <v>55</v>
      </c>
      <c r="L4" s="1" t="s">
        <v>51</v>
      </c>
      <c r="M4" s="1" t="s">
        <v>53</v>
      </c>
      <c r="N4" s="1" t="s">
        <v>56</v>
      </c>
      <c r="O4" s="1" t="s">
        <v>57</v>
      </c>
      <c r="Q4" s="11" t="s">
        <v>49</v>
      </c>
      <c r="R4" s="12">
        <v>2016.0</v>
      </c>
      <c r="S4" s="12">
        <v>2017.0</v>
      </c>
      <c r="T4" s="12" t="s">
        <v>58</v>
      </c>
    </row>
    <row r="5">
      <c r="A5" s="1" t="s">
        <v>59</v>
      </c>
      <c r="B5" s="1" t="s">
        <v>74</v>
      </c>
      <c r="C5" s="1" t="s">
        <v>61</v>
      </c>
      <c r="D5" s="1" t="s">
        <v>62</v>
      </c>
      <c r="E5" s="1" t="s">
        <v>63</v>
      </c>
      <c r="F5" s="1" t="s">
        <v>64</v>
      </c>
      <c r="G5" s="1" t="s">
        <v>64</v>
      </c>
      <c r="H5" s="1" t="s">
        <v>65</v>
      </c>
      <c r="I5" s="1" t="s">
        <v>66</v>
      </c>
      <c r="J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O5" s="1" t="s">
        <v>72</v>
      </c>
      <c r="Q5" s="13" t="s">
        <v>76</v>
      </c>
      <c r="R5" s="14">
        <f>ROUND(S5*1.4,1)</f>
        <v>2.2</v>
      </c>
      <c r="S5" s="18">
        <f>T5</f>
        <v>1.6</v>
      </c>
      <c r="T5" s="18">
        <v>1.6</v>
      </c>
    </row>
    <row r="6" ht="14.25" customHeight="1">
      <c r="A6" s="7">
        <v>42370.0</v>
      </c>
      <c r="B6" s="20">
        <v>1.441857293665E12</v>
      </c>
      <c r="C6" s="16">
        <f t="shared" ref="C6:C917" si="1">B6/10^12</f>
        <v>1.441857294</v>
      </c>
      <c r="D6" s="16">
        <f t="shared" ref="D6:D917" si="2">IFS(YEAR(A6)=2016,$R$5,YEAR(A6)=2017,$S$5,YEAR(A6)=2018,$T$5)</f>
        <v>2.2</v>
      </c>
      <c r="E6" s="16">
        <f t="shared" ref="E6:E917" si="3">B6/10^6*D6/10^6</f>
        <v>3.172086046</v>
      </c>
      <c r="F6" s="25">
        <f t="shared" ref="F6:F917" si="4">E6*24</f>
        <v>76.13006511</v>
      </c>
      <c r="G6" s="25">
        <f>F6</f>
        <v>76.13006511</v>
      </c>
      <c r="H6" s="26">
        <v>3.51</v>
      </c>
      <c r="I6" s="16">
        <v>2.576</v>
      </c>
      <c r="J6" s="1">
        <v>25.0</v>
      </c>
      <c r="K6" s="16">
        <f t="shared" ref="K6:K917" si="5">E6*I6/60/J6*1000</f>
        <v>5.447529103</v>
      </c>
      <c r="L6" s="20">
        <f t="shared" ref="L6:L917" si="6">J6*H6/I6*60</f>
        <v>2043.86646</v>
      </c>
      <c r="M6" s="25">
        <f t="shared" ref="M6:M917" si="7">E6/L6*3600</f>
        <v>5.587209337</v>
      </c>
      <c r="N6" s="25">
        <f t="shared" ref="N6:N917" si="8">24*60/I6*J6</f>
        <v>13975.15528</v>
      </c>
      <c r="O6" s="25">
        <f>N6</f>
        <v>13975.15528</v>
      </c>
      <c r="P6" s="32"/>
      <c r="Q6" s="31"/>
      <c r="R6" s="31"/>
      <c r="S6" s="31"/>
      <c r="T6" s="31"/>
    </row>
    <row r="7">
      <c r="A7" s="7">
        <v>42371.0</v>
      </c>
      <c r="B7" s="20">
        <v>1.395782719375E12</v>
      </c>
      <c r="C7" s="16">
        <f t="shared" si="1"/>
        <v>1.395782719</v>
      </c>
      <c r="D7" s="16">
        <f t="shared" si="2"/>
        <v>2.2</v>
      </c>
      <c r="E7" s="16">
        <f t="shared" si="3"/>
        <v>3.070721983</v>
      </c>
      <c r="F7" s="25">
        <f t="shared" si="4"/>
        <v>73.69732758</v>
      </c>
      <c r="G7" s="25">
        <f t="shared" ref="G7:G371" si="9">F7+G6</f>
        <v>149.8273927</v>
      </c>
      <c r="H7" s="26">
        <v>3.5</v>
      </c>
      <c r="I7" s="16">
        <v>2.687</v>
      </c>
      <c r="J7" s="1">
        <v>25.0</v>
      </c>
      <c r="K7" s="16">
        <f t="shared" si="5"/>
        <v>5.500686645</v>
      </c>
      <c r="L7" s="20">
        <f t="shared" si="6"/>
        <v>1953.851879</v>
      </c>
      <c r="M7" s="25">
        <f t="shared" si="7"/>
        <v>5.65784912</v>
      </c>
      <c r="N7" s="25">
        <f t="shared" si="8"/>
        <v>13397.84146</v>
      </c>
      <c r="O7" s="25">
        <f t="shared" ref="O7:O917" si="10">O6+N7</f>
        <v>27372.99674</v>
      </c>
      <c r="P7" s="35"/>
      <c r="Q7" s="13" t="s">
        <v>84</v>
      </c>
      <c r="R7" s="36">
        <f>G371</f>
        <v>29763.15648</v>
      </c>
      <c r="S7" s="36">
        <f>G736</f>
        <v>260537.1584</v>
      </c>
      <c r="T7" s="36">
        <f>G917</f>
        <v>1434755.224</v>
      </c>
    </row>
    <row r="8" ht="14.25" customHeight="1">
      <c r="A8" s="7">
        <v>42372.0</v>
      </c>
      <c r="B8" s="20">
        <v>1.449270333519E12</v>
      </c>
      <c r="C8" s="16">
        <f t="shared" si="1"/>
        <v>1.449270334</v>
      </c>
      <c r="D8" s="16">
        <f t="shared" si="2"/>
        <v>2.2</v>
      </c>
      <c r="E8" s="16">
        <f t="shared" si="3"/>
        <v>3.188394734</v>
      </c>
      <c r="F8" s="25">
        <f t="shared" si="4"/>
        <v>76.52147361</v>
      </c>
      <c r="G8" s="25">
        <f t="shared" si="9"/>
        <v>226.3488663</v>
      </c>
      <c r="H8" s="26">
        <v>3.48</v>
      </c>
      <c r="I8" s="16">
        <v>2.38</v>
      </c>
      <c r="J8" s="1">
        <v>25.0</v>
      </c>
      <c r="K8" s="16">
        <f t="shared" si="5"/>
        <v>5.058919644</v>
      </c>
      <c r="L8" s="20">
        <f t="shared" si="6"/>
        <v>2193.277311</v>
      </c>
      <c r="M8" s="25">
        <f t="shared" si="7"/>
        <v>5.233365149</v>
      </c>
      <c r="N8" s="25">
        <f t="shared" si="8"/>
        <v>15126.05042</v>
      </c>
      <c r="O8" s="25">
        <f t="shared" si="10"/>
        <v>42499.04716</v>
      </c>
      <c r="P8" s="35"/>
      <c r="Q8" s="31"/>
      <c r="R8" s="31"/>
      <c r="S8" s="31"/>
      <c r="T8" s="31"/>
    </row>
    <row r="9" ht="14.25" customHeight="1">
      <c r="A9" s="7">
        <v>42373.0</v>
      </c>
      <c r="B9" s="20">
        <v>1.529246514775E12</v>
      </c>
      <c r="C9" s="16">
        <f t="shared" si="1"/>
        <v>1.529246515</v>
      </c>
      <c r="D9" s="16">
        <f t="shared" si="2"/>
        <v>2.2</v>
      </c>
      <c r="E9" s="16">
        <f t="shared" si="3"/>
        <v>3.364342333</v>
      </c>
      <c r="F9" s="25">
        <f t="shared" si="4"/>
        <v>80.74421598</v>
      </c>
      <c r="G9" s="25">
        <f t="shared" si="9"/>
        <v>307.0930823</v>
      </c>
      <c r="H9" s="26">
        <v>3.5</v>
      </c>
      <c r="I9" s="16">
        <v>2.349</v>
      </c>
      <c r="J9" s="1">
        <v>25.0</v>
      </c>
      <c r="K9" s="16">
        <f t="shared" si="5"/>
        <v>5.268560093</v>
      </c>
      <c r="L9" s="20">
        <f t="shared" si="6"/>
        <v>2234.993614</v>
      </c>
      <c r="M9" s="25">
        <f t="shared" si="7"/>
        <v>5.419090381</v>
      </c>
      <c r="N9" s="25">
        <f t="shared" si="8"/>
        <v>15325.6705</v>
      </c>
      <c r="O9" s="25">
        <f t="shared" si="10"/>
        <v>57824.71766</v>
      </c>
      <c r="P9" s="35"/>
      <c r="Q9" s="37" t="s">
        <v>86</v>
      </c>
      <c r="R9" s="27">
        <f>COUNTA(M6:M371)</f>
        <v>366</v>
      </c>
      <c r="S9" s="27">
        <f>COUNTA(M372:M736)</f>
        <v>365</v>
      </c>
      <c r="T9" s="27">
        <f>COUNTA(F737:F917)</f>
        <v>181</v>
      </c>
    </row>
    <row r="10" ht="14.25" customHeight="1">
      <c r="A10" s="7">
        <v>42374.0</v>
      </c>
      <c r="B10" s="20">
        <v>1.496766635155E12</v>
      </c>
      <c r="C10" s="16">
        <f t="shared" si="1"/>
        <v>1.496766635</v>
      </c>
      <c r="D10" s="16">
        <f t="shared" si="2"/>
        <v>2.2</v>
      </c>
      <c r="E10" s="16">
        <f t="shared" si="3"/>
        <v>3.292886597</v>
      </c>
      <c r="F10" s="25">
        <f t="shared" si="4"/>
        <v>79.02927834</v>
      </c>
      <c r="G10" s="25">
        <f t="shared" si="9"/>
        <v>386.1223606</v>
      </c>
      <c r="H10" s="26">
        <v>3.47</v>
      </c>
      <c r="I10" s="16">
        <v>2.396</v>
      </c>
      <c r="J10" s="1">
        <v>25.0</v>
      </c>
      <c r="K10" s="16">
        <f t="shared" si="5"/>
        <v>5.259837525</v>
      </c>
      <c r="L10" s="20">
        <f t="shared" si="6"/>
        <v>2172.370618</v>
      </c>
      <c r="M10" s="25">
        <f t="shared" si="7"/>
        <v>5.456891957</v>
      </c>
      <c r="N10" s="25">
        <f t="shared" si="8"/>
        <v>15025.04174</v>
      </c>
      <c r="O10" s="25">
        <f t="shared" si="10"/>
        <v>72849.75939</v>
      </c>
      <c r="P10" s="35"/>
      <c r="Q10" s="40" t="s">
        <v>88</v>
      </c>
      <c r="R10" s="41">
        <f t="shared" ref="R10:T10" si="11">R7/(24*R9)</f>
        <v>3.388337487</v>
      </c>
      <c r="S10" s="38">
        <f t="shared" si="11"/>
        <v>29.74168475</v>
      </c>
      <c r="T10" s="33">
        <f t="shared" si="11"/>
        <v>330.2843516</v>
      </c>
      <c r="U10" s="44"/>
    </row>
    <row r="11">
      <c r="A11" s="7">
        <v>42375.0</v>
      </c>
      <c r="B11" s="20">
        <v>1.579750343406E12</v>
      </c>
      <c r="C11" s="16">
        <f t="shared" si="1"/>
        <v>1.579750343</v>
      </c>
      <c r="D11" s="16">
        <f t="shared" si="2"/>
        <v>2.2</v>
      </c>
      <c r="E11" s="16">
        <f t="shared" si="3"/>
        <v>3.475450755</v>
      </c>
      <c r="F11" s="25">
        <f t="shared" si="4"/>
        <v>83.41081813</v>
      </c>
      <c r="G11" s="25">
        <f t="shared" si="9"/>
        <v>469.5331787</v>
      </c>
      <c r="H11" s="26">
        <v>3.45</v>
      </c>
      <c r="I11" s="16">
        <v>2.396</v>
      </c>
      <c r="J11" s="1">
        <v>25.0</v>
      </c>
      <c r="K11" s="16">
        <f t="shared" si="5"/>
        <v>5.55145334</v>
      </c>
      <c r="L11" s="20">
        <f t="shared" si="6"/>
        <v>2159.84975</v>
      </c>
      <c r="M11" s="25">
        <f t="shared" si="7"/>
        <v>5.792820877</v>
      </c>
      <c r="N11" s="25">
        <f t="shared" si="8"/>
        <v>15025.04174</v>
      </c>
      <c r="O11" s="25">
        <f t="shared" si="10"/>
        <v>87874.80113</v>
      </c>
      <c r="P11" s="35"/>
      <c r="Q11" s="45" t="s">
        <v>89</v>
      </c>
      <c r="R11" s="46">
        <f>AVERAGE(M6:M371)</f>
        <v>5.460013755</v>
      </c>
      <c r="S11" s="46">
        <f>AVERAGE(M372:M736)</f>
        <v>3.93235248</v>
      </c>
      <c r="T11" s="46">
        <f>AVERAGE(M737:M917)</f>
        <v>14.66548981</v>
      </c>
    </row>
    <row r="12">
      <c r="A12" s="7">
        <v>42376.0</v>
      </c>
      <c r="B12" s="20">
        <v>1.500673716211E12</v>
      </c>
      <c r="C12" s="16">
        <f t="shared" si="1"/>
        <v>1.500673716</v>
      </c>
      <c r="D12" s="16">
        <f t="shared" si="2"/>
        <v>2.2</v>
      </c>
      <c r="E12" s="16">
        <f t="shared" si="3"/>
        <v>3.301482176</v>
      </c>
      <c r="F12" s="25">
        <f t="shared" si="4"/>
        <v>79.23557222</v>
      </c>
      <c r="G12" s="25">
        <f t="shared" si="9"/>
        <v>548.768751</v>
      </c>
      <c r="H12" s="26">
        <v>3.6</v>
      </c>
      <c r="I12" s="16">
        <v>2.647</v>
      </c>
      <c r="J12" s="1">
        <v>25.0</v>
      </c>
      <c r="K12" s="16">
        <f t="shared" si="5"/>
        <v>5.826015546</v>
      </c>
      <c r="L12" s="20">
        <f t="shared" si="6"/>
        <v>2040.045334</v>
      </c>
      <c r="M12" s="25">
        <f t="shared" si="7"/>
        <v>5.826015546</v>
      </c>
      <c r="N12" s="25">
        <f t="shared" si="8"/>
        <v>13600.30223</v>
      </c>
      <c r="O12" s="25">
        <f t="shared" si="10"/>
        <v>101475.1034</v>
      </c>
      <c r="P12" s="35"/>
      <c r="Q12" s="37" t="s">
        <v>90</v>
      </c>
      <c r="R12" s="38">
        <f>STDEV.P(M6:M371)</f>
        <v>0.986594877</v>
      </c>
      <c r="S12" s="38">
        <f>STDEV.P(M372:M736)</f>
        <v>1.786378655</v>
      </c>
      <c r="T12" s="38">
        <f>STDEV.P(M737:M917)</f>
        <v>9.107966622</v>
      </c>
    </row>
    <row r="13">
      <c r="A13" s="7">
        <v>42377.0</v>
      </c>
      <c r="B13" s="20">
        <v>1.510404988826E12</v>
      </c>
      <c r="C13" s="16">
        <f t="shared" si="1"/>
        <v>1.510404989</v>
      </c>
      <c r="D13" s="16">
        <f t="shared" si="2"/>
        <v>2.2</v>
      </c>
      <c r="E13" s="16">
        <f t="shared" si="3"/>
        <v>3.322890975</v>
      </c>
      <c r="F13" s="25">
        <f t="shared" si="4"/>
        <v>79.74938341</v>
      </c>
      <c r="G13" s="25">
        <f t="shared" si="9"/>
        <v>628.5181344</v>
      </c>
      <c r="H13" s="26">
        <v>3.57</v>
      </c>
      <c r="I13" s="16">
        <v>2.5</v>
      </c>
      <c r="J13" s="1">
        <v>25.0</v>
      </c>
      <c r="K13" s="16">
        <f t="shared" si="5"/>
        <v>5.538151626</v>
      </c>
      <c r="L13" s="20">
        <f t="shared" si="6"/>
        <v>2142</v>
      </c>
      <c r="M13" s="25">
        <f t="shared" si="7"/>
        <v>5.584690715</v>
      </c>
      <c r="N13" s="25">
        <f t="shared" si="8"/>
        <v>14400</v>
      </c>
      <c r="O13" s="25">
        <f t="shared" si="10"/>
        <v>115875.1034</v>
      </c>
      <c r="P13" s="35"/>
      <c r="Q13" s="37" t="s">
        <v>91</v>
      </c>
      <c r="R13" s="48">
        <f>AVERAGE(M7:M918)</f>
        <v>6.676772926</v>
      </c>
      <c r="S13" s="17"/>
      <c r="T13" s="10"/>
    </row>
    <row r="14">
      <c r="A14" s="7">
        <v>42378.0</v>
      </c>
      <c r="B14" s="20">
        <v>1.540600861532E12</v>
      </c>
      <c r="C14" s="16">
        <f t="shared" si="1"/>
        <v>1.540600862</v>
      </c>
      <c r="D14" s="16">
        <f t="shared" si="2"/>
        <v>2.2</v>
      </c>
      <c r="E14" s="16">
        <f t="shared" si="3"/>
        <v>3.389321895</v>
      </c>
      <c r="F14" s="25">
        <f t="shared" si="4"/>
        <v>81.34372549</v>
      </c>
      <c r="G14" s="25">
        <f t="shared" si="9"/>
        <v>709.8618599</v>
      </c>
      <c r="H14" s="26">
        <v>3.56</v>
      </c>
      <c r="I14" s="16">
        <v>2.526</v>
      </c>
      <c r="J14" s="1">
        <v>25.0</v>
      </c>
      <c r="K14" s="16">
        <f t="shared" si="5"/>
        <v>5.707618072</v>
      </c>
      <c r="L14" s="20">
        <f t="shared" si="6"/>
        <v>2114.014252</v>
      </c>
      <c r="M14" s="25">
        <f t="shared" si="7"/>
        <v>5.771748612</v>
      </c>
      <c r="N14" s="25">
        <f t="shared" si="8"/>
        <v>14251.78147</v>
      </c>
      <c r="O14" s="25">
        <f t="shared" si="10"/>
        <v>130126.8848</v>
      </c>
      <c r="P14" s="35"/>
      <c r="Q14" s="37" t="s">
        <v>92</v>
      </c>
      <c r="R14" s="49">
        <f>STDEV.P(M6:M917)</f>
        <v>5.865657972</v>
      </c>
      <c r="S14" s="17"/>
      <c r="T14" s="10"/>
    </row>
    <row r="15">
      <c r="A15" s="7">
        <v>42379.0</v>
      </c>
      <c r="B15" s="20">
        <v>1.525930573866E12</v>
      </c>
      <c r="C15" s="16">
        <f t="shared" si="1"/>
        <v>1.525930574</v>
      </c>
      <c r="D15" s="16">
        <f t="shared" si="2"/>
        <v>2.2</v>
      </c>
      <c r="E15" s="16">
        <f t="shared" si="3"/>
        <v>3.357047263</v>
      </c>
      <c r="F15" s="25">
        <f t="shared" si="4"/>
        <v>80.5691343</v>
      </c>
      <c r="G15" s="25">
        <f t="shared" si="9"/>
        <v>790.4309942</v>
      </c>
      <c r="H15" s="26">
        <v>3.54</v>
      </c>
      <c r="I15" s="16">
        <v>2.392</v>
      </c>
      <c r="J15" s="1">
        <v>25.0</v>
      </c>
      <c r="K15" s="16">
        <f t="shared" si="5"/>
        <v>5.353371368</v>
      </c>
      <c r="L15" s="20">
        <f t="shared" si="6"/>
        <v>2219.899666</v>
      </c>
      <c r="M15" s="25">
        <f t="shared" si="7"/>
        <v>5.444106476</v>
      </c>
      <c r="N15" s="25">
        <f t="shared" si="8"/>
        <v>15050.16722</v>
      </c>
      <c r="O15" s="25">
        <f t="shared" si="10"/>
        <v>145177.0521</v>
      </c>
      <c r="P15" s="35"/>
      <c r="Q15" s="37" t="s">
        <v>93</v>
      </c>
      <c r="R15" s="49">
        <f>MEDIAN(M6:M917)</f>
        <v>5.358383665</v>
      </c>
      <c r="S15" s="17"/>
      <c r="T15" s="10"/>
    </row>
    <row r="16">
      <c r="A16" s="7">
        <v>42380.0</v>
      </c>
      <c r="B16" s="20">
        <v>1.549176519783E12</v>
      </c>
      <c r="C16" s="16">
        <f t="shared" si="1"/>
        <v>1.54917652</v>
      </c>
      <c r="D16" s="16">
        <f t="shared" si="2"/>
        <v>2.2</v>
      </c>
      <c r="E16" s="16">
        <f t="shared" si="3"/>
        <v>3.408188344</v>
      </c>
      <c r="F16" s="25">
        <f t="shared" si="4"/>
        <v>81.79652024</v>
      </c>
      <c r="G16" s="25">
        <f t="shared" si="9"/>
        <v>872.2275144</v>
      </c>
      <c r="H16" s="26">
        <v>3.56</v>
      </c>
      <c r="I16" s="16">
        <v>2.437</v>
      </c>
      <c r="J16" s="1">
        <v>25.0</v>
      </c>
      <c r="K16" s="16">
        <f t="shared" si="5"/>
        <v>5.537169995</v>
      </c>
      <c r="L16" s="20">
        <f t="shared" si="6"/>
        <v>2191.218712</v>
      </c>
      <c r="M16" s="25">
        <f t="shared" si="7"/>
        <v>5.599385389</v>
      </c>
      <c r="N16" s="25">
        <f t="shared" si="8"/>
        <v>14772.26098</v>
      </c>
      <c r="O16" s="25">
        <f t="shared" si="10"/>
        <v>159949.313</v>
      </c>
      <c r="P16" s="35"/>
      <c r="Q16" s="1" t="s">
        <v>94</v>
      </c>
    </row>
    <row r="17">
      <c r="A17" s="7">
        <v>42381.0</v>
      </c>
      <c r="B17" s="20">
        <v>1.632982277984E12</v>
      </c>
      <c r="C17" s="16">
        <f t="shared" si="1"/>
        <v>1.632982278</v>
      </c>
      <c r="D17" s="16">
        <f t="shared" si="2"/>
        <v>2.2</v>
      </c>
      <c r="E17" s="16">
        <f t="shared" si="3"/>
        <v>3.592561012</v>
      </c>
      <c r="F17" s="25">
        <f t="shared" si="4"/>
        <v>86.22146428</v>
      </c>
      <c r="G17" s="25">
        <f t="shared" si="9"/>
        <v>958.4489787</v>
      </c>
      <c r="H17" s="26">
        <v>3.49</v>
      </c>
      <c r="I17" s="16">
        <v>2.172</v>
      </c>
      <c r="J17" s="1">
        <v>25.0</v>
      </c>
      <c r="K17" s="16">
        <f t="shared" si="5"/>
        <v>5.202028345</v>
      </c>
      <c r="L17" s="20">
        <f t="shared" si="6"/>
        <v>2410.220994</v>
      </c>
      <c r="M17" s="25">
        <f t="shared" si="7"/>
        <v>5.365989124</v>
      </c>
      <c r="N17" s="25">
        <f t="shared" si="8"/>
        <v>16574.58564</v>
      </c>
      <c r="O17" s="25">
        <f t="shared" si="10"/>
        <v>176523.8987</v>
      </c>
      <c r="P17" s="35"/>
      <c r="Q17" s="1" t="s">
        <v>95</v>
      </c>
    </row>
    <row r="18">
      <c r="A18" s="7">
        <v>42382.0</v>
      </c>
      <c r="B18" s="20">
        <v>1.661585421231E12</v>
      </c>
      <c r="C18" s="16">
        <f t="shared" si="1"/>
        <v>1.661585421</v>
      </c>
      <c r="D18" s="16">
        <f t="shared" si="2"/>
        <v>2.2</v>
      </c>
      <c r="E18" s="16">
        <f t="shared" si="3"/>
        <v>3.655487927</v>
      </c>
      <c r="F18" s="25">
        <f t="shared" si="4"/>
        <v>87.73171024</v>
      </c>
      <c r="G18" s="25">
        <f t="shared" si="9"/>
        <v>1046.180689</v>
      </c>
      <c r="H18" s="26">
        <v>3.48</v>
      </c>
      <c r="I18" s="16">
        <v>2.604</v>
      </c>
      <c r="J18" s="1">
        <v>25.0</v>
      </c>
      <c r="K18" s="16">
        <f t="shared" si="5"/>
        <v>6.345927041</v>
      </c>
      <c r="L18" s="20">
        <f t="shared" si="6"/>
        <v>2004.608295</v>
      </c>
      <c r="M18" s="25">
        <f t="shared" si="7"/>
        <v>6.564752111</v>
      </c>
      <c r="N18" s="25">
        <f t="shared" si="8"/>
        <v>13824.88479</v>
      </c>
      <c r="O18" s="25">
        <f t="shared" si="10"/>
        <v>190348.7835</v>
      </c>
      <c r="P18" s="35"/>
      <c r="Q18" s="1" t="s">
        <v>96</v>
      </c>
      <c r="R18" s="16"/>
    </row>
    <row r="19">
      <c r="A19" s="7">
        <v>42383.0</v>
      </c>
      <c r="B19" s="20">
        <v>1.513370431677E12</v>
      </c>
      <c r="C19" s="16">
        <f t="shared" si="1"/>
        <v>1.513370432</v>
      </c>
      <c r="D19" s="16">
        <f t="shared" si="2"/>
        <v>2.2</v>
      </c>
      <c r="E19" s="16">
        <f t="shared" si="3"/>
        <v>3.32941495</v>
      </c>
      <c r="F19" s="25">
        <f t="shared" si="4"/>
        <v>79.90595879</v>
      </c>
      <c r="G19" s="25">
        <f t="shared" si="9"/>
        <v>1126.086648</v>
      </c>
      <c r="H19" s="26">
        <v>3.47</v>
      </c>
      <c r="I19" s="16">
        <v>2.585</v>
      </c>
      <c r="J19" s="1">
        <v>25.0</v>
      </c>
      <c r="K19" s="16">
        <f t="shared" si="5"/>
        <v>5.737691763</v>
      </c>
      <c r="L19" s="20">
        <f t="shared" si="6"/>
        <v>2013.539652</v>
      </c>
      <c r="M19" s="25">
        <f t="shared" si="7"/>
        <v>5.952648515</v>
      </c>
      <c r="N19" s="25">
        <f t="shared" si="8"/>
        <v>13926.49903</v>
      </c>
      <c r="O19" s="25">
        <f t="shared" si="10"/>
        <v>204275.2825</v>
      </c>
      <c r="P19" s="35"/>
      <c r="Q19" s="1" t="s">
        <v>100</v>
      </c>
    </row>
    <row r="20">
      <c r="A20" s="7">
        <v>42384.0</v>
      </c>
      <c r="B20" s="20">
        <v>1.565433846413E12</v>
      </c>
      <c r="C20" s="16">
        <f t="shared" si="1"/>
        <v>1.565433846</v>
      </c>
      <c r="D20" s="16">
        <f t="shared" si="2"/>
        <v>2.2</v>
      </c>
      <c r="E20" s="16">
        <f t="shared" si="3"/>
        <v>3.443954462</v>
      </c>
      <c r="F20" s="25">
        <f t="shared" si="4"/>
        <v>82.65490709</v>
      </c>
      <c r="G20" s="25">
        <f t="shared" si="9"/>
        <v>1208.741555</v>
      </c>
      <c r="H20" s="26">
        <v>3.0</v>
      </c>
      <c r="I20" s="16">
        <v>2.585</v>
      </c>
      <c r="J20" s="1">
        <v>25.0</v>
      </c>
      <c r="K20" s="16">
        <f t="shared" si="5"/>
        <v>5.935081523</v>
      </c>
      <c r="L20" s="20">
        <f t="shared" si="6"/>
        <v>1740.812379</v>
      </c>
      <c r="M20" s="25">
        <f t="shared" si="7"/>
        <v>7.122097828</v>
      </c>
      <c r="N20" s="25">
        <f t="shared" si="8"/>
        <v>13926.49903</v>
      </c>
      <c r="O20" s="25">
        <f t="shared" si="10"/>
        <v>218201.7815</v>
      </c>
      <c r="P20" s="35"/>
    </row>
    <row r="21" ht="15.75" customHeight="1">
      <c r="A21" s="7">
        <v>42385.0</v>
      </c>
      <c r="B21" s="20">
        <v>1.555826347521E12</v>
      </c>
      <c r="C21" s="16">
        <f t="shared" si="1"/>
        <v>1.555826348</v>
      </c>
      <c r="D21" s="16">
        <f t="shared" si="2"/>
        <v>2.2</v>
      </c>
      <c r="E21" s="16">
        <f t="shared" si="3"/>
        <v>3.422817965</v>
      </c>
      <c r="F21" s="25">
        <f t="shared" si="4"/>
        <v>82.14763115</v>
      </c>
      <c r="G21" s="25">
        <f t="shared" si="9"/>
        <v>1290.889186</v>
      </c>
      <c r="H21" s="26">
        <v>3.09</v>
      </c>
      <c r="I21" s="16">
        <v>2.466</v>
      </c>
      <c r="J21" s="1">
        <v>25.0</v>
      </c>
      <c r="K21" s="16">
        <f t="shared" si="5"/>
        <v>5.627112734</v>
      </c>
      <c r="L21" s="20">
        <f t="shared" si="6"/>
        <v>1879.562044</v>
      </c>
      <c r="M21" s="25">
        <f t="shared" si="7"/>
        <v>6.555859496</v>
      </c>
      <c r="N21" s="25">
        <f t="shared" si="8"/>
        <v>14598.54015</v>
      </c>
      <c r="O21" s="25">
        <f t="shared" si="10"/>
        <v>232800.3217</v>
      </c>
      <c r="P21" s="35"/>
      <c r="Q21" s="7" t="s">
        <v>102</v>
      </c>
      <c r="R21" s="19"/>
      <c r="S21" s="25"/>
    </row>
    <row r="22" ht="15.75" customHeight="1">
      <c r="A22" s="7">
        <v>42386.0</v>
      </c>
      <c r="B22" s="20">
        <v>1.540191816169E12</v>
      </c>
      <c r="C22" s="16">
        <f t="shared" si="1"/>
        <v>1.540191816</v>
      </c>
      <c r="D22" s="16">
        <f t="shared" si="2"/>
        <v>2.2</v>
      </c>
      <c r="E22" s="16">
        <f t="shared" si="3"/>
        <v>3.388421996</v>
      </c>
      <c r="F22" s="25">
        <f t="shared" si="4"/>
        <v>81.32212789</v>
      </c>
      <c r="G22" s="25">
        <f t="shared" si="9"/>
        <v>1372.211314</v>
      </c>
      <c r="H22" s="26">
        <v>3.03</v>
      </c>
      <c r="I22" s="16">
        <v>2.581</v>
      </c>
      <c r="J22" s="1">
        <v>25.0</v>
      </c>
      <c r="K22" s="16">
        <f t="shared" si="5"/>
        <v>5.83034478</v>
      </c>
      <c r="L22" s="20">
        <f t="shared" si="6"/>
        <v>1760.94537</v>
      </c>
      <c r="M22" s="25">
        <f t="shared" si="7"/>
        <v>6.927142313</v>
      </c>
      <c r="N22" s="25">
        <f t="shared" si="8"/>
        <v>13948.08214</v>
      </c>
      <c r="O22" s="25">
        <f t="shared" si="10"/>
        <v>246748.4038</v>
      </c>
      <c r="P22" s="35"/>
      <c r="Q22" s="1" t="s">
        <v>105</v>
      </c>
    </row>
    <row r="23" ht="15.75" customHeight="1">
      <c r="A23" s="7">
        <v>42387.0</v>
      </c>
      <c r="B23" s="20">
        <v>1.621282412634E12</v>
      </c>
      <c r="C23" s="16">
        <f t="shared" si="1"/>
        <v>1.621282413</v>
      </c>
      <c r="D23" s="16">
        <f t="shared" si="2"/>
        <v>2.2</v>
      </c>
      <c r="E23" s="16">
        <f t="shared" si="3"/>
        <v>3.566821308</v>
      </c>
      <c r="F23" s="25">
        <f t="shared" si="4"/>
        <v>85.60371139</v>
      </c>
      <c r="G23" s="25">
        <f t="shared" si="9"/>
        <v>1457.815025</v>
      </c>
      <c r="H23" s="26">
        <v>3.05</v>
      </c>
      <c r="I23" s="16">
        <v>2.341</v>
      </c>
      <c r="J23" s="1">
        <v>25.0</v>
      </c>
      <c r="K23" s="16">
        <f t="shared" si="5"/>
        <v>5.566619121</v>
      </c>
      <c r="L23" s="20">
        <f t="shared" si="6"/>
        <v>1954.293037</v>
      </c>
      <c r="M23" s="25">
        <f t="shared" si="7"/>
        <v>6.570435684</v>
      </c>
      <c r="N23" s="25">
        <f t="shared" si="8"/>
        <v>15378.04357</v>
      </c>
      <c r="O23" s="25">
        <f t="shared" si="10"/>
        <v>262126.4474</v>
      </c>
      <c r="P23" s="35"/>
      <c r="Q23" s="16" t="s">
        <v>108</v>
      </c>
      <c r="S23" s="23"/>
      <c r="T23" s="28"/>
    </row>
    <row r="24" ht="15.75" customHeight="1">
      <c r="A24" s="7">
        <v>42388.0</v>
      </c>
      <c r="B24" s="20">
        <v>1.549982032645E12</v>
      </c>
      <c r="C24" s="16">
        <f t="shared" si="1"/>
        <v>1.549982033</v>
      </c>
      <c r="D24" s="16">
        <f t="shared" si="2"/>
        <v>2.2</v>
      </c>
      <c r="E24" s="16">
        <f t="shared" si="3"/>
        <v>3.409960472</v>
      </c>
      <c r="F24" s="25">
        <f t="shared" si="4"/>
        <v>81.83905132</v>
      </c>
      <c r="G24" s="25">
        <f t="shared" si="9"/>
        <v>1539.654077</v>
      </c>
      <c r="H24" s="26">
        <v>3.02</v>
      </c>
      <c r="I24" s="16">
        <v>2.549</v>
      </c>
      <c r="J24" s="1">
        <v>25.0</v>
      </c>
      <c r="K24" s="16">
        <f t="shared" si="5"/>
        <v>5.794659495</v>
      </c>
      <c r="L24" s="20">
        <f t="shared" si="6"/>
        <v>1777.167517</v>
      </c>
      <c r="M24" s="25">
        <f t="shared" si="7"/>
        <v>6.90754112</v>
      </c>
      <c r="N24" s="25">
        <f t="shared" si="8"/>
        <v>14123.18556</v>
      </c>
      <c r="O24" s="25">
        <f t="shared" si="10"/>
        <v>276249.6329</v>
      </c>
      <c r="P24" s="35"/>
    </row>
    <row r="25" ht="15.75" customHeight="1">
      <c r="A25" s="7">
        <v>42389.0</v>
      </c>
      <c r="B25" s="20">
        <v>1.57816651831E12</v>
      </c>
      <c r="C25" s="16">
        <f t="shared" si="1"/>
        <v>1.578166518</v>
      </c>
      <c r="D25" s="16">
        <f t="shared" si="2"/>
        <v>2.2</v>
      </c>
      <c r="E25" s="16">
        <f t="shared" si="3"/>
        <v>3.47196634</v>
      </c>
      <c r="F25" s="25">
        <f t="shared" si="4"/>
        <v>83.32719217</v>
      </c>
      <c r="G25" s="25">
        <f t="shared" si="9"/>
        <v>1622.981269</v>
      </c>
      <c r="H25" s="26">
        <v>3.39</v>
      </c>
      <c r="I25" s="16">
        <v>2.549</v>
      </c>
      <c r="J25" s="1">
        <v>25.0</v>
      </c>
      <c r="K25" s="16">
        <f t="shared" si="5"/>
        <v>5.900028134</v>
      </c>
      <c r="L25" s="20">
        <f t="shared" si="6"/>
        <v>1994.899961</v>
      </c>
      <c r="M25" s="25">
        <f t="shared" si="7"/>
        <v>6.265516603</v>
      </c>
      <c r="N25" s="25">
        <f t="shared" si="8"/>
        <v>14123.18556</v>
      </c>
      <c r="O25" s="25">
        <f t="shared" si="10"/>
        <v>290372.8185</v>
      </c>
      <c r="P25" s="35"/>
    </row>
    <row r="26" ht="15.75" customHeight="1">
      <c r="A26" s="7">
        <v>42390.0</v>
      </c>
      <c r="B26" s="20">
        <v>1.477609975944E12</v>
      </c>
      <c r="C26" s="16">
        <f t="shared" si="1"/>
        <v>1.477609976</v>
      </c>
      <c r="D26" s="16">
        <f t="shared" si="2"/>
        <v>2.2</v>
      </c>
      <c r="E26" s="16">
        <f t="shared" si="3"/>
        <v>3.250741947</v>
      </c>
      <c r="F26" s="25">
        <f t="shared" si="4"/>
        <v>78.01780673</v>
      </c>
      <c r="G26" s="25">
        <f t="shared" si="9"/>
        <v>1700.999075</v>
      </c>
      <c r="H26" s="26">
        <v>3.22</v>
      </c>
      <c r="I26" s="16">
        <v>2.599</v>
      </c>
      <c r="J26" s="1">
        <v>25.0</v>
      </c>
      <c r="K26" s="16">
        <f t="shared" si="5"/>
        <v>5.632452214</v>
      </c>
      <c r="L26" s="20">
        <f t="shared" si="6"/>
        <v>1858.40708</v>
      </c>
      <c r="M26" s="25">
        <f t="shared" si="7"/>
        <v>6.297151543</v>
      </c>
      <c r="N26" s="25">
        <f t="shared" si="8"/>
        <v>13851.48134</v>
      </c>
      <c r="O26" s="25">
        <f t="shared" si="10"/>
        <v>304224.2998</v>
      </c>
      <c r="P26" s="35"/>
    </row>
    <row r="27" ht="15.75" customHeight="1">
      <c r="A27" s="7">
        <v>42391.0</v>
      </c>
      <c r="B27" s="20">
        <v>1.574884657434E12</v>
      </c>
      <c r="C27" s="16">
        <f t="shared" si="1"/>
        <v>1.574884657</v>
      </c>
      <c r="D27" s="16">
        <f t="shared" si="2"/>
        <v>2.2</v>
      </c>
      <c r="E27" s="16">
        <f t="shared" si="3"/>
        <v>3.464746246</v>
      </c>
      <c r="F27" s="25">
        <f t="shared" si="4"/>
        <v>83.15390991</v>
      </c>
      <c r="G27" s="25">
        <f t="shared" si="9"/>
        <v>1784.152985</v>
      </c>
      <c r="H27" s="26">
        <v>3.08</v>
      </c>
      <c r="I27" s="16">
        <v>2.483</v>
      </c>
      <c r="J27" s="1">
        <v>25.0</v>
      </c>
      <c r="K27" s="16">
        <f t="shared" si="5"/>
        <v>5.735309953</v>
      </c>
      <c r="L27" s="20">
        <f t="shared" si="6"/>
        <v>1860.652437</v>
      </c>
      <c r="M27" s="25">
        <f t="shared" si="7"/>
        <v>6.703609036</v>
      </c>
      <c r="N27" s="25">
        <f t="shared" si="8"/>
        <v>14498.59041</v>
      </c>
      <c r="O27" s="25">
        <f t="shared" si="10"/>
        <v>318722.8903</v>
      </c>
      <c r="P27" s="35"/>
    </row>
    <row r="28" ht="15.75" customHeight="1">
      <c r="A28" s="7">
        <v>42392.0</v>
      </c>
      <c r="B28" s="20">
        <v>1.528308634382E12</v>
      </c>
      <c r="C28" s="16">
        <f t="shared" si="1"/>
        <v>1.528308634</v>
      </c>
      <c r="D28" s="16">
        <f t="shared" si="2"/>
        <v>2.2</v>
      </c>
      <c r="E28" s="16">
        <f t="shared" si="3"/>
        <v>3.362278996</v>
      </c>
      <c r="F28" s="25">
        <f t="shared" si="4"/>
        <v>80.6946959</v>
      </c>
      <c r="G28" s="25">
        <f t="shared" si="9"/>
        <v>1864.847681</v>
      </c>
      <c r="H28" s="26">
        <v>3.1</v>
      </c>
      <c r="I28" s="16">
        <v>2.595</v>
      </c>
      <c r="J28" s="1">
        <v>25.0</v>
      </c>
      <c r="K28" s="16">
        <f t="shared" si="5"/>
        <v>5.816742662</v>
      </c>
      <c r="L28" s="20">
        <f t="shared" si="6"/>
        <v>1791.907514</v>
      </c>
      <c r="M28" s="25">
        <f t="shared" si="7"/>
        <v>6.754926963</v>
      </c>
      <c r="N28" s="25">
        <f t="shared" si="8"/>
        <v>13872.83237</v>
      </c>
      <c r="O28" s="25">
        <f t="shared" si="10"/>
        <v>332595.7226</v>
      </c>
      <c r="P28" s="35"/>
    </row>
    <row r="29" ht="15.75" customHeight="1">
      <c r="A29" s="7">
        <v>42393.0</v>
      </c>
      <c r="B29" s="20">
        <v>1.515719276329E12</v>
      </c>
      <c r="C29" s="16">
        <f t="shared" si="1"/>
        <v>1.515719276</v>
      </c>
      <c r="D29" s="16">
        <f t="shared" si="2"/>
        <v>2.2</v>
      </c>
      <c r="E29" s="16">
        <f t="shared" si="3"/>
        <v>3.334582408</v>
      </c>
      <c r="F29" s="25">
        <f t="shared" si="4"/>
        <v>80.02997779</v>
      </c>
      <c r="G29" s="25">
        <f t="shared" si="9"/>
        <v>1944.877659</v>
      </c>
      <c r="H29" s="26">
        <v>3.18</v>
      </c>
      <c r="I29" s="16">
        <v>2.47</v>
      </c>
      <c r="J29" s="1">
        <v>25.0</v>
      </c>
      <c r="K29" s="16">
        <f t="shared" si="5"/>
        <v>5.490945698</v>
      </c>
      <c r="L29" s="20">
        <f t="shared" si="6"/>
        <v>1931.174089</v>
      </c>
      <c r="M29" s="25">
        <f t="shared" si="7"/>
        <v>6.216164942</v>
      </c>
      <c r="N29" s="25">
        <f t="shared" si="8"/>
        <v>14574.89879</v>
      </c>
      <c r="O29" s="25">
        <f t="shared" si="10"/>
        <v>347170.6214</v>
      </c>
      <c r="P29" s="35"/>
    </row>
    <row r="30" ht="15.75" customHeight="1">
      <c r="A30" s="7">
        <v>42394.0</v>
      </c>
      <c r="B30" s="20">
        <v>1.596200817548E12</v>
      </c>
      <c r="C30" s="16">
        <f t="shared" si="1"/>
        <v>1.596200818</v>
      </c>
      <c r="D30" s="16">
        <f t="shared" si="2"/>
        <v>2.2</v>
      </c>
      <c r="E30" s="16">
        <f t="shared" si="3"/>
        <v>3.511641799</v>
      </c>
      <c r="F30" s="25">
        <f t="shared" si="4"/>
        <v>84.27940317</v>
      </c>
      <c r="G30" s="25">
        <f t="shared" si="9"/>
        <v>2029.157062</v>
      </c>
      <c r="H30" s="26">
        <v>3.13</v>
      </c>
      <c r="I30" s="16">
        <v>2.449</v>
      </c>
      <c r="J30" s="1">
        <v>25.0</v>
      </c>
      <c r="K30" s="16">
        <f t="shared" si="5"/>
        <v>5.73334051</v>
      </c>
      <c r="L30" s="20">
        <f t="shared" si="6"/>
        <v>1917.109024</v>
      </c>
      <c r="M30" s="25">
        <f t="shared" si="7"/>
        <v>6.594257455</v>
      </c>
      <c r="N30" s="25">
        <f t="shared" si="8"/>
        <v>14699.8775</v>
      </c>
      <c r="O30" s="25">
        <f t="shared" si="10"/>
        <v>361870.4989</v>
      </c>
      <c r="P30" s="35"/>
    </row>
    <row r="31" ht="15.75" customHeight="1">
      <c r="A31" s="7">
        <v>42395.0</v>
      </c>
      <c r="B31" s="20">
        <v>1.562660770772E12</v>
      </c>
      <c r="C31" s="16">
        <f t="shared" si="1"/>
        <v>1.562660771</v>
      </c>
      <c r="D31" s="16">
        <f t="shared" si="2"/>
        <v>2.2</v>
      </c>
      <c r="E31" s="16">
        <f t="shared" si="3"/>
        <v>3.437853696</v>
      </c>
      <c r="F31" s="25">
        <f t="shared" si="4"/>
        <v>82.5084887</v>
      </c>
      <c r="G31" s="25">
        <f t="shared" si="9"/>
        <v>2111.665551</v>
      </c>
      <c r="H31" s="26">
        <v>3.15</v>
      </c>
      <c r="I31" s="16">
        <v>2.315</v>
      </c>
      <c r="J31" s="1">
        <v>25.0</v>
      </c>
      <c r="K31" s="16">
        <f t="shared" si="5"/>
        <v>5.305754204</v>
      </c>
      <c r="L31" s="20">
        <f t="shared" si="6"/>
        <v>2041.036717</v>
      </c>
      <c r="M31" s="25">
        <f t="shared" si="7"/>
        <v>6.06371909</v>
      </c>
      <c r="N31" s="25">
        <f t="shared" si="8"/>
        <v>15550.75594</v>
      </c>
      <c r="O31" s="25">
        <f t="shared" si="10"/>
        <v>377421.2549</v>
      </c>
      <c r="P31" s="35"/>
      <c r="Q31" s="7"/>
    </row>
    <row r="32" ht="15.75" customHeight="1">
      <c r="A32" s="7">
        <v>42396.0</v>
      </c>
      <c r="B32" s="20">
        <v>1.730198849079E12</v>
      </c>
      <c r="C32" s="16">
        <f t="shared" si="1"/>
        <v>1.730198849</v>
      </c>
      <c r="D32" s="16">
        <f t="shared" si="2"/>
        <v>2.2</v>
      </c>
      <c r="E32" s="16">
        <f t="shared" si="3"/>
        <v>3.806437468</v>
      </c>
      <c r="F32" s="25">
        <f t="shared" si="4"/>
        <v>91.35449923</v>
      </c>
      <c r="G32" s="25">
        <f t="shared" si="9"/>
        <v>2203.02005</v>
      </c>
      <c r="H32" s="26">
        <v>3.29</v>
      </c>
      <c r="I32" s="16">
        <v>2.376</v>
      </c>
      <c r="J32" s="1">
        <v>25.0</v>
      </c>
      <c r="K32" s="16">
        <f t="shared" si="5"/>
        <v>6.029396949</v>
      </c>
      <c r="L32" s="20">
        <f t="shared" si="6"/>
        <v>2077.020202</v>
      </c>
      <c r="M32" s="25">
        <f t="shared" si="7"/>
        <v>6.597516419</v>
      </c>
      <c r="N32" s="25">
        <f t="shared" si="8"/>
        <v>15151.51515</v>
      </c>
      <c r="O32" s="25">
        <f t="shared" si="10"/>
        <v>392572.77</v>
      </c>
      <c r="P32" s="35"/>
      <c r="Q32" s="25"/>
    </row>
    <row r="33" ht="15.75" customHeight="1">
      <c r="A33" s="7">
        <v>42397.0</v>
      </c>
      <c r="B33" s="20">
        <v>1.557749130027E12</v>
      </c>
      <c r="C33" s="16">
        <f t="shared" si="1"/>
        <v>1.55774913</v>
      </c>
      <c r="D33" s="16">
        <f t="shared" si="2"/>
        <v>2.2</v>
      </c>
      <c r="E33" s="16">
        <f t="shared" si="3"/>
        <v>3.427048086</v>
      </c>
      <c r="F33" s="25">
        <f t="shared" si="4"/>
        <v>82.24915407</v>
      </c>
      <c r="G33" s="25">
        <f t="shared" si="9"/>
        <v>2285.269204</v>
      </c>
      <c r="H33" s="26">
        <v>3.12</v>
      </c>
      <c r="I33" s="16">
        <v>2.647</v>
      </c>
      <c r="J33" s="1">
        <v>25.0</v>
      </c>
      <c r="K33" s="16">
        <f t="shared" si="5"/>
        <v>6.047597523</v>
      </c>
      <c r="L33" s="20">
        <f t="shared" si="6"/>
        <v>1768.03929</v>
      </c>
      <c r="M33" s="25">
        <f t="shared" si="7"/>
        <v>6.977997141</v>
      </c>
      <c r="N33" s="25">
        <f t="shared" si="8"/>
        <v>13600.30223</v>
      </c>
      <c r="O33" s="25">
        <f t="shared" si="10"/>
        <v>406173.0722</v>
      </c>
      <c r="P33" s="35"/>
      <c r="Q33" s="7"/>
    </row>
    <row r="34" ht="15.75" customHeight="1">
      <c r="A34" s="7">
        <v>42398.0</v>
      </c>
      <c r="B34" s="20">
        <v>1.508486753598E12</v>
      </c>
      <c r="C34" s="16">
        <f t="shared" si="1"/>
        <v>1.508486754</v>
      </c>
      <c r="D34" s="16">
        <f t="shared" si="2"/>
        <v>2.2</v>
      </c>
      <c r="E34" s="16">
        <f t="shared" si="3"/>
        <v>3.318670858</v>
      </c>
      <c r="F34" s="25">
        <f t="shared" si="4"/>
        <v>79.64810059</v>
      </c>
      <c r="G34" s="25">
        <f t="shared" si="9"/>
        <v>2364.917305</v>
      </c>
      <c r="H34" s="26">
        <v>3.11</v>
      </c>
      <c r="I34" s="16">
        <v>2.791</v>
      </c>
      <c r="J34" s="1">
        <v>25.0</v>
      </c>
      <c r="K34" s="16">
        <f t="shared" si="5"/>
        <v>6.174940243</v>
      </c>
      <c r="L34" s="20">
        <f t="shared" si="6"/>
        <v>1671.443927</v>
      </c>
      <c r="M34" s="25">
        <f t="shared" si="7"/>
        <v>7.147840796</v>
      </c>
      <c r="N34" s="25">
        <f t="shared" si="8"/>
        <v>12898.60265</v>
      </c>
      <c r="O34" s="25">
        <f t="shared" si="10"/>
        <v>419071.6749</v>
      </c>
      <c r="P34" s="35"/>
      <c r="Q34" s="7"/>
    </row>
    <row r="35" ht="15.75" customHeight="1">
      <c r="A35" s="7">
        <v>42399.0</v>
      </c>
      <c r="B35" s="20">
        <v>1.418040889364E12</v>
      </c>
      <c r="C35" s="16">
        <f t="shared" si="1"/>
        <v>1.418040889</v>
      </c>
      <c r="D35" s="16">
        <f t="shared" si="2"/>
        <v>2.2</v>
      </c>
      <c r="E35" s="16">
        <f t="shared" si="3"/>
        <v>3.119689957</v>
      </c>
      <c r="F35" s="25">
        <f t="shared" si="4"/>
        <v>74.87255896</v>
      </c>
      <c r="G35" s="25">
        <f t="shared" si="9"/>
        <v>2439.789864</v>
      </c>
      <c r="H35" s="26">
        <v>3.08</v>
      </c>
      <c r="I35" s="16">
        <v>2.903</v>
      </c>
      <c r="J35" s="1">
        <v>25.0</v>
      </c>
      <c r="K35" s="16">
        <f t="shared" si="5"/>
        <v>6.037639963</v>
      </c>
      <c r="L35" s="20">
        <f t="shared" si="6"/>
        <v>1591.457113</v>
      </c>
      <c r="M35" s="25">
        <f t="shared" si="7"/>
        <v>7.056981775</v>
      </c>
      <c r="N35" s="25">
        <f t="shared" si="8"/>
        <v>12400.96452</v>
      </c>
      <c r="O35" s="25">
        <f t="shared" si="10"/>
        <v>431472.6394</v>
      </c>
      <c r="P35" s="35"/>
      <c r="Q35" s="7"/>
    </row>
    <row r="36" ht="15.75" customHeight="1">
      <c r="A36" s="7">
        <v>42400.0</v>
      </c>
      <c r="B36" s="20">
        <v>1.148458226395E12</v>
      </c>
      <c r="C36" s="16">
        <f t="shared" si="1"/>
        <v>1.148458226</v>
      </c>
      <c r="D36" s="16">
        <f t="shared" si="2"/>
        <v>2.2</v>
      </c>
      <c r="E36" s="16">
        <f t="shared" si="3"/>
        <v>2.526608098</v>
      </c>
      <c r="F36" s="25">
        <f t="shared" si="4"/>
        <v>60.63859435</v>
      </c>
      <c r="G36" s="25">
        <f t="shared" si="9"/>
        <v>2500.428458</v>
      </c>
      <c r="H36" s="26">
        <v>3.05</v>
      </c>
      <c r="I36" s="16">
        <v>3.051</v>
      </c>
      <c r="J36" s="1">
        <v>25.0</v>
      </c>
      <c r="K36" s="16">
        <f t="shared" si="5"/>
        <v>5.139120871</v>
      </c>
      <c r="L36" s="20">
        <f t="shared" si="6"/>
        <v>1499.508358</v>
      </c>
      <c r="M36" s="25">
        <f t="shared" si="7"/>
        <v>6.065847586</v>
      </c>
      <c r="N36" s="25">
        <f t="shared" si="8"/>
        <v>11799.41003</v>
      </c>
      <c r="O36" s="25">
        <f t="shared" si="10"/>
        <v>443272.0494</v>
      </c>
      <c r="P36" s="35"/>
      <c r="Q36" s="7"/>
    </row>
    <row r="37" ht="15.75" customHeight="1">
      <c r="A37" s="7">
        <v>42401.0</v>
      </c>
      <c r="B37" s="20">
        <v>1.444060625422E12</v>
      </c>
      <c r="C37" s="16">
        <f t="shared" si="1"/>
        <v>1.444060625</v>
      </c>
      <c r="D37" s="16">
        <f t="shared" si="2"/>
        <v>2.2</v>
      </c>
      <c r="E37" s="16">
        <f t="shared" si="3"/>
        <v>3.176933376</v>
      </c>
      <c r="F37" s="25">
        <f t="shared" si="4"/>
        <v>76.24640102</v>
      </c>
      <c r="G37" s="25">
        <f t="shared" si="9"/>
        <v>2576.674859</v>
      </c>
      <c r="H37" s="26">
        <v>3.08</v>
      </c>
      <c r="I37" s="16">
        <v>2.226</v>
      </c>
      <c r="J37" s="1">
        <v>25.0</v>
      </c>
      <c r="K37" s="16">
        <f t="shared" si="5"/>
        <v>4.71456913</v>
      </c>
      <c r="L37" s="20">
        <f t="shared" si="6"/>
        <v>2075.471698</v>
      </c>
      <c r="M37" s="25">
        <f t="shared" si="7"/>
        <v>5.510535347</v>
      </c>
      <c r="N37" s="25">
        <f t="shared" si="8"/>
        <v>16172.50674</v>
      </c>
      <c r="O37" s="25">
        <f t="shared" si="10"/>
        <v>459444.5562</v>
      </c>
      <c r="P37" s="35"/>
      <c r="Q37" s="7"/>
    </row>
    <row r="38" ht="15.75" customHeight="1">
      <c r="A38" s="7">
        <v>42402.0</v>
      </c>
      <c r="B38" s="20">
        <v>1.563032258224E12</v>
      </c>
      <c r="C38" s="16">
        <f t="shared" si="1"/>
        <v>1.563032258</v>
      </c>
      <c r="D38" s="16">
        <f t="shared" si="2"/>
        <v>2.2</v>
      </c>
      <c r="E38" s="16">
        <f t="shared" si="3"/>
        <v>3.438670968</v>
      </c>
      <c r="F38" s="25">
        <f t="shared" si="4"/>
        <v>82.52810323</v>
      </c>
      <c r="G38" s="25">
        <f t="shared" si="9"/>
        <v>2659.202962</v>
      </c>
      <c r="H38" s="26">
        <v>3.08</v>
      </c>
      <c r="I38" s="16">
        <v>2.264</v>
      </c>
      <c r="J38" s="1">
        <v>25.0</v>
      </c>
      <c r="K38" s="16">
        <f t="shared" si="5"/>
        <v>5.190100715</v>
      </c>
      <c r="L38" s="20">
        <f t="shared" si="6"/>
        <v>2040.636042</v>
      </c>
      <c r="M38" s="25">
        <f t="shared" si="7"/>
        <v>6.066351484</v>
      </c>
      <c r="N38" s="25">
        <f t="shared" si="8"/>
        <v>15901.06007</v>
      </c>
      <c r="O38" s="25">
        <f t="shared" si="10"/>
        <v>475345.6162</v>
      </c>
      <c r="P38" s="35"/>
      <c r="Q38" s="7"/>
    </row>
    <row r="39" ht="15.75" customHeight="1">
      <c r="A39" s="7">
        <v>42403.0</v>
      </c>
      <c r="B39" s="20">
        <v>1.641570795179E12</v>
      </c>
      <c r="C39" s="16">
        <f t="shared" si="1"/>
        <v>1.641570795</v>
      </c>
      <c r="D39" s="16">
        <f t="shared" si="2"/>
        <v>2.2</v>
      </c>
      <c r="E39" s="16">
        <f t="shared" si="3"/>
        <v>3.611455749</v>
      </c>
      <c r="F39" s="25">
        <f t="shared" si="4"/>
        <v>86.67493799</v>
      </c>
      <c r="G39" s="25">
        <f t="shared" si="9"/>
        <v>2745.8779</v>
      </c>
      <c r="H39" s="26">
        <v>3.05</v>
      </c>
      <c r="I39" s="16">
        <v>2.264</v>
      </c>
      <c r="J39" s="1">
        <v>25.0</v>
      </c>
      <c r="K39" s="16">
        <f t="shared" si="5"/>
        <v>5.450890544</v>
      </c>
      <c r="L39" s="20">
        <f t="shared" si="6"/>
        <v>2020.759717</v>
      </c>
      <c r="M39" s="25">
        <f t="shared" si="7"/>
        <v>6.43383802</v>
      </c>
      <c r="N39" s="25">
        <f t="shared" si="8"/>
        <v>15901.06007</v>
      </c>
      <c r="O39" s="25">
        <f t="shared" si="10"/>
        <v>491246.6763</v>
      </c>
      <c r="P39" s="35"/>
      <c r="Q39" s="7"/>
    </row>
    <row r="40" ht="15.75" customHeight="1">
      <c r="A40" s="7">
        <v>42404.0</v>
      </c>
      <c r="B40" s="20">
        <v>1.589896697803E12</v>
      </c>
      <c r="C40" s="16">
        <f t="shared" si="1"/>
        <v>1.589896698</v>
      </c>
      <c r="D40" s="16">
        <f t="shared" si="2"/>
        <v>2.2</v>
      </c>
      <c r="E40" s="16">
        <f t="shared" si="3"/>
        <v>3.497772735</v>
      </c>
      <c r="F40" s="25">
        <f t="shared" si="4"/>
        <v>83.94654564</v>
      </c>
      <c r="G40" s="25">
        <f t="shared" si="9"/>
        <v>2829.824446</v>
      </c>
      <c r="H40" s="26">
        <v>3.16</v>
      </c>
      <c r="I40" s="16">
        <v>2.576</v>
      </c>
      <c r="J40" s="1">
        <v>25.0</v>
      </c>
      <c r="K40" s="16">
        <f t="shared" si="5"/>
        <v>6.006841711</v>
      </c>
      <c r="L40" s="20">
        <f t="shared" si="6"/>
        <v>1840.062112</v>
      </c>
      <c r="M40" s="25">
        <f t="shared" si="7"/>
        <v>6.843237392</v>
      </c>
      <c r="N40" s="25">
        <f t="shared" si="8"/>
        <v>13975.15528</v>
      </c>
      <c r="O40" s="25">
        <f t="shared" si="10"/>
        <v>505221.8316</v>
      </c>
      <c r="P40" s="35"/>
      <c r="Q40" s="7"/>
    </row>
    <row r="41" ht="15.75" customHeight="1">
      <c r="A41" s="7">
        <v>42405.0</v>
      </c>
      <c r="B41" s="20">
        <v>1.498513821751E12</v>
      </c>
      <c r="C41" s="16">
        <f t="shared" si="1"/>
        <v>1.498513822</v>
      </c>
      <c r="D41" s="16">
        <f t="shared" si="2"/>
        <v>2.2</v>
      </c>
      <c r="E41" s="16">
        <f t="shared" si="3"/>
        <v>3.296730408</v>
      </c>
      <c r="F41" s="25">
        <f t="shared" si="4"/>
        <v>79.12152979</v>
      </c>
      <c r="G41" s="25">
        <f t="shared" si="9"/>
        <v>2908.945976</v>
      </c>
      <c r="H41" s="26">
        <v>3.14</v>
      </c>
      <c r="I41" s="16">
        <v>2.462</v>
      </c>
      <c r="J41" s="1">
        <v>25.0</v>
      </c>
      <c r="K41" s="16">
        <f t="shared" si="5"/>
        <v>5.411033509</v>
      </c>
      <c r="L41" s="20">
        <f t="shared" si="6"/>
        <v>1913.078798</v>
      </c>
      <c r="M41" s="25">
        <f t="shared" si="7"/>
        <v>6.203732686</v>
      </c>
      <c r="N41" s="25">
        <f t="shared" si="8"/>
        <v>14622.25833</v>
      </c>
      <c r="O41" s="25">
        <f t="shared" si="10"/>
        <v>519844.0899</v>
      </c>
      <c r="P41" s="35"/>
      <c r="Q41" s="7"/>
    </row>
    <row r="42" ht="15.75" customHeight="1">
      <c r="A42" s="7">
        <v>42406.0</v>
      </c>
      <c r="B42" s="20">
        <v>1.631796553257E12</v>
      </c>
      <c r="C42" s="16">
        <f t="shared" si="1"/>
        <v>1.631796553</v>
      </c>
      <c r="D42" s="16">
        <f t="shared" si="2"/>
        <v>2.2</v>
      </c>
      <c r="E42" s="16">
        <f t="shared" si="3"/>
        <v>3.589952417</v>
      </c>
      <c r="F42" s="25">
        <f t="shared" si="4"/>
        <v>86.15885801</v>
      </c>
      <c r="G42" s="25">
        <f t="shared" si="9"/>
        <v>2995.104834</v>
      </c>
      <c r="H42" s="26">
        <v>3.1</v>
      </c>
      <c r="I42" s="16">
        <v>2.388</v>
      </c>
      <c r="J42" s="1">
        <v>25.0</v>
      </c>
      <c r="K42" s="16">
        <f t="shared" si="5"/>
        <v>5.715204248</v>
      </c>
      <c r="L42" s="20">
        <f t="shared" si="6"/>
        <v>1947.236181</v>
      </c>
      <c r="M42" s="25">
        <f t="shared" si="7"/>
        <v>6.637011385</v>
      </c>
      <c r="N42" s="25">
        <f t="shared" si="8"/>
        <v>15075.37688</v>
      </c>
      <c r="O42" s="25">
        <f t="shared" si="10"/>
        <v>534919.4668</v>
      </c>
      <c r="P42" s="35"/>
      <c r="Q42" s="7"/>
    </row>
    <row r="43" ht="15.75" customHeight="1">
      <c r="A43" s="7">
        <v>42407.0</v>
      </c>
      <c r="B43" s="20">
        <v>1.649400622275E12</v>
      </c>
      <c r="C43" s="16">
        <f t="shared" si="1"/>
        <v>1.649400622</v>
      </c>
      <c r="D43" s="16">
        <f t="shared" si="2"/>
        <v>2.2</v>
      </c>
      <c r="E43" s="16">
        <f t="shared" si="3"/>
        <v>3.628681369</v>
      </c>
      <c r="F43" s="25">
        <f t="shared" si="4"/>
        <v>87.08835286</v>
      </c>
      <c r="G43" s="25">
        <f t="shared" si="9"/>
        <v>3082.193187</v>
      </c>
      <c r="H43" s="26">
        <v>3.09</v>
      </c>
      <c r="I43" s="16">
        <v>2.424</v>
      </c>
      <c r="J43" s="1">
        <v>25.0</v>
      </c>
      <c r="K43" s="16">
        <f t="shared" si="5"/>
        <v>5.863949092</v>
      </c>
      <c r="L43" s="20">
        <f t="shared" si="6"/>
        <v>1912.128713</v>
      </c>
      <c r="M43" s="25">
        <f t="shared" si="7"/>
        <v>6.83178535</v>
      </c>
      <c r="N43" s="25">
        <f t="shared" si="8"/>
        <v>14851.48515</v>
      </c>
      <c r="O43" s="25">
        <f t="shared" si="10"/>
        <v>549770.952</v>
      </c>
      <c r="P43" s="35"/>
      <c r="Q43" s="7"/>
    </row>
    <row r="44" ht="15.75" customHeight="1">
      <c r="A44" s="7">
        <v>42408.0</v>
      </c>
      <c r="B44" s="20">
        <v>1.577638326772E12</v>
      </c>
      <c r="C44" s="16">
        <f t="shared" si="1"/>
        <v>1.577638327</v>
      </c>
      <c r="D44" s="16">
        <f t="shared" si="2"/>
        <v>2.2</v>
      </c>
      <c r="E44" s="16">
        <f t="shared" si="3"/>
        <v>3.470804319</v>
      </c>
      <c r="F44" s="25">
        <f t="shared" si="4"/>
        <v>83.29930365</v>
      </c>
      <c r="G44" s="25">
        <f t="shared" si="9"/>
        <v>3165.49249</v>
      </c>
      <c r="H44" s="26">
        <v>3.06</v>
      </c>
      <c r="I44" s="16">
        <v>2.453</v>
      </c>
      <c r="J44" s="1">
        <v>25.0</v>
      </c>
      <c r="K44" s="16">
        <f t="shared" si="5"/>
        <v>5.675921996</v>
      </c>
      <c r="L44" s="20">
        <f t="shared" si="6"/>
        <v>1871.178149</v>
      </c>
      <c r="M44" s="25">
        <f t="shared" si="7"/>
        <v>6.67755529</v>
      </c>
      <c r="N44" s="25">
        <f t="shared" si="8"/>
        <v>14675.90705</v>
      </c>
      <c r="O44" s="25">
        <f t="shared" si="10"/>
        <v>564446.859</v>
      </c>
      <c r="P44" s="35"/>
      <c r="Q44" s="7"/>
    </row>
    <row r="45" ht="15.75" customHeight="1">
      <c r="A45" s="7">
        <v>42409.0</v>
      </c>
      <c r="B45" s="20">
        <v>1.590121058279E12</v>
      </c>
      <c r="C45" s="16">
        <f t="shared" si="1"/>
        <v>1.590121058</v>
      </c>
      <c r="D45" s="16">
        <f t="shared" si="2"/>
        <v>2.2</v>
      </c>
      <c r="E45" s="16">
        <f t="shared" si="3"/>
        <v>3.498266328</v>
      </c>
      <c r="F45" s="25">
        <f t="shared" si="4"/>
        <v>83.95839188</v>
      </c>
      <c r="G45" s="25">
        <f t="shared" si="9"/>
        <v>3249.450882</v>
      </c>
      <c r="H45" s="26">
        <v>3.08</v>
      </c>
      <c r="I45" s="16">
        <v>2.59</v>
      </c>
      <c r="J45" s="1">
        <v>25.0</v>
      </c>
      <c r="K45" s="16">
        <f t="shared" si="5"/>
        <v>6.04033986</v>
      </c>
      <c r="L45" s="20">
        <f t="shared" si="6"/>
        <v>1783.783784</v>
      </c>
      <c r="M45" s="25">
        <f t="shared" si="7"/>
        <v>7.060137499</v>
      </c>
      <c r="N45" s="25">
        <f t="shared" si="8"/>
        <v>13899.6139</v>
      </c>
      <c r="O45" s="25">
        <f t="shared" si="10"/>
        <v>578346.4729</v>
      </c>
      <c r="P45" s="35"/>
      <c r="Q45" s="7"/>
    </row>
    <row r="46" ht="15.75" customHeight="1">
      <c r="A46" s="7">
        <v>42410.0</v>
      </c>
      <c r="B46" s="20">
        <v>1.413972962034E12</v>
      </c>
      <c r="C46" s="16">
        <f t="shared" si="1"/>
        <v>1.413972962</v>
      </c>
      <c r="D46" s="16">
        <f t="shared" si="2"/>
        <v>2.2</v>
      </c>
      <c r="E46" s="16">
        <f t="shared" si="3"/>
        <v>3.110740516</v>
      </c>
      <c r="F46" s="25">
        <f t="shared" si="4"/>
        <v>74.6577724</v>
      </c>
      <c r="G46" s="25">
        <f t="shared" si="9"/>
        <v>3324.108655</v>
      </c>
      <c r="H46" s="26">
        <v>3.1</v>
      </c>
      <c r="I46" s="16">
        <v>2.78</v>
      </c>
      <c r="J46" s="1">
        <v>25.0</v>
      </c>
      <c r="K46" s="16">
        <f t="shared" si="5"/>
        <v>5.765239091</v>
      </c>
      <c r="L46" s="20">
        <f t="shared" si="6"/>
        <v>1672.661871</v>
      </c>
      <c r="M46" s="25">
        <f t="shared" si="7"/>
        <v>6.695116363</v>
      </c>
      <c r="N46" s="25">
        <f t="shared" si="8"/>
        <v>12949.64029</v>
      </c>
      <c r="O46" s="25">
        <f t="shared" si="10"/>
        <v>591296.1132</v>
      </c>
      <c r="P46" s="35"/>
      <c r="Q46" s="7"/>
    </row>
    <row r="47" ht="15.75" customHeight="1">
      <c r="A47" s="7">
        <v>42411.0</v>
      </c>
      <c r="B47" s="20">
        <v>1.489227349182E12</v>
      </c>
      <c r="C47" s="16">
        <f t="shared" si="1"/>
        <v>1.489227349</v>
      </c>
      <c r="D47" s="16">
        <f t="shared" si="2"/>
        <v>2.2</v>
      </c>
      <c r="E47" s="16">
        <f t="shared" si="3"/>
        <v>3.276300168</v>
      </c>
      <c r="F47" s="25">
        <f t="shared" si="4"/>
        <v>78.63120404</v>
      </c>
      <c r="G47" s="25">
        <f t="shared" si="9"/>
        <v>3402.739859</v>
      </c>
      <c r="H47" s="26">
        <v>3.08</v>
      </c>
      <c r="I47" s="16">
        <v>2.449</v>
      </c>
      <c r="J47" s="1">
        <v>25.0</v>
      </c>
      <c r="K47" s="16">
        <f t="shared" si="5"/>
        <v>5.349106075</v>
      </c>
      <c r="L47" s="20">
        <f t="shared" si="6"/>
        <v>1886.484279</v>
      </c>
      <c r="M47" s="25">
        <f t="shared" si="7"/>
        <v>6.252201905</v>
      </c>
      <c r="N47" s="25">
        <f t="shared" si="8"/>
        <v>14699.8775</v>
      </c>
      <c r="O47" s="25">
        <f t="shared" si="10"/>
        <v>605995.9907</v>
      </c>
      <c r="P47" s="35"/>
      <c r="Q47" s="7"/>
    </row>
    <row r="48" ht="15.75" customHeight="1">
      <c r="A48" s="7">
        <v>42412.0</v>
      </c>
      <c r="B48" s="20">
        <v>1.538799501549E12</v>
      </c>
      <c r="C48" s="16">
        <f t="shared" si="1"/>
        <v>1.538799502</v>
      </c>
      <c r="D48" s="16">
        <f t="shared" si="2"/>
        <v>2.2</v>
      </c>
      <c r="E48" s="16">
        <f t="shared" si="3"/>
        <v>3.385358903</v>
      </c>
      <c r="F48" s="25">
        <f t="shared" si="4"/>
        <v>81.24861368</v>
      </c>
      <c r="G48" s="25">
        <f t="shared" si="9"/>
        <v>3483.988472</v>
      </c>
      <c r="H48" s="26">
        <v>3.11</v>
      </c>
      <c r="I48" s="16">
        <v>2.576</v>
      </c>
      <c r="J48" s="1">
        <v>25.0</v>
      </c>
      <c r="K48" s="16">
        <f t="shared" si="5"/>
        <v>5.81378969</v>
      </c>
      <c r="L48" s="20">
        <f t="shared" si="6"/>
        <v>1810.947205</v>
      </c>
      <c r="M48" s="25">
        <f t="shared" si="7"/>
        <v>6.729788709</v>
      </c>
      <c r="N48" s="25">
        <f t="shared" si="8"/>
        <v>13975.15528</v>
      </c>
      <c r="O48" s="25">
        <f t="shared" si="10"/>
        <v>619971.146</v>
      </c>
      <c r="P48" s="35"/>
      <c r="Q48" s="7"/>
    </row>
    <row r="49" ht="15.75" customHeight="1">
      <c r="A49" s="7">
        <v>42413.0</v>
      </c>
      <c r="B49" s="20">
        <v>1.51200106299E12</v>
      </c>
      <c r="C49" s="16">
        <f t="shared" si="1"/>
        <v>1.512001063</v>
      </c>
      <c r="D49" s="16">
        <f t="shared" si="2"/>
        <v>2.2</v>
      </c>
      <c r="E49" s="16">
        <f t="shared" si="3"/>
        <v>3.326402339</v>
      </c>
      <c r="F49" s="25">
        <f t="shared" si="4"/>
        <v>79.83365613</v>
      </c>
      <c r="G49" s="25">
        <f t="shared" si="9"/>
        <v>3563.822128</v>
      </c>
      <c r="H49" s="26">
        <v>3.13</v>
      </c>
      <c r="I49" s="16">
        <v>2.613</v>
      </c>
      <c r="J49" s="1">
        <v>25.0</v>
      </c>
      <c r="K49" s="16">
        <f t="shared" si="5"/>
        <v>5.794592874</v>
      </c>
      <c r="L49" s="20">
        <f t="shared" si="6"/>
        <v>1796.785304</v>
      </c>
      <c r="M49" s="25">
        <f t="shared" si="7"/>
        <v>6.664707459</v>
      </c>
      <c r="N49" s="25">
        <f t="shared" si="8"/>
        <v>13777.26751</v>
      </c>
      <c r="O49" s="25">
        <f t="shared" si="10"/>
        <v>633748.4135</v>
      </c>
      <c r="P49" s="35"/>
      <c r="Q49" s="7"/>
    </row>
    <row r="50" ht="15.75" customHeight="1">
      <c r="A50" s="7">
        <v>42414.0</v>
      </c>
      <c r="B50" s="20">
        <v>1.470701019339E12</v>
      </c>
      <c r="C50" s="16">
        <f t="shared" si="1"/>
        <v>1.470701019</v>
      </c>
      <c r="D50" s="16">
        <f t="shared" si="2"/>
        <v>2.2</v>
      </c>
      <c r="E50" s="16">
        <f t="shared" si="3"/>
        <v>3.235542243</v>
      </c>
      <c r="F50" s="25">
        <f t="shared" si="4"/>
        <v>77.65301382</v>
      </c>
      <c r="G50" s="25">
        <f t="shared" si="9"/>
        <v>3641.475142</v>
      </c>
      <c r="H50" s="26">
        <v>3.21</v>
      </c>
      <c r="I50" s="16">
        <v>2.474</v>
      </c>
      <c r="J50" s="1">
        <v>25.0</v>
      </c>
      <c r="K50" s="16">
        <f t="shared" si="5"/>
        <v>5.336487672</v>
      </c>
      <c r="L50" s="20">
        <f t="shared" si="6"/>
        <v>1946.240905</v>
      </c>
      <c r="M50" s="25">
        <f t="shared" si="7"/>
        <v>5.984845987</v>
      </c>
      <c r="N50" s="25">
        <f t="shared" si="8"/>
        <v>14551.33387</v>
      </c>
      <c r="O50" s="25">
        <f t="shared" si="10"/>
        <v>648299.7474</v>
      </c>
      <c r="P50" s="35"/>
      <c r="Q50" s="7"/>
    </row>
    <row r="51" ht="15.75" customHeight="1">
      <c r="A51" s="7">
        <v>42415.0</v>
      </c>
      <c r="B51" s="20">
        <v>1.543705227712E12</v>
      </c>
      <c r="C51" s="16">
        <f t="shared" si="1"/>
        <v>1.543705228</v>
      </c>
      <c r="D51" s="16">
        <f t="shared" si="2"/>
        <v>2.2</v>
      </c>
      <c r="E51" s="16">
        <f t="shared" si="3"/>
        <v>3.396151501</v>
      </c>
      <c r="F51" s="25">
        <f t="shared" si="4"/>
        <v>81.50763602</v>
      </c>
      <c r="G51" s="25">
        <f t="shared" si="9"/>
        <v>3722.982778</v>
      </c>
      <c r="H51" s="26">
        <v>3.18</v>
      </c>
      <c r="I51" s="16">
        <v>2.47</v>
      </c>
      <c r="J51" s="1">
        <v>25.0</v>
      </c>
      <c r="K51" s="16">
        <f t="shared" si="5"/>
        <v>5.592329472</v>
      </c>
      <c r="L51" s="20">
        <f t="shared" si="6"/>
        <v>1931.174089</v>
      </c>
      <c r="M51" s="25">
        <f t="shared" si="7"/>
        <v>6.330939024</v>
      </c>
      <c r="N51" s="25">
        <f t="shared" si="8"/>
        <v>14574.89879</v>
      </c>
      <c r="O51" s="25">
        <f t="shared" si="10"/>
        <v>662874.6461</v>
      </c>
      <c r="P51" s="35"/>
      <c r="Q51" s="7"/>
    </row>
    <row r="52" ht="15.75" customHeight="1">
      <c r="A52" s="7">
        <v>42416.0</v>
      </c>
      <c r="B52" s="20">
        <v>1.547943126375E12</v>
      </c>
      <c r="C52" s="16">
        <f t="shared" si="1"/>
        <v>1.547943126</v>
      </c>
      <c r="D52" s="16">
        <f t="shared" si="2"/>
        <v>2.2</v>
      </c>
      <c r="E52" s="16">
        <f t="shared" si="3"/>
        <v>3.405474878</v>
      </c>
      <c r="F52" s="25">
        <f t="shared" si="4"/>
        <v>81.73139707</v>
      </c>
      <c r="G52" s="25">
        <f t="shared" si="9"/>
        <v>3804.714175</v>
      </c>
      <c r="H52" s="26">
        <v>3.21</v>
      </c>
      <c r="I52" s="16">
        <v>2.326</v>
      </c>
      <c r="J52" s="1">
        <v>25.0</v>
      </c>
      <c r="K52" s="16">
        <f t="shared" si="5"/>
        <v>5.280756378</v>
      </c>
      <c r="L52" s="20">
        <f t="shared" si="6"/>
        <v>2070.077386</v>
      </c>
      <c r="M52" s="25">
        <f t="shared" si="7"/>
        <v>5.922343601</v>
      </c>
      <c r="N52" s="25">
        <f t="shared" si="8"/>
        <v>15477.2141</v>
      </c>
      <c r="O52" s="25">
        <f t="shared" si="10"/>
        <v>678351.8602</v>
      </c>
      <c r="P52" s="35"/>
      <c r="Q52" s="7"/>
    </row>
    <row r="53" ht="15.75" customHeight="1">
      <c r="A53" s="7">
        <v>42417.0</v>
      </c>
      <c r="B53" s="20">
        <v>1.612215890985E12</v>
      </c>
      <c r="C53" s="16">
        <f t="shared" si="1"/>
        <v>1.612215891</v>
      </c>
      <c r="D53" s="16">
        <f t="shared" si="2"/>
        <v>2.2</v>
      </c>
      <c r="E53" s="16">
        <f t="shared" si="3"/>
        <v>3.54687496</v>
      </c>
      <c r="F53" s="25">
        <f t="shared" si="4"/>
        <v>85.12499904</v>
      </c>
      <c r="G53" s="25">
        <f t="shared" si="9"/>
        <v>3889.839174</v>
      </c>
      <c r="H53" s="26">
        <v>3.24</v>
      </c>
      <c r="I53" s="16">
        <v>2.466</v>
      </c>
      <c r="J53" s="1">
        <v>25.0</v>
      </c>
      <c r="K53" s="16">
        <f t="shared" si="5"/>
        <v>5.831062435</v>
      </c>
      <c r="L53" s="20">
        <f t="shared" si="6"/>
        <v>1970.80292</v>
      </c>
      <c r="M53" s="25">
        <f t="shared" si="7"/>
        <v>6.478958261</v>
      </c>
      <c r="N53" s="25">
        <f t="shared" si="8"/>
        <v>14598.54015</v>
      </c>
      <c r="O53" s="25">
        <f t="shared" si="10"/>
        <v>692950.4004</v>
      </c>
      <c r="P53" s="35"/>
      <c r="Q53" s="7"/>
    </row>
    <row r="54" ht="15.75" customHeight="1">
      <c r="A54" s="7">
        <v>42418.0</v>
      </c>
      <c r="B54" s="20">
        <v>1.525840517841E12</v>
      </c>
      <c r="C54" s="16">
        <f t="shared" si="1"/>
        <v>1.525840518</v>
      </c>
      <c r="D54" s="16">
        <f t="shared" si="2"/>
        <v>2.2</v>
      </c>
      <c r="E54" s="16">
        <f t="shared" si="3"/>
        <v>3.356849139</v>
      </c>
      <c r="F54" s="25">
        <f t="shared" si="4"/>
        <v>80.56437934</v>
      </c>
      <c r="G54" s="25">
        <f t="shared" si="9"/>
        <v>3970.403554</v>
      </c>
      <c r="H54" s="26">
        <v>3.25</v>
      </c>
      <c r="I54" s="16">
        <v>2.618</v>
      </c>
      <c r="J54" s="1">
        <v>25.0</v>
      </c>
      <c r="K54" s="16">
        <f t="shared" si="5"/>
        <v>5.858820698</v>
      </c>
      <c r="L54" s="20">
        <f t="shared" si="6"/>
        <v>1862.10848</v>
      </c>
      <c r="M54" s="25">
        <f t="shared" si="7"/>
        <v>6.489770619</v>
      </c>
      <c r="N54" s="25">
        <f t="shared" si="8"/>
        <v>13750.95493</v>
      </c>
      <c r="O54" s="25">
        <f t="shared" si="10"/>
        <v>706701.3553</v>
      </c>
      <c r="P54" s="35"/>
      <c r="Q54" s="7"/>
    </row>
    <row r="55" ht="15.75" customHeight="1">
      <c r="A55" s="7">
        <v>42419.0</v>
      </c>
      <c r="B55" s="20">
        <v>1.484264032458E12</v>
      </c>
      <c r="C55" s="16">
        <f t="shared" si="1"/>
        <v>1.484264032</v>
      </c>
      <c r="D55" s="16">
        <f t="shared" si="2"/>
        <v>2.2</v>
      </c>
      <c r="E55" s="16">
        <f t="shared" si="3"/>
        <v>3.265380871</v>
      </c>
      <c r="F55" s="25">
        <f t="shared" si="4"/>
        <v>78.36914091</v>
      </c>
      <c r="G55" s="25">
        <f t="shared" si="9"/>
        <v>4048.772695</v>
      </c>
      <c r="H55" s="26">
        <v>3.25</v>
      </c>
      <c r="I55" s="16">
        <v>2.697</v>
      </c>
      <c r="J55" s="1">
        <v>25.0</v>
      </c>
      <c r="K55" s="16">
        <f t="shared" si="5"/>
        <v>5.871154807</v>
      </c>
      <c r="L55" s="20">
        <f t="shared" si="6"/>
        <v>1807.56396</v>
      </c>
      <c r="M55" s="25">
        <f t="shared" si="7"/>
        <v>6.503433017</v>
      </c>
      <c r="N55" s="25">
        <f t="shared" si="8"/>
        <v>13348.16463</v>
      </c>
      <c r="O55" s="25">
        <f t="shared" si="10"/>
        <v>720049.5199</v>
      </c>
      <c r="P55" s="35"/>
      <c r="Q55" s="7"/>
    </row>
    <row r="56" ht="15.75" customHeight="1">
      <c r="A56" s="7">
        <v>42420.0</v>
      </c>
      <c r="B56" s="20">
        <v>1.478812395353E12</v>
      </c>
      <c r="C56" s="16">
        <f t="shared" si="1"/>
        <v>1.478812395</v>
      </c>
      <c r="D56" s="16">
        <f t="shared" si="2"/>
        <v>2.2</v>
      </c>
      <c r="E56" s="16">
        <f t="shared" si="3"/>
        <v>3.25338727</v>
      </c>
      <c r="F56" s="25">
        <f t="shared" si="4"/>
        <v>78.08129447</v>
      </c>
      <c r="G56" s="25">
        <f t="shared" si="9"/>
        <v>4126.853989</v>
      </c>
      <c r="H56" s="26">
        <v>3.46</v>
      </c>
      <c r="I56" s="16">
        <v>2.609</v>
      </c>
      <c r="J56" s="1">
        <v>25.0</v>
      </c>
      <c r="K56" s="16">
        <f t="shared" si="5"/>
        <v>5.658724925</v>
      </c>
      <c r="L56" s="20">
        <f t="shared" si="6"/>
        <v>1989.267919</v>
      </c>
      <c r="M56" s="25">
        <f t="shared" si="7"/>
        <v>5.887690673</v>
      </c>
      <c r="N56" s="25">
        <f t="shared" si="8"/>
        <v>13798.39019</v>
      </c>
      <c r="O56" s="25">
        <f t="shared" si="10"/>
        <v>733847.9101</v>
      </c>
      <c r="P56" s="35"/>
      <c r="Q56" s="7"/>
    </row>
    <row r="57" ht="15.75" customHeight="1">
      <c r="A57" s="7">
        <v>42421.0</v>
      </c>
      <c r="B57" s="20">
        <v>1.498202783264E12</v>
      </c>
      <c r="C57" s="16">
        <f t="shared" si="1"/>
        <v>1.498202783</v>
      </c>
      <c r="D57" s="16">
        <f t="shared" si="2"/>
        <v>2.2</v>
      </c>
      <c r="E57" s="16">
        <f t="shared" si="3"/>
        <v>3.296046123</v>
      </c>
      <c r="F57" s="25">
        <f t="shared" si="4"/>
        <v>79.10510696</v>
      </c>
      <c r="G57" s="25">
        <f t="shared" si="9"/>
        <v>4205.959096</v>
      </c>
      <c r="H57" s="26">
        <v>3.46</v>
      </c>
      <c r="I57" s="16">
        <v>2.349</v>
      </c>
      <c r="J57" s="1">
        <v>25.0</v>
      </c>
      <c r="K57" s="16">
        <f t="shared" si="5"/>
        <v>5.161608229</v>
      </c>
      <c r="L57" s="20">
        <f t="shared" si="6"/>
        <v>2209.45083</v>
      </c>
      <c r="M57" s="25">
        <f t="shared" si="7"/>
        <v>5.370459429</v>
      </c>
      <c r="N57" s="25">
        <f t="shared" si="8"/>
        <v>15325.6705</v>
      </c>
      <c r="O57" s="25">
        <f t="shared" si="10"/>
        <v>749173.5806</v>
      </c>
      <c r="P57" s="35"/>
      <c r="Q57" s="7"/>
    </row>
    <row r="58" ht="15.75" customHeight="1">
      <c r="A58" s="7">
        <v>42422.0</v>
      </c>
      <c r="B58" s="20">
        <v>1.561102407788E12</v>
      </c>
      <c r="C58" s="16">
        <f t="shared" si="1"/>
        <v>1.561102408</v>
      </c>
      <c r="D58" s="16">
        <f t="shared" si="2"/>
        <v>2.2</v>
      </c>
      <c r="E58" s="16">
        <f t="shared" si="3"/>
        <v>3.434425297</v>
      </c>
      <c r="F58" s="25">
        <f t="shared" si="4"/>
        <v>82.42620713</v>
      </c>
      <c r="G58" s="25">
        <f t="shared" si="9"/>
        <v>4288.385303</v>
      </c>
      <c r="H58" s="26">
        <v>3.48</v>
      </c>
      <c r="I58" s="16">
        <v>2.526</v>
      </c>
      <c r="J58" s="1">
        <v>25.0</v>
      </c>
      <c r="K58" s="16">
        <f t="shared" si="5"/>
        <v>5.7835722</v>
      </c>
      <c r="L58" s="20">
        <f t="shared" si="6"/>
        <v>2066.508314</v>
      </c>
      <c r="M58" s="25">
        <f t="shared" si="7"/>
        <v>5.983005725</v>
      </c>
      <c r="N58" s="25">
        <f t="shared" si="8"/>
        <v>14251.78147</v>
      </c>
      <c r="O58" s="25">
        <f t="shared" si="10"/>
        <v>763425.3621</v>
      </c>
      <c r="P58" s="35"/>
      <c r="Q58" s="7"/>
    </row>
    <row r="59" ht="15.75" customHeight="1">
      <c r="A59" s="7">
        <v>42423.0</v>
      </c>
      <c r="B59" s="20">
        <v>1.486518250309E12</v>
      </c>
      <c r="C59" s="16">
        <f t="shared" si="1"/>
        <v>1.48651825</v>
      </c>
      <c r="D59" s="16">
        <f t="shared" si="2"/>
        <v>2.2</v>
      </c>
      <c r="E59" s="16">
        <f t="shared" si="3"/>
        <v>3.270340151</v>
      </c>
      <c r="F59" s="25">
        <f t="shared" si="4"/>
        <v>78.48816362</v>
      </c>
      <c r="G59" s="25">
        <f t="shared" si="9"/>
        <v>4366.873467</v>
      </c>
      <c r="H59" s="26">
        <v>3.4</v>
      </c>
      <c r="I59" s="16">
        <v>2.531</v>
      </c>
      <c r="J59" s="1">
        <v>25.0</v>
      </c>
      <c r="K59" s="16">
        <f t="shared" si="5"/>
        <v>5.518153948</v>
      </c>
      <c r="L59" s="20">
        <f t="shared" si="6"/>
        <v>2015.013829</v>
      </c>
      <c r="M59" s="25">
        <f t="shared" si="7"/>
        <v>5.842751239</v>
      </c>
      <c r="N59" s="25">
        <f t="shared" si="8"/>
        <v>14223.62702</v>
      </c>
      <c r="O59" s="25">
        <f t="shared" si="10"/>
        <v>777648.9891</v>
      </c>
      <c r="P59" s="35"/>
      <c r="Q59" s="7"/>
    </row>
    <row r="60" ht="15.75" customHeight="1">
      <c r="A60" s="7">
        <v>42424.0</v>
      </c>
      <c r="B60" s="20">
        <v>1.50298411492E12</v>
      </c>
      <c r="C60" s="16">
        <f t="shared" si="1"/>
        <v>1.502984115</v>
      </c>
      <c r="D60" s="16">
        <f t="shared" si="2"/>
        <v>2.2</v>
      </c>
      <c r="E60" s="16">
        <f t="shared" si="3"/>
        <v>3.306565053</v>
      </c>
      <c r="F60" s="25">
        <f t="shared" si="4"/>
        <v>79.35756127</v>
      </c>
      <c r="G60" s="25">
        <f t="shared" si="9"/>
        <v>4446.231028</v>
      </c>
      <c r="H60" s="26">
        <v>3.37</v>
      </c>
      <c r="I60" s="16">
        <v>2.408</v>
      </c>
      <c r="J60" s="1">
        <v>25.0</v>
      </c>
      <c r="K60" s="16">
        <f t="shared" si="5"/>
        <v>5.308139098</v>
      </c>
      <c r="L60" s="20">
        <f t="shared" si="6"/>
        <v>2099.252492</v>
      </c>
      <c r="M60" s="25">
        <f t="shared" si="7"/>
        <v>5.670415654</v>
      </c>
      <c r="N60" s="25">
        <f t="shared" si="8"/>
        <v>14950.16611</v>
      </c>
      <c r="O60" s="25">
        <f t="shared" si="10"/>
        <v>792599.1552</v>
      </c>
      <c r="P60" s="35"/>
      <c r="Q60" s="7"/>
    </row>
    <row r="61" ht="15.75" customHeight="1">
      <c r="A61" s="7">
        <v>42425.0</v>
      </c>
      <c r="B61" s="20">
        <v>1.579642038054E12</v>
      </c>
      <c r="C61" s="16">
        <f t="shared" si="1"/>
        <v>1.579642038</v>
      </c>
      <c r="D61" s="16">
        <f t="shared" si="2"/>
        <v>2.2</v>
      </c>
      <c r="E61" s="16">
        <f t="shared" si="3"/>
        <v>3.475212484</v>
      </c>
      <c r="F61" s="25">
        <f t="shared" si="4"/>
        <v>83.40509961</v>
      </c>
      <c r="G61" s="25">
        <f t="shared" si="9"/>
        <v>4529.636128</v>
      </c>
      <c r="H61" s="26">
        <v>3.37</v>
      </c>
      <c r="I61" s="16">
        <v>2.504</v>
      </c>
      <c r="J61" s="1">
        <v>25.0</v>
      </c>
      <c r="K61" s="16">
        <f t="shared" si="5"/>
        <v>5.801288039</v>
      </c>
      <c r="L61" s="20">
        <f t="shared" si="6"/>
        <v>2018.769968</v>
      </c>
      <c r="M61" s="25">
        <f t="shared" si="7"/>
        <v>6.197221645</v>
      </c>
      <c r="N61" s="25">
        <f t="shared" si="8"/>
        <v>14376.99681</v>
      </c>
      <c r="O61" s="25">
        <f t="shared" si="10"/>
        <v>806976.152</v>
      </c>
      <c r="P61" s="35"/>
      <c r="Q61" s="7"/>
    </row>
    <row r="62" ht="15.75" customHeight="1">
      <c r="A62" s="7">
        <v>42426.0</v>
      </c>
      <c r="B62" s="20">
        <v>1.526113168031E12</v>
      </c>
      <c r="C62" s="16">
        <f t="shared" si="1"/>
        <v>1.526113168</v>
      </c>
      <c r="D62" s="16">
        <f t="shared" si="2"/>
        <v>2.2</v>
      </c>
      <c r="E62" s="16">
        <f t="shared" si="3"/>
        <v>3.35744897</v>
      </c>
      <c r="F62" s="25">
        <f t="shared" si="4"/>
        <v>80.57877527</v>
      </c>
      <c r="G62" s="25">
        <f t="shared" si="9"/>
        <v>4610.214903</v>
      </c>
      <c r="H62" s="26">
        <v>3.42</v>
      </c>
      <c r="I62" s="16">
        <v>2.491</v>
      </c>
      <c r="J62" s="1">
        <v>25.0</v>
      </c>
      <c r="K62" s="16">
        <f t="shared" si="5"/>
        <v>5.575603589</v>
      </c>
      <c r="L62" s="20">
        <f t="shared" si="6"/>
        <v>2059.41389</v>
      </c>
      <c r="M62" s="25">
        <f t="shared" si="7"/>
        <v>5.869056409</v>
      </c>
      <c r="N62" s="25">
        <f t="shared" si="8"/>
        <v>14452.0273</v>
      </c>
      <c r="O62" s="25">
        <f t="shared" si="10"/>
        <v>821428.1793</v>
      </c>
      <c r="P62" s="35"/>
      <c r="Q62" s="7"/>
    </row>
    <row r="63" ht="15.75" customHeight="1">
      <c r="A63" s="7">
        <v>42427.0</v>
      </c>
      <c r="B63" s="20">
        <v>1.555524576511E12</v>
      </c>
      <c r="C63" s="16">
        <f t="shared" si="1"/>
        <v>1.555524577</v>
      </c>
      <c r="D63" s="16">
        <f t="shared" si="2"/>
        <v>2.2</v>
      </c>
      <c r="E63" s="16">
        <f t="shared" si="3"/>
        <v>3.422154068</v>
      </c>
      <c r="F63" s="25">
        <f t="shared" si="4"/>
        <v>82.13169764</v>
      </c>
      <c r="G63" s="25">
        <f t="shared" si="9"/>
        <v>4692.346601</v>
      </c>
      <c r="H63" s="26">
        <v>3.41</v>
      </c>
      <c r="I63" s="16">
        <v>2.261</v>
      </c>
      <c r="J63" s="1">
        <v>25.0</v>
      </c>
      <c r="K63" s="16">
        <f t="shared" si="5"/>
        <v>5.158326899</v>
      </c>
      <c r="L63" s="20">
        <f t="shared" si="6"/>
        <v>2262.27333</v>
      </c>
      <c r="M63" s="25">
        <f t="shared" si="7"/>
        <v>5.445741008</v>
      </c>
      <c r="N63" s="25">
        <f t="shared" si="8"/>
        <v>15922.15834</v>
      </c>
      <c r="O63" s="25">
        <f t="shared" si="10"/>
        <v>837350.3377</v>
      </c>
      <c r="P63" s="35"/>
      <c r="Q63" s="7"/>
    </row>
    <row r="64" ht="15.75" customHeight="1">
      <c r="A64" s="7">
        <v>42428.0</v>
      </c>
      <c r="B64" s="20">
        <v>1.639730575336E12</v>
      </c>
      <c r="C64" s="16">
        <f t="shared" si="1"/>
        <v>1.639730575</v>
      </c>
      <c r="D64" s="16">
        <f t="shared" si="2"/>
        <v>2.2</v>
      </c>
      <c r="E64" s="16">
        <f t="shared" si="3"/>
        <v>3.607407266</v>
      </c>
      <c r="F64" s="25">
        <f t="shared" si="4"/>
        <v>86.57777438</v>
      </c>
      <c r="G64" s="25">
        <f t="shared" si="9"/>
        <v>4778.924375</v>
      </c>
      <c r="H64" s="26">
        <v>3.44</v>
      </c>
      <c r="I64" s="16">
        <v>2.504</v>
      </c>
      <c r="J64" s="1">
        <v>25.0</v>
      </c>
      <c r="K64" s="16">
        <f t="shared" si="5"/>
        <v>6.021965196</v>
      </c>
      <c r="L64" s="20">
        <f t="shared" si="6"/>
        <v>2060.702875</v>
      </c>
      <c r="M64" s="25">
        <f t="shared" si="7"/>
        <v>6.3020566</v>
      </c>
      <c r="N64" s="25">
        <f t="shared" si="8"/>
        <v>14376.99681</v>
      </c>
      <c r="O64" s="25">
        <f t="shared" si="10"/>
        <v>851727.3345</v>
      </c>
      <c r="P64" s="35"/>
      <c r="Q64" s="7"/>
    </row>
    <row r="65" ht="15.75" customHeight="1">
      <c r="A65" s="7">
        <v>42429.0</v>
      </c>
      <c r="B65" s="20">
        <v>1.610273165465E12</v>
      </c>
      <c r="C65" s="16">
        <f t="shared" si="1"/>
        <v>1.610273165</v>
      </c>
      <c r="D65" s="16">
        <f t="shared" si="2"/>
        <v>2.2</v>
      </c>
      <c r="E65" s="16">
        <f t="shared" si="3"/>
        <v>3.542600964</v>
      </c>
      <c r="F65" s="25">
        <f t="shared" si="4"/>
        <v>85.02242314</v>
      </c>
      <c r="G65" s="25">
        <f t="shared" si="9"/>
        <v>4863.946798</v>
      </c>
      <c r="H65" s="26">
        <v>3.45</v>
      </c>
      <c r="I65" s="16">
        <v>2.59</v>
      </c>
      <c r="J65" s="1">
        <v>25.0</v>
      </c>
      <c r="K65" s="16">
        <f t="shared" si="5"/>
        <v>6.116890998</v>
      </c>
      <c r="L65" s="20">
        <f t="shared" si="6"/>
        <v>1998.069498</v>
      </c>
      <c r="M65" s="25">
        <f t="shared" si="7"/>
        <v>6.38284278</v>
      </c>
      <c r="N65" s="25">
        <f t="shared" si="8"/>
        <v>13899.6139</v>
      </c>
      <c r="O65" s="25">
        <f t="shared" si="10"/>
        <v>865626.9484</v>
      </c>
      <c r="P65" s="35"/>
      <c r="Q65" s="7"/>
    </row>
    <row r="66" ht="15.75" customHeight="1">
      <c r="A66" s="7">
        <v>42430.0</v>
      </c>
      <c r="B66" s="20">
        <v>1.382964088258E12</v>
      </c>
      <c r="C66" s="16">
        <f t="shared" si="1"/>
        <v>1.382964088</v>
      </c>
      <c r="D66" s="16">
        <f t="shared" si="2"/>
        <v>2.2</v>
      </c>
      <c r="E66" s="16">
        <f t="shared" si="3"/>
        <v>3.042520994</v>
      </c>
      <c r="F66" s="25">
        <f t="shared" si="4"/>
        <v>73.02050386</v>
      </c>
      <c r="G66" s="25">
        <f t="shared" si="9"/>
        <v>4936.967302</v>
      </c>
      <c r="H66" s="26">
        <v>3.43</v>
      </c>
      <c r="I66" s="16">
        <v>2.863</v>
      </c>
      <c r="J66" s="1">
        <v>25.0</v>
      </c>
      <c r="K66" s="16">
        <f t="shared" si="5"/>
        <v>5.807158404</v>
      </c>
      <c r="L66" s="20">
        <f t="shared" si="6"/>
        <v>1797.066015</v>
      </c>
      <c r="M66" s="25">
        <f t="shared" si="7"/>
        <v>6.094976751</v>
      </c>
      <c r="N66" s="25">
        <f t="shared" si="8"/>
        <v>12574.22284</v>
      </c>
      <c r="O66" s="25">
        <f t="shared" si="10"/>
        <v>878201.1712</v>
      </c>
      <c r="P66" s="35"/>
      <c r="Q66" s="7"/>
    </row>
    <row r="67" ht="15.75" customHeight="1">
      <c r="A67" s="7">
        <v>42431.0</v>
      </c>
      <c r="B67" s="20">
        <v>1.448497852596E12</v>
      </c>
      <c r="C67" s="16">
        <f t="shared" si="1"/>
        <v>1.448497853</v>
      </c>
      <c r="D67" s="16">
        <f t="shared" si="2"/>
        <v>2.2</v>
      </c>
      <c r="E67" s="16">
        <f t="shared" si="3"/>
        <v>3.186695276</v>
      </c>
      <c r="F67" s="25">
        <f t="shared" si="4"/>
        <v>76.48068662</v>
      </c>
      <c r="G67" s="25">
        <f t="shared" si="9"/>
        <v>5013.447989</v>
      </c>
      <c r="H67" s="26">
        <v>3.37</v>
      </c>
      <c r="I67" s="16">
        <v>2.549</v>
      </c>
      <c r="J67" s="1">
        <v>25.0</v>
      </c>
      <c r="K67" s="16">
        <f t="shared" si="5"/>
        <v>5.415257505</v>
      </c>
      <c r="L67" s="20">
        <f t="shared" si="6"/>
        <v>1983.130639</v>
      </c>
      <c r="M67" s="25">
        <f t="shared" si="7"/>
        <v>5.784844813</v>
      </c>
      <c r="N67" s="25">
        <f t="shared" si="8"/>
        <v>14123.18556</v>
      </c>
      <c r="O67" s="25">
        <f t="shared" si="10"/>
        <v>892324.3568</v>
      </c>
      <c r="P67" s="35"/>
      <c r="Q67" s="7"/>
    </row>
    <row r="68" ht="15.75" customHeight="1">
      <c r="A68" s="7">
        <v>42432.0</v>
      </c>
      <c r="B68" s="20">
        <v>1.468843507876E12</v>
      </c>
      <c r="C68" s="16">
        <f t="shared" si="1"/>
        <v>1.468843508</v>
      </c>
      <c r="D68" s="16">
        <f t="shared" si="2"/>
        <v>2.2</v>
      </c>
      <c r="E68" s="16">
        <f t="shared" si="3"/>
        <v>3.231455717</v>
      </c>
      <c r="F68" s="25">
        <f t="shared" si="4"/>
        <v>77.55493722</v>
      </c>
      <c r="G68" s="25">
        <f t="shared" si="9"/>
        <v>5091.002926</v>
      </c>
      <c r="H68" s="26">
        <v>3.32</v>
      </c>
      <c r="I68" s="16">
        <v>2.522</v>
      </c>
      <c r="J68" s="1">
        <v>25.0</v>
      </c>
      <c r="K68" s="16">
        <f t="shared" si="5"/>
        <v>5.433154213</v>
      </c>
      <c r="L68" s="20">
        <f t="shared" si="6"/>
        <v>1974.623315</v>
      </c>
      <c r="M68" s="25">
        <f t="shared" si="7"/>
        <v>5.891372038</v>
      </c>
      <c r="N68" s="25">
        <f t="shared" si="8"/>
        <v>14274.38541</v>
      </c>
      <c r="O68" s="25">
        <f t="shared" si="10"/>
        <v>906598.7422</v>
      </c>
      <c r="P68" s="35"/>
      <c r="Q68" s="7"/>
    </row>
    <row r="69" ht="15.75" customHeight="1">
      <c r="A69" s="7">
        <v>42433.0</v>
      </c>
      <c r="B69" s="20">
        <v>1.504873970538E12</v>
      </c>
      <c r="C69" s="16">
        <f t="shared" si="1"/>
        <v>1.504873971</v>
      </c>
      <c r="D69" s="16">
        <f t="shared" si="2"/>
        <v>2.2</v>
      </c>
      <c r="E69" s="16">
        <f t="shared" si="3"/>
        <v>3.310722735</v>
      </c>
      <c r="F69" s="25">
        <f t="shared" si="4"/>
        <v>79.45734564</v>
      </c>
      <c r="G69" s="25">
        <f t="shared" si="9"/>
        <v>5170.460271</v>
      </c>
      <c r="H69" s="26">
        <v>3.25</v>
      </c>
      <c r="I69" s="16">
        <v>2.453</v>
      </c>
      <c r="J69" s="1">
        <v>25.0</v>
      </c>
      <c r="K69" s="16">
        <f t="shared" si="5"/>
        <v>5.414135246</v>
      </c>
      <c r="L69" s="20">
        <f t="shared" si="6"/>
        <v>1987.362413</v>
      </c>
      <c r="M69" s="25">
        <f t="shared" si="7"/>
        <v>5.997195965</v>
      </c>
      <c r="N69" s="25">
        <f t="shared" si="8"/>
        <v>14675.90705</v>
      </c>
      <c r="O69" s="25">
        <f t="shared" si="10"/>
        <v>921274.6493</v>
      </c>
      <c r="P69" s="35"/>
      <c r="Q69" s="7"/>
    </row>
    <row r="70" ht="15.75" customHeight="1">
      <c r="A70" s="7">
        <v>42434.0</v>
      </c>
      <c r="B70" s="20">
        <v>1.506572243409E12</v>
      </c>
      <c r="C70" s="16">
        <f t="shared" si="1"/>
        <v>1.506572243</v>
      </c>
      <c r="D70" s="16">
        <f t="shared" si="2"/>
        <v>2.2</v>
      </c>
      <c r="E70" s="16">
        <f t="shared" si="3"/>
        <v>3.314458935</v>
      </c>
      <c r="F70" s="25">
        <f t="shared" si="4"/>
        <v>79.54701445</v>
      </c>
      <c r="G70" s="25">
        <f t="shared" si="9"/>
        <v>5250.007286</v>
      </c>
      <c r="H70" s="26">
        <v>3.19</v>
      </c>
      <c r="I70" s="16">
        <v>2.483</v>
      </c>
      <c r="J70" s="1">
        <v>25.0</v>
      </c>
      <c r="K70" s="16">
        <f t="shared" si="5"/>
        <v>5.486534358</v>
      </c>
      <c r="L70" s="20">
        <f t="shared" si="6"/>
        <v>1927.104309</v>
      </c>
      <c r="M70" s="25">
        <f t="shared" si="7"/>
        <v>6.191700216</v>
      </c>
      <c r="N70" s="25">
        <f t="shared" si="8"/>
        <v>14498.59041</v>
      </c>
      <c r="O70" s="25">
        <f t="shared" si="10"/>
        <v>935773.2397</v>
      </c>
      <c r="P70" s="35"/>
      <c r="Q70" s="7"/>
    </row>
    <row r="71" ht="15.75" customHeight="1">
      <c r="A71" s="7">
        <v>42435.0</v>
      </c>
      <c r="B71" s="20">
        <v>1.54348190523E12</v>
      </c>
      <c r="C71" s="16">
        <f t="shared" si="1"/>
        <v>1.543481905</v>
      </c>
      <c r="D71" s="16">
        <f t="shared" si="2"/>
        <v>2.2</v>
      </c>
      <c r="E71" s="16">
        <f t="shared" si="3"/>
        <v>3.395660192</v>
      </c>
      <c r="F71" s="25">
        <f t="shared" si="4"/>
        <v>81.4958446</v>
      </c>
      <c r="G71" s="25">
        <f t="shared" si="9"/>
        <v>5331.503131</v>
      </c>
      <c r="H71" s="26">
        <v>3.22</v>
      </c>
      <c r="I71" s="16">
        <v>2.449</v>
      </c>
      <c r="J71" s="1">
        <v>25.0</v>
      </c>
      <c r="K71" s="16">
        <f t="shared" si="5"/>
        <v>5.543981206</v>
      </c>
      <c r="L71" s="20">
        <f t="shared" si="6"/>
        <v>1972.233565</v>
      </c>
      <c r="M71" s="25">
        <f t="shared" si="7"/>
        <v>6.198239858</v>
      </c>
      <c r="N71" s="25">
        <f t="shared" si="8"/>
        <v>14699.8775</v>
      </c>
      <c r="O71" s="25">
        <f t="shared" si="10"/>
        <v>950473.1172</v>
      </c>
      <c r="P71" s="35"/>
      <c r="Q71" s="7"/>
    </row>
    <row r="72" ht="15.75" customHeight="1">
      <c r="A72" s="7">
        <v>42436.0</v>
      </c>
      <c r="B72" s="20">
        <v>1.57036929163E12</v>
      </c>
      <c r="C72" s="16">
        <f t="shared" si="1"/>
        <v>1.570369292</v>
      </c>
      <c r="D72" s="16">
        <f t="shared" si="2"/>
        <v>2.2</v>
      </c>
      <c r="E72" s="16">
        <f t="shared" si="3"/>
        <v>3.454812442</v>
      </c>
      <c r="F72" s="25">
        <f t="shared" si="4"/>
        <v>82.9154986</v>
      </c>
      <c r="G72" s="25">
        <f t="shared" si="9"/>
        <v>5414.418629</v>
      </c>
      <c r="H72" s="26">
        <v>3.27</v>
      </c>
      <c r="I72" s="16">
        <v>2.311</v>
      </c>
      <c r="J72" s="1">
        <v>25.0</v>
      </c>
      <c r="K72" s="16">
        <f t="shared" si="5"/>
        <v>5.322714368</v>
      </c>
      <c r="L72" s="20">
        <f t="shared" si="6"/>
        <v>2122.45781</v>
      </c>
      <c r="M72" s="25">
        <f t="shared" si="7"/>
        <v>5.859869029</v>
      </c>
      <c r="N72" s="25">
        <f t="shared" si="8"/>
        <v>15577.672</v>
      </c>
      <c r="O72" s="25">
        <f t="shared" si="10"/>
        <v>966050.7892</v>
      </c>
      <c r="P72" s="35"/>
      <c r="Q72" s="7"/>
    </row>
    <row r="73" ht="15.75" customHeight="1">
      <c r="A73" s="7">
        <v>42437.0</v>
      </c>
      <c r="B73" s="20">
        <v>1.529795528154E12</v>
      </c>
      <c r="C73" s="16">
        <f t="shared" si="1"/>
        <v>1.529795528</v>
      </c>
      <c r="D73" s="16">
        <f t="shared" si="2"/>
        <v>2.2</v>
      </c>
      <c r="E73" s="16">
        <f t="shared" si="3"/>
        <v>3.365550162</v>
      </c>
      <c r="F73" s="25">
        <f t="shared" si="4"/>
        <v>80.77320389</v>
      </c>
      <c r="G73" s="25">
        <f t="shared" si="9"/>
        <v>5495.191833</v>
      </c>
      <c r="H73" s="26">
        <v>3.25</v>
      </c>
      <c r="I73" s="16">
        <v>2.618</v>
      </c>
      <c r="J73" s="1">
        <v>25.0</v>
      </c>
      <c r="K73" s="16">
        <f t="shared" si="5"/>
        <v>5.874006883</v>
      </c>
      <c r="L73" s="20">
        <f t="shared" si="6"/>
        <v>1862.10848</v>
      </c>
      <c r="M73" s="25">
        <f t="shared" si="7"/>
        <v>6.506592239</v>
      </c>
      <c r="N73" s="25">
        <f t="shared" si="8"/>
        <v>13750.95493</v>
      </c>
      <c r="O73" s="25">
        <f t="shared" si="10"/>
        <v>979801.7441</v>
      </c>
      <c r="P73" s="35"/>
      <c r="Q73" s="7"/>
    </row>
    <row r="74" ht="15.75" customHeight="1">
      <c r="A74" s="7">
        <v>42438.0</v>
      </c>
      <c r="B74" s="20">
        <v>1.480968054707E12</v>
      </c>
      <c r="C74" s="16">
        <f t="shared" si="1"/>
        <v>1.480968055</v>
      </c>
      <c r="D74" s="16">
        <f t="shared" si="2"/>
        <v>2.2</v>
      </c>
      <c r="E74" s="16">
        <f t="shared" si="3"/>
        <v>3.25812972</v>
      </c>
      <c r="F74" s="25">
        <f t="shared" si="4"/>
        <v>78.19511329</v>
      </c>
      <c r="G74" s="25">
        <f t="shared" si="9"/>
        <v>5573.386946</v>
      </c>
      <c r="H74" s="26">
        <v>3.28</v>
      </c>
      <c r="I74" s="16">
        <v>2.553</v>
      </c>
      <c r="J74" s="1">
        <v>25.0</v>
      </c>
      <c r="K74" s="16">
        <f t="shared" si="5"/>
        <v>5.545336784</v>
      </c>
      <c r="L74" s="20">
        <f t="shared" si="6"/>
        <v>1927.144536</v>
      </c>
      <c r="M74" s="25">
        <f t="shared" si="7"/>
        <v>6.086345251</v>
      </c>
      <c r="N74" s="25">
        <f t="shared" si="8"/>
        <v>14101.05758</v>
      </c>
      <c r="O74" s="25">
        <f t="shared" si="10"/>
        <v>993902.8017</v>
      </c>
      <c r="P74" s="35"/>
      <c r="Q74" s="7"/>
    </row>
    <row r="75" ht="15.75" customHeight="1">
      <c r="A75" s="7">
        <v>42439.0</v>
      </c>
      <c r="B75" s="20">
        <v>1.537719520433E12</v>
      </c>
      <c r="C75" s="16">
        <f t="shared" si="1"/>
        <v>1.53771952</v>
      </c>
      <c r="D75" s="16">
        <f t="shared" si="2"/>
        <v>2.2</v>
      </c>
      <c r="E75" s="16">
        <f t="shared" si="3"/>
        <v>3.382982945</v>
      </c>
      <c r="F75" s="25">
        <f t="shared" si="4"/>
        <v>81.19159068</v>
      </c>
      <c r="G75" s="25">
        <f t="shared" si="9"/>
        <v>5654.578537</v>
      </c>
      <c r="H75" s="26">
        <v>3.29</v>
      </c>
      <c r="I75" s="16">
        <v>2.509</v>
      </c>
      <c r="J75" s="1">
        <v>25.0</v>
      </c>
      <c r="K75" s="16">
        <f t="shared" si="5"/>
        <v>5.658602806</v>
      </c>
      <c r="L75" s="20">
        <f t="shared" si="6"/>
        <v>1966.919091</v>
      </c>
      <c r="M75" s="25">
        <f t="shared" si="7"/>
        <v>6.191784225</v>
      </c>
      <c r="N75" s="25">
        <f t="shared" si="8"/>
        <v>14348.34595</v>
      </c>
      <c r="O75" s="25">
        <f t="shared" si="10"/>
        <v>1008251.148</v>
      </c>
      <c r="P75" s="35"/>
      <c r="Q75" s="7"/>
    </row>
    <row r="76" ht="15.75" customHeight="1">
      <c r="A76" s="7">
        <v>42440.0</v>
      </c>
      <c r="B76" s="20">
        <v>1.401307230098E12</v>
      </c>
      <c r="C76" s="16">
        <f t="shared" si="1"/>
        <v>1.40130723</v>
      </c>
      <c r="D76" s="16">
        <f t="shared" si="2"/>
        <v>2.2</v>
      </c>
      <c r="E76" s="16">
        <f t="shared" si="3"/>
        <v>3.082875906</v>
      </c>
      <c r="F76" s="25">
        <f t="shared" si="4"/>
        <v>73.98902175</v>
      </c>
      <c r="G76" s="25">
        <f t="shared" si="9"/>
        <v>5728.567559</v>
      </c>
      <c r="H76" s="26">
        <v>3.38</v>
      </c>
      <c r="I76" s="16">
        <v>2.874</v>
      </c>
      <c r="J76" s="1">
        <v>25.0</v>
      </c>
      <c r="K76" s="16">
        <f t="shared" si="5"/>
        <v>5.906790236</v>
      </c>
      <c r="L76" s="20">
        <f t="shared" si="6"/>
        <v>1764.091858</v>
      </c>
      <c r="M76" s="25">
        <f t="shared" si="7"/>
        <v>6.291255873</v>
      </c>
      <c r="N76" s="25">
        <f t="shared" si="8"/>
        <v>12526.09603</v>
      </c>
      <c r="O76" s="25">
        <f t="shared" si="10"/>
        <v>1020777.244</v>
      </c>
      <c r="P76" s="35"/>
      <c r="Q76" s="7"/>
    </row>
    <row r="77" ht="15.75" customHeight="1">
      <c r="A77" s="7">
        <v>42441.0</v>
      </c>
      <c r="B77" s="20">
        <v>1.37130446352E12</v>
      </c>
      <c r="C77" s="16">
        <f t="shared" si="1"/>
        <v>1.371304464</v>
      </c>
      <c r="D77" s="16">
        <f t="shared" si="2"/>
        <v>2.2</v>
      </c>
      <c r="E77" s="16">
        <f t="shared" si="3"/>
        <v>3.01686982</v>
      </c>
      <c r="F77" s="25">
        <f t="shared" si="4"/>
        <v>72.40487567</v>
      </c>
      <c r="G77" s="25">
        <f t="shared" si="9"/>
        <v>5800.972434</v>
      </c>
      <c r="H77" s="26">
        <v>3.29</v>
      </c>
      <c r="I77" s="16">
        <v>2.628</v>
      </c>
      <c r="J77" s="1">
        <v>25.0</v>
      </c>
      <c r="K77" s="16">
        <f t="shared" si="5"/>
        <v>5.285555924</v>
      </c>
      <c r="L77" s="20">
        <f t="shared" si="6"/>
        <v>1877.853881</v>
      </c>
      <c r="M77" s="25">
        <f t="shared" si="7"/>
        <v>5.78358703</v>
      </c>
      <c r="N77" s="25">
        <f t="shared" si="8"/>
        <v>13698.63014</v>
      </c>
      <c r="O77" s="25">
        <f t="shared" si="10"/>
        <v>1034475.874</v>
      </c>
      <c r="P77" s="35"/>
      <c r="Q77" s="7"/>
    </row>
    <row r="78" ht="15.75" customHeight="1">
      <c r="A78" s="7">
        <v>42442.0</v>
      </c>
      <c r="B78" s="20">
        <v>1.502586201593E12</v>
      </c>
      <c r="C78" s="16">
        <f t="shared" si="1"/>
        <v>1.502586202</v>
      </c>
      <c r="D78" s="16">
        <f t="shared" si="2"/>
        <v>2.2</v>
      </c>
      <c r="E78" s="16">
        <f t="shared" si="3"/>
        <v>3.305689644</v>
      </c>
      <c r="F78" s="25">
        <f t="shared" si="4"/>
        <v>79.33655144</v>
      </c>
      <c r="G78" s="25">
        <f t="shared" si="9"/>
        <v>5880.308986</v>
      </c>
      <c r="H78" s="26">
        <v>3.31</v>
      </c>
      <c r="I78" s="16">
        <v>2.388</v>
      </c>
      <c r="J78" s="1">
        <v>25.0</v>
      </c>
      <c r="K78" s="16">
        <f t="shared" si="5"/>
        <v>5.262657912</v>
      </c>
      <c r="L78" s="20">
        <f t="shared" si="6"/>
        <v>2079.145729</v>
      </c>
      <c r="M78" s="25">
        <f t="shared" si="7"/>
        <v>5.723736702</v>
      </c>
      <c r="N78" s="25">
        <f t="shared" si="8"/>
        <v>15075.37688</v>
      </c>
      <c r="O78" s="25">
        <f t="shared" si="10"/>
        <v>1049551.251</v>
      </c>
      <c r="P78" s="35"/>
      <c r="Q78" s="7"/>
    </row>
    <row r="79" ht="15.75" customHeight="1">
      <c r="A79" s="7">
        <v>42443.0</v>
      </c>
      <c r="B79" s="20">
        <v>1.452806059194E12</v>
      </c>
      <c r="C79" s="16">
        <f t="shared" si="1"/>
        <v>1.452806059</v>
      </c>
      <c r="D79" s="16">
        <f t="shared" si="2"/>
        <v>2.2</v>
      </c>
      <c r="E79" s="16">
        <f t="shared" si="3"/>
        <v>3.19617333</v>
      </c>
      <c r="F79" s="25">
        <f t="shared" si="4"/>
        <v>76.70815993</v>
      </c>
      <c r="G79" s="25">
        <f t="shared" si="9"/>
        <v>5957.017146</v>
      </c>
      <c r="H79" s="26">
        <v>3.3</v>
      </c>
      <c r="I79" s="16">
        <v>2.576</v>
      </c>
      <c r="J79" s="1">
        <v>25.0</v>
      </c>
      <c r="K79" s="16">
        <f t="shared" si="5"/>
        <v>5.488894999</v>
      </c>
      <c r="L79" s="20">
        <f t="shared" si="6"/>
        <v>1921.583851</v>
      </c>
      <c r="M79" s="25">
        <f t="shared" si="7"/>
        <v>5.987885454</v>
      </c>
      <c r="N79" s="25">
        <f t="shared" si="8"/>
        <v>13975.15528</v>
      </c>
      <c r="O79" s="25">
        <f t="shared" si="10"/>
        <v>1063526.406</v>
      </c>
      <c r="P79" s="35"/>
      <c r="Q79" s="7"/>
    </row>
    <row r="80" ht="15.75" customHeight="1">
      <c r="A80" s="7">
        <v>42444.0</v>
      </c>
      <c r="B80" s="20">
        <v>1.429151710485E12</v>
      </c>
      <c r="C80" s="16">
        <f t="shared" si="1"/>
        <v>1.42915171</v>
      </c>
      <c r="D80" s="16">
        <f t="shared" si="2"/>
        <v>2.2</v>
      </c>
      <c r="E80" s="16">
        <f t="shared" si="3"/>
        <v>3.144133763</v>
      </c>
      <c r="F80" s="25">
        <f t="shared" si="4"/>
        <v>75.45921031</v>
      </c>
      <c r="G80" s="25">
        <f t="shared" si="9"/>
        <v>6032.476356</v>
      </c>
      <c r="H80" s="26">
        <v>3.31</v>
      </c>
      <c r="I80" s="16">
        <v>2.445</v>
      </c>
      <c r="J80" s="1">
        <v>25.0</v>
      </c>
      <c r="K80" s="16">
        <f t="shared" si="5"/>
        <v>5.124938034</v>
      </c>
      <c r="L80" s="20">
        <f t="shared" si="6"/>
        <v>2030.674847</v>
      </c>
      <c r="M80" s="25">
        <f t="shared" si="7"/>
        <v>5.573950732</v>
      </c>
      <c r="N80" s="25">
        <f t="shared" si="8"/>
        <v>14723.92638</v>
      </c>
      <c r="O80" s="25">
        <f t="shared" si="10"/>
        <v>1078250.332</v>
      </c>
      <c r="P80" s="35"/>
      <c r="Q80" s="7"/>
    </row>
    <row r="81" ht="15.75" customHeight="1">
      <c r="A81" s="7">
        <v>42445.0</v>
      </c>
      <c r="B81" s="20">
        <v>1.534668406964E12</v>
      </c>
      <c r="C81" s="16">
        <f t="shared" si="1"/>
        <v>1.534668407</v>
      </c>
      <c r="D81" s="16">
        <f t="shared" si="2"/>
        <v>2.2</v>
      </c>
      <c r="E81" s="16">
        <f t="shared" si="3"/>
        <v>3.376270495</v>
      </c>
      <c r="F81" s="25">
        <f t="shared" si="4"/>
        <v>81.03049189</v>
      </c>
      <c r="G81" s="25">
        <f t="shared" si="9"/>
        <v>6113.506848</v>
      </c>
      <c r="H81" s="26">
        <v>3.31</v>
      </c>
      <c r="I81" s="16">
        <v>2.42</v>
      </c>
      <c r="J81" s="1">
        <v>25.0</v>
      </c>
      <c r="K81" s="16">
        <f t="shared" si="5"/>
        <v>5.447049732</v>
      </c>
      <c r="L81" s="20">
        <f t="shared" si="6"/>
        <v>2051.652893</v>
      </c>
      <c r="M81" s="25">
        <f t="shared" si="7"/>
        <v>5.924283697</v>
      </c>
      <c r="N81" s="25">
        <f t="shared" si="8"/>
        <v>14876.03306</v>
      </c>
      <c r="O81" s="25">
        <f t="shared" si="10"/>
        <v>1093126.365</v>
      </c>
      <c r="P81" s="35"/>
      <c r="Q81" s="7"/>
    </row>
    <row r="82" ht="15.75" customHeight="1">
      <c r="A82" s="7">
        <v>42446.0</v>
      </c>
      <c r="B82" s="20">
        <v>1.525898332317E12</v>
      </c>
      <c r="C82" s="16">
        <f t="shared" si="1"/>
        <v>1.525898332</v>
      </c>
      <c r="D82" s="16">
        <f t="shared" si="2"/>
        <v>2.2</v>
      </c>
      <c r="E82" s="16">
        <f t="shared" si="3"/>
        <v>3.356976331</v>
      </c>
      <c r="F82" s="25">
        <f t="shared" si="4"/>
        <v>80.56743195</v>
      </c>
      <c r="G82" s="25">
        <f t="shared" si="9"/>
        <v>6194.07428</v>
      </c>
      <c r="H82" s="26">
        <v>3.31</v>
      </c>
      <c r="I82" s="16">
        <v>2.353</v>
      </c>
      <c r="J82" s="1">
        <v>25.0</v>
      </c>
      <c r="K82" s="16">
        <f t="shared" si="5"/>
        <v>5.265976871</v>
      </c>
      <c r="L82" s="20">
        <f t="shared" si="6"/>
        <v>2110.072248</v>
      </c>
      <c r="M82" s="25">
        <f t="shared" si="7"/>
        <v>5.727346446</v>
      </c>
      <c r="N82" s="25">
        <f t="shared" si="8"/>
        <v>15299.61751</v>
      </c>
      <c r="O82" s="25">
        <f t="shared" si="10"/>
        <v>1108425.983</v>
      </c>
      <c r="P82" s="35"/>
      <c r="Q82" s="7"/>
    </row>
    <row r="83" ht="15.75" customHeight="1">
      <c r="A83" s="7">
        <v>42447.0</v>
      </c>
      <c r="B83" s="20">
        <v>1.584516439129E12</v>
      </c>
      <c r="C83" s="16">
        <f t="shared" si="1"/>
        <v>1.584516439</v>
      </c>
      <c r="D83" s="16">
        <f t="shared" si="2"/>
        <v>2.2</v>
      </c>
      <c r="E83" s="16">
        <f t="shared" si="3"/>
        <v>3.485936166</v>
      </c>
      <c r="F83" s="25">
        <f t="shared" si="4"/>
        <v>83.66246799</v>
      </c>
      <c r="G83" s="25">
        <f t="shared" si="9"/>
        <v>6277.736748</v>
      </c>
      <c r="H83" s="26">
        <v>3.17</v>
      </c>
      <c r="I83" s="16">
        <v>2.282</v>
      </c>
      <c r="J83" s="1">
        <v>25.0</v>
      </c>
      <c r="K83" s="16">
        <f t="shared" si="5"/>
        <v>5.303270887</v>
      </c>
      <c r="L83" s="20">
        <f t="shared" si="6"/>
        <v>2083.69851</v>
      </c>
      <c r="M83" s="25">
        <f t="shared" si="7"/>
        <v>6.022642017</v>
      </c>
      <c r="N83" s="25">
        <f t="shared" si="8"/>
        <v>15775.63541</v>
      </c>
      <c r="O83" s="25">
        <f t="shared" si="10"/>
        <v>1124201.618</v>
      </c>
      <c r="P83" s="35"/>
      <c r="Q83" s="7"/>
    </row>
    <row r="84" ht="15.75" customHeight="1">
      <c r="A84" s="7">
        <v>42448.0</v>
      </c>
      <c r="B84" s="20">
        <v>1.591008714137E12</v>
      </c>
      <c r="C84" s="16">
        <f t="shared" si="1"/>
        <v>1.591008714</v>
      </c>
      <c r="D84" s="16">
        <f t="shared" si="2"/>
        <v>2.2</v>
      </c>
      <c r="E84" s="16">
        <f t="shared" si="3"/>
        <v>3.500219171</v>
      </c>
      <c r="F84" s="25">
        <f t="shared" si="4"/>
        <v>84.00526011</v>
      </c>
      <c r="G84" s="25">
        <f t="shared" si="9"/>
        <v>6361.742008</v>
      </c>
      <c r="H84" s="26">
        <v>3.18</v>
      </c>
      <c r="I84" s="16">
        <v>2.297</v>
      </c>
      <c r="J84" s="1">
        <v>25.0</v>
      </c>
      <c r="K84" s="16">
        <f t="shared" si="5"/>
        <v>5.360002291</v>
      </c>
      <c r="L84" s="20">
        <f t="shared" si="6"/>
        <v>2076.62168</v>
      </c>
      <c r="M84" s="25">
        <f t="shared" si="7"/>
        <v>6.067927122</v>
      </c>
      <c r="N84" s="25">
        <f t="shared" si="8"/>
        <v>15672.61646</v>
      </c>
      <c r="O84" s="25">
        <f t="shared" si="10"/>
        <v>1139874.235</v>
      </c>
      <c r="P84" s="35"/>
      <c r="Q84" s="7"/>
    </row>
    <row r="85" ht="15.75" customHeight="1">
      <c r="A85" s="7">
        <v>42449.0</v>
      </c>
      <c r="B85" s="20">
        <v>1.660624279869E12</v>
      </c>
      <c r="C85" s="16">
        <f t="shared" si="1"/>
        <v>1.66062428</v>
      </c>
      <c r="D85" s="16">
        <f t="shared" si="2"/>
        <v>2.2</v>
      </c>
      <c r="E85" s="16">
        <f t="shared" si="3"/>
        <v>3.653373416</v>
      </c>
      <c r="F85" s="25">
        <f t="shared" si="4"/>
        <v>87.68096198</v>
      </c>
      <c r="G85" s="25">
        <f t="shared" si="9"/>
        <v>6449.42297</v>
      </c>
      <c r="H85" s="26">
        <v>3.21</v>
      </c>
      <c r="I85" s="16">
        <v>2.513</v>
      </c>
      <c r="J85" s="1">
        <v>25.0</v>
      </c>
      <c r="K85" s="16">
        <f t="shared" si="5"/>
        <v>6.120618262</v>
      </c>
      <c r="L85" s="20">
        <f t="shared" si="6"/>
        <v>1916.03661</v>
      </c>
      <c r="M85" s="25">
        <f t="shared" si="7"/>
        <v>6.86424478</v>
      </c>
      <c r="N85" s="25">
        <f t="shared" si="8"/>
        <v>14325.50736</v>
      </c>
      <c r="O85" s="25">
        <f t="shared" si="10"/>
        <v>1154199.742</v>
      </c>
      <c r="P85" s="35"/>
      <c r="Q85" s="7"/>
    </row>
    <row r="86" ht="15.75" customHeight="1">
      <c r="A86" s="7">
        <v>42450.0</v>
      </c>
      <c r="B86" s="20">
        <v>1.690926301097E12</v>
      </c>
      <c r="C86" s="16">
        <f t="shared" si="1"/>
        <v>1.690926301</v>
      </c>
      <c r="D86" s="16">
        <f t="shared" si="2"/>
        <v>2.2</v>
      </c>
      <c r="E86" s="16">
        <f t="shared" si="3"/>
        <v>3.720037862</v>
      </c>
      <c r="F86" s="25">
        <f t="shared" si="4"/>
        <v>89.2809087</v>
      </c>
      <c r="G86" s="25">
        <f t="shared" si="9"/>
        <v>6538.703879</v>
      </c>
      <c r="H86" s="26">
        <v>3.2</v>
      </c>
      <c r="I86" s="16">
        <v>2.261</v>
      </c>
      <c r="J86" s="1">
        <v>25.0</v>
      </c>
      <c r="K86" s="16">
        <f t="shared" si="5"/>
        <v>5.607337071</v>
      </c>
      <c r="L86" s="20">
        <f t="shared" si="6"/>
        <v>2122.954445</v>
      </c>
      <c r="M86" s="25">
        <f t="shared" si="7"/>
        <v>6.308254205</v>
      </c>
      <c r="N86" s="25">
        <f t="shared" si="8"/>
        <v>15922.15834</v>
      </c>
      <c r="O86" s="25">
        <f t="shared" si="10"/>
        <v>1170121.9</v>
      </c>
      <c r="P86" s="35"/>
      <c r="Q86" s="7"/>
    </row>
    <row r="87" ht="15.75" customHeight="1">
      <c r="A87" s="7">
        <v>42451.0</v>
      </c>
      <c r="B87" s="20">
        <v>1.644698169199E12</v>
      </c>
      <c r="C87" s="16">
        <f t="shared" si="1"/>
        <v>1.644698169</v>
      </c>
      <c r="D87" s="16">
        <f t="shared" si="2"/>
        <v>2.2</v>
      </c>
      <c r="E87" s="16">
        <f t="shared" si="3"/>
        <v>3.618335972</v>
      </c>
      <c r="F87" s="25">
        <f t="shared" si="4"/>
        <v>86.84006333</v>
      </c>
      <c r="G87" s="25">
        <f t="shared" si="9"/>
        <v>6625.543942</v>
      </c>
      <c r="H87" s="26">
        <v>3.23</v>
      </c>
      <c r="I87" s="16">
        <v>2.432</v>
      </c>
      <c r="J87" s="1">
        <v>25.0</v>
      </c>
      <c r="K87" s="16">
        <f t="shared" si="5"/>
        <v>5.866528723</v>
      </c>
      <c r="L87" s="20">
        <f t="shared" si="6"/>
        <v>1992.1875</v>
      </c>
      <c r="M87" s="25">
        <f t="shared" si="7"/>
        <v>6.538545945</v>
      </c>
      <c r="N87" s="25">
        <f t="shared" si="8"/>
        <v>14802.63158</v>
      </c>
      <c r="O87" s="25">
        <f t="shared" si="10"/>
        <v>1184924.532</v>
      </c>
      <c r="P87" s="35"/>
      <c r="Q87" s="7"/>
    </row>
    <row r="88" ht="15.75" customHeight="1">
      <c r="A88" s="7">
        <v>42452.0</v>
      </c>
      <c r="B88" s="20">
        <v>1.702828162757E12</v>
      </c>
      <c r="C88" s="16">
        <f t="shared" si="1"/>
        <v>1.702828163</v>
      </c>
      <c r="D88" s="16">
        <f t="shared" si="2"/>
        <v>2.2</v>
      </c>
      <c r="E88" s="16">
        <f t="shared" si="3"/>
        <v>3.746221958</v>
      </c>
      <c r="F88" s="25">
        <f t="shared" si="4"/>
        <v>89.90932699</v>
      </c>
      <c r="G88" s="25">
        <f t="shared" si="9"/>
        <v>6715.453269</v>
      </c>
      <c r="H88" s="26">
        <v>3.24</v>
      </c>
      <c r="I88" s="16">
        <v>2.368</v>
      </c>
      <c r="J88" s="1">
        <v>25.0</v>
      </c>
      <c r="K88" s="16">
        <f t="shared" si="5"/>
        <v>5.914035731</v>
      </c>
      <c r="L88" s="20">
        <f t="shared" si="6"/>
        <v>2052.364865</v>
      </c>
      <c r="M88" s="25">
        <f t="shared" si="7"/>
        <v>6.571150812</v>
      </c>
      <c r="N88" s="25">
        <f t="shared" si="8"/>
        <v>15202.7027</v>
      </c>
      <c r="O88" s="25">
        <f t="shared" si="10"/>
        <v>1200127.235</v>
      </c>
      <c r="P88" s="35"/>
      <c r="Q88" s="7"/>
    </row>
    <row r="89" ht="15.75" customHeight="1">
      <c r="A89" s="7">
        <v>42453.0</v>
      </c>
      <c r="B89" s="20">
        <v>1.673563925297E12</v>
      </c>
      <c r="C89" s="16">
        <f t="shared" si="1"/>
        <v>1.673563925</v>
      </c>
      <c r="D89" s="16">
        <f t="shared" si="2"/>
        <v>2.2</v>
      </c>
      <c r="E89" s="16">
        <f t="shared" si="3"/>
        <v>3.681840636</v>
      </c>
      <c r="F89" s="25">
        <f t="shared" si="4"/>
        <v>88.36417526</v>
      </c>
      <c r="G89" s="25">
        <f t="shared" si="9"/>
        <v>6803.817444</v>
      </c>
      <c r="H89" s="26">
        <v>3.22</v>
      </c>
      <c r="I89" s="16">
        <v>2.609</v>
      </c>
      <c r="J89" s="1">
        <v>25.0</v>
      </c>
      <c r="K89" s="16">
        <f t="shared" si="5"/>
        <v>6.403948146</v>
      </c>
      <c r="L89" s="20">
        <f t="shared" si="6"/>
        <v>1851.284017</v>
      </c>
      <c r="M89" s="25">
        <f t="shared" si="7"/>
        <v>7.159693579</v>
      </c>
      <c r="N89" s="25">
        <f t="shared" si="8"/>
        <v>13798.39019</v>
      </c>
      <c r="O89" s="25">
        <f t="shared" si="10"/>
        <v>1213925.625</v>
      </c>
      <c r="P89" s="35"/>
      <c r="Q89" s="7"/>
    </row>
    <row r="90" ht="15.75" customHeight="1">
      <c r="A90" s="7">
        <v>42454.0</v>
      </c>
      <c r="B90" s="20">
        <v>1.544534060306E12</v>
      </c>
      <c r="C90" s="16">
        <f t="shared" si="1"/>
        <v>1.54453406</v>
      </c>
      <c r="D90" s="16">
        <f t="shared" si="2"/>
        <v>2.2</v>
      </c>
      <c r="E90" s="16">
        <f t="shared" si="3"/>
        <v>3.397974933</v>
      </c>
      <c r="F90" s="25">
        <f t="shared" si="4"/>
        <v>81.55139838</v>
      </c>
      <c r="G90" s="25">
        <f t="shared" si="9"/>
        <v>6885.368843</v>
      </c>
      <c r="H90" s="26">
        <v>3.23</v>
      </c>
      <c r="I90" s="16">
        <v>2.791</v>
      </c>
      <c r="J90" s="1">
        <v>25.0</v>
      </c>
      <c r="K90" s="16">
        <f t="shared" si="5"/>
        <v>6.322498691</v>
      </c>
      <c r="L90" s="20">
        <f t="shared" si="6"/>
        <v>1735.93694</v>
      </c>
      <c r="M90" s="25">
        <f t="shared" si="7"/>
        <v>7.046747767</v>
      </c>
      <c r="N90" s="25">
        <f t="shared" si="8"/>
        <v>12898.60265</v>
      </c>
      <c r="O90" s="25">
        <f t="shared" si="10"/>
        <v>1226824.228</v>
      </c>
      <c r="P90" s="35"/>
      <c r="Q90" s="7"/>
    </row>
    <row r="91" ht="15.75" customHeight="1">
      <c r="A91" s="7">
        <v>42455.0</v>
      </c>
      <c r="B91" s="20">
        <v>1.536370872591E12</v>
      </c>
      <c r="C91" s="16">
        <f t="shared" si="1"/>
        <v>1.536370873</v>
      </c>
      <c r="D91" s="16">
        <f t="shared" si="2"/>
        <v>2.2</v>
      </c>
      <c r="E91" s="16">
        <f t="shared" si="3"/>
        <v>3.38001592</v>
      </c>
      <c r="F91" s="25">
        <f t="shared" si="4"/>
        <v>81.12038207</v>
      </c>
      <c r="G91" s="25">
        <f t="shared" si="9"/>
        <v>6966.489225</v>
      </c>
      <c r="H91" s="26">
        <v>3.23</v>
      </c>
      <c r="I91" s="16">
        <v>2.517</v>
      </c>
      <c r="J91" s="1">
        <v>25.0</v>
      </c>
      <c r="K91" s="16">
        <f t="shared" si="5"/>
        <v>5.671666713</v>
      </c>
      <c r="L91" s="20">
        <f t="shared" si="6"/>
        <v>1924.910608</v>
      </c>
      <c r="M91" s="25">
        <f t="shared" si="7"/>
        <v>6.321362281</v>
      </c>
      <c r="N91" s="25">
        <f t="shared" si="8"/>
        <v>14302.74136</v>
      </c>
      <c r="O91" s="25">
        <f t="shared" si="10"/>
        <v>1241126.969</v>
      </c>
      <c r="P91" s="35"/>
      <c r="Q91" s="7"/>
    </row>
    <row r="92" ht="15.75" customHeight="1">
      <c r="A92" s="7">
        <v>42456.0</v>
      </c>
      <c r="B92" s="20">
        <v>1.607301237867E12</v>
      </c>
      <c r="C92" s="16">
        <f t="shared" si="1"/>
        <v>1.607301238</v>
      </c>
      <c r="D92" s="16">
        <f t="shared" si="2"/>
        <v>2.2</v>
      </c>
      <c r="E92" s="16">
        <f t="shared" si="3"/>
        <v>3.536062723</v>
      </c>
      <c r="F92" s="25">
        <f t="shared" si="4"/>
        <v>84.86550536</v>
      </c>
      <c r="G92" s="25">
        <f t="shared" si="9"/>
        <v>7051.35473</v>
      </c>
      <c r="H92" s="26">
        <v>3.3</v>
      </c>
      <c r="I92" s="16">
        <v>2.544</v>
      </c>
      <c r="J92" s="1">
        <v>25.0</v>
      </c>
      <c r="K92" s="16">
        <f t="shared" si="5"/>
        <v>5.997162379</v>
      </c>
      <c r="L92" s="20">
        <f t="shared" si="6"/>
        <v>1945.754717</v>
      </c>
      <c r="M92" s="25">
        <f t="shared" si="7"/>
        <v>6.542358959</v>
      </c>
      <c r="N92" s="25">
        <f t="shared" si="8"/>
        <v>14150.9434</v>
      </c>
      <c r="O92" s="25">
        <f t="shared" si="10"/>
        <v>1255277.912</v>
      </c>
      <c r="P92" s="35"/>
      <c r="Q92" s="7"/>
    </row>
    <row r="93" ht="15.75" customHeight="1">
      <c r="A93" s="7">
        <v>42457.0</v>
      </c>
      <c r="B93" s="20">
        <v>1.585016950146E12</v>
      </c>
      <c r="C93" s="16">
        <f t="shared" si="1"/>
        <v>1.58501695</v>
      </c>
      <c r="D93" s="16">
        <f t="shared" si="2"/>
        <v>2.2</v>
      </c>
      <c r="E93" s="16">
        <f t="shared" si="3"/>
        <v>3.48703729</v>
      </c>
      <c r="F93" s="25">
        <f t="shared" si="4"/>
        <v>83.68889497</v>
      </c>
      <c r="G93" s="25">
        <f t="shared" si="9"/>
        <v>7135.043625</v>
      </c>
      <c r="H93" s="26">
        <v>3.26</v>
      </c>
      <c r="I93" s="16">
        <v>2.483</v>
      </c>
      <c r="J93" s="1">
        <v>25.0</v>
      </c>
      <c r="K93" s="16">
        <f t="shared" si="5"/>
        <v>5.772209061</v>
      </c>
      <c r="L93" s="20">
        <f t="shared" si="6"/>
        <v>1969.391865</v>
      </c>
      <c r="M93" s="25">
        <f t="shared" si="7"/>
        <v>6.374218595</v>
      </c>
      <c r="N93" s="25">
        <f t="shared" si="8"/>
        <v>14498.59041</v>
      </c>
      <c r="O93" s="25">
        <f t="shared" si="10"/>
        <v>1269776.503</v>
      </c>
      <c r="P93" s="35"/>
      <c r="Q93" s="7"/>
    </row>
    <row r="94" ht="15.75" customHeight="1">
      <c r="A94" s="7">
        <v>42458.0</v>
      </c>
      <c r="B94" s="20">
        <v>1.588308105556E12</v>
      </c>
      <c r="C94" s="16">
        <f t="shared" si="1"/>
        <v>1.588308106</v>
      </c>
      <c r="D94" s="16">
        <f t="shared" si="2"/>
        <v>2.2</v>
      </c>
      <c r="E94" s="16">
        <f t="shared" si="3"/>
        <v>3.494277832</v>
      </c>
      <c r="F94" s="25">
        <f t="shared" si="4"/>
        <v>83.86266797</v>
      </c>
      <c r="G94" s="25">
        <f t="shared" si="9"/>
        <v>7218.906293</v>
      </c>
      <c r="H94" s="26">
        <v>3.23</v>
      </c>
      <c r="I94" s="16">
        <v>2.504</v>
      </c>
      <c r="J94" s="1">
        <v>25.0</v>
      </c>
      <c r="K94" s="16">
        <f t="shared" si="5"/>
        <v>5.833114461</v>
      </c>
      <c r="L94" s="20">
        <f t="shared" si="6"/>
        <v>1934.904153</v>
      </c>
      <c r="M94" s="25">
        <f t="shared" si="7"/>
        <v>6.501304044</v>
      </c>
      <c r="N94" s="25">
        <f t="shared" si="8"/>
        <v>14376.99681</v>
      </c>
      <c r="O94" s="25">
        <f t="shared" si="10"/>
        <v>1284153.5</v>
      </c>
      <c r="P94" s="35"/>
      <c r="Q94" s="7"/>
    </row>
    <row r="95" ht="15.75" customHeight="1">
      <c r="A95" s="7">
        <v>42459.0</v>
      </c>
      <c r="B95" s="20">
        <v>1.584530960584E12</v>
      </c>
      <c r="C95" s="16">
        <f t="shared" si="1"/>
        <v>1.584530961</v>
      </c>
      <c r="D95" s="16">
        <f t="shared" si="2"/>
        <v>2.2</v>
      </c>
      <c r="E95" s="16">
        <f t="shared" si="3"/>
        <v>3.485968113</v>
      </c>
      <c r="F95" s="25">
        <f t="shared" si="4"/>
        <v>83.66323472</v>
      </c>
      <c r="G95" s="25">
        <f t="shared" si="9"/>
        <v>7302.569528</v>
      </c>
      <c r="H95" s="26">
        <v>3.22</v>
      </c>
      <c r="I95" s="16">
        <v>2.544</v>
      </c>
      <c r="J95" s="1">
        <v>25.0</v>
      </c>
      <c r="K95" s="16">
        <f t="shared" si="5"/>
        <v>5.91220192</v>
      </c>
      <c r="L95" s="20">
        <f t="shared" si="6"/>
        <v>1898.584906</v>
      </c>
      <c r="M95" s="25">
        <f t="shared" si="7"/>
        <v>6.60991519</v>
      </c>
      <c r="N95" s="25">
        <f t="shared" si="8"/>
        <v>14150.9434</v>
      </c>
      <c r="O95" s="25">
        <f t="shared" si="10"/>
        <v>1298304.443</v>
      </c>
      <c r="P95" s="35"/>
      <c r="Q95" s="7"/>
    </row>
    <row r="96" ht="15.75" customHeight="1">
      <c r="A96" s="7">
        <v>42460.0</v>
      </c>
      <c r="B96" s="20">
        <v>1.513950585804E12</v>
      </c>
      <c r="C96" s="16">
        <f t="shared" si="1"/>
        <v>1.513950586</v>
      </c>
      <c r="D96" s="16">
        <f t="shared" si="2"/>
        <v>2.2</v>
      </c>
      <c r="E96" s="16">
        <f t="shared" si="3"/>
        <v>3.330691289</v>
      </c>
      <c r="F96" s="25">
        <f t="shared" si="4"/>
        <v>79.93659093</v>
      </c>
      <c r="G96" s="25">
        <f t="shared" si="9"/>
        <v>7382.506119</v>
      </c>
      <c r="H96" s="26">
        <v>3.26</v>
      </c>
      <c r="I96" s="16">
        <v>2.657</v>
      </c>
      <c r="J96" s="1">
        <v>25.0</v>
      </c>
      <c r="K96" s="16">
        <f t="shared" si="5"/>
        <v>5.899764503</v>
      </c>
      <c r="L96" s="20">
        <f t="shared" si="6"/>
        <v>1840.421528</v>
      </c>
      <c r="M96" s="25">
        <f t="shared" si="7"/>
        <v>6.515077365</v>
      </c>
      <c r="N96" s="25">
        <f t="shared" si="8"/>
        <v>13549.11554</v>
      </c>
      <c r="O96" s="25">
        <f t="shared" si="10"/>
        <v>1311853.559</v>
      </c>
      <c r="P96" s="35"/>
      <c r="Q96" s="7"/>
    </row>
    <row r="97" ht="15.75" customHeight="1">
      <c r="A97" s="7">
        <v>42461.0</v>
      </c>
      <c r="B97" s="20">
        <v>1.532951237555E12</v>
      </c>
      <c r="C97" s="16">
        <f t="shared" si="1"/>
        <v>1.532951238</v>
      </c>
      <c r="D97" s="16">
        <f t="shared" si="2"/>
        <v>2.2</v>
      </c>
      <c r="E97" s="16">
        <f t="shared" si="3"/>
        <v>3.372492723</v>
      </c>
      <c r="F97" s="25">
        <f t="shared" si="4"/>
        <v>80.93982534</v>
      </c>
      <c r="G97" s="25">
        <f t="shared" si="9"/>
        <v>7463.445944</v>
      </c>
      <c r="H97" s="26">
        <v>3.24</v>
      </c>
      <c r="I97" s="16">
        <v>2.5</v>
      </c>
      <c r="J97" s="1">
        <v>25.0</v>
      </c>
      <c r="K97" s="16">
        <f t="shared" si="5"/>
        <v>5.620821204</v>
      </c>
      <c r="L97" s="20">
        <f t="shared" si="6"/>
        <v>1944</v>
      </c>
      <c r="M97" s="25">
        <f t="shared" si="7"/>
        <v>6.245356894</v>
      </c>
      <c r="N97" s="25">
        <f t="shared" si="8"/>
        <v>14400</v>
      </c>
      <c r="O97" s="25">
        <f t="shared" si="10"/>
        <v>1326253.559</v>
      </c>
      <c r="P97" s="35"/>
      <c r="Q97" s="7"/>
    </row>
    <row r="98" ht="15.75" customHeight="1">
      <c r="A98" s="7">
        <v>42462.0</v>
      </c>
      <c r="B98" s="20">
        <v>1.571951590749E12</v>
      </c>
      <c r="C98" s="16">
        <f t="shared" si="1"/>
        <v>1.571951591</v>
      </c>
      <c r="D98" s="16">
        <f t="shared" si="2"/>
        <v>2.2</v>
      </c>
      <c r="E98" s="16">
        <f t="shared" si="3"/>
        <v>3.4582935</v>
      </c>
      <c r="F98" s="25">
        <f t="shared" si="4"/>
        <v>82.99904399</v>
      </c>
      <c r="G98" s="25">
        <f t="shared" si="9"/>
        <v>7546.444988</v>
      </c>
      <c r="H98" s="26">
        <v>3.26</v>
      </c>
      <c r="I98" s="16">
        <v>2.522</v>
      </c>
      <c r="J98" s="1">
        <v>25.0</v>
      </c>
      <c r="K98" s="16">
        <f t="shared" si="5"/>
        <v>5.814544137</v>
      </c>
      <c r="L98" s="20">
        <f t="shared" si="6"/>
        <v>1938.937351</v>
      </c>
      <c r="M98" s="25">
        <f t="shared" si="7"/>
        <v>6.420968986</v>
      </c>
      <c r="N98" s="25">
        <f t="shared" si="8"/>
        <v>14274.38541</v>
      </c>
      <c r="O98" s="25">
        <f t="shared" si="10"/>
        <v>1340527.944</v>
      </c>
      <c r="P98" s="35"/>
      <c r="Q98" s="7"/>
    </row>
    <row r="99" ht="15.75" customHeight="1">
      <c r="A99" s="7">
        <v>42463.0</v>
      </c>
      <c r="B99" s="20">
        <v>1.624460542767E12</v>
      </c>
      <c r="C99" s="16">
        <f t="shared" si="1"/>
        <v>1.624460543</v>
      </c>
      <c r="D99" s="16">
        <f t="shared" si="2"/>
        <v>2.2</v>
      </c>
      <c r="E99" s="16">
        <f t="shared" si="3"/>
        <v>3.573813194</v>
      </c>
      <c r="F99" s="25">
        <f t="shared" si="4"/>
        <v>85.77151666</v>
      </c>
      <c r="G99" s="25">
        <f t="shared" si="9"/>
        <v>7632.216505</v>
      </c>
      <c r="H99" s="26">
        <v>3.26</v>
      </c>
      <c r="I99" s="16">
        <v>2.365</v>
      </c>
      <c r="J99" s="1">
        <v>25.0</v>
      </c>
      <c r="K99" s="16">
        <f t="shared" si="5"/>
        <v>5.634712136</v>
      </c>
      <c r="L99" s="20">
        <f t="shared" si="6"/>
        <v>2067.653277</v>
      </c>
      <c r="M99" s="25">
        <f t="shared" si="7"/>
        <v>6.2223815</v>
      </c>
      <c r="N99" s="25">
        <f t="shared" si="8"/>
        <v>15221.98732</v>
      </c>
      <c r="O99" s="25">
        <f t="shared" si="10"/>
        <v>1355749.931</v>
      </c>
      <c r="P99" s="35"/>
      <c r="Q99" s="7"/>
    </row>
    <row r="100" ht="15.75" customHeight="1">
      <c r="A100" s="7">
        <v>42464.0</v>
      </c>
      <c r="B100" s="20">
        <v>1.567970291075E12</v>
      </c>
      <c r="C100" s="16">
        <f t="shared" si="1"/>
        <v>1.567970291</v>
      </c>
      <c r="D100" s="16">
        <f t="shared" si="2"/>
        <v>2.2</v>
      </c>
      <c r="E100" s="16">
        <f t="shared" si="3"/>
        <v>3.44953464</v>
      </c>
      <c r="F100" s="25">
        <f t="shared" si="4"/>
        <v>82.78883137</v>
      </c>
      <c r="G100" s="25">
        <f t="shared" si="9"/>
        <v>7715.005336</v>
      </c>
      <c r="H100" s="26">
        <v>3.25</v>
      </c>
      <c r="I100" s="16">
        <v>2.509</v>
      </c>
      <c r="J100" s="1">
        <v>25.0</v>
      </c>
      <c r="K100" s="16">
        <f t="shared" si="5"/>
        <v>5.769921608</v>
      </c>
      <c r="L100" s="20">
        <f t="shared" si="6"/>
        <v>1943.005181</v>
      </c>
      <c r="M100" s="25">
        <f t="shared" si="7"/>
        <v>6.391297782</v>
      </c>
      <c r="N100" s="25">
        <f t="shared" si="8"/>
        <v>14348.34595</v>
      </c>
      <c r="O100" s="25">
        <f t="shared" si="10"/>
        <v>1370098.277</v>
      </c>
      <c r="P100" s="35"/>
      <c r="Q100" s="7"/>
    </row>
    <row r="101" ht="15.75" customHeight="1">
      <c r="A101" s="7">
        <v>42465.0</v>
      </c>
      <c r="B101" s="20">
        <v>1.593930034555E12</v>
      </c>
      <c r="C101" s="16">
        <f t="shared" si="1"/>
        <v>1.593930035</v>
      </c>
      <c r="D101" s="16">
        <f t="shared" si="2"/>
        <v>2.2</v>
      </c>
      <c r="E101" s="16">
        <f t="shared" si="3"/>
        <v>3.506646076</v>
      </c>
      <c r="F101" s="25">
        <f t="shared" si="4"/>
        <v>84.15950582</v>
      </c>
      <c r="G101" s="25">
        <f t="shared" si="9"/>
        <v>7799.164842</v>
      </c>
      <c r="H101" s="26">
        <v>3.25</v>
      </c>
      <c r="I101" s="16">
        <v>2.478</v>
      </c>
      <c r="J101" s="1">
        <v>25.0</v>
      </c>
      <c r="K101" s="16">
        <f t="shared" si="5"/>
        <v>5.792979318</v>
      </c>
      <c r="L101" s="20">
        <f t="shared" si="6"/>
        <v>1967.312349</v>
      </c>
      <c r="M101" s="25">
        <f t="shared" si="7"/>
        <v>6.416838629</v>
      </c>
      <c r="N101" s="25">
        <f t="shared" si="8"/>
        <v>14527.84504</v>
      </c>
      <c r="O101" s="25">
        <f t="shared" si="10"/>
        <v>1384626.122</v>
      </c>
      <c r="P101" s="35"/>
      <c r="Q101" s="7"/>
    </row>
    <row r="102" ht="15.75" customHeight="1">
      <c r="A102" s="7">
        <v>42466.0</v>
      </c>
      <c r="B102" s="20">
        <v>1.619528315739E12</v>
      </c>
      <c r="C102" s="16">
        <f t="shared" si="1"/>
        <v>1.619528316</v>
      </c>
      <c r="D102" s="16">
        <f t="shared" si="2"/>
        <v>2.2</v>
      </c>
      <c r="E102" s="16">
        <f t="shared" si="3"/>
        <v>3.562962295</v>
      </c>
      <c r="F102" s="25">
        <f t="shared" si="4"/>
        <v>85.51109507</v>
      </c>
      <c r="G102" s="25">
        <f t="shared" si="9"/>
        <v>7884.675937</v>
      </c>
      <c r="H102" s="26">
        <v>3.26</v>
      </c>
      <c r="I102" s="16">
        <v>2.368</v>
      </c>
      <c r="J102" s="1">
        <v>25.0</v>
      </c>
      <c r="K102" s="16">
        <f t="shared" si="5"/>
        <v>5.624729809</v>
      </c>
      <c r="L102" s="20">
        <f t="shared" si="6"/>
        <v>2065.033784</v>
      </c>
      <c r="M102" s="25">
        <f t="shared" si="7"/>
        <v>6.211358071</v>
      </c>
      <c r="N102" s="25">
        <f t="shared" si="8"/>
        <v>15202.7027</v>
      </c>
      <c r="O102" s="25">
        <f t="shared" si="10"/>
        <v>1399828.825</v>
      </c>
      <c r="P102" s="35"/>
      <c r="Q102" s="7"/>
    </row>
    <row r="103" ht="15.75" customHeight="1">
      <c r="A103" s="7">
        <v>42467.0</v>
      </c>
      <c r="B103" s="20">
        <v>1.589942577248E12</v>
      </c>
      <c r="C103" s="16">
        <f t="shared" si="1"/>
        <v>1.589942577</v>
      </c>
      <c r="D103" s="16">
        <f t="shared" si="2"/>
        <v>2.2</v>
      </c>
      <c r="E103" s="16">
        <f t="shared" si="3"/>
        <v>3.49787367</v>
      </c>
      <c r="F103" s="25">
        <f t="shared" si="4"/>
        <v>83.94896808</v>
      </c>
      <c r="G103" s="25">
        <f t="shared" si="9"/>
        <v>7968.624905</v>
      </c>
      <c r="H103" s="26">
        <v>3.25</v>
      </c>
      <c r="I103" s="16">
        <v>2.544</v>
      </c>
      <c r="J103" s="1">
        <v>25.0</v>
      </c>
      <c r="K103" s="16">
        <f t="shared" si="5"/>
        <v>5.932393744</v>
      </c>
      <c r="L103" s="20">
        <f t="shared" si="6"/>
        <v>1916.273585</v>
      </c>
      <c r="M103" s="25">
        <f t="shared" si="7"/>
        <v>6.571266917</v>
      </c>
      <c r="N103" s="25">
        <f t="shared" si="8"/>
        <v>14150.9434</v>
      </c>
      <c r="O103" s="25">
        <f t="shared" si="10"/>
        <v>1413979.768</v>
      </c>
      <c r="P103" s="35"/>
      <c r="Q103" s="7"/>
    </row>
    <row r="104" ht="15.75" customHeight="1">
      <c r="A104" s="7">
        <v>42468.0</v>
      </c>
      <c r="B104" s="20">
        <v>1.506614214258E12</v>
      </c>
      <c r="C104" s="16">
        <f t="shared" si="1"/>
        <v>1.506614214</v>
      </c>
      <c r="D104" s="16">
        <f t="shared" si="2"/>
        <v>2.2</v>
      </c>
      <c r="E104" s="16">
        <f t="shared" si="3"/>
        <v>3.314551271</v>
      </c>
      <c r="F104" s="25">
        <f t="shared" si="4"/>
        <v>79.54923051</v>
      </c>
      <c r="G104" s="25">
        <f t="shared" si="9"/>
        <v>8048.174136</v>
      </c>
      <c r="H104" s="26">
        <v>3.22</v>
      </c>
      <c r="I104" s="16">
        <v>2.951</v>
      </c>
      <c r="J104" s="1">
        <v>25.0</v>
      </c>
      <c r="K104" s="16">
        <f t="shared" si="5"/>
        <v>6.520827201</v>
      </c>
      <c r="L104" s="20">
        <f t="shared" si="6"/>
        <v>1636.733311</v>
      </c>
      <c r="M104" s="25">
        <f t="shared" si="7"/>
        <v>7.290365815</v>
      </c>
      <c r="N104" s="25">
        <f t="shared" si="8"/>
        <v>12199.25449</v>
      </c>
      <c r="O104" s="25">
        <f t="shared" si="10"/>
        <v>1426179.023</v>
      </c>
      <c r="P104" s="35"/>
      <c r="Q104" s="7"/>
    </row>
    <row r="105" ht="15.75" customHeight="1">
      <c r="A105" s="7">
        <v>42469.0</v>
      </c>
      <c r="B105" s="20">
        <v>1.37211006798E12</v>
      </c>
      <c r="C105" s="16">
        <f t="shared" si="1"/>
        <v>1.372110068</v>
      </c>
      <c r="D105" s="16">
        <f t="shared" si="2"/>
        <v>2.2</v>
      </c>
      <c r="E105" s="16">
        <f t="shared" si="3"/>
        <v>3.01864215</v>
      </c>
      <c r="F105" s="25">
        <f t="shared" si="4"/>
        <v>72.44741159</v>
      </c>
      <c r="G105" s="25">
        <f t="shared" si="9"/>
        <v>8120.621547</v>
      </c>
      <c r="H105" s="26">
        <v>3.22</v>
      </c>
      <c r="I105" s="16">
        <v>2.785</v>
      </c>
      <c r="J105" s="1">
        <v>25.0</v>
      </c>
      <c r="K105" s="16">
        <f t="shared" si="5"/>
        <v>5.604612258</v>
      </c>
      <c r="L105" s="20">
        <f t="shared" si="6"/>
        <v>1734.290844</v>
      </c>
      <c r="M105" s="25">
        <f t="shared" si="7"/>
        <v>6.266026127</v>
      </c>
      <c r="N105" s="25">
        <f t="shared" si="8"/>
        <v>12926.39138</v>
      </c>
      <c r="O105" s="25">
        <f t="shared" si="10"/>
        <v>1439105.414</v>
      </c>
      <c r="P105" s="35"/>
      <c r="Q105" s="7"/>
    </row>
    <row r="106" ht="15.75" customHeight="1">
      <c r="A106" s="7">
        <v>42470.0</v>
      </c>
      <c r="B106" s="20">
        <v>1.427398454428E12</v>
      </c>
      <c r="C106" s="16">
        <f t="shared" si="1"/>
        <v>1.427398454</v>
      </c>
      <c r="D106" s="16">
        <f t="shared" si="2"/>
        <v>2.2</v>
      </c>
      <c r="E106" s="16">
        <f t="shared" si="3"/>
        <v>3.1402766</v>
      </c>
      <c r="F106" s="25">
        <f t="shared" si="4"/>
        <v>75.36663839</v>
      </c>
      <c r="G106" s="25">
        <f t="shared" si="9"/>
        <v>8195.988185</v>
      </c>
      <c r="H106" s="26">
        <v>3.23</v>
      </c>
      <c r="I106" s="16">
        <v>2.549</v>
      </c>
      <c r="J106" s="1">
        <v>25.0</v>
      </c>
      <c r="K106" s="16">
        <f t="shared" si="5"/>
        <v>5.336376702</v>
      </c>
      <c r="L106" s="20">
        <f t="shared" si="6"/>
        <v>1900.74539</v>
      </c>
      <c r="M106" s="25">
        <f t="shared" si="7"/>
        <v>5.947664435</v>
      </c>
      <c r="N106" s="25">
        <f t="shared" si="8"/>
        <v>14123.18556</v>
      </c>
      <c r="O106" s="25">
        <f t="shared" si="10"/>
        <v>1453228.6</v>
      </c>
      <c r="P106" s="35"/>
      <c r="Q106" s="7"/>
    </row>
    <row r="107" ht="15.75" customHeight="1">
      <c r="A107" s="7">
        <v>42471.0</v>
      </c>
      <c r="B107" s="20">
        <v>1.47610653098E12</v>
      </c>
      <c r="C107" s="16">
        <f t="shared" si="1"/>
        <v>1.476106531</v>
      </c>
      <c r="D107" s="16">
        <f t="shared" si="2"/>
        <v>2.2</v>
      </c>
      <c r="E107" s="16">
        <f t="shared" si="3"/>
        <v>3.247434368</v>
      </c>
      <c r="F107" s="25">
        <f t="shared" si="4"/>
        <v>77.93842484</v>
      </c>
      <c r="G107" s="25">
        <f t="shared" si="9"/>
        <v>8273.92661</v>
      </c>
      <c r="H107" s="26">
        <v>3.24</v>
      </c>
      <c r="I107" s="16">
        <v>2.535</v>
      </c>
      <c r="J107" s="1">
        <v>25.0</v>
      </c>
      <c r="K107" s="16">
        <f t="shared" si="5"/>
        <v>5.488164082</v>
      </c>
      <c r="L107" s="20">
        <f t="shared" si="6"/>
        <v>1917.159763</v>
      </c>
      <c r="M107" s="25">
        <f t="shared" si="7"/>
        <v>6.097960091</v>
      </c>
      <c r="N107" s="25">
        <f t="shared" si="8"/>
        <v>14201.18343</v>
      </c>
      <c r="O107" s="25">
        <f t="shared" si="10"/>
        <v>1467429.783</v>
      </c>
      <c r="P107" s="35"/>
      <c r="Q107" s="7"/>
      <c r="R107" s="16"/>
    </row>
    <row r="108" ht="15.75" customHeight="1">
      <c r="A108" s="7">
        <v>42472.0</v>
      </c>
      <c r="B108" s="20">
        <v>1.516341989758E12</v>
      </c>
      <c r="C108" s="16">
        <f t="shared" si="1"/>
        <v>1.51634199</v>
      </c>
      <c r="D108" s="16">
        <f t="shared" si="2"/>
        <v>2.2</v>
      </c>
      <c r="E108" s="16">
        <f t="shared" si="3"/>
        <v>3.335952377</v>
      </c>
      <c r="F108" s="25">
        <f t="shared" si="4"/>
        <v>80.06285706</v>
      </c>
      <c r="G108" s="25">
        <f t="shared" si="9"/>
        <v>8353.989467</v>
      </c>
      <c r="H108" s="26">
        <v>3.26</v>
      </c>
      <c r="I108" s="16">
        <v>2.319</v>
      </c>
      <c r="J108" s="1">
        <v>25.0</v>
      </c>
      <c r="K108" s="16">
        <f t="shared" si="5"/>
        <v>5.157382376</v>
      </c>
      <c r="L108" s="20">
        <f t="shared" si="6"/>
        <v>2108.667529</v>
      </c>
      <c r="M108" s="25">
        <f t="shared" si="7"/>
        <v>5.695268881</v>
      </c>
      <c r="N108" s="25">
        <f t="shared" si="8"/>
        <v>15523.93273</v>
      </c>
      <c r="O108" s="25">
        <f t="shared" si="10"/>
        <v>1482953.716</v>
      </c>
      <c r="P108" s="35"/>
      <c r="Q108" s="7"/>
      <c r="R108" s="16"/>
    </row>
    <row r="109" ht="15.75" customHeight="1">
      <c r="A109" s="7">
        <v>42473.0</v>
      </c>
      <c r="B109" s="20">
        <v>1.527270235016E12</v>
      </c>
      <c r="C109" s="16">
        <f t="shared" si="1"/>
        <v>1.527270235</v>
      </c>
      <c r="D109" s="16">
        <f t="shared" si="2"/>
        <v>2.2</v>
      </c>
      <c r="E109" s="16">
        <f t="shared" si="3"/>
        <v>3.359994517</v>
      </c>
      <c r="F109" s="25">
        <f t="shared" si="4"/>
        <v>80.63986841</v>
      </c>
      <c r="G109" s="25">
        <f t="shared" si="9"/>
        <v>8434.629336</v>
      </c>
      <c r="H109" s="26">
        <v>3.24</v>
      </c>
      <c r="I109" s="16">
        <v>2.682</v>
      </c>
      <c r="J109" s="1">
        <v>25.0</v>
      </c>
      <c r="K109" s="16">
        <f t="shared" si="5"/>
        <v>6.007670196</v>
      </c>
      <c r="L109" s="20">
        <f t="shared" si="6"/>
        <v>1812.080537</v>
      </c>
      <c r="M109" s="25">
        <f t="shared" si="7"/>
        <v>6.675189107</v>
      </c>
      <c r="N109" s="25">
        <f t="shared" si="8"/>
        <v>13422.81879</v>
      </c>
      <c r="O109" s="25">
        <f t="shared" si="10"/>
        <v>1496376.535</v>
      </c>
      <c r="P109" s="35"/>
      <c r="Q109" s="7"/>
      <c r="R109" s="16"/>
    </row>
    <row r="110" ht="15.75" customHeight="1">
      <c r="A110" s="7">
        <v>42474.0</v>
      </c>
      <c r="B110" s="20">
        <v>1.426270466256E12</v>
      </c>
      <c r="C110" s="16">
        <f t="shared" si="1"/>
        <v>1.426270466</v>
      </c>
      <c r="D110" s="16">
        <f t="shared" si="2"/>
        <v>2.2</v>
      </c>
      <c r="E110" s="16">
        <f t="shared" si="3"/>
        <v>3.137795026</v>
      </c>
      <c r="F110" s="25">
        <f t="shared" si="4"/>
        <v>75.30708062</v>
      </c>
      <c r="G110" s="25">
        <f t="shared" si="9"/>
        <v>8509.936416</v>
      </c>
      <c r="H110" s="26">
        <v>3.24</v>
      </c>
      <c r="I110" s="16">
        <v>2.549</v>
      </c>
      <c r="J110" s="1">
        <v>25.0</v>
      </c>
      <c r="K110" s="16">
        <f t="shared" si="5"/>
        <v>5.33215968</v>
      </c>
      <c r="L110" s="20">
        <f t="shared" si="6"/>
        <v>1906.630051</v>
      </c>
      <c r="M110" s="25">
        <f t="shared" si="7"/>
        <v>5.924621867</v>
      </c>
      <c r="N110" s="25">
        <f t="shared" si="8"/>
        <v>14123.18556</v>
      </c>
      <c r="O110" s="25">
        <f t="shared" si="10"/>
        <v>1510499.72</v>
      </c>
      <c r="P110" s="35"/>
      <c r="Q110" s="7"/>
      <c r="R110" s="16"/>
    </row>
    <row r="111" ht="15.75" customHeight="1">
      <c r="A111" s="7">
        <v>42475.0</v>
      </c>
      <c r="B111" s="20">
        <v>1.44444774118E12</v>
      </c>
      <c r="C111" s="16">
        <f t="shared" si="1"/>
        <v>1.444447741</v>
      </c>
      <c r="D111" s="16">
        <f t="shared" si="2"/>
        <v>2.2</v>
      </c>
      <c r="E111" s="16">
        <f t="shared" si="3"/>
        <v>3.177785031</v>
      </c>
      <c r="F111" s="25">
        <f t="shared" si="4"/>
        <v>76.26684073</v>
      </c>
      <c r="G111" s="25">
        <f t="shared" si="9"/>
        <v>8586.203257</v>
      </c>
      <c r="H111" s="26">
        <v>3.28</v>
      </c>
      <c r="I111" s="16">
        <v>2.609</v>
      </c>
      <c r="J111" s="1">
        <v>25.0</v>
      </c>
      <c r="K111" s="16">
        <f t="shared" si="5"/>
        <v>5.52722743</v>
      </c>
      <c r="L111" s="20">
        <f t="shared" si="6"/>
        <v>1885.779992</v>
      </c>
      <c r="M111" s="25">
        <f t="shared" si="7"/>
        <v>6.06646913</v>
      </c>
      <c r="N111" s="25">
        <f t="shared" si="8"/>
        <v>13798.39019</v>
      </c>
      <c r="O111" s="25">
        <f t="shared" si="10"/>
        <v>1524298.11</v>
      </c>
      <c r="P111" s="35"/>
      <c r="Q111" s="7"/>
      <c r="R111" s="16"/>
    </row>
    <row r="112" ht="15.75" customHeight="1">
      <c r="A112" s="7">
        <v>42476.0</v>
      </c>
      <c r="B112" s="20">
        <v>1.368964674618E12</v>
      </c>
      <c r="C112" s="16">
        <f t="shared" si="1"/>
        <v>1.368964675</v>
      </c>
      <c r="D112" s="16">
        <f t="shared" si="2"/>
        <v>2.2</v>
      </c>
      <c r="E112" s="16">
        <f t="shared" si="3"/>
        <v>3.011722284</v>
      </c>
      <c r="F112" s="25">
        <f t="shared" si="4"/>
        <v>72.28133482</v>
      </c>
      <c r="G112" s="25">
        <f t="shared" si="9"/>
        <v>8658.484592</v>
      </c>
      <c r="H112" s="26">
        <v>3.27</v>
      </c>
      <c r="I112" s="16">
        <v>2.775</v>
      </c>
      <c r="J112" s="1">
        <v>25.0</v>
      </c>
      <c r="K112" s="16">
        <f t="shared" si="5"/>
        <v>5.571686226</v>
      </c>
      <c r="L112" s="20">
        <f t="shared" si="6"/>
        <v>1767.567568</v>
      </c>
      <c r="M112" s="25">
        <f t="shared" si="7"/>
        <v>6.133966487</v>
      </c>
      <c r="N112" s="25">
        <f t="shared" si="8"/>
        <v>12972.97297</v>
      </c>
      <c r="O112" s="25">
        <f t="shared" si="10"/>
        <v>1537271.083</v>
      </c>
      <c r="P112" s="35"/>
      <c r="Q112" s="7"/>
      <c r="R112" s="16"/>
    </row>
    <row r="113" ht="15.75" customHeight="1">
      <c r="A113" s="7">
        <v>42477.0</v>
      </c>
      <c r="B113" s="20">
        <v>1.349929934175E12</v>
      </c>
      <c r="C113" s="16">
        <f t="shared" si="1"/>
        <v>1.349929934</v>
      </c>
      <c r="D113" s="16">
        <f t="shared" si="2"/>
        <v>2.2</v>
      </c>
      <c r="E113" s="16">
        <f t="shared" si="3"/>
        <v>2.969845855</v>
      </c>
      <c r="F113" s="25">
        <f t="shared" si="4"/>
        <v>71.27630052</v>
      </c>
      <c r="G113" s="25">
        <f t="shared" si="9"/>
        <v>8729.760892</v>
      </c>
      <c r="H113" s="26">
        <v>3.26</v>
      </c>
      <c r="I113" s="16">
        <v>2.581</v>
      </c>
      <c r="J113" s="1">
        <v>25.0</v>
      </c>
      <c r="K113" s="16">
        <f t="shared" si="5"/>
        <v>5.110114768</v>
      </c>
      <c r="L113" s="20">
        <f t="shared" si="6"/>
        <v>1894.614491</v>
      </c>
      <c r="M113" s="25">
        <f t="shared" si="7"/>
        <v>5.643071523</v>
      </c>
      <c r="N113" s="25">
        <f t="shared" si="8"/>
        <v>13948.08214</v>
      </c>
      <c r="O113" s="25">
        <f t="shared" si="10"/>
        <v>1551219.166</v>
      </c>
      <c r="P113" s="35"/>
      <c r="Q113" s="7"/>
      <c r="R113" s="16"/>
    </row>
    <row r="114" ht="15.75" customHeight="1">
      <c r="A114" s="7">
        <v>42478.0</v>
      </c>
      <c r="B114" s="20">
        <v>1.439561422178E12</v>
      </c>
      <c r="C114" s="16">
        <f t="shared" si="1"/>
        <v>1.439561422</v>
      </c>
      <c r="D114" s="16">
        <f t="shared" si="2"/>
        <v>2.2</v>
      </c>
      <c r="E114" s="16">
        <f t="shared" si="3"/>
        <v>3.167035129</v>
      </c>
      <c r="F114" s="25">
        <f t="shared" si="4"/>
        <v>76.00884309</v>
      </c>
      <c r="G114" s="25">
        <f t="shared" si="9"/>
        <v>8805.769736</v>
      </c>
      <c r="H114" s="26">
        <v>3.24</v>
      </c>
      <c r="I114" s="16">
        <v>2.357</v>
      </c>
      <c r="J114" s="1">
        <v>25.0</v>
      </c>
      <c r="K114" s="16">
        <f t="shared" si="5"/>
        <v>4.976467866</v>
      </c>
      <c r="L114" s="20">
        <f t="shared" si="6"/>
        <v>2061.943148</v>
      </c>
      <c r="M114" s="25">
        <f t="shared" si="7"/>
        <v>5.52940874</v>
      </c>
      <c r="N114" s="25">
        <f t="shared" si="8"/>
        <v>15273.65295</v>
      </c>
      <c r="O114" s="25">
        <f t="shared" si="10"/>
        <v>1566492.819</v>
      </c>
      <c r="P114" s="35"/>
      <c r="Q114" s="7"/>
      <c r="R114" s="16"/>
    </row>
    <row r="115" ht="15.75" customHeight="1">
      <c r="A115" s="7">
        <v>42479.0</v>
      </c>
      <c r="B115" s="20">
        <v>1.5149168705E12</v>
      </c>
      <c r="C115" s="16">
        <f t="shared" si="1"/>
        <v>1.514916871</v>
      </c>
      <c r="D115" s="16">
        <f t="shared" si="2"/>
        <v>2.2</v>
      </c>
      <c r="E115" s="16">
        <f t="shared" si="3"/>
        <v>3.332817115</v>
      </c>
      <c r="F115" s="25">
        <f t="shared" si="4"/>
        <v>79.98761076</v>
      </c>
      <c r="G115" s="25">
        <f t="shared" si="9"/>
        <v>8885.757346</v>
      </c>
      <c r="H115" s="26">
        <v>3.29</v>
      </c>
      <c r="I115" s="16">
        <v>2.384</v>
      </c>
      <c r="J115" s="1">
        <v>25.0</v>
      </c>
      <c r="K115" s="16">
        <f t="shared" si="5"/>
        <v>5.296957335</v>
      </c>
      <c r="L115" s="20">
        <f t="shared" si="6"/>
        <v>2070.050336</v>
      </c>
      <c r="M115" s="25">
        <f t="shared" si="7"/>
        <v>5.796062737</v>
      </c>
      <c r="N115" s="25">
        <f t="shared" si="8"/>
        <v>15100.67114</v>
      </c>
      <c r="O115" s="25">
        <f t="shared" si="10"/>
        <v>1581593.49</v>
      </c>
      <c r="P115" s="35"/>
      <c r="Q115" s="7"/>
      <c r="R115" s="16"/>
    </row>
    <row r="116" ht="15.75" customHeight="1">
      <c r="A116" s="7">
        <v>42480.0</v>
      </c>
      <c r="B116" s="20">
        <v>1.478088277807E12</v>
      </c>
      <c r="C116" s="16">
        <f t="shared" si="1"/>
        <v>1.478088278</v>
      </c>
      <c r="D116" s="16">
        <f t="shared" si="2"/>
        <v>2.2</v>
      </c>
      <c r="E116" s="16">
        <f t="shared" si="3"/>
        <v>3.251794211</v>
      </c>
      <c r="F116" s="25">
        <f t="shared" si="4"/>
        <v>78.04306107</v>
      </c>
      <c r="G116" s="25">
        <f t="shared" si="9"/>
        <v>8963.800407</v>
      </c>
      <c r="H116" s="26">
        <v>3.28</v>
      </c>
      <c r="I116" s="16">
        <v>2.404</v>
      </c>
      <c r="J116" s="1">
        <v>25.0</v>
      </c>
      <c r="K116" s="16">
        <f t="shared" si="5"/>
        <v>5.211542189</v>
      </c>
      <c r="L116" s="20">
        <f t="shared" si="6"/>
        <v>2046.589018</v>
      </c>
      <c r="M116" s="25">
        <f t="shared" si="7"/>
        <v>5.71998533</v>
      </c>
      <c r="N116" s="25">
        <f t="shared" si="8"/>
        <v>14975.0416</v>
      </c>
      <c r="O116" s="25">
        <f t="shared" si="10"/>
        <v>1596568.531</v>
      </c>
      <c r="P116" s="35"/>
      <c r="Q116" s="7"/>
      <c r="R116" s="16"/>
    </row>
    <row r="117" ht="15.75" customHeight="1">
      <c r="A117" s="7">
        <v>42481.0</v>
      </c>
      <c r="B117" s="20">
        <v>1.417250782798E12</v>
      </c>
      <c r="C117" s="16">
        <f t="shared" si="1"/>
        <v>1.417250783</v>
      </c>
      <c r="D117" s="16">
        <f t="shared" si="2"/>
        <v>2.2</v>
      </c>
      <c r="E117" s="16">
        <f t="shared" si="3"/>
        <v>3.117951722</v>
      </c>
      <c r="F117" s="25">
        <f t="shared" si="4"/>
        <v>74.83084133</v>
      </c>
      <c r="G117" s="25">
        <f t="shared" si="9"/>
        <v>9038.631249</v>
      </c>
      <c r="H117" s="26">
        <v>3.35</v>
      </c>
      <c r="I117" s="16">
        <v>2.657</v>
      </c>
      <c r="J117" s="1">
        <v>25.0</v>
      </c>
      <c r="K117" s="16">
        <f t="shared" si="5"/>
        <v>5.522931817</v>
      </c>
      <c r="L117" s="20">
        <f t="shared" si="6"/>
        <v>1891.230711</v>
      </c>
      <c r="M117" s="25">
        <f t="shared" si="7"/>
        <v>5.935090908</v>
      </c>
      <c r="N117" s="25">
        <f t="shared" si="8"/>
        <v>13549.11554</v>
      </c>
      <c r="O117" s="25">
        <f t="shared" si="10"/>
        <v>1610117.647</v>
      </c>
      <c r="P117" s="35"/>
      <c r="Q117" s="7"/>
      <c r="R117" s="16"/>
    </row>
    <row r="118" ht="15.75" customHeight="1">
      <c r="A118" s="7">
        <v>42482.0</v>
      </c>
      <c r="B118" s="20">
        <v>1.381291199064E12</v>
      </c>
      <c r="C118" s="16">
        <f t="shared" si="1"/>
        <v>1.381291199</v>
      </c>
      <c r="D118" s="16">
        <f t="shared" si="2"/>
        <v>2.2</v>
      </c>
      <c r="E118" s="16">
        <f t="shared" si="3"/>
        <v>3.038840638</v>
      </c>
      <c r="F118" s="25">
        <f t="shared" si="4"/>
        <v>72.93217531</v>
      </c>
      <c r="G118" s="25">
        <f t="shared" si="9"/>
        <v>9111.563424</v>
      </c>
      <c r="H118" s="26">
        <v>3.32</v>
      </c>
      <c r="I118" s="16">
        <v>2.857</v>
      </c>
      <c r="J118" s="1">
        <v>25.0</v>
      </c>
      <c r="K118" s="16">
        <f t="shared" si="5"/>
        <v>5.787978468</v>
      </c>
      <c r="L118" s="20">
        <f t="shared" si="6"/>
        <v>1743.087154</v>
      </c>
      <c r="M118" s="25">
        <f t="shared" si="7"/>
        <v>6.276121231</v>
      </c>
      <c r="N118" s="25">
        <f t="shared" si="8"/>
        <v>12600.63003</v>
      </c>
      <c r="O118" s="25">
        <f t="shared" si="10"/>
        <v>1622718.277</v>
      </c>
      <c r="P118" s="35"/>
      <c r="Q118" s="7"/>
      <c r="R118" s="16"/>
    </row>
    <row r="119" ht="15.75" customHeight="1">
      <c r="A119" s="7">
        <v>42483.0</v>
      </c>
      <c r="B119" s="20">
        <v>1.383907487579E12</v>
      </c>
      <c r="C119" s="16">
        <f t="shared" si="1"/>
        <v>1.383907488</v>
      </c>
      <c r="D119" s="16">
        <f t="shared" si="2"/>
        <v>2.2</v>
      </c>
      <c r="E119" s="16">
        <f t="shared" si="3"/>
        <v>3.044596473</v>
      </c>
      <c r="F119" s="25">
        <f t="shared" si="4"/>
        <v>73.07031534</v>
      </c>
      <c r="G119" s="25">
        <f t="shared" si="9"/>
        <v>9184.633739</v>
      </c>
      <c r="H119" s="26">
        <v>3.33</v>
      </c>
      <c r="I119" s="16">
        <v>2.623</v>
      </c>
      <c r="J119" s="1">
        <v>25.0</v>
      </c>
      <c r="K119" s="16">
        <f t="shared" si="5"/>
        <v>5.323984365</v>
      </c>
      <c r="L119" s="20">
        <f t="shared" si="6"/>
        <v>1904.308044</v>
      </c>
      <c r="M119" s="25">
        <f t="shared" si="7"/>
        <v>5.755658773</v>
      </c>
      <c r="N119" s="25">
        <f t="shared" si="8"/>
        <v>13724.74266</v>
      </c>
      <c r="O119" s="25">
        <f t="shared" si="10"/>
        <v>1636443.02</v>
      </c>
      <c r="P119" s="35"/>
      <c r="Q119" s="7"/>
      <c r="R119" s="16"/>
    </row>
    <row r="120" ht="15.75" customHeight="1">
      <c r="A120" s="7">
        <v>42484.0</v>
      </c>
      <c r="B120" s="20">
        <v>1.389865279516E12</v>
      </c>
      <c r="C120" s="16">
        <f t="shared" si="1"/>
        <v>1.38986528</v>
      </c>
      <c r="D120" s="16">
        <f t="shared" si="2"/>
        <v>2.2</v>
      </c>
      <c r="E120" s="16">
        <f t="shared" si="3"/>
        <v>3.057703615</v>
      </c>
      <c r="F120" s="25">
        <f t="shared" si="4"/>
        <v>73.38488676</v>
      </c>
      <c r="G120" s="25">
        <f t="shared" si="9"/>
        <v>9258.018626</v>
      </c>
      <c r="H120" s="26">
        <v>3.63</v>
      </c>
      <c r="I120" s="16">
        <v>2.466</v>
      </c>
      <c r="J120" s="1">
        <v>25.0</v>
      </c>
      <c r="K120" s="16">
        <f t="shared" si="5"/>
        <v>5.026864743</v>
      </c>
      <c r="L120" s="20">
        <f t="shared" si="6"/>
        <v>2208.029197</v>
      </c>
      <c r="M120" s="25">
        <f t="shared" si="7"/>
        <v>4.985320406</v>
      </c>
      <c r="N120" s="25">
        <f t="shared" si="8"/>
        <v>14598.54015</v>
      </c>
      <c r="O120" s="25">
        <f t="shared" si="10"/>
        <v>1651041.56</v>
      </c>
      <c r="P120" s="35"/>
      <c r="Q120" s="7"/>
      <c r="R120" s="16"/>
    </row>
    <row r="121" ht="15.75" customHeight="1">
      <c r="A121" s="7">
        <v>42485.0</v>
      </c>
      <c r="B121" s="20">
        <v>1.477912851605E12</v>
      </c>
      <c r="C121" s="16">
        <f t="shared" si="1"/>
        <v>1.477912852</v>
      </c>
      <c r="D121" s="16">
        <f t="shared" si="2"/>
        <v>2.2</v>
      </c>
      <c r="E121" s="16">
        <f t="shared" si="3"/>
        <v>3.251408274</v>
      </c>
      <c r="F121" s="25">
        <f t="shared" si="4"/>
        <v>78.03379856</v>
      </c>
      <c r="G121" s="25">
        <f t="shared" si="9"/>
        <v>9336.052425</v>
      </c>
      <c r="H121" s="26">
        <v>3.81</v>
      </c>
      <c r="I121" s="16">
        <v>2.195</v>
      </c>
      <c r="J121" s="1">
        <v>25.0</v>
      </c>
      <c r="K121" s="16">
        <f t="shared" si="5"/>
        <v>4.757894107</v>
      </c>
      <c r="L121" s="20">
        <f t="shared" si="6"/>
        <v>2603.644647</v>
      </c>
      <c r="M121" s="25">
        <f t="shared" si="7"/>
        <v>4.495647975</v>
      </c>
      <c r="N121" s="25">
        <f t="shared" si="8"/>
        <v>16400.91116</v>
      </c>
      <c r="O121" s="25">
        <f t="shared" si="10"/>
        <v>1667442.471</v>
      </c>
      <c r="P121" s="35"/>
      <c r="Q121" s="7"/>
      <c r="R121" s="16"/>
    </row>
    <row r="122" ht="15.75" customHeight="1">
      <c r="A122" s="7">
        <v>42486.0</v>
      </c>
      <c r="B122" s="20">
        <v>1.506402722729E12</v>
      </c>
      <c r="C122" s="16">
        <f t="shared" si="1"/>
        <v>1.506402723</v>
      </c>
      <c r="D122" s="16">
        <f t="shared" si="2"/>
        <v>2.2</v>
      </c>
      <c r="E122" s="16">
        <f t="shared" si="3"/>
        <v>3.31408599</v>
      </c>
      <c r="F122" s="25">
        <f t="shared" si="4"/>
        <v>79.53806376</v>
      </c>
      <c r="G122" s="25">
        <f t="shared" si="9"/>
        <v>9415.590488</v>
      </c>
      <c r="H122" s="26">
        <v>4.05</v>
      </c>
      <c r="I122" s="16">
        <v>2.509</v>
      </c>
      <c r="J122" s="1">
        <v>25.0</v>
      </c>
      <c r="K122" s="16">
        <f t="shared" si="5"/>
        <v>5.543361166</v>
      </c>
      <c r="L122" s="20">
        <f t="shared" si="6"/>
        <v>2421.28338</v>
      </c>
      <c r="M122" s="25">
        <f t="shared" si="7"/>
        <v>4.927432148</v>
      </c>
      <c r="N122" s="25">
        <f t="shared" si="8"/>
        <v>14348.34595</v>
      </c>
      <c r="O122" s="25">
        <f t="shared" si="10"/>
        <v>1681790.817</v>
      </c>
      <c r="P122" s="35"/>
      <c r="Q122" s="7"/>
      <c r="R122" s="16"/>
    </row>
    <row r="123" ht="15.75" customHeight="1">
      <c r="A123" s="7">
        <v>42487.0</v>
      </c>
      <c r="B123" s="20">
        <v>1.481846550579E12</v>
      </c>
      <c r="C123" s="16">
        <f t="shared" si="1"/>
        <v>1.481846551</v>
      </c>
      <c r="D123" s="16">
        <f t="shared" si="2"/>
        <v>2.2</v>
      </c>
      <c r="E123" s="16">
        <f t="shared" si="3"/>
        <v>3.260062411</v>
      </c>
      <c r="F123" s="25">
        <f t="shared" si="4"/>
        <v>78.24149787</v>
      </c>
      <c r="G123" s="25">
        <f t="shared" si="9"/>
        <v>9493.831986</v>
      </c>
      <c r="H123" s="26">
        <v>3.89</v>
      </c>
      <c r="I123" s="16">
        <v>2.315</v>
      </c>
      <c r="J123" s="1">
        <v>25.0</v>
      </c>
      <c r="K123" s="16">
        <f t="shared" si="5"/>
        <v>5.031362988</v>
      </c>
      <c r="L123" s="20">
        <f t="shared" si="6"/>
        <v>2520.518359</v>
      </c>
      <c r="M123" s="25">
        <f t="shared" si="7"/>
        <v>4.656274231</v>
      </c>
      <c r="N123" s="25">
        <f t="shared" si="8"/>
        <v>15550.75594</v>
      </c>
      <c r="O123" s="25">
        <f t="shared" si="10"/>
        <v>1697341.573</v>
      </c>
      <c r="P123" s="35"/>
      <c r="Q123" s="7"/>
      <c r="R123" s="16"/>
    </row>
    <row r="124" ht="15.75" customHeight="1">
      <c r="A124" s="7">
        <v>42488.0</v>
      </c>
      <c r="B124" s="20">
        <v>1.470339149407E12</v>
      </c>
      <c r="C124" s="16">
        <f t="shared" si="1"/>
        <v>1.470339149</v>
      </c>
      <c r="D124" s="16">
        <f t="shared" si="2"/>
        <v>2.2</v>
      </c>
      <c r="E124" s="16">
        <f t="shared" si="3"/>
        <v>3.234746129</v>
      </c>
      <c r="F124" s="25">
        <f t="shared" si="4"/>
        <v>77.63390709</v>
      </c>
      <c r="G124" s="25">
        <f t="shared" si="9"/>
        <v>9571.465893</v>
      </c>
      <c r="H124" s="26">
        <v>3.79</v>
      </c>
      <c r="I124" s="16">
        <v>2.585</v>
      </c>
      <c r="J124" s="1">
        <v>25.0</v>
      </c>
      <c r="K124" s="16">
        <f t="shared" si="5"/>
        <v>5.574545828</v>
      </c>
      <c r="L124" s="20">
        <f t="shared" si="6"/>
        <v>2199.226306</v>
      </c>
      <c r="M124" s="25">
        <f t="shared" si="7"/>
        <v>5.295083109</v>
      </c>
      <c r="N124" s="25">
        <f t="shared" si="8"/>
        <v>13926.49903</v>
      </c>
      <c r="O124" s="25">
        <f t="shared" si="10"/>
        <v>1711268.072</v>
      </c>
      <c r="P124" s="35"/>
      <c r="Q124" s="7"/>
      <c r="R124" s="16"/>
    </row>
    <row r="125" ht="15.75" customHeight="1">
      <c r="A125" s="7">
        <v>42489.0</v>
      </c>
      <c r="B125" s="20">
        <v>1.437868036848E12</v>
      </c>
      <c r="C125" s="16">
        <f t="shared" si="1"/>
        <v>1.437868037</v>
      </c>
      <c r="D125" s="16">
        <f t="shared" si="2"/>
        <v>2.2</v>
      </c>
      <c r="E125" s="16">
        <f t="shared" si="3"/>
        <v>3.163309681</v>
      </c>
      <c r="F125" s="25">
        <f t="shared" si="4"/>
        <v>75.91943235</v>
      </c>
      <c r="G125" s="25">
        <f t="shared" si="9"/>
        <v>9647.385326</v>
      </c>
      <c r="H125" s="26">
        <v>3.81</v>
      </c>
      <c r="I125" s="16">
        <v>2.618</v>
      </c>
      <c r="J125" s="1">
        <v>25.0</v>
      </c>
      <c r="K125" s="16">
        <f t="shared" si="5"/>
        <v>5.52102983</v>
      </c>
      <c r="L125" s="20">
        <f t="shared" si="6"/>
        <v>2182.964095</v>
      </c>
      <c r="M125" s="25">
        <f t="shared" si="7"/>
        <v>5.216721099</v>
      </c>
      <c r="N125" s="25">
        <f t="shared" si="8"/>
        <v>13750.95493</v>
      </c>
      <c r="O125" s="25">
        <f t="shared" si="10"/>
        <v>1725019.027</v>
      </c>
      <c r="P125" s="35"/>
      <c r="Q125" s="7"/>
      <c r="R125" s="16"/>
    </row>
    <row r="126" ht="15.75" customHeight="1">
      <c r="A126" s="7">
        <v>42490.0</v>
      </c>
      <c r="B126" s="20">
        <v>1.481717133681E12</v>
      </c>
      <c r="C126" s="16">
        <f t="shared" si="1"/>
        <v>1.481717134</v>
      </c>
      <c r="D126" s="16">
        <f t="shared" si="2"/>
        <v>2.2</v>
      </c>
      <c r="E126" s="16">
        <f t="shared" si="3"/>
        <v>3.259777694</v>
      </c>
      <c r="F126" s="25">
        <f t="shared" si="4"/>
        <v>78.23466466</v>
      </c>
      <c r="G126" s="25">
        <f t="shared" si="9"/>
        <v>9725.61999</v>
      </c>
      <c r="H126" s="26">
        <v>3.66</v>
      </c>
      <c r="I126" s="16">
        <v>2.441</v>
      </c>
      <c r="J126" s="1">
        <v>25.0</v>
      </c>
      <c r="K126" s="16">
        <f t="shared" si="5"/>
        <v>5.304744901</v>
      </c>
      <c r="L126" s="20">
        <f t="shared" si="6"/>
        <v>2249.078247</v>
      </c>
      <c r="M126" s="25">
        <f t="shared" si="7"/>
        <v>5.21778187</v>
      </c>
      <c r="N126" s="25">
        <f t="shared" si="8"/>
        <v>14748.05408</v>
      </c>
      <c r="O126" s="25">
        <f t="shared" si="10"/>
        <v>1739767.081</v>
      </c>
      <c r="P126" s="35"/>
      <c r="Q126" s="7"/>
      <c r="R126" s="16"/>
    </row>
    <row r="127" ht="15.75" customHeight="1">
      <c r="A127" s="7">
        <v>42491.0</v>
      </c>
      <c r="B127" s="20">
        <v>1.476638486809E12</v>
      </c>
      <c r="C127" s="16">
        <f t="shared" si="1"/>
        <v>1.476638487</v>
      </c>
      <c r="D127" s="16">
        <f t="shared" si="2"/>
        <v>2.2</v>
      </c>
      <c r="E127" s="16">
        <f t="shared" si="3"/>
        <v>3.248604671</v>
      </c>
      <c r="F127" s="25">
        <f t="shared" si="4"/>
        <v>77.9665121</v>
      </c>
      <c r="G127" s="25">
        <f t="shared" si="9"/>
        <v>9803.586503</v>
      </c>
      <c r="H127" s="26">
        <v>3.71</v>
      </c>
      <c r="I127" s="16">
        <v>2.657</v>
      </c>
      <c r="J127" s="1">
        <v>25.0</v>
      </c>
      <c r="K127" s="16">
        <f t="shared" si="5"/>
        <v>5.754361741</v>
      </c>
      <c r="L127" s="20">
        <f t="shared" si="6"/>
        <v>2094.467444</v>
      </c>
      <c r="M127" s="25">
        <f t="shared" si="7"/>
        <v>5.583747241</v>
      </c>
      <c r="N127" s="25">
        <f t="shared" si="8"/>
        <v>13549.11554</v>
      </c>
      <c r="O127" s="25">
        <f t="shared" si="10"/>
        <v>1753316.196</v>
      </c>
      <c r="P127" s="35"/>
      <c r="Q127" s="7"/>
      <c r="R127" s="16"/>
    </row>
    <row r="128" ht="15.75" customHeight="1">
      <c r="A128" s="7">
        <v>42492.0</v>
      </c>
      <c r="B128" s="20">
        <v>1.31504655829E12</v>
      </c>
      <c r="C128" s="16">
        <f t="shared" si="1"/>
        <v>1.315046558</v>
      </c>
      <c r="D128" s="16">
        <f t="shared" si="2"/>
        <v>2.2</v>
      </c>
      <c r="E128" s="16">
        <f t="shared" si="3"/>
        <v>2.893102428</v>
      </c>
      <c r="F128" s="25">
        <f t="shared" si="4"/>
        <v>69.43445828</v>
      </c>
      <c r="G128" s="25">
        <f t="shared" si="9"/>
        <v>9873.020961</v>
      </c>
      <c r="H128" s="26">
        <v>3.68</v>
      </c>
      <c r="I128" s="16">
        <v>2.764</v>
      </c>
      <c r="J128" s="1">
        <v>25.0</v>
      </c>
      <c r="K128" s="16">
        <f t="shared" si="5"/>
        <v>5.331023408</v>
      </c>
      <c r="L128" s="20">
        <f t="shared" si="6"/>
        <v>1997.105644</v>
      </c>
      <c r="M128" s="25">
        <f t="shared" si="7"/>
        <v>5.215131595</v>
      </c>
      <c r="N128" s="25">
        <f t="shared" si="8"/>
        <v>13024.60203</v>
      </c>
      <c r="O128" s="25">
        <f t="shared" si="10"/>
        <v>1766340.798</v>
      </c>
      <c r="P128" s="35"/>
      <c r="Q128" s="7"/>
      <c r="R128" s="16"/>
    </row>
    <row r="129" ht="15.75" customHeight="1">
      <c r="A129" s="7">
        <v>42493.0</v>
      </c>
      <c r="B129" s="20">
        <v>1.369385239522E12</v>
      </c>
      <c r="C129" s="16">
        <f t="shared" si="1"/>
        <v>1.36938524</v>
      </c>
      <c r="D129" s="16">
        <f t="shared" si="2"/>
        <v>2.2</v>
      </c>
      <c r="E129" s="16">
        <f t="shared" si="3"/>
        <v>3.012647527</v>
      </c>
      <c r="F129" s="25">
        <f t="shared" si="4"/>
        <v>72.30354065</v>
      </c>
      <c r="G129" s="25">
        <f t="shared" si="9"/>
        <v>9945.324501</v>
      </c>
      <c r="H129" s="26">
        <v>3.74</v>
      </c>
      <c r="I129" s="16">
        <v>2.727</v>
      </c>
      <c r="J129" s="1">
        <v>25.0</v>
      </c>
      <c r="K129" s="16">
        <f t="shared" si="5"/>
        <v>5.476993204</v>
      </c>
      <c r="L129" s="20">
        <f t="shared" si="6"/>
        <v>2057.205721</v>
      </c>
      <c r="M129" s="25">
        <f t="shared" si="7"/>
        <v>5.271972068</v>
      </c>
      <c r="N129" s="25">
        <f t="shared" si="8"/>
        <v>13201.32013</v>
      </c>
      <c r="O129" s="25">
        <f t="shared" si="10"/>
        <v>1779542.118</v>
      </c>
      <c r="P129" s="35"/>
      <c r="Q129" s="7"/>
      <c r="R129" s="16"/>
    </row>
    <row r="130" ht="15.75" customHeight="1">
      <c r="A130" s="7">
        <v>42494.0</v>
      </c>
      <c r="B130" s="20">
        <v>1.313067277063E12</v>
      </c>
      <c r="C130" s="16">
        <f t="shared" si="1"/>
        <v>1.313067277</v>
      </c>
      <c r="D130" s="16">
        <f t="shared" si="2"/>
        <v>2.2</v>
      </c>
      <c r="E130" s="16">
        <f t="shared" si="3"/>
        <v>2.88874801</v>
      </c>
      <c r="F130" s="25">
        <f t="shared" si="4"/>
        <v>69.32995223</v>
      </c>
      <c r="G130" s="25">
        <f t="shared" si="9"/>
        <v>10014.65445</v>
      </c>
      <c r="H130" s="26">
        <v>3.75</v>
      </c>
      <c r="I130" s="16">
        <v>2.769</v>
      </c>
      <c r="J130" s="1">
        <v>25.0</v>
      </c>
      <c r="K130" s="16">
        <f t="shared" si="5"/>
        <v>5.332628826</v>
      </c>
      <c r="L130" s="20">
        <f t="shared" si="6"/>
        <v>2031.419285</v>
      </c>
      <c r="M130" s="25">
        <f t="shared" si="7"/>
        <v>5.119323673</v>
      </c>
      <c r="N130" s="25">
        <f t="shared" si="8"/>
        <v>13001.08342</v>
      </c>
      <c r="O130" s="25">
        <f t="shared" si="10"/>
        <v>1792543.202</v>
      </c>
      <c r="P130" s="35"/>
      <c r="Q130" s="7"/>
      <c r="R130" s="16"/>
    </row>
    <row r="131" ht="15.75" customHeight="1">
      <c r="A131" s="7">
        <v>42495.0</v>
      </c>
      <c r="B131" s="20">
        <v>1.279956851149E12</v>
      </c>
      <c r="C131" s="16">
        <f t="shared" si="1"/>
        <v>1.279956851</v>
      </c>
      <c r="D131" s="16">
        <f t="shared" si="2"/>
        <v>2.2</v>
      </c>
      <c r="E131" s="16">
        <f t="shared" si="3"/>
        <v>2.815905073</v>
      </c>
      <c r="F131" s="25">
        <f t="shared" si="4"/>
        <v>67.58172174</v>
      </c>
      <c r="G131" s="25">
        <f t="shared" si="9"/>
        <v>10082.23618</v>
      </c>
      <c r="H131" s="26">
        <v>3.71</v>
      </c>
      <c r="I131" s="16">
        <v>2.42</v>
      </c>
      <c r="J131" s="1">
        <v>25.0</v>
      </c>
      <c r="K131" s="16">
        <f t="shared" si="5"/>
        <v>4.542993517</v>
      </c>
      <c r="L131" s="20">
        <f t="shared" si="6"/>
        <v>2299.586777</v>
      </c>
      <c r="M131" s="25">
        <f t="shared" si="7"/>
        <v>4.408295596</v>
      </c>
      <c r="N131" s="25">
        <f t="shared" si="8"/>
        <v>14876.03306</v>
      </c>
      <c r="O131" s="25">
        <f t="shared" si="10"/>
        <v>1807419.235</v>
      </c>
      <c r="P131" s="35"/>
      <c r="Q131" s="7"/>
      <c r="R131" s="16"/>
    </row>
    <row r="132" ht="15.75" customHeight="1">
      <c r="A132" s="7">
        <v>42496.0</v>
      </c>
      <c r="B132" s="20">
        <v>1.390577670823E12</v>
      </c>
      <c r="C132" s="16">
        <f t="shared" si="1"/>
        <v>1.390577671</v>
      </c>
      <c r="D132" s="16">
        <f t="shared" si="2"/>
        <v>2.2</v>
      </c>
      <c r="E132" s="16">
        <f t="shared" si="3"/>
        <v>3.059270876</v>
      </c>
      <c r="F132" s="25">
        <f t="shared" si="4"/>
        <v>73.42250102</v>
      </c>
      <c r="G132" s="25">
        <f t="shared" si="9"/>
        <v>10155.65868</v>
      </c>
      <c r="H132" s="26">
        <v>3.82</v>
      </c>
      <c r="I132" s="16">
        <v>2.474</v>
      </c>
      <c r="J132" s="1">
        <v>25.0</v>
      </c>
      <c r="K132" s="16">
        <f t="shared" si="5"/>
        <v>5.045757431</v>
      </c>
      <c r="L132" s="20">
        <f t="shared" si="6"/>
        <v>2316.087308</v>
      </c>
      <c r="M132" s="25">
        <f t="shared" si="7"/>
        <v>4.755164071</v>
      </c>
      <c r="N132" s="25">
        <f t="shared" si="8"/>
        <v>14551.33387</v>
      </c>
      <c r="O132" s="25">
        <f t="shared" si="10"/>
        <v>1821970.569</v>
      </c>
      <c r="P132" s="35"/>
      <c r="Q132" s="7"/>
      <c r="R132" s="16"/>
    </row>
    <row r="133" ht="15.75" customHeight="1">
      <c r="A133" s="7">
        <v>42497.0</v>
      </c>
      <c r="B133" s="20">
        <v>1.380167133412E12</v>
      </c>
      <c r="C133" s="16">
        <f t="shared" si="1"/>
        <v>1.380167133</v>
      </c>
      <c r="D133" s="16">
        <f t="shared" si="2"/>
        <v>2.2</v>
      </c>
      <c r="E133" s="16">
        <f t="shared" si="3"/>
        <v>3.036367694</v>
      </c>
      <c r="F133" s="25">
        <f t="shared" si="4"/>
        <v>72.87282464</v>
      </c>
      <c r="G133" s="25">
        <f t="shared" si="9"/>
        <v>10228.5315</v>
      </c>
      <c r="H133" s="26">
        <v>3.95</v>
      </c>
      <c r="I133" s="16">
        <v>2.308</v>
      </c>
      <c r="J133" s="1">
        <v>25.0</v>
      </c>
      <c r="K133" s="16">
        <f t="shared" si="5"/>
        <v>4.671957758</v>
      </c>
      <c r="L133" s="20">
        <f t="shared" si="6"/>
        <v>2567.157712</v>
      </c>
      <c r="M133" s="25">
        <f t="shared" si="7"/>
        <v>4.257986817</v>
      </c>
      <c r="N133" s="25">
        <f t="shared" si="8"/>
        <v>15597.92028</v>
      </c>
      <c r="O133" s="25">
        <f t="shared" si="10"/>
        <v>1837568.489</v>
      </c>
      <c r="P133" s="35"/>
      <c r="Q133" s="7"/>
      <c r="R133" s="16"/>
    </row>
    <row r="134" ht="15.75" customHeight="1">
      <c r="A134" s="7">
        <v>42498.0</v>
      </c>
      <c r="B134" s="20">
        <v>1.413866526139E12</v>
      </c>
      <c r="C134" s="16">
        <f t="shared" si="1"/>
        <v>1.413866526</v>
      </c>
      <c r="D134" s="16">
        <f t="shared" si="2"/>
        <v>2.2</v>
      </c>
      <c r="E134" s="16">
        <f t="shared" si="3"/>
        <v>3.110506358</v>
      </c>
      <c r="F134" s="25">
        <f t="shared" si="4"/>
        <v>74.65215258</v>
      </c>
      <c r="G134" s="25">
        <f t="shared" si="9"/>
        <v>10303.18365</v>
      </c>
      <c r="H134" s="26">
        <v>3.94</v>
      </c>
      <c r="I134" s="16">
        <v>2.531</v>
      </c>
      <c r="J134" s="1">
        <v>25.0</v>
      </c>
      <c r="K134" s="16">
        <f t="shared" si="5"/>
        <v>5.248461061</v>
      </c>
      <c r="L134" s="20">
        <f t="shared" si="6"/>
        <v>2335.045437</v>
      </c>
      <c r="M134" s="25">
        <f t="shared" si="7"/>
        <v>4.795548177</v>
      </c>
      <c r="N134" s="25">
        <f t="shared" si="8"/>
        <v>14223.62702</v>
      </c>
      <c r="O134" s="25">
        <f t="shared" si="10"/>
        <v>1851792.116</v>
      </c>
      <c r="P134" s="35"/>
      <c r="Q134" s="7"/>
      <c r="R134" s="16"/>
    </row>
    <row r="135" ht="15.75" customHeight="1">
      <c r="A135" s="7">
        <v>42499.0</v>
      </c>
      <c r="B135" s="20">
        <v>1.284378914312E12</v>
      </c>
      <c r="C135" s="16">
        <f t="shared" si="1"/>
        <v>1.284378914</v>
      </c>
      <c r="D135" s="16">
        <f t="shared" si="2"/>
        <v>2.2</v>
      </c>
      <c r="E135" s="16">
        <f t="shared" si="3"/>
        <v>2.825633611</v>
      </c>
      <c r="F135" s="25">
        <f t="shared" si="4"/>
        <v>67.81520668</v>
      </c>
      <c r="G135" s="25">
        <f t="shared" si="9"/>
        <v>10370.99886</v>
      </c>
      <c r="H135" s="26">
        <v>4.06</v>
      </c>
      <c r="I135" s="16">
        <v>2.682</v>
      </c>
      <c r="J135" s="1">
        <v>25.0</v>
      </c>
      <c r="K135" s="16">
        <f t="shared" si="5"/>
        <v>5.052232897</v>
      </c>
      <c r="L135" s="20">
        <f t="shared" si="6"/>
        <v>2270.693512</v>
      </c>
      <c r="M135" s="25">
        <f t="shared" si="7"/>
        <v>4.479812421</v>
      </c>
      <c r="N135" s="25">
        <f t="shared" si="8"/>
        <v>13422.81879</v>
      </c>
      <c r="O135" s="25">
        <f t="shared" si="10"/>
        <v>1865214.935</v>
      </c>
      <c r="P135" s="35"/>
      <c r="Q135" s="7"/>
      <c r="R135" s="16"/>
    </row>
    <row r="136" ht="15.75" customHeight="1">
      <c r="A136" s="7">
        <v>42500.0</v>
      </c>
      <c r="B136" s="20">
        <v>1.403191706719E12</v>
      </c>
      <c r="C136" s="16">
        <f t="shared" si="1"/>
        <v>1.403191707</v>
      </c>
      <c r="D136" s="16">
        <f t="shared" si="2"/>
        <v>2.2</v>
      </c>
      <c r="E136" s="16">
        <f t="shared" si="3"/>
        <v>3.087021755</v>
      </c>
      <c r="F136" s="25">
        <f t="shared" si="4"/>
        <v>74.08852211</v>
      </c>
      <c r="G136" s="25">
        <f t="shared" si="9"/>
        <v>10445.08738</v>
      </c>
      <c r="H136" s="26">
        <v>3.82</v>
      </c>
      <c r="I136" s="16">
        <v>2.396</v>
      </c>
      <c r="J136" s="1">
        <v>25.0</v>
      </c>
      <c r="K136" s="16">
        <f t="shared" si="5"/>
        <v>4.93100275</v>
      </c>
      <c r="L136" s="20">
        <f t="shared" si="6"/>
        <v>2391.48581</v>
      </c>
      <c r="M136" s="25">
        <f t="shared" si="7"/>
        <v>4.647018298</v>
      </c>
      <c r="N136" s="25">
        <f t="shared" si="8"/>
        <v>15025.04174</v>
      </c>
      <c r="O136" s="25">
        <f t="shared" si="10"/>
        <v>1880239.977</v>
      </c>
      <c r="P136" s="35"/>
      <c r="Q136" s="7"/>
      <c r="R136" s="16"/>
    </row>
    <row r="137" ht="15.75" customHeight="1">
      <c r="A137" s="7">
        <v>42501.0</v>
      </c>
      <c r="B137" s="20">
        <v>1.458219156629E12</v>
      </c>
      <c r="C137" s="16">
        <f t="shared" si="1"/>
        <v>1.458219157</v>
      </c>
      <c r="D137" s="16">
        <f t="shared" si="2"/>
        <v>2.2</v>
      </c>
      <c r="E137" s="16">
        <f t="shared" si="3"/>
        <v>3.208082145</v>
      </c>
      <c r="F137" s="25">
        <f t="shared" si="4"/>
        <v>76.99397147</v>
      </c>
      <c r="G137" s="25">
        <f t="shared" si="9"/>
        <v>10522.08135</v>
      </c>
      <c r="H137" s="26">
        <v>3.88</v>
      </c>
      <c r="I137" s="16">
        <v>2.412</v>
      </c>
      <c r="J137" s="1">
        <v>25.0</v>
      </c>
      <c r="K137" s="16">
        <f t="shared" si="5"/>
        <v>5.158596088</v>
      </c>
      <c r="L137" s="20">
        <f t="shared" si="6"/>
        <v>2412.935323</v>
      </c>
      <c r="M137" s="25">
        <f t="shared" si="7"/>
        <v>4.786326268</v>
      </c>
      <c r="N137" s="25">
        <f t="shared" si="8"/>
        <v>14925.37313</v>
      </c>
      <c r="O137" s="25">
        <f t="shared" si="10"/>
        <v>1895165.35</v>
      </c>
      <c r="P137" s="35"/>
      <c r="Q137" s="7"/>
      <c r="R137" s="16"/>
    </row>
    <row r="138" ht="15.75" customHeight="1">
      <c r="A138" s="7">
        <v>42502.0</v>
      </c>
      <c r="B138" s="20">
        <v>1.300128301994E12</v>
      </c>
      <c r="C138" s="16">
        <f t="shared" si="1"/>
        <v>1.300128302</v>
      </c>
      <c r="D138" s="16">
        <f t="shared" si="2"/>
        <v>2.2</v>
      </c>
      <c r="E138" s="16">
        <f t="shared" si="3"/>
        <v>2.860282264</v>
      </c>
      <c r="F138" s="25">
        <f t="shared" si="4"/>
        <v>68.64677435</v>
      </c>
      <c r="G138" s="25">
        <f t="shared" si="9"/>
        <v>10590.72813</v>
      </c>
      <c r="H138" s="26">
        <v>3.86</v>
      </c>
      <c r="I138" s="16">
        <v>2.748</v>
      </c>
      <c r="J138" s="1">
        <v>25.0</v>
      </c>
      <c r="K138" s="16">
        <f t="shared" si="5"/>
        <v>5.240037108</v>
      </c>
      <c r="L138" s="20">
        <f t="shared" si="6"/>
        <v>2106.9869</v>
      </c>
      <c r="M138" s="25">
        <f t="shared" si="7"/>
        <v>4.887081241</v>
      </c>
      <c r="N138" s="25">
        <f t="shared" si="8"/>
        <v>13100.43668</v>
      </c>
      <c r="O138" s="25">
        <f t="shared" si="10"/>
        <v>1908265.786</v>
      </c>
      <c r="P138" s="35"/>
      <c r="Q138" s="7"/>
      <c r="R138" s="16"/>
    </row>
    <row r="139" ht="15.75" customHeight="1">
      <c r="A139" s="7">
        <v>42503.0</v>
      </c>
      <c r="B139" s="20">
        <v>1.340302349932E12</v>
      </c>
      <c r="C139" s="16">
        <f t="shared" si="1"/>
        <v>1.34030235</v>
      </c>
      <c r="D139" s="16">
        <f t="shared" si="2"/>
        <v>2.2</v>
      </c>
      <c r="E139" s="16">
        <f t="shared" si="3"/>
        <v>2.94866517</v>
      </c>
      <c r="F139" s="25">
        <f t="shared" si="4"/>
        <v>70.76796408</v>
      </c>
      <c r="G139" s="25">
        <f t="shared" si="9"/>
        <v>10661.49609</v>
      </c>
      <c r="H139" s="26">
        <v>3.93</v>
      </c>
      <c r="I139" s="16">
        <v>2.504</v>
      </c>
      <c r="J139" s="1">
        <v>25.0</v>
      </c>
      <c r="K139" s="16">
        <f t="shared" si="5"/>
        <v>4.922305057</v>
      </c>
      <c r="L139" s="20">
        <f t="shared" si="6"/>
        <v>2354.233227</v>
      </c>
      <c r="M139" s="25">
        <f t="shared" si="7"/>
        <v>4.508981731</v>
      </c>
      <c r="N139" s="25">
        <f t="shared" si="8"/>
        <v>14376.99681</v>
      </c>
      <c r="O139" s="25">
        <f t="shared" si="10"/>
        <v>1922642.783</v>
      </c>
      <c r="P139" s="35"/>
      <c r="Q139" s="7"/>
      <c r="R139" s="16"/>
    </row>
    <row r="140" ht="15.75" customHeight="1">
      <c r="A140" s="7">
        <v>42504.0</v>
      </c>
      <c r="B140" s="20">
        <v>1.372873283431E12</v>
      </c>
      <c r="C140" s="16">
        <f t="shared" si="1"/>
        <v>1.372873283</v>
      </c>
      <c r="D140" s="16">
        <f t="shared" si="2"/>
        <v>2.2</v>
      </c>
      <c r="E140" s="16">
        <f t="shared" si="3"/>
        <v>3.020321224</v>
      </c>
      <c r="F140" s="25">
        <f t="shared" si="4"/>
        <v>72.48770937</v>
      </c>
      <c r="G140" s="25">
        <f t="shared" si="9"/>
        <v>10733.9838</v>
      </c>
      <c r="H140" s="26">
        <v>4.01</v>
      </c>
      <c r="I140" s="16">
        <v>2.618</v>
      </c>
      <c r="J140" s="1">
        <v>25.0</v>
      </c>
      <c r="K140" s="16">
        <f t="shared" si="5"/>
        <v>5.271467309</v>
      </c>
      <c r="L140" s="20">
        <f t="shared" si="6"/>
        <v>2297.555386</v>
      </c>
      <c r="M140" s="25">
        <f t="shared" si="7"/>
        <v>4.732489355</v>
      </c>
      <c r="N140" s="25">
        <f t="shared" si="8"/>
        <v>13750.95493</v>
      </c>
      <c r="O140" s="25">
        <f t="shared" si="10"/>
        <v>1936393.738</v>
      </c>
      <c r="P140" s="35"/>
      <c r="Q140" s="7"/>
      <c r="R140" s="16"/>
    </row>
    <row r="141" ht="15.75" customHeight="1">
      <c r="A141" s="7">
        <v>42505.0</v>
      </c>
      <c r="B141" s="20">
        <v>1.351947594553E12</v>
      </c>
      <c r="C141" s="16">
        <f t="shared" si="1"/>
        <v>1.351947595</v>
      </c>
      <c r="D141" s="16">
        <f t="shared" si="2"/>
        <v>2.2</v>
      </c>
      <c r="E141" s="16">
        <f t="shared" si="3"/>
        <v>2.974284708</v>
      </c>
      <c r="F141" s="25">
        <f t="shared" si="4"/>
        <v>71.38283299</v>
      </c>
      <c r="G141" s="25">
        <f t="shared" si="9"/>
        <v>10805.36663</v>
      </c>
      <c r="H141" s="26">
        <v>4.06</v>
      </c>
      <c r="I141" s="16">
        <v>2.326</v>
      </c>
      <c r="J141" s="1">
        <v>25.0</v>
      </c>
      <c r="K141" s="16">
        <f t="shared" si="5"/>
        <v>4.612124154</v>
      </c>
      <c r="L141" s="20">
        <f t="shared" si="6"/>
        <v>2618.228719</v>
      </c>
      <c r="M141" s="25">
        <f t="shared" si="7"/>
        <v>4.089568215</v>
      </c>
      <c r="N141" s="25">
        <f t="shared" si="8"/>
        <v>15477.2141</v>
      </c>
      <c r="O141" s="25">
        <f t="shared" si="10"/>
        <v>1951870.952</v>
      </c>
      <c r="P141" s="35"/>
      <c r="Q141" s="7"/>
      <c r="R141" s="16"/>
    </row>
    <row r="142" ht="15.75" customHeight="1">
      <c r="A142" s="7">
        <v>42506.0</v>
      </c>
      <c r="B142" s="20">
        <v>1.472805957074E12</v>
      </c>
      <c r="C142" s="16">
        <f t="shared" si="1"/>
        <v>1.472805957</v>
      </c>
      <c r="D142" s="16">
        <f t="shared" si="2"/>
        <v>2.2</v>
      </c>
      <c r="E142" s="16">
        <f t="shared" si="3"/>
        <v>3.240173106</v>
      </c>
      <c r="F142" s="25">
        <f t="shared" si="4"/>
        <v>77.76415453</v>
      </c>
      <c r="G142" s="25">
        <f t="shared" si="9"/>
        <v>10883.13079</v>
      </c>
      <c r="H142" s="26">
        <v>4.01</v>
      </c>
      <c r="I142" s="16">
        <v>2.297</v>
      </c>
      <c r="J142" s="1">
        <v>25.0</v>
      </c>
      <c r="K142" s="16">
        <f t="shared" si="5"/>
        <v>4.961785082</v>
      </c>
      <c r="L142" s="20">
        <f t="shared" si="6"/>
        <v>2618.633</v>
      </c>
      <c r="M142" s="25">
        <f t="shared" si="7"/>
        <v>4.454470398</v>
      </c>
      <c r="N142" s="25">
        <f t="shared" si="8"/>
        <v>15672.61646</v>
      </c>
      <c r="O142" s="25">
        <f t="shared" si="10"/>
        <v>1967543.569</v>
      </c>
      <c r="P142" s="35"/>
      <c r="Q142" s="7"/>
      <c r="R142" s="16"/>
    </row>
    <row r="143" ht="15.75" customHeight="1">
      <c r="A143" s="7">
        <v>42507.0</v>
      </c>
      <c r="B143" s="20">
        <v>1.474680992289E12</v>
      </c>
      <c r="C143" s="16">
        <f t="shared" si="1"/>
        <v>1.474680992</v>
      </c>
      <c r="D143" s="16">
        <f t="shared" si="2"/>
        <v>2.2</v>
      </c>
      <c r="E143" s="16">
        <f t="shared" si="3"/>
        <v>3.244298183</v>
      </c>
      <c r="F143" s="25">
        <f t="shared" si="4"/>
        <v>77.86315639</v>
      </c>
      <c r="G143" s="25">
        <f t="shared" si="9"/>
        <v>10960.99395</v>
      </c>
      <c r="H143" s="26">
        <v>3.98</v>
      </c>
      <c r="I143" s="16">
        <v>2.353</v>
      </c>
      <c r="J143" s="1">
        <v>25.0</v>
      </c>
      <c r="K143" s="16">
        <f t="shared" si="5"/>
        <v>5.089222416</v>
      </c>
      <c r="L143" s="20">
        <f t="shared" si="6"/>
        <v>2537.18657</v>
      </c>
      <c r="M143" s="25">
        <f t="shared" si="7"/>
        <v>4.603316759</v>
      </c>
      <c r="N143" s="25">
        <f t="shared" si="8"/>
        <v>15299.61751</v>
      </c>
      <c r="O143" s="25">
        <f t="shared" si="10"/>
        <v>1982843.186</v>
      </c>
      <c r="P143" s="35"/>
      <c r="Q143" s="7"/>
      <c r="R143" s="16"/>
    </row>
    <row r="144" ht="15.75" customHeight="1">
      <c r="A144" s="7">
        <v>42508.0</v>
      </c>
      <c r="B144" s="20">
        <v>1.394760107599E12</v>
      </c>
      <c r="C144" s="16">
        <f t="shared" si="1"/>
        <v>1.394760108</v>
      </c>
      <c r="D144" s="16">
        <f t="shared" si="2"/>
        <v>2.2</v>
      </c>
      <c r="E144" s="16">
        <f t="shared" si="3"/>
        <v>3.068472237</v>
      </c>
      <c r="F144" s="25">
        <f t="shared" si="4"/>
        <v>73.64333368</v>
      </c>
      <c r="G144" s="25">
        <f t="shared" si="9"/>
        <v>11034.63728</v>
      </c>
      <c r="H144" s="26">
        <v>4.0</v>
      </c>
      <c r="I144" s="16">
        <v>2.357</v>
      </c>
      <c r="J144" s="1">
        <v>25.0</v>
      </c>
      <c r="K144" s="16">
        <f t="shared" si="5"/>
        <v>4.821592708</v>
      </c>
      <c r="L144" s="20">
        <f t="shared" si="6"/>
        <v>2545.608825</v>
      </c>
      <c r="M144" s="25">
        <f t="shared" si="7"/>
        <v>4.339433437</v>
      </c>
      <c r="N144" s="25">
        <f t="shared" si="8"/>
        <v>15273.65295</v>
      </c>
      <c r="O144" s="25">
        <f t="shared" si="10"/>
        <v>1998116.839</v>
      </c>
      <c r="P144" s="35"/>
      <c r="Q144" s="7"/>
      <c r="R144" s="16"/>
    </row>
    <row r="145" ht="15.75" customHeight="1">
      <c r="A145" s="7">
        <v>42509.0</v>
      </c>
      <c r="B145" s="20">
        <v>1.46706944336E12</v>
      </c>
      <c r="C145" s="16">
        <f t="shared" si="1"/>
        <v>1.467069443</v>
      </c>
      <c r="D145" s="16">
        <f t="shared" si="2"/>
        <v>2.2</v>
      </c>
      <c r="E145" s="16">
        <f t="shared" si="3"/>
        <v>3.227552775</v>
      </c>
      <c r="F145" s="25">
        <f t="shared" si="4"/>
        <v>77.46126661</v>
      </c>
      <c r="G145" s="25">
        <f t="shared" si="9"/>
        <v>11112.09855</v>
      </c>
      <c r="H145" s="26">
        <v>3.83</v>
      </c>
      <c r="I145" s="16">
        <v>2.633</v>
      </c>
      <c r="J145" s="1">
        <v>25.0</v>
      </c>
      <c r="K145" s="16">
        <f t="shared" si="5"/>
        <v>5.665430972</v>
      </c>
      <c r="L145" s="20">
        <f t="shared" si="6"/>
        <v>2181.921762</v>
      </c>
      <c r="M145" s="25">
        <f t="shared" si="7"/>
        <v>5.325209268</v>
      </c>
      <c r="N145" s="25">
        <f t="shared" si="8"/>
        <v>13672.61679</v>
      </c>
      <c r="O145" s="25">
        <f t="shared" si="10"/>
        <v>2011789.456</v>
      </c>
      <c r="P145" s="35"/>
      <c r="Q145" s="7"/>
      <c r="R145" s="16"/>
    </row>
    <row r="146" ht="15.75" customHeight="1">
      <c r="A146" s="7">
        <v>42510.0</v>
      </c>
      <c r="B146" s="20">
        <v>1.405001029747E12</v>
      </c>
      <c r="C146" s="16">
        <f t="shared" si="1"/>
        <v>1.40500103</v>
      </c>
      <c r="D146" s="16">
        <f t="shared" si="2"/>
        <v>2.2</v>
      </c>
      <c r="E146" s="16">
        <f t="shared" si="3"/>
        <v>3.091002265</v>
      </c>
      <c r="F146" s="25">
        <f t="shared" si="4"/>
        <v>74.18405437</v>
      </c>
      <c r="G146" s="25">
        <f t="shared" si="9"/>
        <v>11186.2826</v>
      </c>
      <c r="H146" s="26">
        <v>3.88</v>
      </c>
      <c r="I146" s="16">
        <v>2.59</v>
      </c>
      <c r="J146" s="1">
        <v>25.0</v>
      </c>
      <c r="K146" s="16">
        <f t="shared" si="5"/>
        <v>5.337130578</v>
      </c>
      <c r="L146" s="20">
        <f t="shared" si="6"/>
        <v>2247.104247</v>
      </c>
      <c r="M146" s="25">
        <f t="shared" si="7"/>
        <v>4.951976825</v>
      </c>
      <c r="N146" s="25">
        <f t="shared" si="8"/>
        <v>13899.6139</v>
      </c>
      <c r="O146" s="25">
        <f t="shared" si="10"/>
        <v>2025689.07</v>
      </c>
      <c r="P146" s="35"/>
      <c r="Q146" s="7"/>
      <c r="R146" s="16"/>
    </row>
    <row r="147" ht="15.75" customHeight="1">
      <c r="A147" s="7">
        <v>42511.0</v>
      </c>
      <c r="B147" s="20">
        <v>1.428408752764E12</v>
      </c>
      <c r="C147" s="16">
        <f t="shared" si="1"/>
        <v>1.428408753</v>
      </c>
      <c r="D147" s="16">
        <f t="shared" si="2"/>
        <v>2.2</v>
      </c>
      <c r="E147" s="16">
        <f t="shared" si="3"/>
        <v>3.142499256</v>
      </c>
      <c r="F147" s="25">
        <f t="shared" si="4"/>
        <v>75.41998215</v>
      </c>
      <c r="G147" s="25">
        <f t="shared" si="9"/>
        <v>11261.70258</v>
      </c>
      <c r="H147" s="26">
        <v>3.95</v>
      </c>
      <c r="I147" s="16">
        <v>2.54</v>
      </c>
      <c r="J147" s="1">
        <v>25.0</v>
      </c>
      <c r="K147" s="16">
        <f t="shared" si="5"/>
        <v>5.32129874</v>
      </c>
      <c r="L147" s="20">
        <f t="shared" si="6"/>
        <v>2332.677165</v>
      </c>
      <c r="M147" s="25">
        <f t="shared" si="7"/>
        <v>4.849791257</v>
      </c>
      <c r="N147" s="25">
        <f t="shared" si="8"/>
        <v>14173.22835</v>
      </c>
      <c r="O147" s="25">
        <f t="shared" si="10"/>
        <v>2039862.298</v>
      </c>
      <c r="P147" s="35"/>
      <c r="Q147" s="7"/>
      <c r="R147" s="16"/>
    </row>
    <row r="148" ht="15.75" customHeight="1">
      <c r="A148" s="7">
        <v>42512.0</v>
      </c>
      <c r="B148" s="20">
        <v>1.361718622143E12</v>
      </c>
      <c r="C148" s="16">
        <f t="shared" si="1"/>
        <v>1.361718622</v>
      </c>
      <c r="D148" s="16">
        <f t="shared" si="2"/>
        <v>2.2</v>
      </c>
      <c r="E148" s="16">
        <f t="shared" si="3"/>
        <v>2.995780969</v>
      </c>
      <c r="F148" s="25">
        <f t="shared" si="4"/>
        <v>71.89874325</v>
      </c>
      <c r="G148" s="25">
        <f t="shared" si="9"/>
        <v>11333.60133</v>
      </c>
      <c r="H148" s="26">
        <v>3.93</v>
      </c>
      <c r="I148" s="16">
        <v>2.633</v>
      </c>
      <c r="J148" s="1">
        <v>25.0</v>
      </c>
      <c r="K148" s="16">
        <f t="shared" si="5"/>
        <v>5.258594194</v>
      </c>
      <c r="L148" s="20">
        <f t="shared" si="6"/>
        <v>2238.890999</v>
      </c>
      <c r="M148" s="25">
        <f t="shared" si="7"/>
        <v>4.817032849</v>
      </c>
      <c r="N148" s="25">
        <f t="shared" si="8"/>
        <v>13672.61679</v>
      </c>
      <c r="O148" s="25">
        <f t="shared" si="10"/>
        <v>2053534.915</v>
      </c>
      <c r="P148" s="35"/>
      <c r="Q148" s="7"/>
      <c r="R148" s="16"/>
    </row>
    <row r="149" ht="15.75" customHeight="1">
      <c r="A149" s="7">
        <v>42513.0</v>
      </c>
      <c r="B149" s="20">
        <v>1.35147054818E12</v>
      </c>
      <c r="C149" s="16">
        <f t="shared" si="1"/>
        <v>1.351470548</v>
      </c>
      <c r="D149" s="16">
        <f t="shared" si="2"/>
        <v>2.2</v>
      </c>
      <c r="E149" s="16">
        <f t="shared" si="3"/>
        <v>2.973235206</v>
      </c>
      <c r="F149" s="25">
        <f t="shared" si="4"/>
        <v>71.35764494</v>
      </c>
      <c r="G149" s="25">
        <f t="shared" si="9"/>
        <v>11404.95897</v>
      </c>
      <c r="H149" s="26">
        <v>3.97</v>
      </c>
      <c r="I149" s="16">
        <v>2.513</v>
      </c>
      <c r="J149" s="1">
        <v>25.0</v>
      </c>
      <c r="K149" s="16">
        <f t="shared" si="5"/>
        <v>4.981160048</v>
      </c>
      <c r="L149" s="20">
        <f t="shared" si="6"/>
        <v>2369.677676</v>
      </c>
      <c r="M149" s="25">
        <f t="shared" si="7"/>
        <v>4.516920951</v>
      </c>
      <c r="N149" s="25">
        <f t="shared" si="8"/>
        <v>14325.50736</v>
      </c>
      <c r="O149" s="25">
        <f t="shared" si="10"/>
        <v>2067860.422</v>
      </c>
      <c r="P149" s="35"/>
      <c r="Q149" s="7"/>
      <c r="R149" s="16"/>
    </row>
    <row r="150" ht="15.75" customHeight="1">
      <c r="A150" s="7">
        <v>42514.0</v>
      </c>
      <c r="B150" s="20">
        <v>1.42053010774E12</v>
      </c>
      <c r="C150" s="16">
        <f t="shared" si="1"/>
        <v>1.420530108</v>
      </c>
      <c r="D150" s="16">
        <f t="shared" si="2"/>
        <v>2.2</v>
      </c>
      <c r="E150" s="16">
        <f t="shared" si="3"/>
        <v>3.125166237</v>
      </c>
      <c r="F150" s="25">
        <f t="shared" si="4"/>
        <v>75.00398969</v>
      </c>
      <c r="G150" s="25">
        <f t="shared" si="9"/>
        <v>11479.96296</v>
      </c>
      <c r="H150" s="26">
        <v>3.95</v>
      </c>
      <c r="I150" s="16">
        <v>2.353</v>
      </c>
      <c r="J150" s="1">
        <v>25.0</v>
      </c>
      <c r="K150" s="16">
        <f t="shared" si="5"/>
        <v>4.902344104</v>
      </c>
      <c r="L150" s="20">
        <f t="shared" si="6"/>
        <v>2518.062048</v>
      </c>
      <c r="M150" s="25">
        <f t="shared" si="7"/>
        <v>4.467959183</v>
      </c>
      <c r="N150" s="25">
        <f t="shared" si="8"/>
        <v>15299.61751</v>
      </c>
      <c r="O150" s="25">
        <f t="shared" si="10"/>
        <v>2083160.04</v>
      </c>
      <c r="P150" s="35"/>
      <c r="Q150" s="7"/>
      <c r="R150" s="16"/>
    </row>
    <row r="151" ht="15.75" customHeight="1">
      <c r="A151" s="7">
        <v>42515.0</v>
      </c>
      <c r="B151" s="20">
        <v>1.464970960463E12</v>
      </c>
      <c r="C151" s="16">
        <f t="shared" si="1"/>
        <v>1.46497096</v>
      </c>
      <c r="D151" s="16">
        <f t="shared" si="2"/>
        <v>2.2</v>
      </c>
      <c r="E151" s="16">
        <f t="shared" si="3"/>
        <v>3.222936113</v>
      </c>
      <c r="F151" s="25">
        <f t="shared" si="4"/>
        <v>77.35046671</v>
      </c>
      <c r="G151" s="25">
        <f t="shared" si="9"/>
        <v>11557.31343</v>
      </c>
      <c r="H151" s="26">
        <v>4.05</v>
      </c>
      <c r="I151" s="16">
        <v>2.428</v>
      </c>
      <c r="J151" s="1">
        <v>25.0</v>
      </c>
      <c r="K151" s="16">
        <f t="shared" si="5"/>
        <v>5.216859255</v>
      </c>
      <c r="L151" s="20">
        <f t="shared" si="6"/>
        <v>2502.059308</v>
      </c>
      <c r="M151" s="25">
        <f t="shared" si="7"/>
        <v>4.637208227</v>
      </c>
      <c r="N151" s="25">
        <f t="shared" si="8"/>
        <v>14827.01812</v>
      </c>
      <c r="O151" s="25">
        <f t="shared" si="10"/>
        <v>2097987.058</v>
      </c>
      <c r="P151" s="35"/>
      <c r="Q151" s="7"/>
      <c r="R151" s="16"/>
    </row>
    <row r="152" ht="15.75" customHeight="1">
      <c r="A152" s="7">
        <v>42516.0</v>
      </c>
      <c r="B152" s="20">
        <v>1.451765912033E12</v>
      </c>
      <c r="C152" s="16">
        <f t="shared" si="1"/>
        <v>1.451765912</v>
      </c>
      <c r="D152" s="16">
        <f t="shared" si="2"/>
        <v>2.2</v>
      </c>
      <c r="E152" s="16">
        <f t="shared" si="3"/>
        <v>3.193885006</v>
      </c>
      <c r="F152" s="25">
        <f t="shared" si="4"/>
        <v>76.65324016</v>
      </c>
      <c r="G152" s="25">
        <f t="shared" si="9"/>
        <v>11633.96667</v>
      </c>
      <c r="H152" s="26">
        <v>4.08</v>
      </c>
      <c r="I152" s="16">
        <v>2.562</v>
      </c>
      <c r="J152" s="1">
        <v>25.0</v>
      </c>
      <c r="K152" s="16">
        <f t="shared" si="5"/>
        <v>5.455155591</v>
      </c>
      <c r="L152" s="20">
        <f t="shared" si="6"/>
        <v>2388.758782</v>
      </c>
      <c r="M152" s="25">
        <f t="shared" si="7"/>
        <v>4.81337258</v>
      </c>
      <c r="N152" s="25">
        <f t="shared" si="8"/>
        <v>14051.52225</v>
      </c>
      <c r="O152" s="25">
        <f t="shared" si="10"/>
        <v>2112038.58</v>
      </c>
      <c r="P152" s="35"/>
      <c r="Q152" s="7"/>
      <c r="R152" s="16"/>
    </row>
    <row r="153" ht="15.75" customHeight="1">
      <c r="A153" s="7">
        <v>42517.0</v>
      </c>
      <c r="B153" s="20">
        <v>1.387712283585E12</v>
      </c>
      <c r="C153" s="16">
        <f t="shared" si="1"/>
        <v>1.387712284</v>
      </c>
      <c r="D153" s="16">
        <f t="shared" si="2"/>
        <v>2.2</v>
      </c>
      <c r="E153" s="16">
        <f t="shared" si="3"/>
        <v>3.052967024</v>
      </c>
      <c r="F153" s="25">
        <f t="shared" si="4"/>
        <v>73.27120857</v>
      </c>
      <c r="G153" s="25">
        <f t="shared" si="9"/>
        <v>11707.23788</v>
      </c>
      <c r="H153" s="26">
        <v>4.5</v>
      </c>
      <c r="I153" s="16">
        <v>2.522</v>
      </c>
      <c r="J153" s="1">
        <v>25.0</v>
      </c>
      <c r="K153" s="16">
        <f t="shared" si="5"/>
        <v>5.133055223</v>
      </c>
      <c r="L153" s="20">
        <f t="shared" si="6"/>
        <v>2676.447264</v>
      </c>
      <c r="M153" s="25">
        <f t="shared" si="7"/>
        <v>4.106444178</v>
      </c>
      <c r="N153" s="25">
        <f t="shared" si="8"/>
        <v>14274.38541</v>
      </c>
      <c r="O153" s="25">
        <f t="shared" si="10"/>
        <v>2126312.966</v>
      </c>
      <c r="P153" s="35"/>
      <c r="Q153" s="7"/>
      <c r="R153" s="16"/>
    </row>
    <row r="154" ht="15.75" customHeight="1">
      <c r="A154" s="7">
        <v>42518.0</v>
      </c>
      <c r="B154" s="20">
        <v>1.470545420369E12</v>
      </c>
      <c r="C154" s="16">
        <f t="shared" si="1"/>
        <v>1.47054542</v>
      </c>
      <c r="D154" s="16">
        <f t="shared" si="2"/>
        <v>2.2</v>
      </c>
      <c r="E154" s="16">
        <f t="shared" si="3"/>
        <v>3.235199925</v>
      </c>
      <c r="F154" s="25">
        <f t="shared" si="4"/>
        <v>77.6447982</v>
      </c>
      <c r="G154" s="25">
        <f t="shared" si="9"/>
        <v>11784.88267</v>
      </c>
      <c r="H154" s="26">
        <v>4.7</v>
      </c>
      <c r="I154" s="16">
        <v>2.372</v>
      </c>
      <c r="J154" s="1">
        <v>25.0</v>
      </c>
      <c r="K154" s="16">
        <f t="shared" si="5"/>
        <v>5.115929481</v>
      </c>
      <c r="L154" s="20">
        <f t="shared" si="6"/>
        <v>2972.175379</v>
      </c>
      <c r="M154" s="25">
        <f t="shared" si="7"/>
        <v>3.918584283</v>
      </c>
      <c r="N154" s="25">
        <f t="shared" si="8"/>
        <v>15177.06577</v>
      </c>
      <c r="O154" s="25">
        <f t="shared" si="10"/>
        <v>2141490.031</v>
      </c>
      <c r="P154" s="35"/>
      <c r="Q154" s="7"/>
      <c r="R154" s="16"/>
    </row>
    <row r="155" ht="15.75" customHeight="1">
      <c r="A155" s="7">
        <v>42519.0</v>
      </c>
      <c r="B155" s="20">
        <v>1.435993593082E12</v>
      </c>
      <c r="C155" s="16">
        <f t="shared" si="1"/>
        <v>1.435993593</v>
      </c>
      <c r="D155" s="16">
        <f t="shared" si="2"/>
        <v>2.2</v>
      </c>
      <c r="E155" s="16">
        <f t="shared" si="3"/>
        <v>3.159185905</v>
      </c>
      <c r="F155" s="25">
        <f t="shared" si="4"/>
        <v>75.82046171</v>
      </c>
      <c r="G155" s="25">
        <f t="shared" si="9"/>
        <v>11860.70314</v>
      </c>
      <c r="H155" s="26">
        <v>4.61</v>
      </c>
      <c r="I155" s="16">
        <v>2.585</v>
      </c>
      <c r="J155" s="1">
        <v>25.0</v>
      </c>
      <c r="K155" s="16">
        <f t="shared" si="5"/>
        <v>5.444330376</v>
      </c>
      <c r="L155" s="20">
        <f t="shared" si="6"/>
        <v>2675.048356</v>
      </c>
      <c r="M155" s="25">
        <f t="shared" si="7"/>
        <v>4.251537821</v>
      </c>
      <c r="N155" s="25">
        <f t="shared" si="8"/>
        <v>13926.49903</v>
      </c>
      <c r="O155" s="25">
        <f t="shared" si="10"/>
        <v>2155416.53</v>
      </c>
      <c r="P155" s="35"/>
      <c r="Q155" s="7"/>
      <c r="R155" s="16"/>
    </row>
    <row r="156" ht="15.75" customHeight="1">
      <c r="A156" s="7">
        <v>42520.0</v>
      </c>
      <c r="B156" s="20">
        <v>1.248840170701E12</v>
      </c>
      <c r="C156" s="16">
        <f t="shared" si="1"/>
        <v>1.248840171</v>
      </c>
      <c r="D156" s="16">
        <f t="shared" si="2"/>
        <v>2.2</v>
      </c>
      <c r="E156" s="16">
        <f t="shared" si="3"/>
        <v>2.747448376</v>
      </c>
      <c r="F156" s="25">
        <f t="shared" si="4"/>
        <v>65.93876101</v>
      </c>
      <c r="G156" s="25">
        <f t="shared" si="9"/>
        <v>11926.6419</v>
      </c>
      <c r="H156" s="26">
        <v>4.67</v>
      </c>
      <c r="I156" s="16">
        <v>3.11</v>
      </c>
      <c r="J156" s="1">
        <v>25.0</v>
      </c>
      <c r="K156" s="16">
        <f t="shared" si="5"/>
        <v>5.696376299</v>
      </c>
      <c r="L156" s="20">
        <f t="shared" si="6"/>
        <v>2252.411576</v>
      </c>
      <c r="M156" s="25">
        <f t="shared" si="7"/>
        <v>4.391210851</v>
      </c>
      <c r="N156" s="25">
        <f t="shared" si="8"/>
        <v>11575.5627</v>
      </c>
      <c r="O156" s="25">
        <f t="shared" si="10"/>
        <v>2166992.093</v>
      </c>
      <c r="P156" s="35"/>
      <c r="Q156" s="7"/>
      <c r="R156" s="16"/>
    </row>
    <row r="157" ht="15.75" customHeight="1">
      <c r="A157" s="7">
        <v>42521.0</v>
      </c>
      <c r="B157" s="20">
        <v>1.127329202995E12</v>
      </c>
      <c r="C157" s="16">
        <f t="shared" si="1"/>
        <v>1.127329203</v>
      </c>
      <c r="D157" s="16">
        <f t="shared" si="2"/>
        <v>2.2</v>
      </c>
      <c r="E157" s="16">
        <f t="shared" si="3"/>
        <v>2.480124247</v>
      </c>
      <c r="F157" s="25">
        <f t="shared" si="4"/>
        <v>59.52298192</v>
      </c>
      <c r="G157" s="25">
        <f t="shared" si="9"/>
        <v>11986.16488</v>
      </c>
      <c r="H157" s="26">
        <v>4.65</v>
      </c>
      <c r="I157" s="16">
        <v>3.207</v>
      </c>
      <c r="J157" s="1">
        <v>25.0</v>
      </c>
      <c r="K157" s="16">
        <f t="shared" si="5"/>
        <v>5.302505639</v>
      </c>
      <c r="L157" s="20">
        <f t="shared" si="6"/>
        <v>2174.929841</v>
      </c>
      <c r="M157" s="25">
        <f t="shared" si="7"/>
        <v>4.105165656</v>
      </c>
      <c r="N157" s="25">
        <f t="shared" si="8"/>
        <v>11225.44434</v>
      </c>
      <c r="O157" s="25">
        <f t="shared" si="10"/>
        <v>2178217.538</v>
      </c>
      <c r="P157" s="35"/>
      <c r="Q157" s="7"/>
      <c r="R157" s="16"/>
    </row>
    <row r="158" ht="15.75" customHeight="1">
      <c r="A158" s="7">
        <v>42522.0</v>
      </c>
      <c r="B158" s="20">
        <v>1.107828892284E12</v>
      </c>
      <c r="C158" s="16">
        <f t="shared" si="1"/>
        <v>1.107828892</v>
      </c>
      <c r="D158" s="16">
        <f t="shared" si="2"/>
        <v>2.2</v>
      </c>
      <c r="E158" s="16">
        <f t="shared" si="3"/>
        <v>2.437223563</v>
      </c>
      <c r="F158" s="25">
        <f t="shared" si="4"/>
        <v>58.49336551</v>
      </c>
      <c r="G158" s="25">
        <f t="shared" si="9"/>
        <v>12044.65824</v>
      </c>
      <c r="H158" s="26">
        <v>4.74</v>
      </c>
      <c r="I158" s="16">
        <v>3.28</v>
      </c>
      <c r="J158" s="1">
        <v>25.0</v>
      </c>
      <c r="K158" s="16">
        <f t="shared" si="5"/>
        <v>5.329395524</v>
      </c>
      <c r="L158" s="20">
        <f t="shared" si="6"/>
        <v>2167.682927</v>
      </c>
      <c r="M158" s="25">
        <f t="shared" si="7"/>
        <v>4.04764217</v>
      </c>
      <c r="N158" s="25">
        <f t="shared" si="8"/>
        <v>10975.60976</v>
      </c>
      <c r="O158" s="25">
        <f t="shared" si="10"/>
        <v>2189193.147</v>
      </c>
      <c r="P158" s="35"/>
      <c r="Q158" s="7"/>
      <c r="R158" s="16"/>
    </row>
    <row r="159" ht="15.75" customHeight="1">
      <c r="A159" s="7">
        <v>42523.0</v>
      </c>
      <c r="B159" s="20">
        <v>1.081797489261E12</v>
      </c>
      <c r="C159" s="16">
        <f t="shared" si="1"/>
        <v>1.081797489</v>
      </c>
      <c r="D159" s="16">
        <f t="shared" si="2"/>
        <v>2.2</v>
      </c>
      <c r="E159" s="16">
        <f t="shared" si="3"/>
        <v>2.379954476</v>
      </c>
      <c r="F159" s="25">
        <f t="shared" si="4"/>
        <v>57.11890743</v>
      </c>
      <c r="G159" s="25">
        <f t="shared" si="9"/>
        <v>12101.77715</v>
      </c>
      <c r="H159" s="26">
        <v>4.72</v>
      </c>
      <c r="I159" s="16">
        <v>2.897</v>
      </c>
      <c r="J159" s="1">
        <v>25.0</v>
      </c>
      <c r="K159" s="16">
        <f t="shared" si="5"/>
        <v>4.596485412</v>
      </c>
      <c r="L159" s="20">
        <f t="shared" si="6"/>
        <v>2443.907491</v>
      </c>
      <c r="M159" s="25">
        <f t="shared" si="7"/>
        <v>3.505793958</v>
      </c>
      <c r="N159" s="25">
        <f t="shared" si="8"/>
        <v>12426.64826</v>
      </c>
      <c r="O159" s="25">
        <f t="shared" si="10"/>
        <v>2201619.796</v>
      </c>
      <c r="P159" s="35"/>
      <c r="Q159" s="7"/>
      <c r="R159" s="16"/>
    </row>
    <row r="160" ht="15.75" customHeight="1">
      <c r="A160" s="7">
        <v>42524.0</v>
      </c>
      <c r="B160" s="20">
        <v>1.092368005549E12</v>
      </c>
      <c r="C160" s="16">
        <f t="shared" si="1"/>
        <v>1.092368006</v>
      </c>
      <c r="D160" s="16">
        <f t="shared" si="2"/>
        <v>2.2</v>
      </c>
      <c r="E160" s="16">
        <f t="shared" si="3"/>
        <v>2.403209612</v>
      </c>
      <c r="F160" s="25">
        <f t="shared" si="4"/>
        <v>57.67703069</v>
      </c>
      <c r="G160" s="25">
        <f t="shared" si="9"/>
        <v>12159.45418</v>
      </c>
      <c r="H160" s="26">
        <v>4.86</v>
      </c>
      <c r="I160" s="16">
        <v>2.496</v>
      </c>
      <c r="J160" s="1">
        <v>25.0</v>
      </c>
      <c r="K160" s="16">
        <f t="shared" si="5"/>
        <v>3.998940795</v>
      </c>
      <c r="L160" s="20">
        <f t="shared" si="6"/>
        <v>2920.673077</v>
      </c>
      <c r="M160" s="25">
        <f t="shared" si="7"/>
        <v>2.962178366</v>
      </c>
      <c r="N160" s="25">
        <f t="shared" si="8"/>
        <v>14423.07692</v>
      </c>
      <c r="O160" s="25">
        <f t="shared" si="10"/>
        <v>2216042.872</v>
      </c>
      <c r="P160" s="35"/>
      <c r="Q160" s="7"/>
      <c r="R160" s="16"/>
    </row>
    <row r="161" ht="15.75" customHeight="1">
      <c r="A161" s="7">
        <v>42525.0</v>
      </c>
      <c r="B161" s="20">
        <v>1.206368560841E12</v>
      </c>
      <c r="C161" s="16">
        <f t="shared" si="1"/>
        <v>1.206368561</v>
      </c>
      <c r="D161" s="16">
        <f t="shared" si="2"/>
        <v>2.2</v>
      </c>
      <c r="E161" s="16">
        <f t="shared" si="3"/>
        <v>2.654010834</v>
      </c>
      <c r="F161" s="25">
        <f t="shared" si="4"/>
        <v>63.69626001</v>
      </c>
      <c r="G161" s="25">
        <f t="shared" si="9"/>
        <v>12223.15044</v>
      </c>
      <c r="H161" s="26">
        <v>4.81</v>
      </c>
      <c r="I161" s="16">
        <v>2.365</v>
      </c>
      <c r="J161" s="1">
        <v>25.0</v>
      </c>
      <c r="K161" s="16">
        <f t="shared" si="5"/>
        <v>4.184490415</v>
      </c>
      <c r="L161" s="20">
        <f t="shared" si="6"/>
        <v>3050.739958</v>
      </c>
      <c r="M161" s="25">
        <f t="shared" si="7"/>
        <v>3.131843138</v>
      </c>
      <c r="N161" s="25">
        <f t="shared" si="8"/>
        <v>15221.98732</v>
      </c>
      <c r="O161" s="25">
        <f t="shared" si="10"/>
        <v>2231264.86</v>
      </c>
      <c r="P161" s="35"/>
      <c r="Q161" s="7"/>
      <c r="R161" s="16"/>
    </row>
    <row r="162" ht="15.75" customHeight="1">
      <c r="A162" s="7">
        <v>42526.0</v>
      </c>
      <c r="B162" s="20">
        <v>1.169497665503E12</v>
      </c>
      <c r="C162" s="16">
        <f t="shared" si="1"/>
        <v>1.169497666</v>
      </c>
      <c r="D162" s="16">
        <f t="shared" si="2"/>
        <v>2.2</v>
      </c>
      <c r="E162" s="16">
        <f t="shared" si="3"/>
        <v>2.572894864</v>
      </c>
      <c r="F162" s="25">
        <f t="shared" si="4"/>
        <v>61.74947674</v>
      </c>
      <c r="G162" s="25">
        <f t="shared" si="9"/>
        <v>12284.89992</v>
      </c>
      <c r="H162" s="26">
        <v>4.81</v>
      </c>
      <c r="I162" s="16">
        <v>2.576</v>
      </c>
      <c r="J162" s="1">
        <v>25.0</v>
      </c>
      <c r="K162" s="16">
        <f t="shared" si="5"/>
        <v>4.418518113</v>
      </c>
      <c r="L162" s="20">
        <f t="shared" si="6"/>
        <v>2800.854037</v>
      </c>
      <c r="M162" s="25">
        <f t="shared" si="7"/>
        <v>3.306999004</v>
      </c>
      <c r="N162" s="25">
        <f t="shared" si="8"/>
        <v>13975.15528</v>
      </c>
      <c r="O162" s="25">
        <f t="shared" si="10"/>
        <v>2245240.015</v>
      </c>
      <c r="P162" s="35"/>
      <c r="Q162" s="7"/>
      <c r="R162" s="16"/>
    </row>
    <row r="163" ht="15.75" customHeight="1">
      <c r="A163" s="7">
        <v>42527.0</v>
      </c>
      <c r="B163" s="20">
        <v>1.235191196394E12</v>
      </c>
      <c r="C163" s="16">
        <f t="shared" si="1"/>
        <v>1.235191196</v>
      </c>
      <c r="D163" s="16">
        <f t="shared" si="2"/>
        <v>2.2</v>
      </c>
      <c r="E163" s="16">
        <f t="shared" si="3"/>
        <v>2.717420632</v>
      </c>
      <c r="F163" s="25">
        <f t="shared" si="4"/>
        <v>65.21809517</v>
      </c>
      <c r="G163" s="25">
        <f t="shared" si="9"/>
        <v>12350.11801</v>
      </c>
      <c r="H163" s="26">
        <v>4.96</v>
      </c>
      <c r="I163" s="16">
        <v>2.215</v>
      </c>
      <c r="J163" s="1">
        <v>25.0</v>
      </c>
      <c r="K163" s="16">
        <f t="shared" si="5"/>
        <v>4.012724467</v>
      </c>
      <c r="L163" s="20">
        <f t="shared" si="6"/>
        <v>3358.916479</v>
      </c>
      <c r="M163" s="25">
        <f t="shared" si="7"/>
        <v>2.912461306</v>
      </c>
      <c r="N163" s="25">
        <f t="shared" si="8"/>
        <v>16252.82167</v>
      </c>
      <c r="O163" s="25">
        <f t="shared" si="10"/>
        <v>2261492.837</v>
      </c>
      <c r="P163" s="35"/>
      <c r="Q163" s="7"/>
      <c r="R163" s="16"/>
    </row>
    <row r="164" ht="15.75" customHeight="1">
      <c r="A164" s="7">
        <v>42528.0</v>
      </c>
      <c r="B164" s="20">
        <v>1.290550282285E12</v>
      </c>
      <c r="C164" s="16">
        <f t="shared" si="1"/>
        <v>1.290550282</v>
      </c>
      <c r="D164" s="16">
        <f t="shared" si="2"/>
        <v>2.2</v>
      </c>
      <c r="E164" s="16">
        <f t="shared" si="3"/>
        <v>2.839210621</v>
      </c>
      <c r="F164" s="25">
        <f t="shared" si="4"/>
        <v>68.1410549</v>
      </c>
      <c r="G164" s="25">
        <f t="shared" si="9"/>
        <v>12418.25907</v>
      </c>
      <c r="H164" s="26">
        <v>4.77</v>
      </c>
      <c r="I164" s="16">
        <v>2.384</v>
      </c>
      <c r="J164" s="1">
        <v>25.0</v>
      </c>
      <c r="K164" s="16">
        <f t="shared" si="5"/>
        <v>4.51245208</v>
      </c>
      <c r="L164" s="20">
        <f t="shared" si="6"/>
        <v>3001.258389</v>
      </c>
      <c r="M164" s="25">
        <f t="shared" si="7"/>
        <v>3.405624212</v>
      </c>
      <c r="N164" s="25">
        <f t="shared" si="8"/>
        <v>15100.67114</v>
      </c>
      <c r="O164" s="25">
        <f t="shared" si="10"/>
        <v>2276593.508</v>
      </c>
      <c r="P164" s="35"/>
      <c r="Q164" s="7"/>
      <c r="R164" s="16"/>
    </row>
    <row r="165" ht="15.75" customHeight="1">
      <c r="A165" s="7">
        <v>42529.0</v>
      </c>
      <c r="B165" s="20">
        <v>1.257141786171E12</v>
      </c>
      <c r="C165" s="16">
        <f t="shared" si="1"/>
        <v>1.257141786</v>
      </c>
      <c r="D165" s="16">
        <f t="shared" si="2"/>
        <v>2.2</v>
      </c>
      <c r="E165" s="16">
        <f t="shared" si="3"/>
        <v>2.76571193</v>
      </c>
      <c r="F165" s="25">
        <f t="shared" si="4"/>
        <v>66.37708631</v>
      </c>
      <c r="G165" s="25">
        <f t="shared" si="9"/>
        <v>12484.63616</v>
      </c>
      <c r="H165" s="26">
        <v>4.75</v>
      </c>
      <c r="I165" s="16">
        <v>2.38</v>
      </c>
      <c r="J165" s="1">
        <v>25.0</v>
      </c>
      <c r="K165" s="16">
        <f t="shared" si="5"/>
        <v>4.388262928</v>
      </c>
      <c r="L165" s="20">
        <f t="shared" si="6"/>
        <v>2993.697479</v>
      </c>
      <c r="M165" s="25">
        <f t="shared" si="7"/>
        <v>3.325841377</v>
      </c>
      <c r="N165" s="25">
        <f t="shared" si="8"/>
        <v>15126.05042</v>
      </c>
      <c r="O165" s="25">
        <f t="shared" si="10"/>
        <v>2291719.558</v>
      </c>
      <c r="P165" s="35"/>
      <c r="Q165" s="7"/>
      <c r="R165" s="16"/>
    </row>
    <row r="166" ht="15.75" customHeight="1">
      <c r="A166" s="7">
        <v>42530.0</v>
      </c>
      <c r="B166" s="20">
        <v>1.26077984881E12</v>
      </c>
      <c r="C166" s="16">
        <f t="shared" si="1"/>
        <v>1.260779849</v>
      </c>
      <c r="D166" s="16">
        <f t="shared" si="2"/>
        <v>2.2</v>
      </c>
      <c r="E166" s="16">
        <f t="shared" si="3"/>
        <v>2.773715667</v>
      </c>
      <c r="F166" s="25">
        <f t="shared" si="4"/>
        <v>66.56917602</v>
      </c>
      <c r="G166" s="25">
        <f t="shared" si="9"/>
        <v>12551.20533</v>
      </c>
      <c r="H166" s="26">
        <v>4.69</v>
      </c>
      <c r="I166" s="16">
        <v>2.437</v>
      </c>
      <c r="J166" s="1">
        <v>25.0</v>
      </c>
      <c r="K166" s="16">
        <f t="shared" si="5"/>
        <v>4.506363388</v>
      </c>
      <c r="L166" s="20">
        <f t="shared" si="6"/>
        <v>2886.745999</v>
      </c>
      <c r="M166" s="25">
        <f t="shared" si="7"/>
        <v>3.459042259</v>
      </c>
      <c r="N166" s="25">
        <f t="shared" si="8"/>
        <v>14772.26098</v>
      </c>
      <c r="O166" s="25">
        <f t="shared" si="10"/>
        <v>2306491.819</v>
      </c>
      <c r="P166" s="35"/>
      <c r="Q166" s="7"/>
      <c r="R166" s="16"/>
    </row>
    <row r="167" ht="15.75" customHeight="1">
      <c r="A167" s="7">
        <v>42531.0</v>
      </c>
      <c r="B167" s="20">
        <v>1.212276140049E12</v>
      </c>
      <c r="C167" s="16">
        <f t="shared" si="1"/>
        <v>1.21227614</v>
      </c>
      <c r="D167" s="16">
        <f t="shared" si="2"/>
        <v>2.2</v>
      </c>
      <c r="E167" s="16">
        <f t="shared" si="3"/>
        <v>2.667007508</v>
      </c>
      <c r="F167" s="25">
        <f t="shared" si="4"/>
        <v>64.00818019</v>
      </c>
      <c r="G167" s="25">
        <f t="shared" si="9"/>
        <v>12615.21351</v>
      </c>
      <c r="H167" s="26">
        <v>4.84</v>
      </c>
      <c r="I167" s="16">
        <v>2.613</v>
      </c>
      <c r="J167" s="1">
        <v>25.0</v>
      </c>
      <c r="K167" s="16">
        <f t="shared" si="5"/>
        <v>4.645927079</v>
      </c>
      <c r="L167" s="20">
        <f t="shared" si="6"/>
        <v>2778.415614</v>
      </c>
      <c r="M167" s="25">
        <f t="shared" si="7"/>
        <v>3.455648241</v>
      </c>
      <c r="N167" s="25">
        <f t="shared" si="8"/>
        <v>13777.26751</v>
      </c>
      <c r="O167" s="25">
        <f t="shared" si="10"/>
        <v>2320269.087</v>
      </c>
      <c r="P167" s="35"/>
      <c r="Q167" s="7"/>
      <c r="R167" s="16"/>
    </row>
    <row r="168" ht="15.75" customHeight="1">
      <c r="A168" s="7">
        <v>42532.0</v>
      </c>
      <c r="B168" s="20">
        <v>1.304456902878E12</v>
      </c>
      <c r="C168" s="16">
        <f t="shared" si="1"/>
        <v>1.304456903</v>
      </c>
      <c r="D168" s="16">
        <f t="shared" si="2"/>
        <v>2.2</v>
      </c>
      <c r="E168" s="16">
        <f t="shared" si="3"/>
        <v>2.869805186</v>
      </c>
      <c r="F168" s="25">
        <f t="shared" si="4"/>
        <v>68.87532447</v>
      </c>
      <c r="G168" s="25">
        <f t="shared" si="9"/>
        <v>12684.08884</v>
      </c>
      <c r="H168" s="26">
        <v>5.01</v>
      </c>
      <c r="I168" s="16">
        <v>2.396</v>
      </c>
      <c r="J168" s="1">
        <v>25.0</v>
      </c>
      <c r="K168" s="16">
        <f t="shared" si="5"/>
        <v>4.584035484</v>
      </c>
      <c r="L168" s="20">
        <f t="shared" si="6"/>
        <v>3136.477462</v>
      </c>
      <c r="M168" s="25">
        <f t="shared" si="7"/>
        <v>3.293917713</v>
      </c>
      <c r="N168" s="25">
        <f t="shared" si="8"/>
        <v>15025.04174</v>
      </c>
      <c r="O168" s="25">
        <f t="shared" si="10"/>
        <v>2335294.128</v>
      </c>
      <c r="P168" s="35"/>
      <c r="Q168" s="7"/>
      <c r="R168" s="16"/>
    </row>
    <row r="169" ht="15.75" customHeight="1">
      <c r="A169" s="7">
        <v>42533.0</v>
      </c>
      <c r="B169" s="20">
        <v>1.338820458571E12</v>
      </c>
      <c r="C169" s="16">
        <f t="shared" si="1"/>
        <v>1.338820459</v>
      </c>
      <c r="D169" s="16">
        <f t="shared" si="2"/>
        <v>2.2</v>
      </c>
      <c r="E169" s="16">
        <f t="shared" si="3"/>
        <v>2.945405009</v>
      </c>
      <c r="F169" s="25">
        <f t="shared" si="4"/>
        <v>70.68972021</v>
      </c>
      <c r="G169" s="25">
        <f t="shared" si="9"/>
        <v>12754.77856</v>
      </c>
      <c r="H169" s="26">
        <v>5.33</v>
      </c>
      <c r="I169" s="16">
        <v>2.365</v>
      </c>
      <c r="J169" s="1">
        <v>25.0</v>
      </c>
      <c r="K169" s="16">
        <f t="shared" si="5"/>
        <v>4.643921897</v>
      </c>
      <c r="L169" s="20">
        <f t="shared" si="6"/>
        <v>3380.549683</v>
      </c>
      <c r="M169" s="25">
        <f t="shared" si="7"/>
        <v>3.13660766</v>
      </c>
      <c r="N169" s="25">
        <f t="shared" si="8"/>
        <v>15221.98732</v>
      </c>
      <c r="O169" s="25">
        <f t="shared" si="10"/>
        <v>2350516.116</v>
      </c>
      <c r="P169" s="35"/>
      <c r="Q169" s="7"/>
      <c r="R169" s="16"/>
    </row>
    <row r="170" ht="15.75" customHeight="1">
      <c r="A170" s="7">
        <v>42534.0</v>
      </c>
      <c r="B170" s="20">
        <v>1.301763843506E12</v>
      </c>
      <c r="C170" s="16">
        <f t="shared" si="1"/>
        <v>1.301763844</v>
      </c>
      <c r="D170" s="16">
        <f t="shared" si="2"/>
        <v>2.2</v>
      </c>
      <c r="E170" s="16">
        <f t="shared" si="3"/>
        <v>2.863880456</v>
      </c>
      <c r="F170" s="25">
        <f t="shared" si="4"/>
        <v>68.73313094</v>
      </c>
      <c r="G170" s="25">
        <f t="shared" si="9"/>
        <v>12823.51169</v>
      </c>
      <c r="H170" s="26">
        <v>5.29</v>
      </c>
      <c r="I170" s="16">
        <v>2.535</v>
      </c>
      <c r="J170" s="1">
        <v>25.0</v>
      </c>
      <c r="K170" s="16">
        <f t="shared" si="5"/>
        <v>4.83995797</v>
      </c>
      <c r="L170" s="20">
        <f t="shared" si="6"/>
        <v>3130.177515</v>
      </c>
      <c r="M170" s="25">
        <f t="shared" si="7"/>
        <v>3.293733212</v>
      </c>
      <c r="N170" s="25">
        <f t="shared" si="8"/>
        <v>14201.18343</v>
      </c>
      <c r="O170" s="25">
        <f t="shared" si="10"/>
        <v>2364717.299</v>
      </c>
      <c r="P170" s="35"/>
      <c r="Q170" s="7"/>
      <c r="R170" s="16"/>
    </row>
    <row r="171" ht="15.75" customHeight="1">
      <c r="A171" s="7">
        <v>42535.0</v>
      </c>
      <c r="B171" s="20">
        <v>1.286822217908E12</v>
      </c>
      <c r="C171" s="16">
        <f t="shared" si="1"/>
        <v>1.286822218</v>
      </c>
      <c r="D171" s="16">
        <f t="shared" si="2"/>
        <v>2.2</v>
      </c>
      <c r="E171" s="16">
        <f t="shared" si="3"/>
        <v>2.831008879</v>
      </c>
      <c r="F171" s="25">
        <f t="shared" si="4"/>
        <v>67.94421311</v>
      </c>
      <c r="G171" s="25">
        <f t="shared" si="9"/>
        <v>12891.4559</v>
      </c>
      <c r="H171" s="26">
        <v>5.2</v>
      </c>
      <c r="I171" s="16">
        <v>2.526</v>
      </c>
      <c r="J171" s="1">
        <v>25.0</v>
      </c>
      <c r="K171" s="16">
        <f t="shared" si="5"/>
        <v>4.767418953</v>
      </c>
      <c r="L171" s="20">
        <f t="shared" si="6"/>
        <v>3087.885986</v>
      </c>
      <c r="M171" s="25">
        <f t="shared" si="7"/>
        <v>3.300520814</v>
      </c>
      <c r="N171" s="25">
        <f t="shared" si="8"/>
        <v>14251.78147</v>
      </c>
      <c r="O171" s="25">
        <f t="shared" si="10"/>
        <v>2378969.081</v>
      </c>
      <c r="P171" s="35"/>
      <c r="Q171" s="7"/>
      <c r="R171" s="16"/>
    </row>
    <row r="172" ht="15.75" customHeight="1">
      <c r="A172" s="7">
        <v>42536.0</v>
      </c>
      <c r="B172" s="20">
        <v>1.264248349403E12</v>
      </c>
      <c r="C172" s="16">
        <f t="shared" si="1"/>
        <v>1.264248349</v>
      </c>
      <c r="D172" s="16">
        <f t="shared" si="2"/>
        <v>2.2</v>
      </c>
      <c r="E172" s="16">
        <f t="shared" si="3"/>
        <v>2.781346369</v>
      </c>
      <c r="F172" s="25">
        <f t="shared" si="4"/>
        <v>66.75231285</v>
      </c>
      <c r="G172" s="25">
        <f t="shared" si="9"/>
        <v>12958.20821</v>
      </c>
      <c r="H172" s="26">
        <v>5.24</v>
      </c>
      <c r="I172" s="16">
        <v>2.474</v>
      </c>
      <c r="J172" s="1">
        <v>25.0</v>
      </c>
      <c r="K172" s="16">
        <f t="shared" si="5"/>
        <v>4.587367277</v>
      </c>
      <c r="L172" s="20">
        <f t="shared" si="6"/>
        <v>3177.041229</v>
      </c>
      <c r="M172" s="25">
        <f t="shared" si="7"/>
        <v>3.151626374</v>
      </c>
      <c r="N172" s="25">
        <f t="shared" si="8"/>
        <v>14551.33387</v>
      </c>
      <c r="O172" s="25">
        <f t="shared" si="10"/>
        <v>2393520.415</v>
      </c>
      <c r="P172" s="35"/>
      <c r="Q172" s="7"/>
      <c r="R172" s="16"/>
    </row>
    <row r="173" ht="15.75" customHeight="1">
      <c r="A173" s="7">
        <v>42537.0</v>
      </c>
      <c r="B173" s="20">
        <v>1.288366640722E12</v>
      </c>
      <c r="C173" s="16">
        <f t="shared" si="1"/>
        <v>1.288366641</v>
      </c>
      <c r="D173" s="16">
        <f t="shared" si="2"/>
        <v>2.2</v>
      </c>
      <c r="E173" s="16">
        <f t="shared" si="3"/>
        <v>2.83440661</v>
      </c>
      <c r="F173" s="25">
        <f t="shared" si="4"/>
        <v>68.02575863</v>
      </c>
      <c r="G173" s="25">
        <f t="shared" si="9"/>
        <v>13026.23397</v>
      </c>
      <c r="H173" s="26">
        <v>5.66</v>
      </c>
      <c r="I173" s="16">
        <v>2.474</v>
      </c>
      <c r="J173" s="1">
        <v>25.0</v>
      </c>
      <c r="K173" s="16">
        <f t="shared" si="5"/>
        <v>4.674881301</v>
      </c>
      <c r="L173" s="20">
        <f t="shared" si="6"/>
        <v>3431.689572</v>
      </c>
      <c r="M173" s="25">
        <f t="shared" si="7"/>
        <v>2.973422736</v>
      </c>
      <c r="N173" s="25">
        <f t="shared" si="8"/>
        <v>14551.33387</v>
      </c>
      <c r="O173" s="25">
        <f t="shared" si="10"/>
        <v>2408071.748</v>
      </c>
      <c r="P173" s="35"/>
      <c r="Q173" s="7"/>
      <c r="R173" s="16"/>
    </row>
    <row r="174" ht="15.75" customHeight="1">
      <c r="A174" s="7">
        <v>42538.0</v>
      </c>
      <c r="B174" s="20">
        <v>1.275155627446E12</v>
      </c>
      <c r="C174" s="16">
        <f t="shared" si="1"/>
        <v>1.275155627</v>
      </c>
      <c r="D174" s="16">
        <f t="shared" si="2"/>
        <v>2.2</v>
      </c>
      <c r="E174" s="16">
        <f t="shared" si="3"/>
        <v>2.80534238</v>
      </c>
      <c r="F174" s="25">
        <f t="shared" si="4"/>
        <v>67.32821713</v>
      </c>
      <c r="G174" s="25">
        <f t="shared" si="9"/>
        <v>13093.56219</v>
      </c>
      <c r="H174" s="26">
        <v>5.59</v>
      </c>
      <c r="I174" s="16">
        <v>2.474</v>
      </c>
      <c r="J174" s="1">
        <v>25.0</v>
      </c>
      <c r="K174" s="16">
        <f t="shared" si="5"/>
        <v>4.626944699</v>
      </c>
      <c r="L174" s="20">
        <f t="shared" si="6"/>
        <v>3389.248181</v>
      </c>
      <c r="M174" s="25">
        <f t="shared" si="7"/>
        <v>2.979785495</v>
      </c>
      <c r="N174" s="25">
        <f t="shared" si="8"/>
        <v>14551.33387</v>
      </c>
      <c r="O174" s="25">
        <f t="shared" si="10"/>
        <v>2422623.082</v>
      </c>
      <c r="P174" s="35"/>
      <c r="Q174" s="7"/>
      <c r="R174" s="16"/>
    </row>
    <row r="175" ht="15.75" customHeight="1">
      <c r="A175" s="7">
        <v>42539.0</v>
      </c>
      <c r="B175" s="20">
        <v>1.360528398745E12</v>
      </c>
      <c r="C175" s="16">
        <f t="shared" si="1"/>
        <v>1.360528399</v>
      </c>
      <c r="D175" s="16">
        <f t="shared" si="2"/>
        <v>2.2</v>
      </c>
      <c r="E175" s="16">
        <f t="shared" si="3"/>
        <v>2.993162477</v>
      </c>
      <c r="F175" s="25">
        <f t="shared" si="4"/>
        <v>71.83589945</v>
      </c>
      <c r="G175" s="25">
        <f t="shared" si="9"/>
        <v>13165.39809</v>
      </c>
      <c r="H175" s="26">
        <v>5.56</v>
      </c>
      <c r="I175" s="16">
        <v>2.233</v>
      </c>
      <c r="J175" s="1">
        <v>25.0</v>
      </c>
      <c r="K175" s="16">
        <f t="shared" si="5"/>
        <v>4.455821208</v>
      </c>
      <c r="L175" s="20">
        <f t="shared" si="6"/>
        <v>3734.885804</v>
      </c>
      <c r="M175" s="25">
        <f t="shared" si="7"/>
        <v>2.885064091</v>
      </c>
      <c r="N175" s="25">
        <f t="shared" si="8"/>
        <v>16121.80923</v>
      </c>
      <c r="O175" s="25">
        <f t="shared" si="10"/>
        <v>2438744.892</v>
      </c>
      <c r="P175" s="35"/>
      <c r="Q175" s="7"/>
      <c r="R175" s="16"/>
    </row>
    <row r="176" ht="15.75" customHeight="1">
      <c r="A176" s="7">
        <v>42540.0</v>
      </c>
      <c r="B176" s="20">
        <v>1.455485170303E12</v>
      </c>
      <c r="C176" s="16">
        <f t="shared" si="1"/>
        <v>1.45548517</v>
      </c>
      <c r="D176" s="16">
        <f t="shared" si="2"/>
        <v>2.2</v>
      </c>
      <c r="E176" s="16">
        <f t="shared" si="3"/>
        <v>3.202067375</v>
      </c>
      <c r="F176" s="25">
        <f t="shared" si="4"/>
        <v>76.84961699</v>
      </c>
      <c r="G176" s="25">
        <f t="shared" si="9"/>
        <v>13242.24771</v>
      </c>
      <c r="H176" s="26">
        <v>5.59</v>
      </c>
      <c r="I176" s="16">
        <v>2.278</v>
      </c>
      <c r="J176" s="1">
        <v>25.0</v>
      </c>
      <c r="K176" s="16">
        <f t="shared" si="5"/>
        <v>4.862872986</v>
      </c>
      <c r="L176" s="20">
        <f t="shared" si="6"/>
        <v>3680.860404</v>
      </c>
      <c r="M176" s="25">
        <f t="shared" si="7"/>
        <v>3.131725</v>
      </c>
      <c r="N176" s="25">
        <f t="shared" si="8"/>
        <v>15803.33626</v>
      </c>
      <c r="O176" s="25">
        <f t="shared" si="10"/>
        <v>2454548.228</v>
      </c>
      <c r="P176" s="35"/>
      <c r="Q176" s="7"/>
      <c r="R176" s="16"/>
    </row>
    <row r="177" ht="15.75" customHeight="1">
      <c r="A177" s="7">
        <v>42541.0</v>
      </c>
      <c r="B177" s="20">
        <v>1.380785296247E12</v>
      </c>
      <c r="C177" s="16">
        <f t="shared" si="1"/>
        <v>1.380785296</v>
      </c>
      <c r="D177" s="16">
        <f t="shared" si="2"/>
        <v>2.2</v>
      </c>
      <c r="E177" s="16">
        <f t="shared" si="3"/>
        <v>3.037727652</v>
      </c>
      <c r="F177" s="25">
        <f t="shared" si="4"/>
        <v>72.90546364</v>
      </c>
      <c r="G177" s="25">
        <f t="shared" si="9"/>
        <v>13315.15317</v>
      </c>
      <c r="H177" s="26">
        <v>5.29</v>
      </c>
      <c r="I177" s="16">
        <v>2.599</v>
      </c>
      <c r="J177" s="1">
        <v>25.0</v>
      </c>
      <c r="K177" s="16">
        <f t="shared" si="5"/>
        <v>5.263369445</v>
      </c>
      <c r="L177" s="20">
        <f t="shared" si="6"/>
        <v>3053.097345</v>
      </c>
      <c r="M177" s="25">
        <f t="shared" si="7"/>
        <v>3.581877127</v>
      </c>
      <c r="N177" s="25">
        <f t="shared" si="8"/>
        <v>13851.48134</v>
      </c>
      <c r="O177" s="25">
        <f t="shared" si="10"/>
        <v>2468399.709</v>
      </c>
      <c r="P177" s="35"/>
      <c r="Q177" s="7"/>
      <c r="R177" s="16"/>
    </row>
    <row r="178" ht="15.75" customHeight="1">
      <c r="A178" s="7">
        <v>42542.0</v>
      </c>
      <c r="B178" s="20">
        <v>1.370545138027E12</v>
      </c>
      <c r="C178" s="16">
        <f t="shared" si="1"/>
        <v>1.370545138</v>
      </c>
      <c r="D178" s="16">
        <f t="shared" si="2"/>
        <v>2.2</v>
      </c>
      <c r="E178" s="16">
        <f t="shared" si="3"/>
        <v>3.015199304</v>
      </c>
      <c r="F178" s="25">
        <f t="shared" si="4"/>
        <v>72.36478329</v>
      </c>
      <c r="G178" s="25">
        <f t="shared" si="9"/>
        <v>13387.51795</v>
      </c>
      <c r="H178" s="26">
        <v>4.82</v>
      </c>
      <c r="I178" s="16">
        <v>2.441</v>
      </c>
      <c r="J178" s="1">
        <v>25.0</v>
      </c>
      <c r="K178" s="16">
        <f t="shared" si="5"/>
        <v>4.906734333</v>
      </c>
      <c r="L178" s="20">
        <f t="shared" si="6"/>
        <v>2961.90086</v>
      </c>
      <c r="M178" s="25">
        <f t="shared" si="7"/>
        <v>3.66478083</v>
      </c>
      <c r="N178" s="25">
        <f t="shared" si="8"/>
        <v>14748.05408</v>
      </c>
      <c r="O178" s="25">
        <f t="shared" si="10"/>
        <v>2483147.763</v>
      </c>
      <c r="P178" s="35"/>
      <c r="Q178" s="7"/>
      <c r="R178" s="16"/>
    </row>
    <row r="179" ht="15.75" customHeight="1">
      <c r="A179" s="7">
        <v>42543.0</v>
      </c>
      <c r="B179" s="20">
        <v>1.368482607982E12</v>
      </c>
      <c r="C179" s="16">
        <f t="shared" si="1"/>
        <v>1.368482608</v>
      </c>
      <c r="D179" s="16">
        <f t="shared" si="2"/>
        <v>2.2</v>
      </c>
      <c r="E179" s="16">
        <f t="shared" si="3"/>
        <v>3.010661738</v>
      </c>
      <c r="F179" s="25">
        <f t="shared" si="4"/>
        <v>72.2558817</v>
      </c>
      <c r="G179" s="25">
        <f t="shared" si="9"/>
        <v>13459.77383</v>
      </c>
      <c r="H179" s="26">
        <v>3.91</v>
      </c>
      <c r="I179" s="16">
        <v>2.491</v>
      </c>
      <c r="J179" s="1">
        <v>25.0</v>
      </c>
      <c r="K179" s="16">
        <f t="shared" si="5"/>
        <v>4.999705592</v>
      </c>
      <c r="L179" s="20">
        <f t="shared" si="6"/>
        <v>2354.476114</v>
      </c>
      <c r="M179" s="25">
        <f t="shared" si="7"/>
        <v>4.603309497</v>
      </c>
      <c r="N179" s="25">
        <f t="shared" si="8"/>
        <v>14452.0273</v>
      </c>
      <c r="O179" s="25">
        <f t="shared" si="10"/>
        <v>2497599.791</v>
      </c>
      <c r="P179" s="35"/>
      <c r="Q179" s="7"/>
      <c r="R179" s="16"/>
    </row>
    <row r="180" ht="15.75" customHeight="1">
      <c r="A180" s="7">
        <v>42544.0</v>
      </c>
      <c r="B180" s="20">
        <v>1.281666754143E12</v>
      </c>
      <c r="C180" s="16">
        <f t="shared" si="1"/>
        <v>1.281666754</v>
      </c>
      <c r="D180" s="16">
        <f t="shared" si="2"/>
        <v>2.2</v>
      </c>
      <c r="E180" s="16">
        <f t="shared" si="3"/>
        <v>2.819666859</v>
      </c>
      <c r="F180" s="25">
        <f t="shared" si="4"/>
        <v>67.67200462</v>
      </c>
      <c r="G180" s="25">
        <f t="shared" si="9"/>
        <v>13527.44584</v>
      </c>
      <c r="H180" s="26">
        <v>3.85</v>
      </c>
      <c r="I180" s="16">
        <v>2.818</v>
      </c>
      <c r="J180" s="1">
        <v>25.0</v>
      </c>
      <c r="K180" s="16">
        <f t="shared" si="5"/>
        <v>5.297214139</v>
      </c>
      <c r="L180" s="20">
        <f t="shared" si="6"/>
        <v>2049.325763</v>
      </c>
      <c r="M180" s="25">
        <f t="shared" si="7"/>
        <v>4.953239195</v>
      </c>
      <c r="N180" s="25">
        <f t="shared" si="8"/>
        <v>12775.01774</v>
      </c>
      <c r="O180" s="25">
        <f t="shared" si="10"/>
        <v>2510374.808</v>
      </c>
      <c r="P180" s="35"/>
      <c r="Q180" s="7"/>
      <c r="R180" s="16"/>
    </row>
    <row r="181" ht="15.75" customHeight="1">
      <c r="A181" s="7">
        <v>42545.0</v>
      </c>
      <c r="B181" s="20">
        <v>1.252734774813E12</v>
      </c>
      <c r="C181" s="16">
        <f t="shared" si="1"/>
        <v>1.252734775</v>
      </c>
      <c r="D181" s="16">
        <f t="shared" si="2"/>
        <v>2.2</v>
      </c>
      <c r="E181" s="16">
        <f t="shared" si="3"/>
        <v>2.756016505</v>
      </c>
      <c r="F181" s="25">
        <f t="shared" si="4"/>
        <v>66.14439611</v>
      </c>
      <c r="G181" s="25">
        <f t="shared" si="9"/>
        <v>13593.59023</v>
      </c>
      <c r="H181" s="26">
        <v>4.28</v>
      </c>
      <c r="I181" s="16">
        <v>2.553</v>
      </c>
      <c r="J181" s="1">
        <v>25.0</v>
      </c>
      <c r="K181" s="16">
        <f t="shared" si="5"/>
        <v>4.690740091</v>
      </c>
      <c r="L181" s="20">
        <f t="shared" si="6"/>
        <v>2514.688602</v>
      </c>
      <c r="M181" s="25">
        <f t="shared" si="7"/>
        <v>3.945482319</v>
      </c>
      <c r="N181" s="25">
        <f t="shared" si="8"/>
        <v>14101.05758</v>
      </c>
      <c r="O181" s="25">
        <f t="shared" si="10"/>
        <v>2524475.866</v>
      </c>
      <c r="P181" s="35"/>
      <c r="Q181" s="7"/>
      <c r="R181" s="16"/>
    </row>
    <row r="182" ht="15.75" customHeight="1">
      <c r="A182" s="7">
        <v>42546.0</v>
      </c>
      <c r="B182" s="20">
        <v>1.345869428696E12</v>
      </c>
      <c r="C182" s="16">
        <f t="shared" si="1"/>
        <v>1.345869429</v>
      </c>
      <c r="D182" s="16">
        <f t="shared" si="2"/>
        <v>2.2</v>
      </c>
      <c r="E182" s="16">
        <f t="shared" si="3"/>
        <v>2.960912743</v>
      </c>
      <c r="F182" s="25">
        <f t="shared" si="4"/>
        <v>71.06190584</v>
      </c>
      <c r="G182" s="25">
        <f t="shared" si="9"/>
        <v>13664.65214</v>
      </c>
      <c r="H182" s="26">
        <v>4.23</v>
      </c>
      <c r="I182" s="16">
        <v>2.722</v>
      </c>
      <c r="J182" s="1">
        <v>25.0</v>
      </c>
      <c r="K182" s="16">
        <f t="shared" si="5"/>
        <v>5.373069658</v>
      </c>
      <c r="L182" s="20">
        <f t="shared" si="6"/>
        <v>2331.006613</v>
      </c>
      <c r="M182" s="25">
        <f t="shared" si="7"/>
        <v>4.572825241</v>
      </c>
      <c r="N182" s="25">
        <f t="shared" si="8"/>
        <v>13225.56943</v>
      </c>
      <c r="O182" s="25">
        <f t="shared" si="10"/>
        <v>2537701.435</v>
      </c>
      <c r="P182" s="35"/>
      <c r="Q182" s="7"/>
      <c r="R182" s="16"/>
    </row>
    <row r="183" ht="15.75" customHeight="1">
      <c r="A183" s="7">
        <v>42547.0</v>
      </c>
      <c r="B183" s="20">
        <v>1.18625185574E12</v>
      </c>
      <c r="C183" s="16">
        <f t="shared" si="1"/>
        <v>1.186251856</v>
      </c>
      <c r="D183" s="16">
        <f t="shared" si="2"/>
        <v>2.2</v>
      </c>
      <c r="E183" s="16">
        <f t="shared" si="3"/>
        <v>2.609754083</v>
      </c>
      <c r="F183" s="25">
        <f t="shared" si="4"/>
        <v>62.63409798</v>
      </c>
      <c r="G183" s="25">
        <f t="shared" si="9"/>
        <v>13727.28624</v>
      </c>
      <c r="H183" s="26">
        <v>4.07</v>
      </c>
      <c r="I183" s="16">
        <v>2.738</v>
      </c>
      <c r="J183" s="1">
        <v>25.0</v>
      </c>
      <c r="K183" s="16">
        <f t="shared" si="5"/>
        <v>4.763671119</v>
      </c>
      <c r="L183" s="20">
        <f t="shared" si="6"/>
        <v>2229.72973</v>
      </c>
      <c r="M183" s="25">
        <f t="shared" si="7"/>
        <v>4.213566592</v>
      </c>
      <c r="N183" s="25">
        <f t="shared" si="8"/>
        <v>13148.28342</v>
      </c>
      <c r="O183" s="25">
        <f t="shared" si="10"/>
        <v>2550849.719</v>
      </c>
      <c r="P183" s="35"/>
      <c r="Q183" s="7"/>
      <c r="R183" s="16"/>
    </row>
    <row r="184" ht="15.75" customHeight="1">
      <c r="A184" s="7">
        <v>42548.0</v>
      </c>
      <c r="B184" s="20">
        <v>1.319757088109E12</v>
      </c>
      <c r="C184" s="16">
        <f t="shared" si="1"/>
        <v>1.319757088</v>
      </c>
      <c r="D184" s="16">
        <f t="shared" si="2"/>
        <v>2.2</v>
      </c>
      <c r="E184" s="16">
        <f t="shared" si="3"/>
        <v>2.903465594</v>
      </c>
      <c r="F184" s="25">
        <f t="shared" si="4"/>
        <v>69.68317425</v>
      </c>
      <c r="G184" s="25">
        <f t="shared" si="9"/>
        <v>13796.96941</v>
      </c>
      <c r="H184" s="26">
        <v>4.12</v>
      </c>
      <c r="I184" s="16">
        <v>2.25</v>
      </c>
      <c r="J184" s="1">
        <v>25.0</v>
      </c>
      <c r="K184" s="16">
        <f t="shared" si="5"/>
        <v>4.355198391</v>
      </c>
      <c r="L184" s="20">
        <f t="shared" si="6"/>
        <v>2746.666667</v>
      </c>
      <c r="M184" s="25">
        <f t="shared" si="7"/>
        <v>3.805513157</v>
      </c>
      <c r="N184" s="25">
        <f t="shared" si="8"/>
        <v>16000</v>
      </c>
      <c r="O184" s="25">
        <f t="shared" si="10"/>
        <v>2566849.719</v>
      </c>
      <c r="P184" s="35"/>
      <c r="Q184" s="7"/>
      <c r="R184" s="16"/>
    </row>
    <row r="185" ht="15.75" customHeight="1">
      <c r="A185" s="7">
        <v>42549.0</v>
      </c>
      <c r="B185" s="20">
        <v>1.349658679276E12</v>
      </c>
      <c r="C185" s="16">
        <f t="shared" si="1"/>
        <v>1.349658679</v>
      </c>
      <c r="D185" s="16">
        <f t="shared" si="2"/>
        <v>2.2</v>
      </c>
      <c r="E185" s="16">
        <f t="shared" si="3"/>
        <v>2.969249094</v>
      </c>
      <c r="F185" s="25">
        <f t="shared" si="4"/>
        <v>71.26197827</v>
      </c>
      <c r="G185" s="25">
        <f t="shared" si="9"/>
        <v>13868.23139</v>
      </c>
      <c r="H185" s="26">
        <v>4.1</v>
      </c>
      <c r="I185" s="16">
        <v>2.365</v>
      </c>
      <c r="J185" s="1">
        <v>25.0</v>
      </c>
      <c r="K185" s="16">
        <f t="shared" si="5"/>
        <v>4.681516072</v>
      </c>
      <c r="L185" s="20">
        <f t="shared" si="6"/>
        <v>2600.422833</v>
      </c>
      <c r="M185" s="25">
        <f t="shared" si="7"/>
        <v>4.110599478</v>
      </c>
      <c r="N185" s="25">
        <f t="shared" si="8"/>
        <v>15221.98732</v>
      </c>
      <c r="O185" s="25">
        <f t="shared" si="10"/>
        <v>2582071.706</v>
      </c>
      <c r="P185" s="35"/>
      <c r="Q185" s="7"/>
      <c r="R185" s="16"/>
    </row>
    <row r="186" ht="15.75" customHeight="1">
      <c r="A186" s="7">
        <v>42550.0</v>
      </c>
      <c r="B186" s="20">
        <v>1.310875887228E12</v>
      </c>
      <c r="C186" s="16">
        <f t="shared" si="1"/>
        <v>1.310875887</v>
      </c>
      <c r="D186" s="16">
        <f t="shared" si="2"/>
        <v>2.2</v>
      </c>
      <c r="E186" s="16">
        <f t="shared" si="3"/>
        <v>2.883926952</v>
      </c>
      <c r="F186" s="25">
        <f t="shared" si="4"/>
        <v>69.21424685</v>
      </c>
      <c r="G186" s="25">
        <f t="shared" si="9"/>
        <v>13937.44564</v>
      </c>
      <c r="H186" s="26">
        <v>4.06</v>
      </c>
      <c r="I186" s="16">
        <v>2.445</v>
      </c>
      <c r="J186" s="1">
        <v>25.0</v>
      </c>
      <c r="K186" s="16">
        <f t="shared" si="5"/>
        <v>4.700800932</v>
      </c>
      <c r="L186" s="20">
        <f t="shared" si="6"/>
        <v>2490.797546</v>
      </c>
      <c r="M186" s="25">
        <f t="shared" si="7"/>
        <v>4.16819787</v>
      </c>
      <c r="N186" s="25">
        <f t="shared" si="8"/>
        <v>14723.92638</v>
      </c>
      <c r="O186" s="25">
        <f t="shared" si="10"/>
        <v>2596795.632</v>
      </c>
      <c r="P186" s="35"/>
      <c r="Q186" s="7"/>
      <c r="R186" s="16"/>
    </row>
    <row r="187" ht="15.75" customHeight="1">
      <c r="A187" s="7">
        <v>42551.0</v>
      </c>
      <c r="B187" s="20">
        <v>1.32577025702E12</v>
      </c>
      <c r="C187" s="16">
        <f t="shared" si="1"/>
        <v>1.325770257</v>
      </c>
      <c r="D187" s="16">
        <f t="shared" si="2"/>
        <v>2.2</v>
      </c>
      <c r="E187" s="16">
        <f t="shared" si="3"/>
        <v>2.916694565</v>
      </c>
      <c r="F187" s="25">
        <f t="shared" si="4"/>
        <v>70.00066957</v>
      </c>
      <c r="G187" s="25">
        <f t="shared" si="9"/>
        <v>14007.44631</v>
      </c>
      <c r="H187" s="26">
        <v>4.19</v>
      </c>
      <c r="I187" s="16">
        <v>2.54</v>
      </c>
      <c r="J187" s="1">
        <v>25.0</v>
      </c>
      <c r="K187" s="16">
        <f t="shared" si="5"/>
        <v>4.938936131</v>
      </c>
      <c r="L187" s="20">
        <f t="shared" si="6"/>
        <v>2474.409449</v>
      </c>
      <c r="M187" s="25">
        <f t="shared" si="7"/>
        <v>4.243477344</v>
      </c>
      <c r="N187" s="25">
        <f t="shared" si="8"/>
        <v>14173.22835</v>
      </c>
      <c r="O187" s="25">
        <f t="shared" si="10"/>
        <v>2610968.861</v>
      </c>
      <c r="P187" s="35"/>
      <c r="Q187" s="7"/>
      <c r="R187" s="16"/>
    </row>
    <row r="188" ht="15.75" customHeight="1">
      <c r="A188" s="7">
        <v>42552.0</v>
      </c>
      <c r="B188" s="20">
        <v>1.289722939175E12</v>
      </c>
      <c r="C188" s="16">
        <f t="shared" si="1"/>
        <v>1.289722939</v>
      </c>
      <c r="D188" s="16">
        <f t="shared" si="2"/>
        <v>2.2</v>
      </c>
      <c r="E188" s="16">
        <f t="shared" si="3"/>
        <v>2.837390466</v>
      </c>
      <c r="F188" s="25">
        <f t="shared" si="4"/>
        <v>68.09737119</v>
      </c>
      <c r="G188" s="25">
        <f t="shared" si="9"/>
        <v>14075.54368</v>
      </c>
      <c r="H188" s="26">
        <v>4.26</v>
      </c>
      <c r="I188" s="16">
        <v>2.5</v>
      </c>
      <c r="J188" s="1">
        <v>25.0</v>
      </c>
      <c r="K188" s="16">
        <f t="shared" si="5"/>
        <v>4.72898411</v>
      </c>
      <c r="L188" s="20">
        <f t="shared" si="6"/>
        <v>2556</v>
      </c>
      <c r="M188" s="25">
        <f t="shared" si="7"/>
        <v>3.9963246</v>
      </c>
      <c r="N188" s="25">
        <f t="shared" si="8"/>
        <v>14400</v>
      </c>
      <c r="O188" s="25">
        <f t="shared" si="10"/>
        <v>2625368.861</v>
      </c>
      <c r="P188" s="35"/>
      <c r="Q188" s="7"/>
      <c r="R188" s="16"/>
    </row>
    <row r="189" ht="15.75" customHeight="1">
      <c r="A189" s="7">
        <v>42553.0</v>
      </c>
      <c r="B189" s="20">
        <v>1.399444524482E12</v>
      </c>
      <c r="C189" s="16">
        <f t="shared" si="1"/>
        <v>1.399444524</v>
      </c>
      <c r="D189" s="16">
        <f t="shared" si="2"/>
        <v>2.2</v>
      </c>
      <c r="E189" s="16">
        <f t="shared" si="3"/>
        <v>3.078777954</v>
      </c>
      <c r="F189" s="25">
        <f t="shared" si="4"/>
        <v>73.89067089</v>
      </c>
      <c r="G189" s="25">
        <f t="shared" si="9"/>
        <v>14149.43435</v>
      </c>
      <c r="H189" s="26">
        <v>4.59</v>
      </c>
      <c r="I189" s="16">
        <v>2.334</v>
      </c>
      <c r="J189" s="1">
        <v>25.0</v>
      </c>
      <c r="K189" s="16">
        <f t="shared" si="5"/>
        <v>4.790578496</v>
      </c>
      <c r="L189" s="20">
        <f t="shared" si="6"/>
        <v>2949.871465</v>
      </c>
      <c r="M189" s="25">
        <f t="shared" si="7"/>
        <v>3.757316468</v>
      </c>
      <c r="N189" s="25">
        <f t="shared" si="8"/>
        <v>15424.16452</v>
      </c>
      <c r="O189" s="25">
        <f t="shared" si="10"/>
        <v>2640793.025</v>
      </c>
      <c r="P189" s="35"/>
      <c r="Q189" s="7"/>
      <c r="R189" s="16"/>
    </row>
    <row r="190" ht="15.75" customHeight="1">
      <c r="A190" s="7">
        <v>42554.0</v>
      </c>
      <c r="B190" s="20">
        <v>1.438635053928E12</v>
      </c>
      <c r="C190" s="16">
        <f t="shared" si="1"/>
        <v>1.438635054</v>
      </c>
      <c r="D190" s="16">
        <f t="shared" si="2"/>
        <v>2.2</v>
      </c>
      <c r="E190" s="16">
        <f t="shared" si="3"/>
        <v>3.164997119</v>
      </c>
      <c r="F190" s="25">
        <f t="shared" si="4"/>
        <v>75.95993085</v>
      </c>
      <c r="G190" s="25">
        <f t="shared" si="9"/>
        <v>14225.39428</v>
      </c>
      <c r="H190" s="26">
        <v>4.25</v>
      </c>
      <c r="I190" s="16">
        <v>2.372</v>
      </c>
      <c r="J190" s="1">
        <v>25.0</v>
      </c>
      <c r="K190" s="16">
        <f t="shared" si="5"/>
        <v>5.004915444</v>
      </c>
      <c r="L190" s="20">
        <f t="shared" si="6"/>
        <v>2687.605396</v>
      </c>
      <c r="M190" s="25">
        <f t="shared" si="7"/>
        <v>4.239457788</v>
      </c>
      <c r="N190" s="25">
        <f t="shared" si="8"/>
        <v>15177.06577</v>
      </c>
      <c r="O190" s="25">
        <f t="shared" si="10"/>
        <v>2655970.091</v>
      </c>
      <c r="P190" s="35"/>
      <c r="Q190" s="7"/>
      <c r="R190" s="16"/>
    </row>
    <row r="191" ht="15.75" customHeight="1">
      <c r="A191" s="7">
        <v>42555.0</v>
      </c>
      <c r="B191" s="20">
        <v>1.453816457854E12</v>
      </c>
      <c r="C191" s="16">
        <f t="shared" si="1"/>
        <v>1.453816458</v>
      </c>
      <c r="D191" s="16">
        <f t="shared" si="2"/>
        <v>2.2</v>
      </c>
      <c r="E191" s="16">
        <f t="shared" si="3"/>
        <v>3.198396207</v>
      </c>
      <c r="F191" s="25">
        <f t="shared" si="4"/>
        <v>76.76150897</v>
      </c>
      <c r="G191" s="25">
        <f t="shared" si="9"/>
        <v>14302.15579</v>
      </c>
      <c r="H191" s="26">
        <v>4.54</v>
      </c>
      <c r="I191" s="16">
        <v>2.289</v>
      </c>
      <c r="J191" s="1">
        <v>25.0</v>
      </c>
      <c r="K191" s="16">
        <f t="shared" si="5"/>
        <v>4.880752612</v>
      </c>
      <c r="L191" s="20">
        <f t="shared" si="6"/>
        <v>2975.098296</v>
      </c>
      <c r="M191" s="25">
        <f t="shared" si="7"/>
        <v>3.870200309</v>
      </c>
      <c r="N191" s="25">
        <f t="shared" si="8"/>
        <v>15727.39187</v>
      </c>
      <c r="O191" s="25">
        <f t="shared" si="10"/>
        <v>2671697.483</v>
      </c>
      <c r="P191" s="35"/>
      <c r="Q191" s="7"/>
      <c r="R191" s="16"/>
    </row>
    <row r="192" ht="15.75" customHeight="1">
      <c r="A192" s="7">
        <v>42556.0</v>
      </c>
      <c r="B192" s="20">
        <v>1.486548920105E12</v>
      </c>
      <c r="C192" s="16">
        <f t="shared" si="1"/>
        <v>1.48654892</v>
      </c>
      <c r="D192" s="16">
        <f t="shared" si="2"/>
        <v>2.2</v>
      </c>
      <c r="E192" s="16">
        <f t="shared" si="3"/>
        <v>3.270407624</v>
      </c>
      <c r="F192" s="25">
        <f t="shared" si="4"/>
        <v>78.48978298</v>
      </c>
      <c r="G192" s="25">
        <f t="shared" si="9"/>
        <v>14380.64557</v>
      </c>
      <c r="H192" s="26">
        <v>4.45</v>
      </c>
      <c r="I192" s="16">
        <v>2.388</v>
      </c>
      <c r="J192" s="1">
        <v>25.0</v>
      </c>
      <c r="K192" s="16">
        <f t="shared" si="5"/>
        <v>5.206488938</v>
      </c>
      <c r="L192" s="20">
        <f t="shared" si="6"/>
        <v>2795.226131</v>
      </c>
      <c r="M192" s="25">
        <f t="shared" si="7"/>
        <v>4.211991051</v>
      </c>
      <c r="N192" s="25">
        <f t="shared" si="8"/>
        <v>15075.37688</v>
      </c>
      <c r="O192" s="25">
        <f t="shared" si="10"/>
        <v>2686772.86</v>
      </c>
      <c r="P192" s="35"/>
      <c r="Q192" s="7"/>
      <c r="R192" s="16"/>
    </row>
    <row r="193" ht="15.75" customHeight="1">
      <c r="A193" s="7">
        <v>42557.0</v>
      </c>
      <c r="B193" s="20">
        <v>1.395629530595E12</v>
      </c>
      <c r="C193" s="16">
        <f t="shared" si="1"/>
        <v>1.395629531</v>
      </c>
      <c r="D193" s="16">
        <f t="shared" si="2"/>
        <v>2.2</v>
      </c>
      <c r="E193" s="16">
        <f t="shared" si="3"/>
        <v>3.070384967</v>
      </c>
      <c r="F193" s="25">
        <f t="shared" si="4"/>
        <v>73.68923922</v>
      </c>
      <c r="G193" s="25">
        <f t="shared" si="9"/>
        <v>14454.33481</v>
      </c>
      <c r="H193" s="26">
        <v>4.47</v>
      </c>
      <c r="I193" s="16">
        <v>2.618</v>
      </c>
      <c r="J193" s="1">
        <v>25.0</v>
      </c>
      <c r="K193" s="16">
        <f t="shared" si="5"/>
        <v>5.35884523</v>
      </c>
      <c r="L193" s="20">
        <f t="shared" si="6"/>
        <v>2561.115355</v>
      </c>
      <c r="M193" s="25">
        <f t="shared" si="7"/>
        <v>4.315848507</v>
      </c>
      <c r="N193" s="25">
        <f t="shared" si="8"/>
        <v>13750.95493</v>
      </c>
      <c r="O193" s="25">
        <f t="shared" si="10"/>
        <v>2700523.815</v>
      </c>
      <c r="P193" s="35"/>
      <c r="Q193" s="7"/>
      <c r="R193" s="16"/>
    </row>
    <row r="194" ht="15.75" customHeight="1">
      <c r="A194" s="7">
        <v>42558.0</v>
      </c>
      <c r="B194" s="20">
        <v>1.276207225025E12</v>
      </c>
      <c r="C194" s="16">
        <f t="shared" si="1"/>
        <v>1.276207225</v>
      </c>
      <c r="D194" s="16">
        <f t="shared" si="2"/>
        <v>2.2</v>
      </c>
      <c r="E194" s="16">
        <f t="shared" si="3"/>
        <v>2.807655895</v>
      </c>
      <c r="F194" s="25">
        <f t="shared" si="4"/>
        <v>67.38374148</v>
      </c>
      <c r="G194" s="25">
        <f t="shared" si="9"/>
        <v>14521.71855</v>
      </c>
      <c r="H194" s="26">
        <v>4.11</v>
      </c>
      <c r="I194" s="16">
        <v>3.0</v>
      </c>
      <c r="J194" s="1">
        <v>25.0</v>
      </c>
      <c r="K194" s="16">
        <f t="shared" si="5"/>
        <v>5.61531179</v>
      </c>
      <c r="L194" s="20">
        <f t="shared" si="6"/>
        <v>2055</v>
      </c>
      <c r="M194" s="25">
        <f t="shared" si="7"/>
        <v>4.918521276</v>
      </c>
      <c r="N194" s="25">
        <f t="shared" si="8"/>
        <v>12000</v>
      </c>
      <c r="O194" s="25">
        <f t="shared" si="10"/>
        <v>2712523.815</v>
      </c>
      <c r="P194" s="35"/>
      <c r="Q194" s="7"/>
      <c r="R194" s="16"/>
    </row>
    <row r="195" ht="15.75" customHeight="1">
      <c r="A195" s="7">
        <v>42559.0</v>
      </c>
      <c r="B195" s="20">
        <v>1.01169195771E12</v>
      </c>
      <c r="C195" s="16">
        <f t="shared" si="1"/>
        <v>1.011691958</v>
      </c>
      <c r="D195" s="16">
        <f t="shared" si="2"/>
        <v>2.2</v>
      </c>
      <c r="E195" s="16">
        <f t="shared" si="3"/>
        <v>2.225722307</v>
      </c>
      <c r="F195" s="25">
        <f t="shared" si="4"/>
        <v>53.41733537</v>
      </c>
      <c r="G195" s="25">
        <f t="shared" si="9"/>
        <v>14575.13589</v>
      </c>
      <c r="H195" s="26">
        <v>4.22</v>
      </c>
      <c r="I195" s="16">
        <v>3.512</v>
      </c>
      <c r="J195" s="1">
        <v>25.0</v>
      </c>
      <c r="K195" s="16">
        <f t="shared" si="5"/>
        <v>5.211157828</v>
      </c>
      <c r="L195" s="20">
        <f t="shared" si="6"/>
        <v>1802.3918</v>
      </c>
      <c r="M195" s="25">
        <f t="shared" si="7"/>
        <v>4.445537484</v>
      </c>
      <c r="N195" s="25">
        <f t="shared" si="8"/>
        <v>10250.56948</v>
      </c>
      <c r="O195" s="25">
        <f t="shared" si="10"/>
        <v>2722774.384</v>
      </c>
      <c r="P195" s="35"/>
      <c r="Q195" s="7"/>
      <c r="R195" s="16"/>
    </row>
    <row r="196" ht="15.75" customHeight="1">
      <c r="A196" s="7">
        <v>42560.0</v>
      </c>
      <c r="B196" s="20">
        <v>1.110416596227E12</v>
      </c>
      <c r="C196" s="16">
        <f t="shared" si="1"/>
        <v>1.110416596</v>
      </c>
      <c r="D196" s="16">
        <f t="shared" si="2"/>
        <v>2.2</v>
      </c>
      <c r="E196" s="16">
        <f t="shared" si="3"/>
        <v>2.442916512</v>
      </c>
      <c r="F196" s="25">
        <f t="shared" si="4"/>
        <v>58.62999628</v>
      </c>
      <c r="G196" s="25">
        <f t="shared" si="9"/>
        <v>14633.76588</v>
      </c>
      <c r="H196" s="26">
        <v>4.16</v>
      </c>
      <c r="I196" s="16">
        <v>2.775</v>
      </c>
      <c r="J196" s="1">
        <v>25.0</v>
      </c>
      <c r="K196" s="16">
        <f t="shared" si="5"/>
        <v>4.519395547</v>
      </c>
      <c r="L196" s="20">
        <f t="shared" si="6"/>
        <v>2248.648649</v>
      </c>
      <c r="M196" s="25">
        <f t="shared" si="7"/>
        <v>3.911015377</v>
      </c>
      <c r="N196" s="25">
        <f t="shared" si="8"/>
        <v>12972.97297</v>
      </c>
      <c r="O196" s="25">
        <f t="shared" si="10"/>
        <v>2735747.357</v>
      </c>
      <c r="P196" s="35"/>
      <c r="Q196" s="7"/>
      <c r="R196" s="16"/>
    </row>
    <row r="197" ht="15.75" customHeight="1">
      <c r="A197" s="7">
        <v>42561.0</v>
      </c>
      <c r="B197" s="20">
        <v>1.443009905278E12</v>
      </c>
      <c r="C197" s="16">
        <f t="shared" si="1"/>
        <v>1.443009905</v>
      </c>
      <c r="D197" s="16">
        <f t="shared" si="2"/>
        <v>2.2</v>
      </c>
      <c r="E197" s="16">
        <f t="shared" si="3"/>
        <v>3.174621792</v>
      </c>
      <c r="F197" s="25">
        <f t="shared" si="4"/>
        <v>76.190923</v>
      </c>
      <c r="G197" s="25">
        <f t="shared" si="9"/>
        <v>14709.95681</v>
      </c>
      <c r="H197" s="26">
        <v>4.1</v>
      </c>
      <c r="I197" s="16">
        <v>2.483</v>
      </c>
      <c r="J197" s="1">
        <v>25.0</v>
      </c>
      <c r="K197" s="16">
        <f t="shared" si="5"/>
        <v>5.255057272</v>
      </c>
      <c r="L197" s="20">
        <f t="shared" si="6"/>
        <v>2476.842529</v>
      </c>
      <c r="M197" s="25">
        <f t="shared" si="7"/>
        <v>4.614196629</v>
      </c>
      <c r="N197" s="25">
        <f t="shared" si="8"/>
        <v>14498.59041</v>
      </c>
      <c r="O197" s="25">
        <f t="shared" si="10"/>
        <v>2750245.948</v>
      </c>
      <c r="P197" s="35"/>
      <c r="Q197" s="7"/>
      <c r="R197" s="16"/>
    </row>
    <row r="198" ht="15.75" customHeight="1">
      <c r="A198" s="7">
        <v>42562.0</v>
      </c>
      <c r="B198" s="20">
        <v>1.312548932616E12</v>
      </c>
      <c r="C198" s="16">
        <f t="shared" si="1"/>
        <v>1.312548933</v>
      </c>
      <c r="D198" s="16">
        <f t="shared" si="2"/>
        <v>2.2</v>
      </c>
      <c r="E198" s="16">
        <f t="shared" si="3"/>
        <v>2.887607652</v>
      </c>
      <c r="F198" s="25">
        <f t="shared" si="4"/>
        <v>69.30258364</v>
      </c>
      <c r="G198" s="25">
        <f t="shared" si="9"/>
        <v>14779.25939</v>
      </c>
      <c r="H198" s="26">
        <v>4.09</v>
      </c>
      <c r="I198" s="16">
        <v>2.205</v>
      </c>
      <c r="J198" s="1">
        <v>25.0</v>
      </c>
      <c r="K198" s="16">
        <f t="shared" si="5"/>
        <v>4.244783248</v>
      </c>
      <c r="L198" s="20">
        <f t="shared" si="6"/>
        <v>2782.312925</v>
      </c>
      <c r="M198" s="25">
        <f t="shared" si="7"/>
        <v>3.736239534</v>
      </c>
      <c r="N198" s="25">
        <f t="shared" si="8"/>
        <v>16326.53061</v>
      </c>
      <c r="O198" s="25">
        <f t="shared" si="10"/>
        <v>2766572.478</v>
      </c>
      <c r="P198" s="35"/>
      <c r="Q198" s="7"/>
      <c r="R198" s="16"/>
    </row>
    <row r="199" ht="15.75" customHeight="1">
      <c r="A199" s="7">
        <v>42563.0</v>
      </c>
      <c r="B199" s="20">
        <v>1.457339571547E12</v>
      </c>
      <c r="C199" s="16">
        <f t="shared" si="1"/>
        <v>1.457339572</v>
      </c>
      <c r="D199" s="16">
        <f t="shared" si="2"/>
        <v>2.2</v>
      </c>
      <c r="E199" s="16">
        <f t="shared" si="3"/>
        <v>3.206147057</v>
      </c>
      <c r="F199" s="25">
        <f t="shared" si="4"/>
        <v>76.94752938</v>
      </c>
      <c r="G199" s="25">
        <f t="shared" si="9"/>
        <v>14856.20692</v>
      </c>
      <c r="H199" s="26">
        <v>4.15</v>
      </c>
      <c r="I199" s="16">
        <v>2.075</v>
      </c>
      <c r="J199" s="1">
        <v>25.0</v>
      </c>
      <c r="K199" s="16">
        <f t="shared" si="5"/>
        <v>4.435170096</v>
      </c>
      <c r="L199" s="20">
        <f t="shared" si="6"/>
        <v>3000</v>
      </c>
      <c r="M199" s="25">
        <f t="shared" si="7"/>
        <v>3.847376469</v>
      </c>
      <c r="N199" s="25">
        <f t="shared" si="8"/>
        <v>17349.39759</v>
      </c>
      <c r="O199" s="25">
        <f t="shared" si="10"/>
        <v>2783921.876</v>
      </c>
      <c r="P199" s="35"/>
      <c r="Q199" s="7"/>
      <c r="R199" s="16"/>
    </row>
    <row r="200" ht="15.75" customHeight="1">
      <c r="A200" s="7">
        <v>42564.0</v>
      </c>
      <c r="B200" s="20">
        <v>1.376894673687E12</v>
      </c>
      <c r="C200" s="16">
        <f t="shared" si="1"/>
        <v>1.376894674</v>
      </c>
      <c r="D200" s="16">
        <f t="shared" si="2"/>
        <v>2.2</v>
      </c>
      <c r="E200" s="16">
        <f t="shared" si="3"/>
        <v>3.029168282</v>
      </c>
      <c r="F200" s="25">
        <f t="shared" si="4"/>
        <v>72.70003877</v>
      </c>
      <c r="G200" s="25">
        <f t="shared" si="9"/>
        <v>14928.90696</v>
      </c>
      <c r="H200" s="26">
        <v>4.14</v>
      </c>
      <c r="I200" s="16">
        <v>2.254</v>
      </c>
      <c r="J200" s="1">
        <v>25.0</v>
      </c>
      <c r="K200" s="16">
        <f t="shared" si="5"/>
        <v>4.551830205</v>
      </c>
      <c r="L200" s="20">
        <f t="shared" si="6"/>
        <v>2755.102041</v>
      </c>
      <c r="M200" s="25">
        <f t="shared" si="7"/>
        <v>3.958113222</v>
      </c>
      <c r="N200" s="25">
        <f t="shared" si="8"/>
        <v>15971.60603</v>
      </c>
      <c r="O200" s="25">
        <f t="shared" si="10"/>
        <v>2799893.482</v>
      </c>
      <c r="P200" s="35"/>
      <c r="Q200" s="7"/>
      <c r="R200" s="16"/>
    </row>
    <row r="201" ht="15.75" customHeight="1">
      <c r="A201" s="7">
        <v>42565.0</v>
      </c>
      <c r="B201" s="20">
        <v>1.519178225695E12</v>
      </c>
      <c r="C201" s="16">
        <f t="shared" si="1"/>
        <v>1.519178226</v>
      </c>
      <c r="D201" s="16">
        <f t="shared" si="2"/>
        <v>2.2</v>
      </c>
      <c r="E201" s="16">
        <f t="shared" si="3"/>
        <v>3.342192097</v>
      </c>
      <c r="F201" s="25">
        <f t="shared" si="4"/>
        <v>80.21261032</v>
      </c>
      <c r="G201" s="25">
        <f t="shared" si="9"/>
        <v>15009.11957</v>
      </c>
      <c r="H201" s="26">
        <v>4.15</v>
      </c>
      <c r="I201" s="16">
        <v>2.323</v>
      </c>
      <c r="J201" s="1">
        <v>25.0</v>
      </c>
      <c r="K201" s="16">
        <f t="shared" si="5"/>
        <v>5.175941493</v>
      </c>
      <c r="L201" s="20">
        <f t="shared" si="6"/>
        <v>2679.724494</v>
      </c>
      <c r="M201" s="25">
        <f t="shared" si="7"/>
        <v>4.489973344</v>
      </c>
      <c r="N201" s="25">
        <f t="shared" si="8"/>
        <v>15497.20189</v>
      </c>
      <c r="O201" s="25">
        <f t="shared" si="10"/>
        <v>2815390.684</v>
      </c>
      <c r="P201" s="35"/>
      <c r="Q201" s="7"/>
      <c r="R201" s="16"/>
    </row>
    <row r="202" ht="15.75" customHeight="1">
      <c r="A202" s="7">
        <v>42566.0</v>
      </c>
      <c r="B202" s="20">
        <v>1.376479947641E12</v>
      </c>
      <c r="C202" s="16">
        <f t="shared" si="1"/>
        <v>1.376479948</v>
      </c>
      <c r="D202" s="16">
        <f t="shared" si="2"/>
        <v>2.2</v>
      </c>
      <c r="E202" s="16">
        <f t="shared" si="3"/>
        <v>3.028255885</v>
      </c>
      <c r="F202" s="25">
        <f t="shared" si="4"/>
        <v>72.67814124</v>
      </c>
      <c r="G202" s="25">
        <f t="shared" si="9"/>
        <v>15081.79771</v>
      </c>
      <c r="H202" s="26">
        <v>4.16</v>
      </c>
      <c r="I202" s="16">
        <v>2.633</v>
      </c>
      <c r="J202" s="1">
        <v>25.0</v>
      </c>
      <c r="K202" s="16">
        <f t="shared" si="5"/>
        <v>5.315598496</v>
      </c>
      <c r="L202" s="20">
        <f t="shared" si="6"/>
        <v>2369.920243</v>
      </c>
      <c r="M202" s="25">
        <f t="shared" si="7"/>
        <v>4.60003716</v>
      </c>
      <c r="N202" s="25">
        <f t="shared" si="8"/>
        <v>13672.61679</v>
      </c>
      <c r="O202" s="25">
        <f t="shared" si="10"/>
        <v>2829063.3</v>
      </c>
      <c r="P202" s="35"/>
      <c r="Q202" s="7"/>
      <c r="R202" s="16"/>
    </row>
    <row r="203" ht="15.75" customHeight="1">
      <c r="A203" s="7">
        <v>42567.0</v>
      </c>
      <c r="B203" s="20">
        <v>1.498894601246E12</v>
      </c>
      <c r="C203" s="16">
        <f t="shared" si="1"/>
        <v>1.498894601</v>
      </c>
      <c r="D203" s="16">
        <f t="shared" si="2"/>
        <v>2.2</v>
      </c>
      <c r="E203" s="16">
        <f t="shared" si="3"/>
        <v>3.297568123</v>
      </c>
      <c r="F203" s="25">
        <f t="shared" si="4"/>
        <v>79.14163495</v>
      </c>
      <c r="G203" s="25">
        <f t="shared" si="9"/>
        <v>15160.93935</v>
      </c>
      <c r="H203" s="26">
        <v>4.13</v>
      </c>
      <c r="I203" s="16">
        <v>2.304</v>
      </c>
      <c r="J203" s="1">
        <v>25.0</v>
      </c>
      <c r="K203" s="16">
        <f t="shared" si="5"/>
        <v>5.065064637</v>
      </c>
      <c r="L203" s="20">
        <f t="shared" si="6"/>
        <v>2688.802083</v>
      </c>
      <c r="M203" s="25">
        <f t="shared" si="7"/>
        <v>4.415068448</v>
      </c>
      <c r="N203" s="25">
        <f t="shared" si="8"/>
        <v>15625</v>
      </c>
      <c r="O203" s="25">
        <f t="shared" si="10"/>
        <v>2844688.3</v>
      </c>
      <c r="P203" s="35"/>
      <c r="Q203" s="7"/>
      <c r="R203" s="16"/>
    </row>
    <row r="204" ht="15.75" customHeight="1">
      <c r="A204" s="7">
        <v>42568.0</v>
      </c>
      <c r="B204" s="20">
        <v>1.608409860074E12</v>
      </c>
      <c r="C204" s="16">
        <f t="shared" si="1"/>
        <v>1.60840986</v>
      </c>
      <c r="D204" s="16">
        <f t="shared" si="2"/>
        <v>2.2</v>
      </c>
      <c r="E204" s="16">
        <f t="shared" si="3"/>
        <v>3.538501692</v>
      </c>
      <c r="F204" s="25">
        <f t="shared" si="4"/>
        <v>84.92404061</v>
      </c>
      <c r="G204" s="25">
        <f t="shared" si="9"/>
        <v>15245.86339</v>
      </c>
      <c r="H204" s="26">
        <v>4.19</v>
      </c>
      <c r="I204" s="16">
        <v>2.297</v>
      </c>
      <c r="J204" s="1">
        <v>25.0</v>
      </c>
      <c r="K204" s="16">
        <f t="shared" si="5"/>
        <v>5.418625591</v>
      </c>
      <c r="L204" s="20">
        <f t="shared" si="6"/>
        <v>2736.177623</v>
      </c>
      <c r="M204" s="25">
        <f t="shared" si="7"/>
        <v>4.655621033</v>
      </c>
      <c r="N204" s="25">
        <f t="shared" si="8"/>
        <v>15672.61646</v>
      </c>
      <c r="O204" s="25">
        <f t="shared" si="10"/>
        <v>2860360.917</v>
      </c>
      <c r="P204" s="35"/>
      <c r="Q204" s="7"/>
      <c r="R204" s="16"/>
    </row>
    <row r="205" ht="15.75" customHeight="1">
      <c r="A205" s="7">
        <v>42569.0</v>
      </c>
      <c r="B205" s="20">
        <v>1.541045794655E12</v>
      </c>
      <c r="C205" s="16">
        <f t="shared" si="1"/>
        <v>1.541045795</v>
      </c>
      <c r="D205" s="16">
        <f t="shared" si="2"/>
        <v>2.2</v>
      </c>
      <c r="E205" s="16">
        <f t="shared" si="3"/>
        <v>3.390300748</v>
      </c>
      <c r="F205" s="25">
        <f t="shared" si="4"/>
        <v>81.36721796</v>
      </c>
      <c r="G205" s="25">
        <f t="shared" si="9"/>
        <v>15327.2306</v>
      </c>
      <c r="H205" s="26">
        <v>4.15</v>
      </c>
      <c r="I205" s="16">
        <v>2.432</v>
      </c>
      <c r="J205" s="1">
        <v>25.0</v>
      </c>
      <c r="K205" s="16">
        <f t="shared" si="5"/>
        <v>5.496807613</v>
      </c>
      <c r="L205" s="20">
        <f t="shared" si="6"/>
        <v>2559.621711</v>
      </c>
      <c r="M205" s="25">
        <f t="shared" si="7"/>
        <v>4.768315038</v>
      </c>
      <c r="N205" s="25">
        <f t="shared" si="8"/>
        <v>14802.63158</v>
      </c>
      <c r="O205" s="25">
        <f t="shared" si="10"/>
        <v>2875163.549</v>
      </c>
      <c r="P205" s="35"/>
      <c r="Q205" s="7"/>
      <c r="R205" s="16"/>
    </row>
    <row r="206" ht="15.75" customHeight="1">
      <c r="A206" s="7">
        <v>42570.0</v>
      </c>
      <c r="B206" s="20">
        <v>1.473956523005E12</v>
      </c>
      <c r="C206" s="16">
        <f t="shared" si="1"/>
        <v>1.473956523</v>
      </c>
      <c r="D206" s="16">
        <f t="shared" si="2"/>
        <v>2.2</v>
      </c>
      <c r="E206" s="16">
        <f t="shared" si="3"/>
        <v>3.242704351</v>
      </c>
      <c r="F206" s="25">
        <f t="shared" si="4"/>
        <v>77.82490441</v>
      </c>
      <c r="G206" s="25">
        <f t="shared" si="9"/>
        <v>15405.05551</v>
      </c>
      <c r="H206" s="26">
        <v>4.15</v>
      </c>
      <c r="I206" s="16">
        <v>2.531</v>
      </c>
      <c r="J206" s="1">
        <v>25.0</v>
      </c>
      <c r="K206" s="16">
        <f t="shared" si="5"/>
        <v>5.471523141</v>
      </c>
      <c r="L206" s="20">
        <f t="shared" si="6"/>
        <v>2459.502173</v>
      </c>
      <c r="M206" s="25">
        <f t="shared" si="7"/>
        <v>4.74638152</v>
      </c>
      <c r="N206" s="25">
        <f t="shared" si="8"/>
        <v>14223.62702</v>
      </c>
      <c r="O206" s="25">
        <f t="shared" si="10"/>
        <v>2889387.176</v>
      </c>
      <c r="P206" s="35"/>
      <c r="Q206" s="7"/>
      <c r="R206" s="16"/>
    </row>
    <row r="207" ht="15.75" customHeight="1">
      <c r="A207" s="7">
        <v>42571.0</v>
      </c>
      <c r="B207" s="20">
        <v>1.450572039573E12</v>
      </c>
      <c r="C207" s="16">
        <f t="shared" si="1"/>
        <v>1.45057204</v>
      </c>
      <c r="D207" s="16">
        <f t="shared" si="2"/>
        <v>2.2</v>
      </c>
      <c r="E207" s="16">
        <f t="shared" si="3"/>
        <v>3.191258487</v>
      </c>
      <c r="F207" s="25">
        <f t="shared" si="4"/>
        <v>76.59020369</v>
      </c>
      <c r="G207" s="25">
        <f t="shared" si="9"/>
        <v>15481.64571</v>
      </c>
      <c r="H207" s="26">
        <v>4.13</v>
      </c>
      <c r="I207" s="16">
        <v>2.697</v>
      </c>
      <c r="J207" s="1">
        <v>25.0</v>
      </c>
      <c r="K207" s="16">
        <f t="shared" si="5"/>
        <v>5.73788276</v>
      </c>
      <c r="L207" s="20">
        <f t="shared" si="6"/>
        <v>2296.996663</v>
      </c>
      <c r="M207" s="25">
        <f t="shared" si="7"/>
        <v>5.001544294</v>
      </c>
      <c r="N207" s="25">
        <f t="shared" si="8"/>
        <v>13348.16463</v>
      </c>
      <c r="O207" s="25">
        <f t="shared" si="10"/>
        <v>2902735.34</v>
      </c>
      <c r="P207" s="35"/>
      <c r="Q207" s="7"/>
      <c r="R207" s="16"/>
    </row>
    <row r="208" ht="15.75" customHeight="1">
      <c r="A208" s="7">
        <v>42572.0</v>
      </c>
      <c r="B208" s="20">
        <v>1.339646690505E12</v>
      </c>
      <c r="C208" s="16">
        <f t="shared" si="1"/>
        <v>1.339646691</v>
      </c>
      <c r="D208" s="16">
        <f t="shared" si="2"/>
        <v>2.2</v>
      </c>
      <c r="E208" s="16">
        <f t="shared" si="3"/>
        <v>2.947222719</v>
      </c>
      <c r="F208" s="25">
        <f t="shared" si="4"/>
        <v>70.73334526</v>
      </c>
      <c r="G208" s="25">
        <f t="shared" si="9"/>
        <v>15552.37906</v>
      </c>
      <c r="H208" s="26">
        <v>4.12</v>
      </c>
      <c r="I208" s="16">
        <v>2.712</v>
      </c>
      <c r="J208" s="1">
        <v>25.0</v>
      </c>
      <c r="K208" s="16">
        <f t="shared" si="5"/>
        <v>5.328578676</v>
      </c>
      <c r="L208" s="20">
        <f t="shared" si="6"/>
        <v>2278.761062</v>
      </c>
      <c r="M208" s="25">
        <f t="shared" si="7"/>
        <v>4.65603962</v>
      </c>
      <c r="N208" s="25">
        <f t="shared" si="8"/>
        <v>13274.33628</v>
      </c>
      <c r="O208" s="25">
        <f t="shared" si="10"/>
        <v>2916009.676</v>
      </c>
      <c r="P208" s="35"/>
      <c r="Q208" s="7"/>
      <c r="R208" s="16"/>
    </row>
    <row r="209" ht="15.75" customHeight="1">
      <c r="A209" s="7">
        <v>42573.0</v>
      </c>
      <c r="B209" s="20">
        <v>1.344340001883E12</v>
      </c>
      <c r="C209" s="16">
        <f t="shared" si="1"/>
        <v>1.344340002</v>
      </c>
      <c r="D209" s="16">
        <f t="shared" si="2"/>
        <v>2.2</v>
      </c>
      <c r="E209" s="16">
        <f t="shared" si="3"/>
        <v>2.957548004</v>
      </c>
      <c r="F209" s="25">
        <f t="shared" si="4"/>
        <v>70.9811521</v>
      </c>
      <c r="G209" s="25">
        <f t="shared" si="9"/>
        <v>15623.36021</v>
      </c>
      <c r="H209" s="26">
        <v>4.04</v>
      </c>
      <c r="I209" s="16">
        <v>2.628</v>
      </c>
      <c r="J209" s="1">
        <v>25.0</v>
      </c>
      <c r="K209" s="16">
        <f t="shared" si="5"/>
        <v>5.181624103</v>
      </c>
      <c r="L209" s="20">
        <f t="shared" si="6"/>
        <v>2305.936073</v>
      </c>
      <c r="M209" s="25">
        <f t="shared" si="7"/>
        <v>4.617288805</v>
      </c>
      <c r="N209" s="25">
        <f t="shared" si="8"/>
        <v>13698.63014</v>
      </c>
      <c r="O209" s="25">
        <f t="shared" si="10"/>
        <v>2929708.307</v>
      </c>
      <c r="P209" s="35"/>
      <c r="Q209" s="7"/>
      <c r="R209" s="16"/>
    </row>
    <row r="210" ht="15.75" customHeight="1">
      <c r="A210" s="7">
        <v>42574.0</v>
      </c>
      <c r="B210" s="20">
        <v>1.409291181146E12</v>
      </c>
      <c r="C210" s="16">
        <f t="shared" si="1"/>
        <v>1.409291181</v>
      </c>
      <c r="D210" s="16">
        <f t="shared" si="2"/>
        <v>2.2</v>
      </c>
      <c r="E210" s="16">
        <f t="shared" si="3"/>
        <v>3.100440599</v>
      </c>
      <c r="F210" s="25">
        <f t="shared" si="4"/>
        <v>74.41057436</v>
      </c>
      <c r="G210" s="25">
        <f t="shared" si="9"/>
        <v>15697.77078</v>
      </c>
      <c r="H210" s="26">
        <v>4.06</v>
      </c>
      <c r="I210" s="16">
        <v>2.722</v>
      </c>
      <c r="J210" s="1">
        <v>25.0</v>
      </c>
      <c r="K210" s="16">
        <f t="shared" si="5"/>
        <v>5.626266206</v>
      </c>
      <c r="L210" s="20">
        <f t="shared" si="6"/>
        <v>2237.325496</v>
      </c>
      <c r="M210" s="25">
        <f t="shared" si="7"/>
        <v>4.988807473</v>
      </c>
      <c r="N210" s="25">
        <f t="shared" si="8"/>
        <v>13225.56943</v>
      </c>
      <c r="O210" s="25">
        <f t="shared" si="10"/>
        <v>2942933.876</v>
      </c>
      <c r="P210" s="35"/>
      <c r="Q210" s="7"/>
      <c r="R210" s="16"/>
    </row>
    <row r="211" ht="15.75" customHeight="1">
      <c r="A211" s="7">
        <v>42575.0</v>
      </c>
      <c r="B211" s="20">
        <v>1.344183899227E12</v>
      </c>
      <c r="C211" s="16">
        <f t="shared" si="1"/>
        <v>1.344183899</v>
      </c>
      <c r="D211" s="16">
        <f t="shared" si="2"/>
        <v>2.2</v>
      </c>
      <c r="E211" s="16">
        <f t="shared" si="3"/>
        <v>2.957204578</v>
      </c>
      <c r="F211" s="25">
        <f t="shared" si="4"/>
        <v>70.97290988</v>
      </c>
      <c r="G211" s="25">
        <f t="shared" si="9"/>
        <v>15768.74369</v>
      </c>
      <c r="H211" s="26">
        <v>4.07</v>
      </c>
      <c r="I211" s="16">
        <v>2.424</v>
      </c>
      <c r="J211" s="1">
        <v>25.0</v>
      </c>
      <c r="K211" s="16">
        <f t="shared" si="5"/>
        <v>4.778842599</v>
      </c>
      <c r="L211" s="20">
        <f t="shared" si="6"/>
        <v>2518.564356</v>
      </c>
      <c r="M211" s="25">
        <f t="shared" si="7"/>
        <v>4.226986082</v>
      </c>
      <c r="N211" s="25">
        <f t="shared" si="8"/>
        <v>14851.48515</v>
      </c>
      <c r="O211" s="25">
        <f t="shared" si="10"/>
        <v>2957785.361</v>
      </c>
      <c r="P211" s="35"/>
      <c r="Q211" s="7"/>
      <c r="R211" s="16"/>
    </row>
    <row r="212" ht="15.75" customHeight="1">
      <c r="A212" s="7">
        <v>42576.0</v>
      </c>
      <c r="B212" s="20">
        <v>1.427319902575E12</v>
      </c>
      <c r="C212" s="16">
        <f t="shared" si="1"/>
        <v>1.427319903</v>
      </c>
      <c r="D212" s="16">
        <f t="shared" si="2"/>
        <v>2.2</v>
      </c>
      <c r="E212" s="16">
        <f t="shared" si="3"/>
        <v>3.140103786</v>
      </c>
      <c r="F212" s="25">
        <f t="shared" si="4"/>
        <v>75.36249086</v>
      </c>
      <c r="G212" s="25">
        <f t="shared" si="9"/>
        <v>15844.10619</v>
      </c>
      <c r="H212" s="26">
        <v>4.03</v>
      </c>
      <c r="I212" s="16">
        <v>2.496</v>
      </c>
      <c r="J212" s="1">
        <v>25.0</v>
      </c>
      <c r="K212" s="16">
        <f t="shared" si="5"/>
        <v>5.225132699</v>
      </c>
      <c r="L212" s="20">
        <f t="shared" si="6"/>
        <v>2421.875</v>
      </c>
      <c r="M212" s="25">
        <f t="shared" si="7"/>
        <v>4.667612337</v>
      </c>
      <c r="N212" s="25">
        <f t="shared" si="8"/>
        <v>14423.07692</v>
      </c>
      <c r="O212" s="25">
        <f t="shared" si="10"/>
        <v>2972208.438</v>
      </c>
      <c r="P212" s="35"/>
      <c r="Q212" s="7"/>
      <c r="R212" s="16"/>
    </row>
    <row r="213" ht="15.75" customHeight="1">
      <c r="A213" s="7">
        <v>42577.0</v>
      </c>
      <c r="B213" s="20">
        <v>1.306116875682E12</v>
      </c>
      <c r="C213" s="16">
        <f t="shared" si="1"/>
        <v>1.306116876</v>
      </c>
      <c r="D213" s="16">
        <f t="shared" si="2"/>
        <v>2.2</v>
      </c>
      <c r="E213" s="16">
        <f t="shared" si="3"/>
        <v>2.873457127</v>
      </c>
      <c r="F213" s="25">
        <f t="shared" si="4"/>
        <v>68.96297104</v>
      </c>
      <c r="G213" s="25">
        <f t="shared" si="9"/>
        <v>15913.06916</v>
      </c>
      <c r="H213" s="26">
        <v>3.97</v>
      </c>
      <c r="I213" s="16">
        <v>2.571</v>
      </c>
      <c r="J213" s="1">
        <v>25.0</v>
      </c>
      <c r="K213" s="16">
        <f t="shared" si="5"/>
        <v>4.925105515</v>
      </c>
      <c r="L213" s="20">
        <f t="shared" si="6"/>
        <v>2316.21937</v>
      </c>
      <c r="M213" s="25">
        <f t="shared" si="7"/>
        <v>4.466090643</v>
      </c>
      <c r="N213" s="25">
        <f t="shared" si="8"/>
        <v>14002.33372</v>
      </c>
      <c r="O213" s="25">
        <f t="shared" si="10"/>
        <v>2986210.772</v>
      </c>
      <c r="P213" s="35"/>
      <c r="Q213" s="7"/>
      <c r="R213" s="16"/>
    </row>
    <row r="214" ht="15.75" customHeight="1">
      <c r="A214" s="7">
        <v>42578.0</v>
      </c>
      <c r="B214" s="20">
        <v>1.451538288946E12</v>
      </c>
      <c r="C214" s="16">
        <f t="shared" si="1"/>
        <v>1.451538289</v>
      </c>
      <c r="D214" s="16">
        <f t="shared" si="2"/>
        <v>2.2</v>
      </c>
      <c r="E214" s="16">
        <f t="shared" si="3"/>
        <v>3.193384236</v>
      </c>
      <c r="F214" s="25">
        <f t="shared" si="4"/>
        <v>76.64122166</v>
      </c>
      <c r="G214" s="25">
        <f t="shared" si="9"/>
        <v>15989.71038</v>
      </c>
      <c r="H214" s="26">
        <v>3.96</v>
      </c>
      <c r="I214" s="16">
        <v>2.424</v>
      </c>
      <c r="J214" s="1">
        <v>25.0</v>
      </c>
      <c r="K214" s="16">
        <f t="shared" si="5"/>
        <v>5.160508925</v>
      </c>
      <c r="L214" s="20">
        <f t="shared" si="6"/>
        <v>2450.49505</v>
      </c>
      <c r="M214" s="25">
        <f t="shared" si="7"/>
        <v>4.69137175</v>
      </c>
      <c r="N214" s="25">
        <f t="shared" si="8"/>
        <v>14851.48515</v>
      </c>
      <c r="O214" s="25">
        <f t="shared" si="10"/>
        <v>3001062.257</v>
      </c>
      <c r="P214" s="35"/>
      <c r="Q214" s="7"/>
      <c r="R214" s="16"/>
    </row>
    <row r="215" ht="15.75" customHeight="1">
      <c r="A215" s="7">
        <v>42579.0</v>
      </c>
      <c r="B215" s="20">
        <v>1.35112135509E12</v>
      </c>
      <c r="C215" s="16">
        <f t="shared" si="1"/>
        <v>1.351121355</v>
      </c>
      <c r="D215" s="16">
        <f t="shared" si="2"/>
        <v>2.2</v>
      </c>
      <c r="E215" s="16">
        <f t="shared" si="3"/>
        <v>2.972466981</v>
      </c>
      <c r="F215" s="25">
        <f t="shared" si="4"/>
        <v>71.33920755</v>
      </c>
      <c r="G215" s="25">
        <f t="shared" si="9"/>
        <v>16061.04959</v>
      </c>
      <c r="H215" s="26">
        <v>3.97</v>
      </c>
      <c r="I215" s="16">
        <v>2.522</v>
      </c>
      <c r="J215" s="1">
        <v>25.0</v>
      </c>
      <c r="K215" s="16">
        <f t="shared" si="5"/>
        <v>4.997707818</v>
      </c>
      <c r="L215" s="20">
        <f t="shared" si="6"/>
        <v>2361.221253</v>
      </c>
      <c r="M215" s="25">
        <f t="shared" si="7"/>
        <v>4.531926485</v>
      </c>
      <c r="N215" s="25">
        <f t="shared" si="8"/>
        <v>14274.38541</v>
      </c>
      <c r="O215" s="25">
        <f t="shared" si="10"/>
        <v>3015336.642</v>
      </c>
      <c r="P215" s="35"/>
      <c r="Q215" s="7"/>
      <c r="R215" s="16"/>
    </row>
    <row r="216" ht="15.75" customHeight="1">
      <c r="A216" s="7">
        <v>42580.0</v>
      </c>
      <c r="B216" s="20">
        <v>1.452645546638E12</v>
      </c>
      <c r="C216" s="16">
        <f t="shared" si="1"/>
        <v>1.452645547</v>
      </c>
      <c r="D216" s="16">
        <f t="shared" si="2"/>
        <v>2.2</v>
      </c>
      <c r="E216" s="16">
        <f t="shared" si="3"/>
        <v>3.195820203</v>
      </c>
      <c r="F216" s="25">
        <f t="shared" si="4"/>
        <v>76.69968486</v>
      </c>
      <c r="G216" s="25">
        <f t="shared" si="9"/>
        <v>16137.74927</v>
      </c>
      <c r="H216" s="26">
        <v>4.08</v>
      </c>
      <c r="I216" s="16">
        <v>2.304</v>
      </c>
      <c r="J216" s="1">
        <v>25.0</v>
      </c>
      <c r="K216" s="16">
        <f t="shared" si="5"/>
        <v>4.908779831</v>
      </c>
      <c r="L216" s="20">
        <f t="shared" si="6"/>
        <v>2656.25</v>
      </c>
      <c r="M216" s="25">
        <f t="shared" si="7"/>
        <v>4.331276322</v>
      </c>
      <c r="N216" s="25">
        <f t="shared" si="8"/>
        <v>15625</v>
      </c>
      <c r="O216" s="25">
        <f t="shared" si="10"/>
        <v>3030961.642</v>
      </c>
      <c r="P216" s="35"/>
      <c r="Q216" s="7"/>
      <c r="R216" s="16"/>
    </row>
    <row r="217" ht="15.75" customHeight="1">
      <c r="A217" s="7">
        <v>42581.0</v>
      </c>
      <c r="B217" s="20">
        <v>1.417776185842E12</v>
      </c>
      <c r="C217" s="16">
        <f t="shared" si="1"/>
        <v>1.417776186</v>
      </c>
      <c r="D217" s="16">
        <f t="shared" si="2"/>
        <v>2.2</v>
      </c>
      <c r="E217" s="16">
        <f t="shared" si="3"/>
        <v>3.119107609</v>
      </c>
      <c r="F217" s="25">
        <f t="shared" si="4"/>
        <v>74.85858261</v>
      </c>
      <c r="G217" s="25">
        <f t="shared" si="9"/>
        <v>16212.60785</v>
      </c>
      <c r="H217" s="26">
        <v>4.06</v>
      </c>
      <c r="I217" s="16">
        <v>2.558</v>
      </c>
      <c r="J217" s="1">
        <v>25.0</v>
      </c>
      <c r="K217" s="16">
        <f t="shared" si="5"/>
        <v>5.319118176</v>
      </c>
      <c r="L217" s="20">
        <f t="shared" si="6"/>
        <v>2380.766224</v>
      </c>
      <c r="M217" s="25">
        <f t="shared" si="7"/>
        <v>4.716459466</v>
      </c>
      <c r="N217" s="25">
        <f t="shared" si="8"/>
        <v>14073.49492</v>
      </c>
      <c r="O217" s="25">
        <f t="shared" si="10"/>
        <v>3045035.137</v>
      </c>
      <c r="P217" s="35"/>
      <c r="Q217" s="7"/>
      <c r="R217" s="16"/>
    </row>
    <row r="218" ht="15.75" customHeight="1">
      <c r="A218" s="7">
        <v>42582.0</v>
      </c>
      <c r="B218" s="20">
        <v>1.462130974726E12</v>
      </c>
      <c r="C218" s="16">
        <f t="shared" si="1"/>
        <v>1.462130975</v>
      </c>
      <c r="D218" s="16">
        <f t="shared" si="2"/>
        <v>2.2</v>
      </c>
      <c r="E218" s="16">
        <f t="shared" si="3"/>
        <v>3.216688144</v>
      </c>
      <c r="F218" s="25">
        <f t="shared" si="4"/>
        <v>77.20051547</v>
      </c>
      <c r="G218" s="25">
        <f t="shared" si="9"/>
        <v>16289.80837</v>
      </c>
      <c r="H218" s="26">
        <v>4.01</v>
      </c>
      <c r="I218" s="16">
        <v>2.254</v>
      </c>
      <c r="J218" s="1">
        <v>25.0</v>
      </c>
      <c r="K218" s="16">
        <f t="shared" si="5"/>
        <v>4.833610052</v>
      </c>
      <c r="L218" s="20">
        <f t="shared" si="6"/>
        <v>2668.589175</v>
      </c>
      <c r="M218" s="25">
        <f t="shared" si="7"/>
        <v>4.339400545</v>
      </c>
      <c r="N218" s="25">
        <f t="shared" si="8"/>
        <v>15971.60603</v>
      </c>
      <c r="O218" s="25">
        <f t="shared" si="10"/>
        <v>3061006.743</v>
      </c>
      <c r="P218" s="35"/>
      <c r="Q218" s="7"/>
      <c r="R218" s="16"/>
    </row>
    <row r="219" ht="15.75" customHeight="1">
      <c r="A219" s="7">
        <v>42583.0</v>
      </c>
      <c r="B219" s="20">
        <v>1.51666183974E12</v>
      </c>
      <c r="C219" s="16">
        <f t="shared" si="1"/>
        <v>1.51666184</v>
      </c>
      <c r="D219" s="16">
        <f t="shared" si="2"/>
        <v>2.2</v>
      </c>
      <c r="E219" s="16">
        <f t="shared" si="3"/>
        <v>3.336656047</v>
      </c>
      <c r="F219" s="25">
        <f t="shared" si="4"/>
        <v>80.07974514</v>
      </c>
      <c r="G219" s="25">
        <f t="shared" si="9"/>
        <v>16369.88811</v>
      </c>
      <c r="H219" s="26">
        <v>3.86</v>
      </c>
      <c r="I219" s="16">
        <v>2.432</v>
      </c>
      <c r="J219" s="1">
        <v>25.0</v>
      </c>
      <c r="K219" s="16">
        <f t="shared" si="5"/>
        <v>5.409831672</v>
      </c>
      <c r="L219" s="20">
        <f t="shared" si="6"/>
        <v>2380.756579</v>
      </c>
      <c r="M219" s="25">
        <f t="shared" si="7"/>
        <v>5.045438865</v>
      </c>
      <c r="N219" s="25">
        <f t="shared" si="8"/>
        <v>14802.63158</v>
      </c>
      <c r="O219" s="25">
        <f t="shared" si="10"/>
        <v>3075809.375</v>
      </c>
      <c r="P219" s="35"/>
      <c r="Q219" s="7"/>
      <c r="R219" s="16"/>
    </row>
    <row r="220" ht="15.75" customHeight="1">
      <c r="A220" s="7">
        <v>42584.0</v>
      </c>
      <c r="B220" s="20">
        <v>1.519584549525E12</v>
      </c>
      <c r="C220" s="16">
        <f t="shared" si="1"/>
        <v>1.51958455</v>
      </c>
      <c r="D220" s="16">
        <f t="shared" si="2"/>
        <v>2.2</v>
      </c>
      <c r="E220" s="16">
        <f t="shared" si="3"/>
        <v>3.343086009</v>
      </c>
      <c r="F220" s="25">
        <f t="shared" si="4"/>
        <v>80.23406421</v>
      </c>
      <c r="G220" s="25">
        <f t="shared" si="9"/>
        <v>16450.12218</v>
      </c>
      <c r="H220" s="26">
        <v>3.64</v>
      </c>
      <c r="I220" s="16">
        <v>2.424</v>
      </c>
      <c r="J220" s="1">
        <v>25.0</v>
      </c>
      <c r="K220" s="16">
        <f t="shared" si="5"/>
        <v>5.40242699</v>
      </c>
      <c r="L220" s="20">
        <f t="shared" si="6"/>
        <v>2252.475248</v>
      </c>
      <c r="M220" s="25">
        <f t="shared" si="7"/>
        <v>5.343059661</v>
      </c>
      <c r="N220" s="25">
        <f t="shared" si="8"/>
        <v>14851.48515</v>
      </c>
      <c r="O220" s="25">
        <f t="shared" si="10"/>
        <v>3090660.86</v>
      </c>
      <c r="P220" s="35"/>
      <c r="Q220" s="7"/>
      <c r="R220" s="16"/>
    </row>
    <row r="221" ht="15.75" customHeight="1">
      <c r="A221" s="7">
        <v>42585.0</v>
      </c>
      <c r="B221" s="20">
        <v>1.451706907307E12</v>
      </c>
      <c r="C221" s="16">
        <f t="shared" si="1"/>
        <v>1.451706907</v>
      </c>
      <c r="D221" s="16">
        <f t="shared" si="2"/>
        <v>2.2</v>
      </c>
      <c r="E221" s="16">
        <f t="shared" si="3"/>
        <v>3.193755196</v>
      </c>
      <c r="F221" s="25">
        <f t="shared" si="4"/>
        <v>76.65012471</v>
      </c>
      <c r="G221" s="25">
        <f t="shared" si="9"/>
        <v>16526.7723</v>
      </c>
      <c r="H221" s="26">
        <v>3.72</v>
      </c>
      <c r="I221" s="16">
        <v>2.404</v>
      </c>
      <c r="J221" s="1">
        <v>25.0</v>
      </c>
      <c r="K221" s="16">
        <f t="shared" si="5"/>
        <v>5.118524994</v>
      </c>
      <c r="L221" s="20">
        <f t="shared" si="6"/>
        <v>2321.131448</v>
      </c>
      <c r="M221" s="25">
        <f t="shared" si="7"/>
        <v>4.953411285</v>
      </c>
      <c r="N221" s="25">
        <f t="shared" si="8"/>
        <v>14975.0416</v>
      </c>
      <c r="O221" s="25">
        <f t="shared" si="10"/>
        <v>3105635.902</v>
      </c>
      <c r="P221" s="35"/>
      <c r="Q221" s="7"/>
      <c r="R221" s="16"/>
    </row>
    <row r="222" ht="15.75" customHeight="1">
      <c r="A222" s="7">
        <v>42586.0</v>
      </c>
      <c r="B222" s="20">
        <v>1.591537586492E12</v>
      </c>
      <c r="C222" s="16">
        <f t="shared" si="1"/>
        <v>1.591537586</v>
      </c>
      <c r="D222" s="16">
        <f t="shared" si="2"/>
        <v>2.2</v>
      </c>
      <c r="E222" s="16">
        <f t="shared" si="3"/>
        <v>3.50138269</v>
      </c>
      <c r="F222" s="25">
        <f t="shared" si="4"/>
        <v>84.03318457</v>
      </c>
      <c r="G222" s="25">
        <f t="shared" si="9"/>
        <v>16610.80549</v>
      </c>
      <c r="H222" s="26">
        <v>3.75</v>
      </c>
      <c r="I222" s="16">
        <v>2.424</v>
      </c>
      <c r="J222" s="1">
        <v>25.0</v>
      </c>
      <c r="K222" s="16">
        <f t="shared" si="5"/>
        <v>5.658234427</v>
      </c>
      <c r="L222" s="20">
        <f t="shared" si="6"/>
        <v>2320.544554</v>
      </c>
      <c r="M222" s="25">
        <f t="shared" si="7"/>
        <v>5.43190505</v>
      </c>
      <c r="N222" s="25">
        <f t="shared" si="8"/>
        <v>14851.48515</v>
      </c>
      <c r="O222" s="25">
        <f t="shared" si="10"/>
        <v>3120487.387</v>
      </c>
      <c r="P222" s="35"/>
      <c r="Q222" s="7"/>
      <c r="R222" s="16"/>
    </row>
    <row r="223" ht="15.75" customHeight="1">
      <c r="A223" s="7">
        <v>42587.0</v>
      </c>
      <c r="B223" s="20">
        <v>1.552916827843E12</v>
      </c>
      <c r="C223" s="16">
        <f t="shared" si="1"/>
        <v>1.552916828</v>
      </c>
      <c r="D223" s="16">
        <f t="shared" si="2"/>
        <v>2.2</v>
      </c>
      <c r="E223" s="16">
        <f t="shared" si="3"/>
        <v>3.416417021</v>
      </c>
      <c r="F223" s="25">
        <f t="shared" si="4"/>
        <v>81.99400851</v>
      </c>
      <c r="G223" s="25">
        <f t="shared" si="9"/>
        <v>16692.7995</v>
      </c>
      <c r="H223" s="26">
        <v>3.73</v>
      </c>
      <c r="I223" s="16">
        <v>2.345</v>
      </c>
      <c r="J223" s="1">
        <v>25.0</v>
      </c>
      <c r="K223" s="16">
        <f t="shared" si="5"/>
        <v>5.34099861</v>
      </c>
      <c r="L223" s="20">
        <f t="shared" si="6"/>
        <v>2385.927505</v>
      </c>
      <c r="M223" s="25">
        <f t="shared" si="7"/>
        <v>5.154851205</v>
      </c>
      <c r="N223" s="25">
        <f t="shared" si="8"/>
        <v>15351.81237</v>
      </c>
      <c r="O223" s="25">
        <f t="shared" si="10"/>
        <v>3135839.199</v>
      </c>
      <c r="P223" s="35"/>
      <c r="Q223" s="7"/>
      <c r="R223" s="16"/>
    </row>
    <row r="224" ht="15.75" customHeight="1">
      <c r="A224" s="7">
        <v>42588.0</v>
      </c>
      <c r="B224" s="20">
        <v>1.568341585949E12</v>
      </c>
      <c r="C224" s="16">
        <f t="shared" si="1"/>
        <v>1.568341586</v>
      </c>
      <c r="D224" s="16">
        <f t="shared" si="2"/>
        <v>2.2</v>
      </c>
      <c r="E224" s="16">
        <f t="shared" si="3"/>
        <v>3.450351489</v>
      </c>
      <c r="F224" s="25">
        <f t="shared" si="4"/>
        <v>82.80843574</v>
      </c>
      <c r="G224" s="25">
        <f t="shared" si="9"/>
        <v>16775.60793</v>
      </c>
      <c r="H224" s="26">
        <v>3.76</v>
      </c>
      <c r="I224" s="16">
        <v>2.544</v>
      </c>
      <c r="J224" s="1">
        <v>25.0</v>
      </c>
      <c r="K224" s="16">
        <f t="shared" si="5"/>
        <v>5.851796125</v>
      </c>
      <c r="L224" s="20">
        <f t="shared" si="6"/>
        <v>2216.981132</v>
      </c>
      <c r="M224" s="25">
        <f t="shared" si="7"/>
        <v>5.602783524</v>
      </c>
      <c r="N224" s="25">
        <f t="shared" si="8"/>
        <v>14150.9434</v>
      </c>
      <c r="O224" s="25">
        <f t="shared" si="10"/>
        <v>3149990.143</v>
      </c>
      <c r="P224" s="35"/>
      <c r="Q224" s="7"/>
      <c r="R224" s="16"/>
    </row>
    <row r="225" ht="15.75" customHeight="1">
      <c r="A225" s="7">
        <v>42589.0</v>
      </c>
      <c r="B225" s="20">
        <v>1.441727798985E12</v>
      </c>
      <c r="C225" s="16">
        <f t="shared" si="1"/>
        <v>1.441727799</v>
      </c>
      <c r="D225" s="16">
        <f t="shared" si="2"/>
        <v>2.2</v>
      </c>
      <c r="E225" s="16">
        <f t="shared" si="3"/>
        <v>3.171801158</v>
      </c>
      <c r="F225" s="25">
        <f t="shared" si="4"/>
        <v>76.12322779</v>
      </c>
      <c r="G225" s="25">
        <f t="shared" si="9"/>
        <v>16851.73116</v>
      </c>
      <c r="H225" s="26">
        <v>3.78</v>
      </c>
      <c r="I225" s="16">
        <v>2.657</v>
      </c>
      <c r="J225" s="1">
        <v>25.0</v>
      </c>
      <c r="K225" s="16">
        <f t="shared" si="5"/>
        <v>5.618317117</v>
      </c>
      <c r="L225" s="20">
        <f t="shared" si="6"/>
        <v>2133.985698</v>
      </c>
      <c r="M225" s="25">
        <f t="shared" si="7"/>
        <v>5.350778207</v>
      </c>
      <c r="N225" s="25">
        <f t="shared" si="8"/>
        <v>13549.11554</v>
      </c>
      <c r="O225" s="25">
        <f t="shared" si="10"/>
        <v>3163539.258</v>
      </c>
      <c r="P225" s="35"/>
      <c r="Q225" s="7"/>
      <c r="R225" s="16"/>
    </row>
    <row r="226" ht="15.75" customHeight="1">
      <c r="A226" s="7">
        <v>42590.0</v>
      </c>
      <c r="B226" s="20">
        <v>1.468201877352E12</v>
      </c>
      <c r="C226" s="16">
        <f t="shared" si="1"/>
        <v>1.468201877</v>
      </c>
      <c r="D226" s="16">
        <f t="shared" si="2"/>
        <v>2.2</v>
      </c>
      <c r="E226" s="16">
        <f t="shared" si="3"/>
        <v>3.23004413</v>
      </c>
      <c r="F226" s="25">
        <f t="shared" si="4"/>
        <v>77.52105912</v>
      </c>
      <c r="G226" s="25">
        <f t="shared" si="9"/>
        <v>16929.25222</v>
      </c>
      <c r="H226" s="26">
        <v>3.79</v>
      </c>
      <c r="I226" s="16">
        <v>2.522</v>
      </c>
      <c r="J226" s="1">
        <v>25.0</v>
      </c>
      <c r="K226" s="16">
        <f t="shared" si="5"/>
        <v>5.430780864</v>
      </c>
      <c r="L226" s="20">
        <f t="shared" si="6"/>
        <v>2254.163362</v>
      </c>
      <c r="M226" s="25">
        <f t="shared" si="7"/>
        <v>5.158525359</v>
      </c>
      <c r="N226" s="25">
        <f t="shared" si="8"/>
        <v>14274.38541</v>
      </c>
      <c r="O226" s="25">
        <f t="shared" si="10"/>
        <v>3177813.644</v>
      </c>
      <c r="P226" s="35"/>
      <c r="Q226" s="7"/>
      <c r="R226" s="16"/>
    </row>
    <row r="227" ht="15.75" customHeight="1">
      <c r="A227" s="7">
        <v>42591.0</v>
      </c>
      <c r="B227" s="20">
        <v>1.575314131577E12</v>
      </c>
      <c r="C227" s="16">
        <f t="shared" si="1"/>
        <v>1.575314132</v>
      </c>
      <c r="D227" s="16">
        <f t="shared" si="2"/>
        <v>2.2</v>
      </c>
      <c r="E227" s="16">
        <f t="shared" si="3"/>
        <v>3.465691089</v>
      </c>
      <c r="F227" s="25">
        <f t="shared" si="4"/>
        <v>83.17658615</v>
      </c>
      <c r="G227" s="25">
        <f t="shared" si="9"/>
        <v>17012.4288</v>
      </c>
      <c r="H227" s="26">
        <v>3.76</v>
      </c>
      <c r="I227" s="16">
        <v>2.38</v>
      </c>
      <c r="J227" s="1">
        <v>25.0</v>
      </c>
      <c r="K227" s="16">
        <f t="shared" si="5"/>
        <v>5.498896529</v>
      </c>
      <c r="L227" s="20">
        <f t="shared" si="6"/>
        <v>2369.747899</v>
      </c>
      <c r="M227" s="25">
        <f t="shared" si="7"/>
        <v>5.264900932</v>
      </c>
      <c r="N227" s="25">
        <f t="shared" si="8"/>
        <v>15126.05042</v>
      </c>
      <c r="O227" s="25">
        <f t="shared" si="10"/>
        <v>3192939.694</v>
      </c>
      <c r="P227" s="35"/>
      <c r="Q227" s="7"/>
      <c r="R227" s="16"/>
    </row>
    <row r="228" ht="15.75" customHeight="1">
      <c r="A228" s="7">
        <v>42592.0</v>
      </c>
      <c r="B228" s="20">
        <v>1.484128250368E12</v>
      </c>
      <c r="C228" s="16">
        <f t="shared" si="1"/>
        <v>1.48412825</v>
      </c>
      <c r="D228" s="16">
        <f t="shared" si="2"/>
        <v>2.2</v>
      </c>
      <c r="E228" s="16">
        <f t="shared" si="3"/>
        <v>3.265082151</v>
      </c>
      <c r="F228" s="25">
        <f t="shared" si="4"/>
        <v>78.36197162</v>
      </c>
      <c r="G228" s="25">
        <f t="shared" si="9"/>
        <v>17090.79078</v>
      </c>
      <c r="H228" s="26">
        <v>3.72</v>
      </c>
      <c r="I228" s="16">
        <v>2.576</v>
      </c>
      <c r="J228" s="1">
        <v>25.0</v>
      </c>
      <c r="K228" s="16">
        <f t="shared" si="5"/>
        <v>5.607234414</v>
      </c>
      <c r="L228" s="20">
        <f t="shared" si="6"/>
        <v>2166.149068</v>
      </c>
      <c r="M228" s="25">
        <f t="shared" si="7"/>
        <v>5.426355884</v>
      </c>
      <c r="N228" s="25">
        <f t="shared" si="8"/>
        <v>13975.15528</v>
      </c>
      <c r="O228" s="25">
        <f t="shared" si="10"/>
        <v>3206914.849</v>
      </c>
      <c r="P228" s="35"/>
      <c r="Q228" s="7"/>
      <c r="R228" s="16"/>
    </row>
    <row r="229" ht="15.75" customHeight="1">
      <c r="A229" s="7">
        <v>42593.0</v>
      </c>
      <c r="B229" s="20">
        <v>1.568254388893E12</v>
      </c>
      <c r="C229" s="16">
        <f t="shared" si="1"/>
        <v>1.568254389</v>
      </c>
      <c r="D229" s="16">
        <f t="shared" si="2"/>
        <v>2.2</v>
      </c>
      <c r="E229" s="16">
        <f t="shared" si="3"/>
        <v>3.450159656</v>
      </c>
      <c r="F229" s="25">
        <f t="shared" si="4"/>
        <v>82.80383173</v>
      </c>
      <c r="G229" s="25">
        <f t="shared" si="9"/>
        <v>17173.59461</v>
      </c>
      <c r="H229" s="26">
        <v>3.74</v>
      </c>
      <c r="I229" s="16">
        <v>2.441</v>
      </c>
      <c r="J229" s="1">
        <v>25.0</v>
      </c>
      <c r="K229" s="16">
        <f t="shared" si="5"/>
        <v>5.614559813</v>
      </c>
      <c r="L229" s="20">
        <f t="shared" si="6"/>
        <v>2298.238427</v>
      </c>
      <c r="M229" s="25">
        <f t="shared" si="7"/>
        <v>5.404389125</v>
      </c>
      <c r="N229" s="25">
        <f t="shared" si="8"/>
        <v>14748.05408</v>
      </c>
      <c r="O229" s="25">
        <f t="shared" si="10"/>
        <v>3221662.903</v>
      </c>
      <c r="P229" s="35"/>
      <c r="Q229" s="7"/>
      <c r="R229" s="16"/>
    </row>
    <row r="230" ht="15.75" customHeight="1">
      <c r="A230" s="7">
        <v>42594.0</v>
      </c>
      <c r="B230" s="20">
        <v>1.582469133658E12</v>
      </c>
      <c r="C230" s="16">
        <f t="shared" si="1"/>
        <v>1.582469134</v>
      </c>
      <c r="D230" s="16">
        <f t="shared" si="2"/>
        <v>2.2</v>
      </c>
      <c r="E230" s="16">
        <f t="shared" si="3"/>
        <v>3.481432094</v>
      </c>
      <c r="F230" s="25">
        <f t="shared" si="4"/>
        <v>83.55437026</v>
      </c>
      <c r="G230" s="25">
        <f t="shared" si="9"/>
        <v>17257.14898</v>
      </c>
      <c r="H230" s="26">
        <v>3.71</v>
      </c>
      <c r="I230" s="16">
        <v>2.408</v>
      </c>
      <c r="J230" s="1">
        <v>25.0</v>
      </c>
      <c r="K230" s="16">
        <f t="shared" si="5"/>
        <v>5.588858988</v>
      </c>
      <c r="L230" s="20">
        <f t="shared" si="6"/>
        <v>2311.046512</v>
      </c>
      <c r="M230" s="25">
        <f t="shared" si="7"/>
        <v>5.423151579</v>
      </c>
      <c r="N230" s="25">
        <f t="shared" si="8"/>
        <v>14950.16611</v>
      </c>
      <c r="O230" s="25">
        <f t="shared" si="10"/>
        <v>3236613.069</v>
      </c>
      <c r="P230" s="35"/>
      <c r="Q230" s="7"/>
      <c r="R230" s="16"/>
    </row>
    <row r="231" ht="15.75" customHeight="1">
      <c r="A231" s="7">
        <v>42595.0</v>
      </c>
      <c r="B231" s="20">
        <v>1.602419057787E12</v>
      </c>
      <c r="C231" s="16">
        <f t="shared" si="1"/>
        <v>1.602419058</v>
      </c>
      <c r="D231" s="16">
        <f t="shared" si="2"/>
        <v>2.2</v>
      </c>
      <c r="E231" s="16">
        <f t="shared" si="3"/>
        <v>3.525321927</v>
      </c>
      <c r="F231" s="25">
        <f t="shared" si="4"/>
        <v>84.60772625</v>
      </c>
      <c r="G231" s="25">
        <f t="shared" si="9"/>
        <v>17341.7567</v>
      </c>
      <c r="H231" s="26">
        <v>3.71</v>
      </c>
      <c r="I231" s="16">
        <v>2.361</v>
      </c>
      <c r="J231" s="1">
        <v>25.0</v>
      </c>
      <c r="K231" s="16">
        <f t="shared" si="5"/>
        <v>5.548856713</v>
      </c>
      <c r="L231" s="20">
        <f t="shared" si="6"/>
        <v>2357.052097</v>
      </c>
      <c r="M231" s="25">
        <f t="shared" si="7"/>
        <v>5.384335355</v>
      </c>
      <c r="N231" s="25">
        <f t="shared" si="8"/>
        <v>15247.77637</v>
      </c>
      <c r="O231" s="25">
        <f t="shared" si="10"/>
        <v>3251860.846</v>
      </c>
      <c r="P231" s="35"/>
      <c r="Q231" s="7"/>
      <c r="R231" s="16"/>
    </row>
    <row r="232" ht="15.75" customHeight="1">
      <c r="A232" s="7">
        <v>42596.0</v>
      </c>
      <c r="B232" s="20">
        <v>1.562142191902E12</v>
      </c>
      <c r="C232" s="16">
        <f t="shared" si="1"/>
        <v>1.562142192</v>
      </c>
      <c r="D232" s="16">
        <f t="shared" si="2"/>
        <v>2.2</v>
      </c>
      <c r="E232" s="16">
        <f t="shared" si="3"/>
        <v>3.436712822</v>
      </c>
      <c r="F232" s="25">
        <f t="shared" si="4"/>
        <v>82.48110773</v>
      </c>
      <c r="G232" s="25">
        <f t="shared" si="9"/>
        <v>17424.23781</v>
      </c>
      <c r="H232" s="26">
        <v>3.65</v>
      </c>
      <c r="I232" s="16">
        <v>2.599</v>
      </c>
      <c r="J232" s="1">
        <v>25.0</v>
      </c>
      <c r="K232" s="16">
        <f t="shared" si="5"/>
        <v>5.95467775</v>
      </c>
      <c r="L232" s="20">
        <f t="shared" si="6"/>
        <v>2106.579454</v>
      </c>
      <c r="M232" s="25">
        <f t="shared" si="7"/>
        <v>5.873106822</v>
      </c>
      <c r="N232" s="25">
        <f t="shared" si="8"/>
        <v>13851.48134</v>
      </c>
      <c r="O232" s="25">
        <f t="shared" si="10"/>
        <v>3265712.327</v>
      </c>
      <c r="P232" s="35"/>
      <c r="Q232" s="7"/>
      <c r="R232" s="16"/>
    </row>
    <row r="233" ht="15.75" customHeight="1">
      <c r="A233" s="7">
        <v>42597.0</v>
      </c>
      <c r="B233" s="20">
        <v>1.485921601297E12</v>
      </c>
      <c r="C233" s="16">
        <f t="shared" si="1"/>
        <v>1.485921601</v>
      </c>
      <c r="D233" s="16">
        <f t="shared" si="2"/>
        <v>2.2</v>
      </c>
      <c r="E233" s="16">
        <f t="shared" si="3"/>
        <v>3.269027523</v>
      </c>
      <c r="F233" s="25">
        <f t="shared" si="4"/>
        <v>78.45666055</v>
      </c>
      <c r="G233" s="25">
        <f t="shared" si="9"/>
        <v>17502.69447</v>
      </c>
      <c r="H233" s="26">
        <v>3.58</v>
      </c>
      <c r="I233" s="16">
        <v>2.662</v>
      </c>
      <c r="J233" s="1">
        <v>25.0</v>
      </c>
      <c r="K233" s="16">
        <f t="shared" si="5"/>
        <v>5.801434177</v>
      </c>
      <c r="L233" s="20">
        <f t="shared" si="6"/>
        <v>2017.28024</v>
      </c>
      <c r="M233" s="25">
        <f t="shared" si="7"/>
        <v>5.833844424</v>
      </c>
      <c r="N233" s="25">
        <f t="shared" si="8"/>
        <v>13523.66642</v>
      </c>
      <c r="O233" s="25">
        <f t="shared" si="10"/>
        <v>3279235.994</v>
      </c>
      <c r="P233" s="35"/>
      <c r="Q233" s="7"/>
      <c r="R233" s="16"/>
    </row>
    <row r="234" ht="15.75" customHeight="1">
      <c r="A234" s="7">
        <v>42598.0</v>
      </c>
      <c r="B234" s="20">
        <v>1.480888912743E12</v>
      </c>
      <c r="C234" s="16">
        <f t="shared" si="1"/>
        <v>1.480888913</v>
      </c>
      <c r="D234" s="16">
        <f t="shared" si="2"/>
        <v>2.2</v>
      </c>
      <c r="E234" s="16">
        <f t="shared" si="3"/>
        <v>3.257955608</v>
      </c>
      <c r="F234" s="25">
        <f t="shared" si="4"/>
        <v>78.19093459</v>
      </c>
      <c r="G234" s="25">
        <f t="shared" si="9"/>
        <v>17580.88541</v>
      </c>
      <c r="H234" s="26">
        <v>3.64</v>
      </c>
      <c r="I234" s="16">
        <v>2.642</v>
      </c>
      <c r="J234" s="1">
        <v>25.0</v>
      </c>
      <c r="K234" s="16">
        <f t="shared" si="5"/>
        <v>5.738345811</v>
      </c>
      <c r="L234" s="20">
        <f t="shared" si="6"/>
        <v>2066.6162</v>
      </c>
      <c r="M234" s="25">
        <f t="shared" si="7"/>
        <v>5.675287066</v>
      </c>
      <c r="N234" s="25">
        <f t="shared" si="8"/>
        <v>13626.04088</v>
      </c>
      <c r="O234" s="25">
        <f t="shared" si="10"/>
        <v>3292862.034</v>
      </c>
      <c r="P234" s="35"/>
      <c r="Q234" s="7"/>
      <c r="R234" s="16"/>
    </row>
    <row r="235" ht="15.75" customHeight="1">
      <c r="A235" s="7">
        <v>42599.0</v>
      </c>
      <c r="B235" s="20">
        <v>1.462023884176E12</v>
      </c>
      <c r="C235" s="16">
        <f t="shared" si="1"/>
        <v>1.462023884</v>
      </c>
      <c r="D235" s="16">
        <f t="shared" si="2"/>
        <v>2.2</v>
      </c>
      <c r="E235" s="16">
        <f t="shared" si="3"/>
        <v>3.216452545</v>
      </c>
      <c r="F235" s="25">
        <f t="shared" si="4"/>
        <v>77.19486108</v>
      </c>
      <c r="G235" s="25">
        <f t="shared" si="9"/>
        <v>17658.08027</v>
      </c>
      <c r="H235" s="26">
        <v>3.6</v>
      </c>
      <c r="I235" s="16">
        <v>2.835</v>
      </c>
      <c r="J235" s="1">
        <v>25.0</v>
      </c>
      <c r="K235" s="16">
        <f t="shared" si="5"/>
        <v>6.07909531</v>
      </c>
      <c r="L235" s="20">
        <f t="shared" si="6"/>
        <v>1904.761905</v>
      </c>
      <c r="M235" s="25">
        <f t="shared" si="7"/>
        <v>6.07909531</v>
      </c>
      <c r="N235" s="25">
        <f t="shared" si="8"/>
        <v>12698.4127</v>
      </c>
      <c r="O235" s="25">
        <f t="shared" si="10"/>
        <v>3305560.447</v>
      </c>
      <c r="P235" s="35"/>
      <c r="Q235" s="7"/>
      <c r="R235" s="16"/>
    </row>
    <row r="236" ht="15.75" customHeight="1">
      <c r="A236" s="7">
        <v>42600.0</v>
      </c>
      <c r="B236" s="20">
        <v>1.321550032177E12</v>
      </c>
      <c r="C236" s="16">
        <f t="shared" si="1"/>
        <v>1.321550032</v>
      </c>
      <c r="D236" s="16">
        <f t="shared" si="2"/>
        <v>2.2</v>
      </c>
      <c r="E236" s="16">
        <f t="shared" si="3"/>
        <v>2.907410071</v>
      </c>
      <c r="F236" s="25">
        <f t="shared" si="4"/>
        <v>69.7778417</v>
      </c>
      <c r="G236" s="25">
        <f t="shared" si="9"/>
        <v>17727.85811</v>
      </c>
      <c r="H236" s="26">
        <v>3.61</v>
      </c>
      <c r="I236" s="16">
        <v>2.623</v>
      </c>
      <c r="J236" s="1">
        <v>25.0</v>
      </c>
      <c r="K236" s="16">
        <f t="shared" si="5"/>
        <v>5.084091077</v>
      </c>
      <c r="L236" s="20">
        <f t="shared" si="6"/>
        <v>2064.430042</v>
      </c>
      <c r="M236" s="25">
        <f t="shared" si="7"/>
        <v>5.070007722</v>
      </c>
      <c r="N236" s="25">
        <f t="shared" si="8"/>
        <v>13724.74266</v>
      </c>
      <c r="O236" s="25">
        <f t="shared" si="10"/>
        <v>3319285.19</v>
      </c>
      <c r="P236" s="35"/>
      <c r="Q236" s="7"/>
      <c r="R236" s="16"/>
    </row>
    <row r="237" ht="15.75" customHeight="1">
      <c r="A237" s="7">
        <v>42601.0</v>
      </c>
      <c r="B237" s="20">
        <v>1.530874359035E12</v>
      </c>
      <c r="C237" s="16">
        <f t="shared" si="1"/>
        <v>1.530874359</v>
      </c>
      <c r="D237" s="16">
        <f t="shared" si="2"/>
        <v>2.2</v>
      </c>
      <c r="E237" s="16">
        <f t="shared" si="3"/>
        <v>3.36792359</v>
      </c>
      <c r="F237" s="25">
        <f t="shared" si="4"/>
        <v>80.83016616</v>
      </c>
      <c r="G237" s="25">
        <f t="shared" si="9"/>
        <v>17808.68828</v>
      </c>
      <c r="H237" s="26">
        <v>3.6</v>
      </c>
      <c r="I237" s="16">
        <v>2.254</v>
      </c>
      <c r="J237" s="1">
        <v>25.0</v>
      </c>
      <c r="K237" s="16">
        <f t="shared" si="5"/>
        <v>5.060866514</v>
      </c>
      <c r="L237" s="20">
        <f t="shared" si="6"/>
        <v>2395.740905</v>
      </c>
      <c r="M237" s="25">
        <f t="shared" si="7"/>
        <v>5.060866514</v>
      </c>
      <c r="N237" s="25">
        <f t="shared" si="8"/>
        <v>15971.60603</v>
      </c>
      <c r="O237" s="25">
        <f t="shared" si="10"/>
        <v>3335256.796</v>
      </c>
      <c r="P237" s="35"/>
      <c r="Q237" s="7"/>
      <c r="R237" s="16"/>
    </row>
    <row r="238" ht="15.75" customHeight="1">
      <c r="A238" s="7">
        <v>42602.0</v>
      </c>
      <c r="B238" s="20">
        <v>1.551029229686E12</v>
      </c>
      <c r="C238" s="16">
        <f t="shared" si="1"/>
        <v>1.55102923</v>
      </c>
      <c r="D238" s="16">
        <f t="shared" si="2"/>
        <v>2.2</v>
      </c>
      <c r="E238" s="16">
        <f t="shared" si="3"/>
        <v>3.412264305</v>
      </c>
      <c r="F238" s="25">
        <f t="shared" si="4"/>
        <v>81.89434333</v>
      </c>
      <c r="G238" s="25">
        <f t="shared" si="9"/>
        <v>17890.58262</v>
      </c>
      <c r="H238" s="26">
        <v>3.62</v>
      </c>
      <c r="I238" s="16">
        <v>2.396</v>
      </c>
      <c r="J238" s="1">
        <v>25.0</v>
      </c>
      <c r="K238" s="16">
        <f t="shared" si="5"/>
        <v>5.450523517</v>
      </c>
      <c r="L238" s="20">
        <f t="shared" si="6"/>
        <v>2266.277129</v>
      </c>
      <c r="M238" s="25">
        <f t="shared" si="7"/>
        <v>5.420410127</v>
      </c>
      <c r="N238" s="25">
        <f t="shared" si="8"/>
        <v>15025.04174</v>
      </c>
      <c r="O238" s="25">
        <f t="shared" si="10"/>
        <v>3350281.838</v>
      </c>
      <c r="P238" s="35"/>
      <c r="Q238" s="7"/>
      <c r="R238" s="16"/>
    </row>
    <row r="239" ht="15.75" customHeight="1">
      <c r="A239" s="7">
        <v>42603.0</v>
      </c>
      <c r="B239" s="20">
        <v>1.565021813335E12</v>
      </c>
      <c r="C239" s="16">
        <f t="shared" si="1"/>
        <v>1.565021813</v>
      </c>
      <c r="D239" s="16">
        <f t="shared" si="2"/>
        <v>2.2</v>
      </c>
      <c r="E239" s="16">
        <f t="shared" si="3"/>
        <v>3.443047989</v>
      </c>
      <c r="F239" s="25">
        <f t="shared" si="4"/>
        <v>82.63315174</v>
      </c>
      <c r="G239" s="25">
        <f t="shared" si="9"/>
        <v>17973.21577</v>
      </c>
      <c r="H239" s="26">
        <v>3.62</v>
      </c>
      <c r="I239" s="16">
        <v>2.361</v>
      </c>
      <c r="J239" s="1">
        <v>25.0</v>
      </c>
      <c r="K239" s="16">
        <f t="shared" si="5"/>
        <v>5.419357535</v>
      </c>
      <c r="L239" s="20">
        <f t="shared" si="6"/>
        <v>2299.872935</v>
      </c>
      <c r="M239" s="25">
        <f t="shared" si="7"/>
        <v>5.389416333</v>
      </c>
      <c r="N239" s="25">
        <f t="shared" si="8"/>
        <v>15247.77637</v>
      </c>
      <c r="O239" s="25">
        <f t="shared" si="10"/>
        <v>3365529.614</v>
      </c>
      <c r="P239" s="35"/>
      <c r="Q239" s="7"/>
      <c r="R239" s="16"/>
    </row>
    <row r="240" ht="15.75" customHeight="1">
      <c r="A240" s="7">
        <v>42604.0</v>
      </c>
      <c r="B240" s="20">
        <v>1.626427543026E12</v>
      </c>
      <c r="C240" s="16">
        <f t="shared" si="1"/>
        <v>1.626427543</v>
      </c>
      <c r="D240" s="16">
        <f t="shared" si="2"/>
        <v>2.2</v>
      </c>
      <c r="E240" s="16">
        <f t="shared" si="3"/>
        <v>3.578140595</v>
      </c>
      <c r="F240" s="25">
        <f t="shared" si="4"/>
        <v>85.87537427</v>
      </c>
      <c r="G240" s="25">
        <f t="shared" si="9"/>
        <v>18059.09115</v>
      </c>
      <c r="H240" s="26">
        <v>3.66</v>
      </c>
      <c r="I240" s="16">
        <v>2.315</v>
      </c>
      <c r="J240" s="1">
        <v>25.0</v>
      </c>
      <c r="K240" s="16">
        <f t="shared" si="5"/>
        <v>5.522263651</v>
      </c>
      <c r="L240" s="20">
        <f t="shared" si="6"/>
        <v>2371.490281</v>
      </c>
      <c r="M240" s="25">
        <f t="shared" si="7"/>
        <v>5.431734739</v>
      </c>
      <c r="N240" s="25">
        <f t="shared" si="8"/>
        <v>15550.75594</v>
      </c>
      <c r="O240" s="25">
        <f t="shared" si="10"/>
        <v>3381080.37</v>
      </c>
      <c r="P240" s="35"/>
      <c r="Q240" s="7"/>
      <c r="R240" s="16"/>
    </row>
    <row r="241" ht="15.75" customHeight="1">
      <c r="A241" s="7">
        <v>42605.0</v>
      </c>
      <c r="B241" s="20">
        <v>1.613366307997E12</v>
      </c>
      <c r="C241" s="16">
        <f t="shared" si="1"/>
        <v>1.613366308</v>
      </c>
      <c r="D241" s="16">
        <f t="shared" si="2"/>
        <v>2.2</v>
      </c>
      <c r="E241" s="16">
        <f t="shared" si="3"/>
        <v>3.549405878</v>
      </c>
      <c r="F241" s="25">
        <f t="shared" si="4"/>
        <v>85.18574106</v>
      </c>
      <c r="G241" s="25">
        <f t="shared" si="9"/>
        <v>18144.27689</v>
      </c>
      <c r="H241" s="26">
        <v>3.93</v>
      </c>
      <c r="I241" s="16">
        <v>2.449</v>
      </c>
      <c r="J241" s="1">
        <v>25.0</v>
      </c>
      <c r="K241" s="16">
        <f t="shared" si="5"/>
        <v>5.794996663</v>
      </c>
      <c r="L241" s="20">
        <f t="shared" si="6"/>
        <v>2407.104941</v>
      </c>
      <c r="M241" s="25">
        <f t="shared" si="7"/>
        <v>5.30839389</v>
      </c>
      <c r="N241" s="25">
        <f t="shared" si="8"/>
        <v>14699.8775</v>
      </c>
      <c r="O241" s="25">
        <f t="shared" si="10"/>
        <v>3395780.247</v>
      </c>
      <c r="P241" s="35"/>
      <c r="Q241" s="7"/>
      <c r="R241" s="16"/>
    </row>
    <row r="242" ht="15.75" customHeight="1">
      <c r="A242" s="7">
        <v>42606.0</v>
      </c>
      <c r="B242" s="20">
        <v>1.527666742223E12</v>
      </c>
      <c r="C242" s="16">
        <f t="shared" si="1"/>
        <v>1.527666742</v>
      </c>
      <c r="D242" s="16">
        <f t="shared" si="2"/>
        <v>2.2</v>
      </c>
      <c r="E242" s="16">
        <f t="shared" si="3"/>
        <v>3.360866833</v>
      </c>
      <c r="F242" s="25">
        <f t="shared" si="4"/>
        <v>80.66080399</v>
      </c>
      <c r="G242" s="25">
        <f t="shared" si="9"/>
        <v>18224.93769</v>
      </c>
      <c r="H242" s="26">
        <v>3.86</v>
      </c>
      <c r="I242" s="16">
        <v>2.535</v>
      </c>
      <c r="J242" s="1">
        <v>25.0</v>
      </c>
      <c r="K242" s="16">
        <f t="shared" si="5"/>
        <v>5.679864948</v>
      </c>
      <c r="L242" s="20">
        <f t="shared" si="6"/>
        <v>2284.023669</v>
      </c>
      <c r="M242" s="25">
        <f t="shared" si="7"/>
        <v>5.297283371</v>
      </c>
      <c r="N242" s="25">
        <f t="shared" si="8"/>
        <v>14201.18343</v>
      </c>
      <c r="O242" s="25">
        <f t="shared" si="10"/>
        <v>3409981.431</v>
      </c>
      <c r="P242" s="35"/>
      <c r="Q242" s="7"/>
      <c r="R242" s="16"/>
    </row>
    <row r="243" ht="15.75" customHeight="1">
      <c r="A243" s="7">
        <v>42607.0</v>
      </c>
      <c r="B243" s="20">
        <v>1.50458972938E12</v>
      </c>
      <c r="C243" s="16">
        <f t="shared" si="1"/>
        <v>1.504589729</v>
      </c>
      <c r="D243" s="16">
        <f t="shared" si="2"/>
        <v>2.2</v>
      </c>
      <c r="E243" s="16">
        <f t="shared" si="3"/>
        <v>3.310097405</v>
      </c>
      <c r="F243" s="25">
        <f t="shared" si="4"/>
        <v>79.44233771</v>
      </c>
      <c r="G243" s="25">
        <f t="shared" si="9"/>
        <v>18304.38003</v>
      </c>
      <c r="H243" s="26">
        <v>3.8</v>
      </c>
      <c r="I243" s="16">
        <v>2.604</v>
      </c>
      <c r="J243" s="1">
        <v>25.0</v>
      </c>
      <c r="K243" s="16">
        <f t="shared" si="5"/>
        <v>5.746329094</v>
      </c>
      <c r="L243" s="20">
        <f t="shared" si="6"/>
        <v>2188.940092</v>
      </c>
      <c r="M243" s="25">
        <f t="shared" si="7"/>
        <v>5.443890721</v>
      </c>
      <c r="N243" s="25">
        <f t="shared" si="8"/>
        <v>13824.88479</v>
      </c>
      <c r="O243" s="25">
        <f t="shared" si="10"/>
        <v>3423806.316</v>
      </c>
      <c r="P243" s="35"/>
      <c r="Q243" s="7"/>
      <c r="R243" s="16"/>
    </row>
    <row r="244" ht="15.75" customHeight="1">
      <c r="A244" s="7">
        <v>42608.0</v>
      </c>
      <c r="B244" s="20">
        <v>1.535761200881E12</v>
      </c>
      <c r="C244" s="16">
        <f t="shared" si="1"/>
        <v>1.535761201</v>
      </c>
      <c r="D244" s="16">
        <f t="shared" si="2"/>
        <v>2.2</v>
      </c>
      <c r="E244" s="16">
        <f t="shared" si="3"/>
        <v>3.378674642</v>
      </c>
      <c r="F244" s="25">
        <f t="shared" si="4"/>
        <v>81.08819141</v>
      </c>
      <c r="G244" s="25">
        <f t="shared" si="9"/>
        <v>18385.46822</v>
      </c>
      <c r="H244" s="26">
        <v>3.83</v>
      </c>
      <c r="I244" s="16">
        <v>2.576</v>
      </c>
      <c r="J244" s="1">
        <v>25.0</v>
      </c>
      <c r="K244" s="16">
        <f t="shared" si="5"/>
        <v>5.802310585</v>
      </c>
      <c r="L244" s="20">
        <f t="shared" si="6"/>
        <v>2230.201863</v>
      </c>
      <c r="M244" s="25">
        <f t="shared" si="7"/>
        <v>5.453868957</v>
      </c>
      <c r="N244" s="25">
        <f t="shared" si="8"/>
        <v>13975.15528</v>
      </c>
      <c r="O244" s="25">
        <f t="shared" si="10"/>
        <v>3437781.471</v>
      </c>
      <c r="P244" s="35"/>
      <c r="Q244" s="7"/>
      <c r="R244" s="16"/>
    </row>
    <row r="245" ht="15.75" customHeight="1">
      <c r="A245" s="7">
        <v>42609.0</v>
      </c>
      <c r="B245" s="20">
        <v>1.564176947755E12</v>
      </c>
      <c r="C245" s="16">
        <f t="shared" si="1"/>
        <v>1.564176948</v>
      </c>
      <c r="D245" s="16">
        <f t="shared" si="2"/>
        <v>2.2</v>
      </c>
      <c r="E245" s="16">
        <f t="shared" si="3"/>
        <v>3.441189285</v>
      </c>
      <c r="F245" s="25">
        <f t="shared" si="4"/>
        <v>82.58854284</v>
      </c>
      <c r="G245" s="25">
        <f t="shared" si="9"/>
        <v>18468.05676</v>
      </c>
      <c r="H245" s="26">
        <v>3.74</v>
      </c>
      <c r="I245" s="16">
        <v>2.549</v>
      </c>
      <c r="J245" s="1">
        <v>25.0</v>
      </c>
      <c r="K245" s="16">
        <f t="shared" si="5"/>
        <v>5.847727658</v>
      </c>
      <c r="L245" s="20">
        <f t="shared" si="6"/>
        <v>2200.863084</v>
      </c>
      <c r="M245" s="25">
        <f t="shared" si="7"/>
        <v>5.628828762</v>
      </c>
      <c r="N245" s="25">
        <f t="shared" si="8"/>
        <v>14123.18556</v>
      </c>
      <c r="O245" s="25">
        <f t="shared" si="10"/>
        <v>3451904.656</v>
      </c>
      <c r="P245" s="35"/>
      <c r="Q245" s="7"/>
      <c r="R245" s="16"/>
    </row>
    <row r="246" ht="15.75" customHeight="1">
      <c r="A246" s="7">
        <v>42610.0</v>
      </c>
      <c r="B246" s="20">
        <v>1.530234686208E12</v>
      </c>
      <c r="C246" s="16">
        <f t="shared" si="1"/>
        <v>1.530234686</v>
      </c>
      <c r="D246" s="16">
        <f t="shared" si="2"/>
        <v>2.2</v>
      </c>
      <c r="E246" s="16">
        <f t="shared" si="3"/>
        <v>3.36651631</v>
      </c>
      <c r="F246" s="25">
        <f t="shared" si="4"/>
        <v>80.79639143</v>
      </c>
      <c r="G246" s="25">
        <f t="shared" si="9"/>
        <v>18548.85315</v>
      </c>
      <c r="H246" s="26">
        <v>3.74</v>
      </c>
      <c r="I246" s="16">
        <v>2.567</v>
      </c>
      <c r="J246" s="1">
        <v>25.0</v>
      </c>
      <c r="K246" s="16">
        <f t="shared" si="5"/>
        <v>5.761231578</v>
      </c>
      <c r="L246" s="20">
        <f t="shared" si="6"/>
        <v>2185.430464</v>
      </c>
      <c r="M246" s="25">
        <f t="shared" si="7"/>
        <v>5.545570503</v>
      </c>
      <c r="N246" s="25">
        <f t="shared" si="8"/>
        <v>14024.15271</v>
      </c>
      <c r="O246" s="25">
        <f t="shared" si="10"/>
        <v>3465928.809</v>
      </c>
      <c r="P246" s="35"/>
      <c r="Q246" s="7"/>
      <c r="R246" s="16"/>
    </row>
    <row r="247" ht="15.75" customHeight="1">
      <c r="A247" s="7">
        <v>42611.0</v>
      </c>
      <c r="B247" s="20">
        <v>1.58341622071E12</v>
      </c>
      <c r="C247" s="16">
        <f t="shared" si="1"/>
        <v>1.583416221</v>
      </c>
      <c r="D247" s="16">
        <f t="shared" si="2"/>
        <v>2.2</v>
      </c>
      <c r="E247" s="16">
        <f t="shared" si="3"/>
        <v>3.483515686</v>
      </c>
      <c r="F247" s="25">
        <f t="shared" si="4"/>
        <v>83.60437645</v>
      </c>
      <c r="G247" s="25">
        <f t="shared" si="9"/>
        <v>18632.45753</v>
      </c>
      <c r="H247" s="26">
        <v>3.76</v>
      </c>
      <c r="I247" s="16">
        <v>2.275</v>
      </c>
      <c r="J247" s="1">
        <v>25.0</v>
      </c>
      <c r="K247" s="16">
        <f t="shared" si="5"/>
        <v>5.283332123</v>
      </c>
      <c r="L247" s="20">
        <f t="shared" si="6"/>
        <v>2479.120879</v>
      </c>
      <c r="M247" s="25">
        <f t="shared" si="7"/>
        <v>5.05850948</v>
      </c>
      <c r="N247" s="25">
        <f t="shared" si="8"/>
        <v>15824.17582</v>
      </c>
      <c r="O247" s="25">
        <f t="shared" si="10"/>
        <v>3481752.985</v>
      </c>
      <c r="P247" s="35"/>
      <c r="Q247" s="7"/>
      <c r="R247" s="16"/>
    </row>
    <row r="248" ht="15.75" customHeight="1">
      <c r="A248" s="7">
        <v>42612.0</v>
      </c>
      <c r="B248" s="20">
        <v>1.561864404439E12</v>
      </c>
      <c r="C248" s="16">
        <f t="shared" si="1"/>
        <v>1.561864404</v>
      </c>
      <c r="D248" s="16">
        <f t="shared" si="2"/>
        <v>2.2</v>
      </c>
      <c r="E248" s="16">
        <f t="shared" si="3"/>
        <v>3.43610169</v>
      </c>
      <c r="F248" s="25">
        <f t="shared" si="4"/>
        <v>82.46644055</v>
      </c>
      <c r="G248" s="25">
        <f t="shared" si="9"/>
        <v>18714.92397</v>
      </c>
      <c r="H248" s="26">
        <v>3.8</v>
      </c>
      <c r="I248" s="16">
        <v>2.717</v>
      </c>
      <c r="J248" s="1">
        <v>25.0</v>
      </c>
      <c r="K248" s="16">
        <f t="shared" si="5"/>
        <v>6.223925527</v>
      </c>
      <c r="L248" s="20">
        <f t="shared" si="6"/>
        <v>2097.902098</v>
      </c>
      <c r="M248" s="25">
        <f t="shared" si="7"/>
        <v>5.8963505</v>
      </c>
      <c r="N248" s="25">
        <f t="shared" si="8"/>
        <v>13249.90799</v>
      </c>
      <c r="O248" s="25">
        <f t="shared" si="10"/>
        <v>3495002.893</v>
      </c>
      <c r="P248" s="35"/>
      <c r="Q248" s="7"/>
      <c r="R248" s="16"/>
    </row>
    <row r="249" ht="15.75" customHeight="1">
      <c r="A249" s="7">
        <v>42613.0</v>
      </c>
      <c r="B249" s="20">
        <v>1.486792847273E12</v>
      </c>
      <c r="C249" s="16">
        <f t="shared" si="1"/>
        <v>1.486792847</v>
      </c>
      <c r="D249" s="16">
        <f t="shared" si="2"/>
        <v>2.2</v>
      </c>
      <c r="E249" s="16">
        <f t="shared" si="3"/>
        <v>3.270944264</v>
      </c>
      <c r="F249" s="25">
        <f t="shared" si="4"/>
        <v>78.50266234</v>
      </c>
      <c r="G249" s="25">
        <f t="shared" si="9"/>
        <v>18793.42663</v>
      </c>
      <c r="H249" s="26">
        <v>3.8</v>
      </c>
      <c r="I249" s="16">
        <v>2.392</v>
      </c>
      <c r="J249" s="1">
        <v>25.0</v>
      </c>
      <c r="K249" s="16">
        <f t="shared" si="5"/>
        <v>5.216065786</v>
      </c>
      <c r="L249" s="20">
        <f t="shared" si="6"/>
        <v>2382.943144</v>
      </c>
      <c r="M249" s="25">
        <f t="shared" si="7"/>
        <v>4.941536008</v>
      </c>
      <c r="N249" s="25">
        <f t="shared" si="8"/>
        <v>15050.16722</v>
      </c>
      <c r="O249" s="25">
        <f t="shared" si="10"/>
        <v>3510053.06</v>
      </c>
      <c r="P249" s="35"/>
      <c r="Q249" s="7"/>
      <c r="R249" s="16"/>
    </row>
    <row r="250" ht="15.75" customHeight="1">
      <c r="A250" s="7">
        <v>42614.0</v>
      </c>
      <c r="B250" s="20">
        <v>1.671319335799E12</v>
      </c>
      <c r="C250" s="16">
        <f t="shared" si="1"/>
        <v>1.671319336</v>
      </c>
      <c r="D250" s="16">
        <f t="shared" si="2"/>
        <v>2.2</v>
      </c>
      <c r="E250" s="16">
        <f t="shared" si="3"/>
        <v>3.676902539</v>
      </c>
      <c r="F250" s="25">
        <f t="shared" si="4"/>
        <v>88.24566093</v>
      </c>
      <c r="G250" s="25">
        <f t="shared" si="9"/>
        <v>18881.67229</v>
      </c>
      <c r="H250" s="26">
        <v>3.83</v>
      </c>
      <c r="I250" s="16">
        <v>2.4</v>
      </c>
      <c r="J250" s="1">
        <v>25.0</v>
      </c>
      <c r="K250" s="16">
        <f t="shared" si="5"/>
        <v>5.883044062</v>
      </c>
      <c r="L250" s="20">
        <f t="shared" si="6"/>
        <v>2393.75</v>
      </c>
      <c r="M250" s="25">
        <f t="shared" si="7"/>
        <v>5.52975421</v>
      </c>
      <c r="N250" s="25">
        <f t="shared" si="8"/>
        <v>15000</v>
      </c>
      <c r="O250" s="25">
        <f t="shared" si="10"/>
        <v>3525053.06</v>
      </c>
      <c r="P250" s="35"/>
      <c r="Q250" s="7"/>
      <c r="R250" s="16"/>
    </row>
    <row r="251" ht="15.75" customHeight="1">
      <c r="A251" s="7">
        <v>42615.0</v>
      </c>
      <c r="B251" s="20">
        <v>1.515186445275E12</v>
      </c>
      <c r="C251" s="16">
        <f t="shared" si="1"/>
        <v>1.515186445</v>
      </c>
      <c r="D251" s="16">
        <f t="shared" si="2"/>
        <v>2.2</v>
      </c>
      <c r="E251" s="16">
        <f t="shared" si="3"/>
        <v>3.33341018</v>
      </c>
      <c r="F251" s="25">
        <f t="shared" si="4"/>
        <v>80.00184431</v>
      </c>
      <c r="G251" s="25">
        <f t="shared" si="9"/>
        <v>18961.67414</v>
      </c>
      <c r="H251" s="26">
        <v>3.82</v>
      </c>
      <c r="I251" s="16">
        <v>2.59</v>
      </c>
      <c r="J251" s="1">
        <v>25.0</v>
      </c>
      <c r="K251" s="16">
        <f t="shared" si="5"/>
        <v>5.755688243</v>
      </c>
      <c r="L251" s="20">
        <f t="shared" si="6"/>
        <v>2212.355212</v>
      </c>
      <c r="M251" s="25">
        <f t="shared" si="7"/>
        <v>5.424208816</v>
      </c>
      <c r="N251" s="25">
        <f t="shared" si="8"/>
        <v>13899.6139</v>
      </c>
      <c r="O251" s="25">
        <f t="shared" si="10"/>
        <v>3538952.674</v>
      </c>
      <c r="P251" s="35"/>
      <c r="Q251" s="7"/>
      <c r="R251" s="16"/>
    </row>
    <row r="252" ht="15.75" customHeight="1">
      <c r="A252" s="7">
        <v>42616.0</v>
      </c>
      <c r="B252" s="20">
        <v>1.561036176086E12</v>
      </c>
      <c r="C252" s="16">
        <f t="shared" si="1"/>
        <v>1.561036176</v>
      </c>
      <c r="D252" s="16">
        <f t="shared" si="2"/>
        <v>2.2</v>
      </c>
      <c r="E252" s="16">
        <f t="shared" si="3"/>
        <v>3.434279587</v>
      </c>
      <c r="F252" s="25">
        <f t="shared" si="4"/>
        <v>82.4227101</v>
      </c>
      <c r="G252" s="25">
        <f t="shared" si="9"/>
        <v>19044.09685</v>
      </c>
      <c r="H252" s="26">
        <v>3.89</v>
      </c>
      <c r="I252" s="16">
        <v>2.372</v>
      </c>
      <c r="J252" s="1">
        <v>25.0</v>
      </c>
      <c r="K252" s="16">
        <f t="shared" si="5"/>
        <v>5.430740788</v>
      </c>
      <c r="L252" s="20">
        <f t="shared" si="6"/>
        <v>2459.94941</v>
      </c>
      <c r="M252" s="25">
        <f t="shared" si="7"/>
        <v>5.025878364</v>
      </c>
      <c r="N252" s="25">
        <f t="shared" si="8"/>
        <v>15177.06577</v>
      </c>
      <c r="O252" s="25">
        <f t="shared" si="10"/>
        <v>3554129.74</v>
      </c>
      <c r="P252" s="35"/>
      <c r="Q252" s="7"/>
      <c r="R252" s="16"/>
    </row>
    <row r="253" ht="15.75" customHeight="1">
      <c r="A253" s="7">
        <v>42617.0</v>
      </c>
      <c r="B253" s="20">
        <v>1.609218387045E12</v>
      </c>
      <c r="C253" s="16">
        <f t="shared" si="1"/>
        <v>1.609218387</v>
      </c>
      <c r="D253" s="16">
        <f t="shared" si="2"/>
        <v>2.2</v>
      </c>
      <c r="E253" s="16">
        <f t="shared" si="3"/>
        <v>3.540280451</v>
      </c>
      <c r="F253" s="25">
        <f t="shared" si="4"/>
        <v>84.96673084</v>
      </c>
      <c r="G253" s="25">
        <f t="shared" si="9"/>
        <v>19129.06358</v>
      </c>
      <c r="H253" s="26">
        <v>4.01</v>
      </c>
      <c r="I253" s="16">
        <v>2.478</v>
      </c>
      <c r="J253" s="1">
        <v>25.0</v>
      </c>
      <c r="K253" s="16">
        <f t="shared" si="5"/>
        <v>5.848543306</v>
      </c>
      <c r="L253" s="20">
        <f t="shared" si="6"/>
        <v>2427.360775</v>
      </c>
      <c r="M253" s="25">
        <f t="shared" si="7"/>
        <v>5.250562569</v>
      </c>
      <c r="N253" s="25">
        <f t="shared" si="8"/>
        <v>14527.84504</v>
      </c>
      <c r="O253" s="25">
        <f t="shared" si="10"/>
        <v>3568657.585</v>
      </c>
      <c r="P253" s="35"/>
      <c r="Q253" s="7"/>
      <c r="R253" s="16"/>
    </row>
    <row r="254" ht="15.75" customHeight="1">
      <c r="A254" s="7">
        <v>42618.0</v>
      </c>
      <c r="B254" s="20">
        <v>1.586561318321E12</v>
      </c>
      <c r="C254" s="16">
        <f t="shared" si="1"/>
        <v>1.586561318</v>
      </c>
      <c r="D254" s="16">
        <f t="shared" si="2"/>
        <v>2.2</v>
      </c>
      <c r="E254" s="16">
        <f t="shared" si="3"/>
        <v>3.4904349</v>
      </c>
      <c r="F254" s="25">
        <f t="shared" si="4"/>
        <v>83.77043761</v>
      </c>
      <c r="G254" s="25">
        <f t="shared" si="9"/>
        <v>19212.83402</v>
      </c>
      <c r="H254" s="26">
        <v>3.98</v>
      </c>
      <c r="I254" s="16">
        <v>2.54</v>
      </c>
      <c r="J254" s="1">
        <v>25.0</v>
      </c>
      <c r="K254" s="16">
        <f t="shared" si="5"/>
        <v>5.910469765</v>
      </c>
      <c r="L254" s="20">
        <f t="shared" si="6"/>
        <v>2350.393701</v>
      </c>
      <c r="M254" s="25">
        <f t="shared" si="7"/>
        <v>5.346153556</v>
      </c>
      <c r="N254" s="25">
        <f t="shared" si="8"/>
        <v>14173.22835</v>
      </c>
      <c r="O254" s="25">
        <f t="shared" si="10"/>
        <v>3582830.813</v>
      </c>
      <c r="P254" s="35"/>
      <c r="Q254" s="7"/>
      <c r="R254" s="16"/>
    </row>
    <row r="255" ht="15.75" customHeight="1">
      <c r="A255" s="7">
        <v>42619.0</v>
      </c>
      <c r="B255" s="20">
        <v>1.527456169451E12</v>
      </c>
      <c r="C255" s="16">
        <f t="shared" si="1"/>
        <v>1.527456169</v>
      </c>
      <c r="D255" s="16">
        <f t="shared" si="2"/>
        <v>2.2</v>
      </c>
      <c r="E255" s="16">
        <f t="shared" si="3"/>
        <v>3.360403573</v>
      </c>
      <c r="F255" s="25">
        <f t="shared" si="4"/>
        <v>80.64968575</v>
      </c>
      <c r="G255" s="25">
        <f t="shared" si="9"/>
        <v>19293.4837</v>
      </c>
      <c r="H255" s="26">
        <v>3.97</v>
      </c>
      <c r="I255" s="16">
        <v>2.599</v>
      </c>
      <c r="J255" s="1">
        <v>25.0</v>
      </c>
      <c r="K255" s="16">
        <f t="shared" si="5"/>
        <v>5.822459257</v>
      </c>
      <c r="L255" s="20">
        <f t="shared" si="6"/>
        <v>2291.265871</v>
      </c>
      <c r="M255" s="25">
        <f t="shared" si="7"/>
        <v>5.279811921</v>
      </c>
      <c r="N255" s="25">
        <f t="shared" si="8"/>
        <v>13851.48134</v>
      </c>
      <c r="O255" s="25">
        <f t="shared" si="10"/>
        <v>3596682.295</v>
      </c>
      <c r="P255" s="35"/>
      <c r="Q255" s="7"/>
      <c r="R255" s="16"/>
    </row>
    <row r="256" ht="15.75" customHeight="1">
      <c r="A256" s="7">
        <v>42620.0</v>
      </c>
      <c r="B256" s="20">
        <v>1.459930748298E12</v>
      </c>
      <c r="C256" s="16">
        <f t="shared" si="1"/>
        <v>1.459930748</v>
      </c>
      <c r="D256" s="16">
        <f t="shared" si="2"/>
        <v>2.2</v>
      </c>
      <c r="E256" s="16">
        <f t="shared" si="3"/>
        <v>3.211847646</v>
      </c>
      <c r="F256" s="25">
        <f t="shared" si="4"/>
        <v>77.08434351</v>
      </c>
      <c r="G256" s="25">
        <f t="shared" si="9"/>
        <v>19370.56805</v>
      </c>
      <c r="H256" s="26">
        <v>3.97</v>
      </c>
      <c r="I256" s="16">
        <v>2.697</v>
      </c>
      <c r="J256" s="1">
        <v>25.0</v>
      </c>
      <c r="K256" s="16">
        <f t="shared" si="5"/>
        <v>5.774902068</v>
      </c>
      <c r="L256" s="20">
        <f t="shared" si="6"/>
        <v>2208.008899</v>
      </c>
      <c r="M256" s="25">
        <f t="shared" si="7"/>
        <v>5.236687014</v>
      </c>
      <c r="N256" s="25">
        <f t="shared" si="8"/>
        <v>13348.16463</v>
      </c>
      <c r="O256" s="25">
        <f t="shared" si="10"/>
        <v>3610030.459</v>
      </c>
      <c r="P256" s="35"/>
      <c r="Q256" s="7"/>
      <c r="R256" s="16"/>
    </row>
    <row r="257" ht="15.75" customHeight="1">
      <c r="A257" s="7">
        <v>42621.0</v>
      </c>
      <c r="B257" s="20">
        <v>1.524167223681E12</v>
      </c>
      <c r="C257" s="16">
        <f t="shared" si="1"/>
        <v>1.524167224</v>
      </c>
      <c r="D257" s="16">
        <f t="shared" si="2"/>
        <v>2.2</v>
      </c>
      <c r="E257" s="16">
        <f t="shared" si="3"/>
        <v>3.353167892</v>
      </c>
      <c r="F257" s="25">
        <f t="shared" si="4"/>
        <v>80.47602941</v>
      </c>
      <c r="G257" s="25">
        <f t="shared" si="9"/>
        <v>19451.04408</v>
      </c>
      <c r="H257" s="26">
        <v>3.99</v>
      </c>
      <c r="I257" s="16">
        <v>2.357</v>
      </c>
      <c r="J257" s="1">
        <v>25.0</v>
      </c>
      <c r="K257" s="16">
        <f t="shared" si="5"/>
        <v>5.268944481</v>
      </c>
      <c r="L257" s="20">
        <f t="shared" si="6"/>
        <v>2539.244803</v>
      </c>
      <c r="M257" s="25">
        <f t="shared" si="7"/>
        <v>4.75393487</v>
      </c>
      <c r="N257" s="25">
        <f t="shared" si="8"/>
        <v>15273.65295</v>
      </c>
      <c r="O257" s="25">
        <f t="shared" si="10"/>
        <v>3625304.112</v>
      </c>
      <c r="P257" s="35"/>
      <c r="Q257" s="7"/>
      <c r="R257" s="16"/>
    </row>
    <row r="258" ht="15.75" customHeight="1">
      <c r="A258" s="7">
        <v>42622.0</v>
      </c>
      <c r="B258" s="20">
        <v>1.567675755848E12</v>
      </c>
      <c r="C258" s="16">
        <f t="shared" si="1"/>
        <v>1.567675756</v>
      </c>
      <c r="D258" s="16">
        <f t="shared" si="2"/>
        <v>2.2</v>
      </c>
      <c r="E258" s="16">
        <f t="shared" si="3"/>
        <v>3.448886663</v>
      </c>
      <c r="F258" s="25">
        <f t="shared" si="4"/>
        <v>82.77327991</v>
      </c>
      <c r="G258" s="25">
        <f t="shared" si="9"/>
        <v>19533.81736</v>
      </c>
      <c r="H258" s="26">
        <v>3.97</v>
      </c>
      <c r="I258" s="16">
        <v>2.522</v>
      </c>
      <c r="J258" s="1">
        <v>25.0</v>
      </c>
      <c r="K258" s="16">
        <f t="shared" si="5"/>
        <v>5.798728109</v>
      </c>
      <c r="L258" s="20">
        <f t="shared" si="6"/>
        <v>2361.221253</v>
      </c>
      <c r="M258" s="25">
        <f t="shared" si="7"/>
        <v>5.258292492</v>
      </c>
      <c r="N258" s="25">
        <f t="shared" si="8"/>
        <v>14274.38541</v>
      </c>
      <c r="O258" s="25">
        <f t="shared" si="10"/>
        <v>3639578.498</v>
      </c>
      <c r="P258" s="35"/>
      <c r="Q258" s="7"/>
      <c r="R258" s="16"/>
    </row>
    <row r="259" ht="15.75" customHeight="1">
      <c r="A259" s="7">
        <v>42623.0</v>
      </c>
      <c r="B259" s="20">
        <v>1.578570059691E12</v>
      </c>
      <c r="C259" s="16">
        <f t="shared" si="1"/>
        <v>1.57857006</v>
      </c>
      <c r="D259" s="16">
        <f t="shared" si="2"/>
        <v>2.2</v>
      </c>
      <c r="E259" s="16">
        <f t="shared" si="3"/>
        <v>3.472854131</v>
      </c>
      <c r="F259" s="25">
        <f t="shared" si="4"/>
        <v>83.34849915</v>
      </c>
      <c r="G259" s="25">
        <f t="shared" si="9"/>
        <v>19617.16585</v>
      </c>
      <c r="H259" s="26">
        <v>3.97</v>
      </c>
      <c r="I259" s="16">
        <v>2.357</v>
      </c>
      <c r="J259" s="1">
        <v>25.0</v>
      </c>
      <c r="K259" s="16">
        <f t="shared" si="5"/>
        <v>5.457011458</v>
      </c>
      <c r="L259" s="20">
        <f t="shared" si="6"/>
        <v>2526.516759</v>
      </c>
      <c r="M259" s="25">
        <f t="shared" si="7"/>
        <v>4.948423489</v>
      </c>
      <c r="N259" s="25">
        <f t="shared" si="8"/>
        <v>15273.65295</v>
      </c>
      <c r="O259" s="25">
        <f t="shared" si="10"/>
        <v>3654852.15</v>
      </c>
      <c r="P259" s="35"/>
      <c r="Q259" s="7"/>
      <c r="R259" s="16"/>
    </row>
    <row r="260" ht="15.75" customHeight="1">
      <c r="A260" s="7">
        <v>42624.0</v>
      </c>
      <c r="B260" s="20">
        <v>1.639050491587E12</v>
      </c>
      <c r="C260" s="16">
        <f t="shared" si="1"/>
        <v>1.639050492</v>
      </c>
      <c r="D260" s="16">
        <f t="shared" si="2"/>
        <v>2.2</v>
      </c>
      <c r="E260" s="16">
        <f t="shared" si="3"/>
        <v>3.605911081</v>
      </c>
      <c r="F260" s="25">
        <f t="shared" si="4"/>
        <v>86.54186596</v>
      </c>
      <c r="G260" s="25">
        <f t="shared" si="9"/>
        <v>19703.70772</v>
      </c>
      <c r="H260" s="26">
        <v>3.86</v>
      </c>
      <c r="I260" s="16">
        <v>2.449</v>
      </c>
      <c r="J260" s="1">
        <v>25.0</v>
      </c>
      <c r="K260" s="16">
        <f t="shared" si="5"/>
        <v>5.887250826</v>
      </c>
      <c r="L260" s="20">
        <f t="shared" si="6"/>
        <v>2364.230298</v>
      </c>
      <c r="M260" s="25">
        <f t="shared" si="7"/>
        <v>5.490700252</v>
      </c>
      <c r="N260" s="25">
        <f t="shared" si="8"/>
        <v>14699.8775</v>
      </c>
      <c r="O260" s="25">
        <f t="shared" si="10"/>
        <v>3669552.028</v>
      </c>
      <c r="P260" s="35"/>
      <c r="Q260" s="7"/>
      <c r="R260" s="16"/>
    </row>
    <row r="261" ht="15.75" customHeight="1">
      <c r="A261" s="7">
        <v>42625.0</v>
      </c>
      <c r="B261" s="20">
        <v>1.602707458483E12</v>
      </c>
      <c r="C261" s="16">
        <f t="shared" si="1"/>
        <v>1.602707458</v>
      </c>
      <c r="D261" s="16">
        <f t="shared" si="2"/>
        <v>2.2</v>
      </c>
      <c r="E261" s="16">
        <f t="shared" si="3"/>
        <v>3.525956409</v>
      </c>
      <c r="F261" s="25">
        <f t="shared" si="4"/>
        <v>84.62295381</v>
      </c>
      <c r="G261" s="25">
        <f t="shared" si="9"/>
        <v>19788.33067</v>
      </c>
      <c r="H261" s="26">
        <v>3.82</v>
      </c>
      <c r="I261" s="16">
        <v>2.522</v>
      </c>
      <c r="J261" s="1">
        <v>25.0</v>
      </c>
      <c r="K261" s="16">
        <f t="shared" si="5"/>
        <v>5.928308042</v>
      </c>
      <c r="L261" s="20">
        <f t="shared" si="6"/>
        <v>2272.006344</v>
      </c>
      <c r="M261" s="25">
        <f t="shared" si="7"/>
        <v>5.58688716</v>
      </c>
      <c r="N261" s="25">
        <f t="shared" si="8"/>
        <v>14274.38541</v>
      </c>
      <c r="O261" s="25">
        <f t="shared" si="10"/>
        <v>3683826.413</v>
      </c>
      <c r="P261" s="35"/>
      <c r="Q261" s="7"/>
      <c r="R261" s="16"/>
    </row>
    <row r="262" ht="15.75" customHeight="1">
      <c r="A262" s="7">
        <v>42626.0</v>
      </c>
      <c r="B262" s="20">
        <v>1.496217368884E12</v>
      </c>
      <c r="C262" s="16">
        <f t="shared" si="1"/>
        <v>1.496217369</v>
      </c>
      <c r="D262" s="16">
        <f t="shared" si="2"/>
        <v>2.2</v>
      </c>
      <c r="E262" s="16">
        <f t="shared" si="3"/>
        <v>3.291678212</v>
      </c>
      <c r="F262" s="25">
        <f t="shared" si="4"/>
        <v>79.00027708</v>
      </c>
      <c r="G262" s="25">
        <f t="shared" si="9"/>
        <v>19867.33095</v>
      </c>
      <c r="H262" s="26">
        <v>3.82</v>
      </c>
      <c r="I262" s="16">
        <v>2.672</v>
      </c>
      <c r="J262" s="1">
        <v>25.0</v>
      </c>
      <c r="K262" s="16">
        <f t="shared" si="5"/>
        <v>5.863576121</v>
      </c>
      <c r="L262" s="20">
        <f t="shared" si="6"/>
        <v>2144.461078</v>
      </c>
      <c r="M262" s="25">
        <f t="shared" si="7"/>
        <v>5.525883255</v>
      </c>
      <c r="N262" s="25">
        <f t="shared" si="8"/>
        <v>13473.05389</v>
      </c>
      <c r="O262" s="25">
        <f t="shared" si="10"/>
        <v>3697299.467</v>
      </c>
      <c r="P262" s="35"/>
      <c r="Q262" s="7"/>
      <c r="R262" s="16"/>
    </row>
    <row r="263" ht="15.75" customHeight="1">
      <c r="A263" s="7">
        <v>42627.0</v>
      </c>
      <c r="B263" s="20">
        <v>1.516657534894E12</v>
      </c>
      <c r="C263" s="16">
        <f t="shared" si="1"/>
        <v>1.516657535</v>
      </c>
      <c r="D263" s="16">
        <f t="shared" si="2"/>
        <v>2.2</v>
      </c>
      <c r="E263" s="16">
        <f t="shared" si="3"/>
        <v>3.336646577</v>
      </c>
      <c r="F263" s="25">
        <f t="shared" si="4"/>
        <v>80.07951784</v>
      </c>
      <c r="G263" s="25">
        <f t="shared" si="9"/>
        <v>19947.41047</v>
      </c>
      <c r="H263" s="26">
        <v>3.83</v>
      </c>
      <c r="I263" s="16">
        <v>2.441</v>
      </c>
      <c r="J263" s="1">
        <v>25.0</v>
      </c>
      <c r="K263" s="16">
        <f t="shared" si="5"/>
        <v>5.429836196</v>
      </c>
      <c r="L263" s="20">
        <f t="shared" si="6"/>
        <v>2353.54363</v>
      </c>
      <c r="M263" s="25">
        <f t="shared" si="7"/>
        <v>5.103762482</v>
      </c>
      <c r="N263" s="25">
        <f t="shared" si="8"/>
        <v>14748.05408</v>
      </c>
      <c r="O263" s="25">
        <f t="shared" si="10"/>
        <v>3712047.521</v>
      </c>
      <c r="P263" s="35"/>
      <c r="Q263" s="7"/>
      <c r="R263" s="16"/>
    </row>
    <row r="264" ht="15.75" customHeight="1">
      <c r="A264" s="7">
        <v>42628.0</v>
      </c>
      <c r="B264" s="20">
        <v>1.672569813539E12</v>
      </c>
      <c r="C264" s="16">
        <f t="shared" si="1"/>
        <v>1.672569814</v>
      </c>
      <c r="D264" s="16">
        <f t="shared" si="2"/>
        <v>2.2</v>
      </c>
      <c r="E264" s="16">
        <f t="shared" si="3"/>
        <v>3.67965359</v>
      </c>
      <c r="F264" s="25">
        <f t="shared" si="4"/>
        <v>88.31168615</v>
      </c>
      <c r="G264" s="25">
        <f t="shared" si="9"/>
        <v>20035.72216</v>
      </c>
      <c r="H264" s="26">
        <v>3.81</v>
      </c>
      <c r="I264" s="16">
        <v>2.522</v>
      </c>
      <c r="J264" s="1">
        <v>25.0</v>
      </c>
      <c r="K264" s="16">
        <f t="shared" si="5"/>
        <v>6.186724236</v>
      </c>
      <c r="L264" s="20">
        <f t="shared" si="6"/>
        <v>2266.058684</v>
      </c>
      <c r="M264" s="25">
        <f t="shared" si="7"/>
        <v>5.845723687</v>
      </c>
      <c r="N264" s="25">
        <f t="shared" si="8"/>
        <v>14274.38541</v>
      </c>
      <c r="O264" s="25">
        <f t="shared" si="10"/>
        <v>3726321.907</v>
      </c>
      <c r="P264" s="35"/>
      <c r="Q264" s="7"/>
      <c r="R264" s="16"/>
    </row>
    <row r="265" ht="15.75" customHeight="1">
      <c r="A265" s="7">
        <v>42629.0</v>
      </c>
      <c r="B265" s="20">
        <v>1.515912039774E12</v>
      </c>
      <c r="C265" s="16">
        <f t="shared" si="1"/>
        <v>1.51591204</v>
      </c>
      <c r="D265" s="16">
        <f t="shared" si="2"/>
        <v>2.2</v>
      </c>
      <c r="E265" s="16">
        <f t="shared" si="3"/>
        <v>3.335006488</v>
      </c>
      <c r="F265" s="25">
        <f t="shared" si="4"/>
        <v>80.0401557</v>
      </c>
      <c r="G265" s="25">
        <f t="shared" si="9"/>
        <v>20115.76231</v>
      </c>
      <c r="H265" s="26">
        <v>3.81</v>
      </c>
      <c r="I265" s="16">
        <v>2.535</v>
      </c>
      <c r="J265" s="1">
        <v>25.0</v>
      </c>
      <c r="K265" s="16">
        <f t="shared" si="5"/>
        <v>5.636160964</v>
      </c>
      <c r="L265" s="20">
        <f t="shared" si="6"/>
        <v>2254.43787</v>
      </c>
      <c r="M265" s="25">
        <f t="shared" si="7"/>
        <v>5.325506423</v>
      </c>
      <c r="N265" s="25">
        <f t="shared" si="8"/>
        <v>14201.18343</v>
      </c>
      <c r="O265" s="25">
        <f t="shared" si="10"/>
        <v>3740523.09</v>
      </c>
      <c r="P265" s="35"/>
      <c r="Q265" s="7"/>
      <c r="R265" s="16"/>
    </row>
    <row r="266" ht="15.75" customHeight="1">
      <c r="A266" s="7">
        <v>42630.0</v>
      </c>
      <c r="B266" s="20">
        <v>1.569118771115E12</v>
      </c>
      <c r="C266" s="16">
        <f t="shared" si="1"/>
        <v>1.569118771</v>
      </c>
      <c r="D266" s="16">
        <f t="shared" si="2"/>
        <v>2.2</v>
      </c>
      <c r="E266" s="16">
        <f t="shared" si="3"/>
        <v>3.452061296</v>
      </c>
      <c r="F266" s="25">
        <f t="shared" si="4"/>
        <v>82.84947111</v>
      </c>
      <c r="G266" s="25">
        <f t="shared" si="9"/>
        <v>20198.61178</v>
      </c>
      <c r="H266" s="26">
        <v>3.81</v>
      </c>
      <c r="I266" s="16">
        <v>2.416</v>
      </c>
      <c r="J266" s="1">
        <v>25.0</v>
      </c>
      <c r="K266" s="16">
        <f t="shared" si="5"/>
        <v>5.560120061</v>
      </c>
      <c r="L266" s="20">
        <f t="shared" si="6"/>
        <v>2365.480132</v>
      </c>
      <c r="M266" s="25">
        <f t="shared" si="7"/>
        <v>5.253656751</v>
      </c>
      <c r="N266" s="25">
        <f t="shared" si="8"/>
        <v>14900.66225</v>
      </c>
      <c r="O266" s="25">
        <f t="shared" si="10"/>
        <v>3755423.752</v>
      </c>
      <c r="P266" s="35"/>
      <c r="Q266" s="7"/>
      <c r="R266" s="16"/>
    </row>
    <row r="267" ht="15.75" customHeight="1">
      <c r="A267" s="7">
        <v>42631.0</v>
      </c>
      <c r="B267" s="20">
        <v>1.563960617045E12</v>
      </c>
      <c r="C267" s="16">
        <f t="shared" si="1"/>
        <v>1.563960617</v>
      </c>
      <c r="D267" s="16">
        <f t="shared" si="2"/>
        <v>2.2</v>
      </c>
      <c r="E267" s="16">
        <f t="shared" si="3"/>
        <v>3.440713357</v>
      </c>
      <c r="F267" s="25">
        <f t="shared" si="4"/>
        <v>82.57712058</v>
      </c>
      <c r="G267" s="25">
        <f t="shared" si="9"/>
        <v>20281.1889</v>
      </c>
      <c r="H267" s="26">
        <v>4.04</v>
      </c>
      <c r="I267" s="16">
        <v>2.513</v>
      </c>
      <c r="J267" s="1">
        <v>25.0</v>
      </c>
      <c r="K267" s="16">
        <f t="shared" si="5"/>
        <v>5.764341778</v>
      </c>
      <c r="L267" s="20">
        <f t="shared" si="6"/>
        <v>2411.460406</v>
      </c>
      <c r="M267" s="25">
        <f t="shared" si="7"/>
        <v>5.136542179</v>
      </c>
      <c r="N267" s="25">
        <f t="shared" si="8"/>
        <v>14325.50736</v>
      </c>
      <c r="O267" s="25">
        <f t="shared" si="10"/>
        <v>3769749.26</v>
      </c>
      <c r="P267" s="35"/>
      <c r="Q267" s="7"/>
      <c r="R267" s="16"/>
    </row>
    <row r="268" ht="15.75" customHeight="1">
      <c r="A268" s="7">
        <v>42632.0</v>
      </c>
      <c r="B268" s="20">
        <v>1.626058963786E12</v>
      </c>
      <c r="C268" s="16">
        <f t="shared" si="1"/>
        <v>1.626058964</v>
      </c>
      <c r="D268" s="16">
        <f t="shared" si="2"/>
        <v>2.2</v>
      </c>
      <c r="E268" s="16">
        <f t="shared" si="3"/>
        <v>3.57732972</v>
      </c>
      <c r="F268" s="25">
        <f t="shared" si="4"/>
        <v>85.85591329</v>
      </c>
      <c r="G268" s="25">
        <f t="shared" si="9"/>
        <v>20367.04482</v>
      </c>
      <c r="H268" s="26">
        <v>3.83</v>
      </c>
      <c r="I268" s="16">
        <v>2.315</v>
      </c>
      <c r="J268" s="1">
        <v>25.0</v>
      </c>
      <c r="K268" s="16">
        <f t="shared" si="5"/>
        <v>5.521012202</v>
      </c>
      <c r="L268" s="20">
        <f t="shared" si="6"/>
        <v>2481.641469</v>
      </c>
      <c r="M268" s="25">
        <f t="shared" si="7"/>
        <v>5.189463166</v>
      </c>
      <c r="N268" s="25">
        <f t="shared" si="8"/>
        <v>15550.75594</v>
      </c>
      <c r="O268" s="25">
        <f t="shared" si="10"/>
        <v>3785300.016</v>
      </c>
      <c r="P268" s="35"/>
      <c r="Q268" s="7"/>
      <c r="R268" s="16"/>
    </row>
    <row r="269" ht="15.75" customHeight="1">
      <c r="A269" s="7">
        <v>42633.0</v>
      </c>
      <c r="B269" s="20">
        <v>1.640816830812E12</v>
      </c>
      <c r="C269" s="16">
        <f t="shared" si="1"/>
        <v>1.640816831</v>
      </c>
      <c r="D269" s="16">
        <f t="shared" si="2"/>
        <v>2.2</v>
      </c>
      <c r="E269" s="16">
        <f t="shared" si="3"/>
        <v>3.609797028</v>
      </c>
      <c r="F269" s="25">
        <f t="shared" si="4"/>
        <v>86.63512867</v>
      </c>
      <c r="G269" s="25">
        <f t="shared" si="9"/>
        <v>20453.67994</v>
      </c>
      <c r="H269" s="26">
        <v>3.84</v>
      </c>
      <c r="I269" s="16">
        <v>2.513</v>
      </c>
      <c r="J269" s="1">
        <v>25.0</v>
      </c>
      <c r="K269" s="16">
        <f t="shared" si="5"/>
        <v>6.047613287</v>
      </c>
      <c r="L269" s="20">
        <f t="shared" si="6"/>
        <v>2292.081178</v>
      </c>
      <c r="M269" s="25">
        <f t="shared" si="7"/>
        <v>5.669637457</v>
      </c>
      <c r="N269" s="25">
        <f t="shared" si="8"/>
        <v>14325.50736</v>
      </c>
      <c r="O269" s="25">
        <f t="shared" si="10"/>
        <v>3799625.523</v>
      </c>
      <c r="P269" s="35"/>
      <c r="Q269" s="7"/>
      <c r="R269" s="16"/>
    </row>
    <row r="270" ht="15.75" customHeight="1">
      <c r="A270" s="7">
        <v>42634.0</v>
      </c>
      <c r="B270" s="20">
        <v>1.496226127167E12</v>
      </c>
      <c r="C270" s="16">
        <f t="shared" si="1"/>
        <v>1.496226127</v>
      </c>
      <c r="D270" s="16">
        <f t="shared" si="2"/>
        <v>2.2</v>
      </c>
      <c r="E270" s="16">
        <f t="shared" si="3"/>
        <v>3.29169748</v>
      </c>
      <c r="F270" s="25">
        <f t="shared" si="4"/>
        <v>79.00073951</v>
      </c>
      <c r="G270" s="25">
        <f t="shared" si="9"/>
        <v>20532.68068</v>
      </c>
      <c r="H270" s="26">
        <v>3.84</v>
      </c>
      <c r="I270" s="16">
        <v>2.628</v>
      </c>
      <c r="J270" s="1">
        <v>25.0</v>
      </c>
      <c r="K270" s="16">
        <f t="shared" si="5"/>
        <v>5.767053985</v>
      </c>
      <c r="L270" s="20">
        <f t="shared" si="6"/>
        <v>2191.780822</v>
      </c>
      <c r="M270" s="25">
        <f t="shared" si="7"/>
        <v>5.406613111</v>
      </c>
      <c r="N270" s="25">
        <f t="shared" si="8"/>
        <v>13698.63014</v>
      </c>
      <c r="O270" s="25">
        <f t="shared" si="10"/>
        <v>3813324.153</v>
      </c>
      <c r="P270" s="35"/>
      <c r="Q270" s="7"/>
      <c r="R270" s="16"/>
    </row>
    <row r="271" ht="15.75" customHeight="1">
      <c r="A271" s="7">
        <v>42635.0</v>
      </c>
      <c r="B271" s="20">
        <v>1.555172270156E12</v>
      </c>
      <c r="C271" s="16">
        <f t="shared" si="1"/>
        <v>1.55517227</v>
      </c>
      <c r="D271" s="16">
        <f t="shared" si="2"/>
        <v>2.2</v>
      </c>
      <c r="E271" s="16">
        <f t="shared" si="3"/>
        <v>3.421378994</v>
      </c>
      <c r="F271" s="25">
        <f t="shared" si="4"/>
        <v>82.11309586</v>
      </c>
      <c r="G271" s="25">
        <f t="shared" si="9"/>
        <v>20614.79378</v>
      </c>
      <c r="H271" s="26">
        <v>3.77</v>
      </c>
      <c r="I271" s="16">
        <v>2.428</v>
      </c>
      <c r="J271" s="1">
        <v>25.0</v>
      </c>
      <c r="K271" s="16">
        <f t="shared" si="5"/>
        <v>5.538072132</v>
      </c>
      <c r="L271" s="20">
        <f t="shared" si="6"/>
        <v>2329.07743</v>
      </c>
      <c r="M271" s="25">
        <f t="shared" si="7"/>
        <v>5.288344742</v>
      </c>
      <c r="N271" s="25">
        <f t="shared" si="8"/>
        <v>14827.01812</v>
      </c>
      <c r="O271" s="25">
        <f t="shared" si="10"/>
        <v>3828151.171</v>
      </c>
      <c r="P271" s="35"/>
      <c r="Q271" s="7"/>
      <c r="R271" s="16"/>
    </row>
    <row r="272" ht="15.75" customHeight="1">
      <c r="A272" s="7">
        <v>42636.0</v>
      </c>
      <c r="B272" s="20">
        <v>1.700224424631E12</v>
      </c>
      <c r="C272" s="16">
        <f t="shared" si="1"/>
        <v>1.700224425</v>
      </c>
      <c r="D272" s="16">
        <f t="shared" si="2"/>
        <v>2.2</v>
      </c>
      <c r="E272" s="16">
        <f t="shared" si="3"/>
        <v>3.740493734</v>
      </c>
      <c r="F272" s="25">
        <f t="shared" si="4"/>
        <v>89.77184962</v>
      </c>
      <c r="G272" s="25">
        <f t="shared" si="9"/>
        <v>20704.56563</v>
      </c>
      <c r="H272" s="26">
        <v>3.81</v>
      </c>
      <c r="I272" s="16">
        <v>2.297</v>
      </c>
      <c r="J272" s="1">
        <v>25.0</v>
      </c>
      <c r="K272" s="16">
        <f t="shared" si="5"/>
        <v>5.727942738</v>
      </c>
      <c r="L272" s="20">
        <f t="shared" si="6"/>
        <v>2488.027862</v>
      </c>
      <c r="M272" s="25">
        <f t="shared" si="7"/>
        <v>5.412229359</v>
      </c>
      <c r="N272" s="25">
        <f t="shared" si="8"/>
        <v>15672.61646</v>
      </c>
      <c r="O272" s="25">
        <f t="shared" si="10"/>
        <v>3843823.788</v>
      </c>
      <c r="P272" s="35"/>
      <c r="Q272" s="7"/>
      <c r="R272" s="16"/>
    </row>
    <row r="273" ht="15.75" customHeight="1">
      <c r="A273" s="7">
        <v>42637.0</v>
      </c>
      <c r="B273" s="20">
        <v>1.653087235439E12</v>
      </c>
      <c r="C273" s="16">
        <f t="shared" si="1"/>
        <v>1.653087235</v>
      </c>
      <c r="D273" s="16">
        <f t="shared" si="2"/>
        <v>2.2</v>
      </c>
      <c r="E273" s="16">
        <f t="shared" si="3"/>
        <v>3.636791918</v>
      </c>
      <c r="F273" s="25">
        <f t="shared" si="4"/>
        <v>87.28300603</v>
      </c>
      <c r="G273" s="25">
        <f t="shared" si="9"/>
        <v>20791.84864</v>
      </c>
      <c r="H273" s="26">
        <v>3.81</v>
      </c>
      <c r="I273" s="16">
        <v>2.567</v>
      </c>
      <c r="J273" s="1">
        <v>25.0</v>
      </c>
      <c r="K273" s="16">
        <f t="shared" si="5"/>
        <v>6.223763236</v>
      </c>
      <c r="L273" s="20">
        <f t="shared" si="6"/>
        <v>2226.334242</v>
      </c>
      <c r="M273" s="25">
        <f t="shared" si="7"/>
        <v>5.880721168</v>
      </c>
      <c r="N273" s="25">
        <f t="shared" si="8"/>
        <v>14024.15271</v>
      </c>
      <c r="O273" s="25">
        <f t="shared" si="10"/>
        <v>3857847.941</v>
      </c>
      <c r="P273" s="35"/>
      <c r="Q273" s="7"/>
      <c r="R273" s="16"/>
    </row>
    <row r="274" ht="15.75" customHeight="1">
      <c r="A274" s="7">
        <v>42638.0</v>
      </c>
      <c r="B274" s="20">
        <v>1.578594032309E12</v>
      </c>
      <c r="C274" s="16">
        <f t="shared" si="1"/>
        <v>1.578594032</v>
      </c>
      <c r="D274" s="16">
        <f t="shared" si="2"/>
        <v>2.2</v>
      </c>
      <c r="E274" s="16">
        <f t="shared" si="3"/>
        <v>3.472906871</v>
      </c>
      <c r="F274" s="25">
        <f t="shared" si="4"/>
        <v>83.34976491</v>
      </c>
      <c r="G274" s="25">
        <f t="shared" si="9"/>
        <v>20875.1984</v>
      </c>
      <c r="H274" s="26">
        <v>3.81</v>
      </c>
      <c r="I274" s="16">
        <v>2.544</v>
      </c>
      <c r="J274" s="1">
        <v>25.0</v>
      </c>
      <c r="K274" s="16">
        <f t="shared" si="5"/>
        <v>5.890050053</v>
      </c>
      <c r="L274" s="20">
        <f t="shared" si="6"/>
        <v>2246.462264</v>
      </c>
      <c r="M274" s="25">
        <f t="shared" si="7"/>
        <v>5.565401625</v>
      </c>
      <c r="N274" s="25">
        <f t="shared" si="8"/>
        <v>14150.9434</v>
      </c>
      <c r="O274" s="25">
        <f t="shared" si="10"/>
        <v>3871998.884</v>
      </c>
      <c r="P274" s="35"/>
      <c r="Q274" s="7"/>
      <c r="R274" s="16"/>
    </row>
    <row r="275" ht="15.75" customHeight="1">
      <c r="A275" s="7">
        <v>42639.0</v>
      </c>
      <c r="B275" s="20">
        <v>1.534921155762E12</v>
      </c>
      <c r="C275" s="16">
        <f t="shared" si="1"/>
        <v>1.534921156</v>
      </c>
      <c r="D275" s="16">
        <f t="shared" si="2"/>
        <v>2.2</v>
      </c>
      <c r="E275" s="16">
        <f t="shared" si="3"/>
        <v>3.376826543</v>
      </c>
      <c r="F275" s="25">
        <f t="shared" si="4"/>
        <v>81.04383702</v>
      </c>
      <c r="G275" s="25">
        <f t="shared" si="9"/>
        <v>20956.24224</v>
      </c>
      <c r="H275" s="26">
        <v>3.86</v>
      </c>
      <c r="I275" s="16">
        <v>2.652</v>
      </c>
      <c r="J275" s="1">
        <v>25.0</v>
      </c>
      <c r="K275" s="16">
        <f t="shared" si="5"/>
        <v>5.970229327</v>
      </c>
      <c r="L275" s="20">
        <f t="shared" si="6"/>
        <v>2183.257919</v>
      </c>
      <c r="M275" s="25">
        <f t="shared" si="7"/>
        <v>5.568089528</v>
      </c>
      <c r="N275" s="25">
        <f t="shared" si="8"/>
        <v>13574.66063</v>
      </c>
      <c r="O275" s="25">
        <f t="shared" si="10"/>
        <v>3885573.545</v>
      </c>
      <c r="P275" s="35"/>
      <c r="Q275" s="7"/>
      <c r="R275" s="16"/>
    </row>
    <row r="276" ht="15.75" customHeight="1">
      <c r="A276" s="7">
        <v>42640.0</v>
      </c>
      <c r="B276" s="20">
        <v>1.603477217418E12</v>
      </c>
      <c r="C276" s="16">
        <f t="shared" si="1"/>
        <v>1.603477217</v>
      </c>
      <c r="D276" s="16">
        <f t="shared" si="2"/>
        <v>2.2</v>
      </c>
      <c r="E276" s="16">
        <f t="shared" si="3"/>
        <v>3.527649878</v>
      </c>
      <c r="F276" s="25">
        <f t="shared" si="4"/>
        <v>84.66359708</v>
      </c>
      <c r="G276" s="25">
        <f t="shared" si="9"/>
        <v>21040.90583</v>
      </c>
      <c r="H276" s="26">
        <v>3.85</v>
      </c>
      <c r="I276" s="16">
        <v>2.599</v>
      </c>
      <c r="J276" s="1">
        <v>25.0</v>
      </c>
      <c r="K276" s="16">
        <f t="shared" si="5"/>
        <v>6.112241356</v>
      </c>
      <c r="L276" s="20">
        <f t="shared" si="6"/>
        <v>2222.008465</v>
      </c>
      <c r="M276" s="25">
        <f t="shared" si="7"/>
        <v>5.715342566</v>
      </c>
      <c r="N276" s="25">
        <f t="shared" si="8"/>
        <v>13851.48134</v>
      </c>
      <c r="O276" s="25">
        <f t="shared" si="10"/>
        <v>3899425.026</v>
      </c>
      <c r="P276" s="35"/>
      <c r="Q276" s="7"/>
      <c r="R276" s="16"/>
    </row>
    <row r="277" ht="15.75" customHeight="1">
      <c r="A277" s="7">
        <v>42641.0</v>
      </c>
      <c r="B277" s="20">
        <v>1.532435635417E12</v>
      </c>
      <c r="C277" s="16">
        <f t="shared" si="1"/>
        <v>1.532435635</v>
      </c>
      <c r="D277" s="16">
        <f t="shared" si="2"/>
        <v>2.2</v>
      </c>
      <c r="E277" s="16">
        <f t="shared" si="3"/>
        <v>3.371358398</v>
      </c>
      <c r="F277" s="25">
        <f t="shared" si="4"/>
        <v>80.91260155</v>
      </c>
      <c r="G277" s="25">
        <f t="shared" si="9"/>
        <v>21121.81844</v>
      </c>
      <c r="H277" s="26">
        <v>3.84</v>
      </c>
      <c r="I277" s="16">
        <v>2.585</v>
      </c>
      <c r="J277" s="1">
        <v>25.0</v>
      </c>
      <c r="K277" s="16">
        <f t="shared" si="5"/>
        <v>5.809974306</v>
      </c>
      <c r="L277" s="20">
        <f t="shared" si="6"/>
        <v>2228.239845</v>
      </c>
      <c r="M277" s="25">
        <f t="shared" si="7"/>
        <v>5.446850912</v>
      </c>
      <c r="N277" s="25">
        <f t="shared" si="8"/>
        <v>13926.49903</v>
      </c>
      <c r="O277" s="25">
        <f t="shared" si="10"/>
        <v>3913351.525</v>
      </c>
      <c r="P277" s="35"/>
      <c r="Q277" s="7"/>
      <c r="R277" s="16"/>
    </row>
    <row r="278" ht="15.75" customHeight="1">
      <c r="A278" s="7">
        <v>42642.0</v>
      </c>
      <c r="B278" s="20">
        <v>1.503549207996E12</v>
      </c>
      <c r="C278" s="16">
        <f t="shared" si="1"/>
        <v>1.503549208</v>
      </c>
      <c r="D278" s="16">
        <f t="shared" si="2"/>
        <v>2.2</v>
      </c>
      <c r="E278" s="16">
        <f t="shared" si="3"/>
        <v>3.307808258</v>
      </c>
      <c r="F278" s="25">
        <f t="shared" si="4"/>
        <v>79.38739818</v>
      </c>
      <c r="G278" s="25">
        <f t="shared" si="9"/>
        <v>21201.20583</v>
      </c>
      <c r="H278" s="26">
        <v>3.85</v>
      </c>
      <c r="I278" s="16">
        <v>2.576</v>
      </c>
      <c r="J278" s="1">
        <v>25.0</v>
      </c>
      <c r="K278" s="16">
        <f t="shared" si="5"/>
        <v>5.680609381</v>
      </c>
      <c r="L278" s="20">
        <f t="shared" si="6"/>
        <v>2241.847826</v>
      </c>
      <c r="M278" s="25">
        <f t="shared" si="7"/>
        <v>5.311738642</v>
      </c>
      <c r="N278" s="25">
        <f t="shared" si="8"/>
        <v>13975.15528</v>
      </c>
      <c r="O278" s="25">
        <f t="shared" si="10"/>
        <v>3927326.68</v>
      </c>
      <c r="P278" s="35"/>
      <c r="Q278" s="7"/>
      <c r="R278" s="16"/>
    </row>
    <row r="279" ht="15.75" customHeight="1">
      <c r="A279" s="7">
        <v>42643.0</v>
      </c>
      <c r="B279" s="20">
        <v>1.558919290297E12</v>
      </c>
      <c r="C279" s="16">
        <f t="shared" si="1"/>
        <v>1.55891929</v>
      </c>
      <c r="D279" s="16">
        <f t="shared" si="2"/>
        <v>2.2</v>
      </c>
      <c r="E279" s="16">
        <f t="shared" si="3"/>
        <v>3.429622439</v>
      </c>
      <c r="F279" s="25">
        <f t="shared" si="4"/>
        <v>82.31093853</v>
      </c>
      <c r="G279" s="25">
        <f t="shared" si="9"/>
        <v>21283.51677</v>
      </c>
      <c r="H279" s="26">
        <v>3.84</v>
      </c>
      <c r="I279" s="16">
        <v>2.474</v>
      </c>
      <c r="J279" s="1">
        <v>25.0</v>
      </c>
      <c r="K279" s="16">
        <f t="shared" si="5"/>
        <v>5.656590609</v>
      </c>
      <c r="L279" s="20">
        <f t="shared" si="6"/>
        <v>2328.21342</v>
      </c>
      <c r="M279" s="25">
        <f t="shared" si="7"/>
        <v>5.303053696</v>
      </c>
      <c r="N279" s="25">
        <f t="shared" si="8"/>
        <v>14551.33387</v>
      </c>
      <c r="O279" s="25">
        <f t="shared" si="10"/>
        <v>3941878.014</v>
      </c>
      <c r="P279" s="35"/>
      <c r="Q279" s="7"/>
      <c r="R279" s="16"/>
    </row>
    <row r="280" ht="15.75" customHeight="1">
      <c r="A280" s="7">
        <v>42644.0</v>
      </c>
      <c r="B280" s="20">
        <v>1.619514407172E12</v>
      </c>
      <c r="C280" s="16">
        <f t="shared" si="1"/>
        <v>1.619514407</v>
      </c>
      <c r="D280" s="16">
        <f t="shared" si="2"/>
        <v>2.2</v>
      </c>
      <c r="E280" s="16">
        <f t="shared" si="3"/>
        <v>3.562931696</v>
      </c>
      <c r="F280" s="25">
        <f t="shared" si="4"/>
        <v>85.5103607</v>
      </c>
      <c r="G280" s="25">
        <f t="shared" si="9"/>
        <v>21369.02713</v>
      </c>
      <c r="H280" s="26">
        <v>3.85</v>
      </c>
      <c r="I280" s="16">
        <v>2.372</v>
      </c>
      <c r="J280" s="1">
        <v>25.0</v>
      </c>
      <c r="K280" s="16">
        <f t="shared" si="5"/>
        <v>5.634182655</v>
      </c>
      <c r="L280" s="20">
        <f t="shared" si="6"/>
        <v>2434.6543</v>
      </c>
      <c r="M280" s="25">
        <f t="shared" si="7"/>
        <v>5.268326638</v>
      </c>
      <c r="N280" s="25">
        <f t="shared" si="8"/>
        <v>15177.06577</v>
      </c>
      <c r="O280" s="25">
        <f t="shared" si="10"/>
        <v>3957055.08</v>
      </c>
      <c r="P280" s="35"/>
      <c r="Q280" s="7"/>
      <c r="R280" s="16"/>
    </row>
    <row r="281" ht="15.75" customHeight="1">
      <c r="A281" s="7">
        <v>42645.0</v>
      </c>
      <c r="B281" s="20">
        <v>1.64178458072E12</v>
      </c>
      <c r="C281" s="16">
        <f t="shared" si="1"/>
        <v>1.641784581</v>
      </c>
      <c r="D281" s="16">
        <f t="shared" si="2"/>
        <v>2.2</v>
      </c>
      <c r="E281" s="16">
        <f t="shared" si="3"/>
        <v>3.611926078</v>
      </c>
      <c r="F281" s="25">
        <f t="shared" si="4"/>
        <v>86.68622586</v>
      </c>
      <c r="G281" s="25">
        <f t="shared" si="9"/>
        <v>21455.71336</v>
      </c>
      <c r="H281" s="26">
        <v>3.84</v>
      </c>
      <c r="I281" s="16">
        <v>2.412</v>
      </c>
      <c r="J281" s="1">
        <v>25.0</v>
      </c>
      <c r="K281" s="16">
        <f t="shared" si="5"/>
        <v>5.807977133</v>
      </c>
      <c r="L281" s="20">
        <f t="shared" si="6"/>
        <v>2388.059701</v>
      </c>
      <c r="M281" s="25">
        <f t="shared" si="7"/>
        <v>5.444978562</v>
      </c>
      <c r="N281" s="25">
        <f t="shared" si="8"/>
        <v>14925.37313</v>
      </c>
      <c r="O281" s="25">
        <f t="shared" si="10"/>
        <v>3971980.453</v>
      </c>
      <c r="P281" s="35"/>
      <c r="Q281" s="7"/>
      <c r="R281" s="16"/>
    </row>
    <row r="282" ht="15.75" customHeight="1">
      <c r="A282" s="7">
        <v>42646.0</v>
      </c>
      <c r="B282" s="20">
        <v>1.666650400184E12</v>
      </c>
      <c r="C282" s="16">
        <f t="shared" si="1"/>
        <v>1.6666504</v>
      </c>
      <c r="D282" s="16">
        <f t="shared" si="2"/>
        <v>2.2</v>
      </c>
      <c r="E282" s="16">
        <f t="shared" si="3"/>
        <v>3.66663088</v>
      </c>
      <c r="F282" s="25">
        <f t="shared" si="4"/>
        <v>87.99914113</v>
      </c>
      <c r="G282" s="25">
        <f t="shared" si="9"/>
        <v>21543.7125</v>
      </c>
      <c r="H282" s="26">
        <v>3.84</v>
      </c>
      <c r="I282" s="16">
        <v>2.428</v>
      </c>
      <c r="J282" s="1">
        <v>25.0</v>
      </c>
      <c r="K282" s="16">
        <f t="shared" si="5"/>
        <v>5.935053185</v>
      </c>
      <c r="L282" s="20">
        <f t="shared" si="6"/>
        <v>2372.3229</v>
      </c>
      <c r="M282" s="25">
        <f t="shared" si="7"/>
        <v>5.564112361</v>
      </c>
      <c r="N282" s="25">
        <f t="shared" si="8"/>
        <v>14827.01812</v>
      </c>
      <c r="O282" s="25">
        <f t="shared" si="10"/>
        <v>3986807.471</v>
      </c>
      <c r="P282" s="35"/>
      <c r="Q282" s="7"/>
      <c r="R282" s="16"/>
    </row>
    <row r="283" ht="15.75" customHeight="1">
      <c r="A283" s="7">
        <v>42647.0</v>
      </c>
      <c r="B283" s="20">
        <v>1.619381435625E12</v>
      </c>
      <c r="C283" s="16">
        <f t="shared" si="1"/>
        <v>1.619381436</v>
      </c>
      <c r="D283" s="16">
        <f t="shared" si="2"/>
        <v>2.2</v>
      </c>
      <c r="E283" s="16">
        <f t="shared" si="3"/>
        <v>3.562639158</v>
      </c>
      <c r="F283" s="25">
        <f t="shared" si="4"/>
        <v>85.5033398</v>
      </c>
      <c r="G283" s="25">
        <f t="shared" si="9"/>
        <v>21629.21584</v>
      </c>
      <c r="H283" s="26">
        <v>3.82</v>
      </c>
      <c r="I283" s="16">
        <v>2.42</v>
      </c>
      <c r="J283" s="1">
        <v>25.0</v>
      </c>
      <c r="K283" s="16">
        <f t="shared" si="5"/>
        <v>5.747724509</v>
      </c>
      <c r="L283" s="20">
        <f t="shared" si="6"/>
        <v>2367.768595</v>
      </c>
      <c r="M283" s="25">
        <f t="shared" si="7"/>
        <v>5.416703726</v>
      </c>
      <c r="N283" s="25">
        <f t="shared" si="8"/>
        <v>14876.03306</v>
      </c>
      <c r="O283" s="25">
        <f t="shared" si="10"/>
        <v>4001683.504</v>
      </c>
      <c r="P283" s="35"/>
      <c r="Q283" s="7"/>
      <c r="R283" s="16"/>
    </row>
    <row r="284" ht="15.75" customHeight="1">
      <c r="A284" s="7">
        <v>42648.0</v>
      </c>
      <c r="B284" s="20">
        <v>1.487171296719E12</v>
      </c>
      <c r="C284" s="16">
        <f t="shared" si="1"/>
        <v>1.487171297</v>
      </c>
      <c r="D284" s="16">
        <f t="shared" si="2"/>
        <v>2.2</v>
      </c>
      <c r="E284" s="16">
        <f t="shared" si="3"/>
        <v>3.271776853</v>
      </c>
      <c r="F284" s="25">
        <f t="shared" si="4"/>
        <v>78.52264447</v>
      </c>
      <c r="G284" s="25">
        <f t="shared" si="9"/>
        <v>21707.73849</v>
      </c>
      <c r="H284" s="26">
        <v>3.84</v>
      </c>
      <c r="I284" s="16">
        <v>2.785</v>
      </c>
      <c r="J284" s="1">
        <v>25.0</v>
      </c>
      <c r="K284" s="16">
        <f t="shared" si="5"/>
        <v>6.074599023</v>
      </c>
      <c r="L284" s="20">
        <f t="shared" si="6"/>
        <v>2068.222621</v>
      </c>
      <c r="M284" s="25">
        <f t="shared" si="7"/>
        <v>5.694936584</v>
      </c>
      <c r="N284" s="25">
        <f t="shared" si="8"/>
        <v>12926.39138</v>
      </c>
      <c r="O284" s="25">
        <f t="shared" si="10"/>
        <v>4014609.896</v>
      </c>
      <c r="P284" s="35"/>
      <c r="Q284" s="7"/>
      <c r="R284" s="16"/>
    </row>
    <row r="285" ht="15.75" customHeight="1">
      <c r="A285" s="7">
        <v>42649.0</v>
      </c>
      <c r="B285" s="20">
        <v>1.500402975749E12</v>
      </c>
      <c r="C285" s="16">
        <f t="shared" si="1"/>
        <v>1.500402976</v>
      </c>
      <c r="D285" s="16">
        <f t="shared" si="2"/>
        <v>2.2</v>
      </c>
      <c r="E285" s="16">
        <f t="shared" si="3"/>
        <v>3.300886547</v>
      </c>
      <c r="F285" s="25">
        <f t="shared" si="4"/>
        <v>79.22127712</v>
      </c>
      <c r="G285" s="25">
        <f t="shared" si="9"/>
        <v>21786.95976</v>
      </c>
      <c r="H285" s="26">
        <v>3.85</v>
      </c>
      <c r="I285" s="16">
        <v>2.544</v>
      </c>
      <c r="J285" s="1">
        <v>25.0</v>
      </c>
      <c r="K285" s="16">
        <f t="shared" si="5"/>
        <v>5.598303583</v>
      </c>
      <c r="L285" s="20">
        <f t="shared" si="6"/>
        <v>2270.04717</v>
      </c>
      <c r="M285" s="25">
        <f t="shared" si="7"/>
        <v>5.234777376</v>
      </c>
      <c r="N285" s="25">
        <f t="shared" si="8"/>
        <v>14150.9434</v>
      </c>
      <c r="O285" s="25">
        <f t="shared" si="10"/>
        <v>4028760.839</v>
      </c>
      <c r="P285" s="35"/>
      <c r="Q285" s="7"/>
      <c r="R285" s="16"/>
    </row>
    <row r="286" ht="15.75" customHeight="1">
      <c r="A286" s="7">
        <v>42650.0</v>
      </c>
      <c r="B286" s="20">
        <v>1.578540030855E12</v>
      </c>
      <c r="C286" s="16">
        <f t="shared" si="1"/>
        <v>1.578540031</v>
      </c>
      <c r="D286" s="16">
        <f t="shared" si="2"/>
        <v>2.2</v>
      </c>
      <c r="E286" s="16">
        <f t="shared" si="3"/>
        <v>3.472788068</v>
      </c>
      <c r="F286" s="25">
        <f t="shared" si="4"/>
        <v>83.34691363</v>
      </c>
      <c r="G286" s="25">
        <f t="shared" si="9"/>
        <v>21870.30668</v>
      </c>
      <c r="H286" s="26">
        <v>3.86</v>
      </c>
      <c r="I286" s="16">
        <v>2.517</v>
      </c>
      <c r="J286" s="1">
        <v>25.0</v>
      </c>
      <c r="K286" s="16">
        <f t="shared" si="5"/>
        <v>5.827338378</v>
      </c>
      <c r="L286" s="20">
        <f t="shared" si="6"/>
        <v>2300.357569</v>
      </c>
      <c r="M286" s="25">
        <f t="shared" si="7"/>
        <v>5.434823358</v>
      </c>
      <c r="N286" s="25">
        <f t="shared" si="8"/>
        <v>14302.74136</v>
      </c>
      <c r="O286" s="25">
        <f t="shared" si="10"/>
        <v>4043063.58</v>
      </c>
      <c r="P286" s="35"/>
      <c r="Q286" s="7"/>
      <c r="R286" s="16"/>
    </row>
    <row r="287" ht="15.75" customHeight="1">
      <c r="A287" s="7">
        <v>42651.0</v>
      </c>
      <c r="B287" s="20">
        <v>1.45278676209E12</v>
      </c>
      <c r="C287" s="16">
        <f t="shared" si="1"/>
        <v>1.452786762</v>
      </c>
      <c r="D287" s="16">
        <f t="shared" si="2"/>
        <v>2.2</v>
      </c>
      <c r="E287" s="16">
        <f t="shared" si="3"/>
        <v>3.196130877</v>
      </c>
      <c r="F287" s="25">
        <f t="shared" si="4"/>
        <v>76.70714104</v>
      </c>
      <c r="G287" s="25">
        <f t="shared" si="9"/>
        <v>21947.01382</v>
      </c>
      <c r="H287" s="26">
        <v>3.84</v>
      </c>
      <c r="I287" s="16">
        <v>2.791</v>
      </c>
      <c r="J287" s="1">
        <v>25.0</v>
      </c>
      <c r="K287" s="16">
        <f t="shared" si="5"/>
        <v>5.946934184</v>
      </c>
      <c r="L287" s="20">
        <f t="shared" si="6"/>
        <v>2063.776424</v>
      </c>
      <c r="M287" s="25">
        <f t="shared" si="7"/>
        <v>5.575250798</v>
      </c>
      <c r="N287" s="25">
        <f t="shared" si="8"/>
        <v>12898.60265</v>
      </c>
      <c r="O287" s="25">
        <f t="shared" si="10"/>
        <v>4055962.183</v>
      </c>
      <c r="P287" s="35"/>
      <c r="Q287" s="7"/>
      <c r="R287" s="16"/>
    </row>
    <row r="288" ht="15.75" customHeight="1">
      <c r="A288" s="7">
        <v>42652.0</v>
      </c>
      <c r="B288" s="20">
        <v>1.439238704282E12</v>
      </c>
      <c r="C288" s="16">
        <f t="shared" si="1"/>
        <v>1.439238704</v>
      </c>
      <c r="D288" s="16">
        <f t="shared" si="2"/>
        <v>2.2</v>
      </c>
      <c r="E288" s="16">
        <f t="shared" si="3"/>
        <v>3.166325149</v>
      </c>
      <c r="F288" s="25">
        <f t="shared" si="4"/>
        <v>75.99180359</v>
      </c>
      <c r="G288" s="25">
        <f t="shared" si="9"/>
        <v>22023.00562</v>
      </c>
      <c r="H288" s="26">
        <v>3.82</v>
      </c>
      <c r="I288" s="16">
        <v>2.513</v>
      </c>
      <c r="J288" s="1">
        <v>25.0</v>
      </c>
      <c r="K288" s="16">
        <f t="shared" si="5"/>
        <v>5.304650067</v>
      </c>
      <c r="L288" s="20">
        <f t="shared" si="6"/>
        <v>2280.143255</v>
      </c>
      <c r="M288" s="25">
        <f t="shared" si="7"/>
        <v>4.99914666</v>
      </c>
      <c r="N288" s="25">
        <f t="shared" si="8"/>
        <v>14325.50736</v>
      </c>
      <c r="O288" s="25">
        <f t="shared" si="10"/>
        <v>4070287.69</v>
      </c>
      <c r="P288" s="35"/>
      <c r="Q288" s="7"/>
      <c r="R288" s="16"/>
    </row>
    <row r="289" ht="15.75" customHeight="1">
      <c r="A289" s="7">
        <v>42653.0</v>
      </c>
      <c r="B289" s="20">
        <v>1.557745987616E12</v>
      </c>
      <c r="C289" s="16">
        <f t="shared" si="1"/>
        <v>1.557745988</v>
      </c>
      <c r="D289" s="16">
        <f t="shared" si="2"/>
        <v>2.2</v>
      </c>
      <c r="E289" s="16">
        <f t="shared" si="3"/>
        <v>3.427041173</v>
      </c>
      <c r="F289" s="25">
        <f t="shared" si="4"/>
        <v>82.24898815</v>
      </c>
      <c r="G289" s="25">
        <f t="shared" si="9"/>
        <v>22105.25461</v>
      </c>
      <c r="H289" s="26">
        <v>3.8</v>
      </c>
      <c r="I289" s="16">
        <v>2.38</v>
      </c>
      <c r="J289" s="1">
        <v>25.0</v>
      </c>
      <c r="K289" s="16">
        <f t="shared" si="5"/>
        <v>5.437571994</v>
      </c>
      <c r="L289" s="20">
        <f t="shared" si="6"/>
        <v>2394.957983</v>
      </c>
      <c r="M289" s="25">
        <f t="shared" si="7"/>
        <v>5.151383994</v>
      </c>
      <c r="N289" s="25">
        <f t="shared" si="8"/>
        <v>15126.05042</v>
      </c>
      <c r="O289" s="25">
        <f t="shared" si="10"/>
        <v>4085413.741</v>
      </c>
      <c r="P289" s="35"/>
      <c r="Q289" s="7"/>
      <c r="R289" s="16"/>
    </row>
    <row r="290" ht="15.75" customHeight="1">
      <c r="A290" s="7">
        <v>42654.0</v>
      </c>
      <c r="B290" s="20">
        <v>1.522525169531E12</v>
      </c>
      <c r="C290" s="16">
        <f t="shared" si="1"/>
        <v>1.52252517</v>
      </c>
      <c r="D290" s="16">
        <f t="shared" si="2"/>
        <v>2.2</v>
      </c>
      <c r="E290" s="16">
        <f t="shared" si="3"/>
        <v>3.349555373</v>
      </c>
      <c r="F290" s="25">
        <f t="shared" si="4"/>
        <v>80.38932895</v>
      </c>
      <c r="G290" s="25">
        <f t="shared" si="9"/>
        <v>22185.64394</v>
      </c>
      <c r="H290" s="26">
        <v>3.82</v>
      </c>
      <c r="I290" s="16">
        <v>2.628</v>
      </c>
      <c r="J290" s="1">
        <v>25.0</v>
      </c>
      <c r="K290" s="16">
        <f t="shared" si="5"/>
        <v>5.868421013</v>
      </c>
      <c r="L290" s="20">
        <f t="shared" si="6"/>
        <v>2180.365297</v>
      </c>
      <c r="M290" s="25">
        <f t="shared" si="7"/>
        <v>5.530449123</v>
      </c>
      <c r="N290" s="25">
        <f t="shared" si="8"/>
        <v>13698.63014</v>
      </c>
      <c r="O290" s="25">
        <f t="shared" si="10"/>
        <v>4099112.371</v>
      </c>
      <c r="P290" s="35"/>
      <c r="Q290" s="7"/>
      <c r="R290" s="16"/>
    </row>
    <row r="291" ht="15.75" customHeight="1">
      <c r="A291" s="7">
        <v>42655.0</v>
      </c>
      <c r="B291" s="20">
        <v>1.461491164904E12</v>
      </c>
      <c r="C291" s="16">
        <f t="shared" si="1"/>
        <v>1.461491165</v>
      </c>
      <c r="D291" s="16">
        <f t="shared" si="2"/>
        <v>2.2</v>
      </c>
      <c r="E291" s="16">
        <f t="shared" si="3"/>
        <v>3.215280563</v>
      </c>
      <c r="F291" s="25">
        <f t="shared" si="4"/>
        <v>77.16673351</v>
      </c>
      <c r="G291" s="25">
        <f t="shared" si="9"/>
        <v>22262.81067</v>
      </c>
      <c r="H291" s="26">
        <v>3.76</v>
      </c>
      <c r="I291" s="16">
        <v>2.437</v>
      </c>
      <c r="J291" s="1">
        <v>25.0</v>
      </c>
      <c r="K291" s="16">
        <f t="shared" si="5"/>
        <v>5.223759154</v>
      </c>
      <c r="L291" s="20">
        <f t="shared" si="6"/>
        <v>2314.320886</v>
      </c>
      <c r="M291" s="25">
        <f t="shared" si="7"/>
        <v>5.001471531</v>
      </c>
      <c r="N291" s="25">
        <f t="shared" si="8"/>
        <v>14772.26098</v>
      </c>
      <c r="O291" s="25">
        <f t="shared" si="10"/>
        <v>4113884.632</v>
      </c>
      <c r="P291" s="35"/>
      <c r="Q291" s="7"/>
      <c r="R291" s="16"/>
    </row>
    <row r="292" ht="15.75" customHeight="1">
      <c r="A292" s="7">
        <v>42656.0</v>
      </c>
      <c r="B292" s="20">
        <v>1.518929166115E12</v>
      </c>
      <c r="C292" s="16">
        <f t="shared" si="1"/>
        <v>1.518929166</v>
      </c>
      <c r="D292" s="16">
        <f t="shared" si="2"/>
        <v>2.2</v>
      </c>
      <c r="E292" s="16">
        <f t="shared" si="3"/>
        <v>3.341644165</v>
      </c>
      <c r="F292" s="25">
        <f t="shared" si="4"/>
        <v>80.19945997</v>
      </c>
      <c r="G292" s="25">
        <f t="shared" si="9"/>
        <v>22343.01013</v>
      </c>
      <c r="H292" s="26">
        <v>3.91</v>
      </c>
      <c r="I292" s="16">
        <v>2.599</v>
      </c>
      <c r="J292" s="1">
        <v>25.0</v>
      </c>
      <c r="K292" s="16">
        <f t="shared" si="5"/>
        <v>5.789955457</v>
      </c>
      <c r="L292" s="20">
        <f t="shared" si="6"/>
        <v>2256.637168</v>
      </c>
      <c r="M292" s="25">
        <f t="shared" si="7"/>
        <v>5.33090528</v>
      </c>
      <c r="N292" s="25">
        <f t="shared" si="8"/>
        <v>13851.48134</v>
      </c>
      <c r="O292" s="25">
        <f t="shared" si="10"/>
        <v>4127736.113</v>
      </c>
      <c r="P292" s="35"/>
      <c r="Q292" s="7"/>
      <c r="R292" s="16"/>
    </row>
    <row r="293" ht="15.75" customHeight="1">
      <c r="A293" s="7">
        <v>42657.0</v>
      </c>
      <c r="B293" s="20">
        <v>1.433885002323E12</v>
      </c>
      <c r="C293" s="16">
        <f t="shared" si="1"/>
        <v>1.433885002</v>
      </c>
      <c r="D293" s="16">
        <f t="shared" si="2"/>
        <v>2.2</v>
      </c>
      <c r="E293" s="16">
        <f t="shared" si="3"/>
        <v>3.154547005</v>
      </c>
      <c r="F293" s="25">
        <f t="shared" si="4"/>
        <v>75.70912812</v>
      </c>
      <c r="G293" s="25">
        <f t="shared" si="9"/>
        <v>22418.71926</v>
      </c>
      <c r="H293" s="26">
        <v>3.9</v>
      </c>
      <c r="I293" s="16">
        <v>2.692</v>
      </c>
      <c r="J293" s="1">
        <v>25.0</v>
      </c>
      <c r="K293" s="16">
        <f t="shared" si="5"/>
        <v>5.661360359</v>
      </c>
      <c r="L293" s="20">
        <f t="shared" si="6"/>
        <v>2173.105498</v>
      </c>
      <c r="M293" s="25">
        <f t="shared" si="7"/>
        <v>5.2258711</v>
      </c>
      <c r="N293" s="25">
        <f t="shared" si="8"/>
        <v>13372.95691</v>
      </c>
      <c r="O293" s="25">
        <f t="shared" si="10"/>
        <v>4141109.07</v>
      </c>
      <c r="P293" s="35"/>
      <c r="Q293" s="7"/>
      <c r="R293" s="16"/>
    </row>
    <row r="294" ht="15.75" customHeight="1">
      <c r="A294" s="7">
        <v>42658.0</v>
      </c>
      <c r="B294" s="20">
        <v>1.396676196299E12</v>
      </c>
      <c r="C294" s="16">
        <f t="shared" si="1"/>
        <v>1.396676196</v>
      </c>
      <c r="D294" s="16">
        <f t="shared" si="2"/>
        <v>2.2</v>
      </c>
      <c r="E294" s="16">
        <f t="shared" si="3"/>
        <v>3.072687632</v>
      </c>
      <c r="F294" s="25">
        <f t="shared" si="4"/>
        <v>73.74450316</v>
      </c>
      <c r="G294" s="25">
        <f t="shared" si="9"/>
        <v>22492.46376</v>
      </c>
      <c r="H294" s="26">
        <v>3.87</v>
      </c>
      <c r="I294" s="16">
        <v>2.88</v>
      </c>
      <c r="J294" s="1">
        <v>25.0</v>
      </c>
      <c r="K294" s="16">
        <f t="shared" si="5"/>
        <v>5.899560253</v>
      </c>
      <c r="L294" s="20">
        <f t="shared" si="6"/>
        <v>2015.625</v>
      </c>
      <c r="M294" s="25">
        <f t="shared" si="7"/>
        <v>5.487963026</v>
      </c>
      <c r="N294" s="25">
        <f t="shared" si="8"/>
        <v>12500</v>
      </c>
      <c r="O294" s="25">
        <f t="shared" si="10"/>
        <v>4153609.07</v>
      </c>
      <c r="P294" s="35"/>
      <c r="Q294" s="7"/>
      <c r="R294" s="16"/>
    </row>
    <row r="295" ht="15.75" customHeight="1">
      <c r="A295" s="7">
        <v>42659.0</v>
      </c>
      <c r="B295" s="20">
        <v>1.352834274462E12</v>
      </c>
      <c r="C295" s="16">
        <f t="shared" si="1"/>
        <v>1.352834274</v>
      </c>
      <c r="D295" s="16">
        <f t="shared" si="2"/>
        <v>2.2</v>
      </c>
      <c r="E295" s="16">
        <f t="shared" si="3"/>
        <v>2.976235404</v>
      </c>
      <c r="F295" s="25">
        <f t="shared" si="4"/>
        <v>71.42964969</v>
      </c>
      <c r="G295" s="25">
        <f t="shared" si="9"/>
        <v>22563.89341</v>
      </c>
      <c r="H295" s="26">
        <v>3.89</v>
      </c>
      <c r="I295" s="16">
        <v>2.609</v>
      </c>
      <c r="J295" s="1">
        <v>25.0</v>
      </c>
      <c r="K295" s="16">
        <f t="shared" si="5"/>
        <v>5.176665446</v>
      </c>
      <c r="L295" s="20">
        <f t="shared" si="6"/>
        <v>2236.489076</v>
      </c>
      <c r="M295" s="25">
        <f t="shared" si="7"/>
        <v>4.790744371</v>
      </c>
      <c r="N295" s="25">
        <f t="shared" si="8"/>
        <v>13798.39019</v>
      </c>
      <c r="O295" s="25">
        <f t="shared" si="10"/>
        <v>4167407.46</v>
      </c>
      <c r="P295" s="35"/>
      <c r="Q295" s="7"/>
      <c r="R295" s="16"/>
    </row>
    <row r="296" ht="15.75" customHeight="1">
      <c r="A296" s="7">
        <v>42660.0</v>
      </c>
      <c r="B296" s="20">
        <v>1.430371622545E12</v>
      </c>
      <c r="C296" s="16">
        <f t="shared" si="1"/>
        <v>1.430371623</v>
      </c>
      <c r="D296" s="16">
        <f t="shared" si="2"/>
        <v>2.2</v>
      </c>
      <c r="E296" s="16">
        <f t="shared" si="3"/>
        <v>3.14681757</v>
      </c>
      <c r="F296" s="25">
        <f t="shared" si="4"/>
        <v>75.52362167</v>
      </c>
      <c r="G296" s="25">
        <f t="shared" si="9"/>
        <v>22639.41703</v>
      </c>
      <c r="H296" s="26">
        <v>3.91</v>
      </c>
      <c r="I296" s="16">
        <v>2.396</v>
      </c>
      <c r="J296" s="1">
        <v>25.0</v>
      </c>
      <c r="K296" s="16">
        <f t="shared" si="5"/>
        <v>5.026516598</v>
      </c>
      <c r="L296" s="20">
        <f t="shared" si="6"/>
        <v>2447.829716</v>
      </c>
      <c r="M296" s="25">
        <f t="shared" si="7"/>
        <v>4.627994822</v>
      </c>
      <c r="N296" s="25">
        <f t="shared" si="8"/>
        <v>15025.04174</v>
      </c>
      <c r="O296" s="25">
        <f t="shared" si="10"/>
        <v>4182432.502</v>
      </c>
      <c r="P296" s="35"/>
      <c r="Q296" s="7"/>
      <c r="R296" s="16"/>
    </row>
    <row r="297" ht="15.75" customHeight="1">
      <c r="A297" s="7">
        <v>42661.0</v>
      </c>
      <c r="B297" s="20">
        <v>1.409784575891E12</v>
      </c>
      <c r="C297" s="16">
        <f t="shared" si="1"/>
        <v>1.409784576</v>
      </c>
      <c r="D297" s="16">
        <f t="shared" si="2"/>
        <v>2.2</v>
      </c>
      <c r="E297" s="16">
        <f t="shared" si="3"/>
        <v>3.101526067</v>
      </c>
      <c r="F297" s="25">
        <f t="shared" si="4"/>
        <v>74.43662561</v>
      </c>
      <c r="G297" s="25">
        <f t="shared" si="9"/>
        <v>22713.85366</v>
      </c>
      <c r="H297" s="26">
        <v>3.84</v>
      </c>
      <c r="I297" s="16">
        <v>2.42</v>
      </c>
      <c r="J297" s="1">
        <v>25.0</v>
      </c>
      <c r="K297" s="16">
        <f t="shared" si="5"/>
        <v>5.003795388</v>
      </c>
      <c r="L297" s="20">
        <f t="shared" si="6"/>
        <v>2380.165289</v>
      </c>
      <c r="M297" s="25">
        <f t="shared" si="7"/>
        <v>4.691058176</v>
      </c>
      <c r="N297" s="25">
        <f t="shared" si="8"/>
        <v>14876.03306</v>
      </c>
      <c r="O297" s="25">
        <f t="shared" si="10"/>
        <v>4197308.535</v>
      </c>
      <c r="P297" s="35"/>
      <c r="Q297" s="7"/>
      <c r="R297" s="16"/>
    </row>
    <row r="298" ht="15.75" customHeight="1">
      <c r="A298" s="7">
        <v>42662.0</v>
      </c>
      <c r="B298" s="20">
        <v>1.557159951278E12</v>
      </c>
      <c r="C298" s="16">
        <f t="shared" si="1"/>
        <v>1.557159951</v>
      </c>
      <c r="D298" s="16">
        <f t="shared" si="2"/>
        <v>2.2</v>
      </c>
      <c r="E298" s="16">
        <f t="shared" si="3"/>
        <v>3.425751893</v>
      </c>
      <c r="F298" s="25">
        <f t="shared" si="4"/>
        <v>82.21804543</v>
      </c>
      <c r="G298" s="25">
        <f t="shared" si="9"/>
        <v>22796.0717</v>
      </c>
      <c r="H298" s="26">
        <v>3.8</v>
      </c>
      <c r="I298" s="16">
        <v>2.304</v>
      </c>
      <c r="J298" s="1">
        <v>25.0</v>
      </c>
      <c r="K298" s="16">
        <f t="shared" si="5"/>
        <v>5.261954907</v>
      </c>
      <c r="L298" s="20">
        <f t="shared" si="6"/>
        <v>2473.958333</v>
      </c>
      <c r="M298" s="25">
        <f t="shared" si="7"/>
        <v>4.985009912</v>
      </c>
      <c r="N298" s="25">
        <f t="shared" si="8"/>
        <v>15625</v>
      </c>
      <c r="O298" s="25">
        <f t="shared" si="10"/>
        <v>4212933.535</v>
      </c>
      <c r="P298" s="35"/>
      <c r="Q298" s="7"/>
      <c r="R298" s="16"/>
    </row>
    <row r="299" ht="15.75" customHeight="1">
      <c r="A299" s="7">
        <v>42663.0</v>
      </c>
      <c r="B299" s="20">
        <v>1.512861704297E12</v>
      </c>
      <c r="C299" s="16">
        <f t="shared" si="1"/>
        <v>1.512861704</v>
      </c>
      <c r="D299" s="16">
        <f t="shared" si="2"/>
        <v>2.2</v>
      </c>
      <c r="E299" s="16">
        <f t="shared" si="3"/>
        <v>3.328295749</v>
      </c>
      <c r="F299" s="25">
        <f t="shared" si="4"/>
        <v>79.87909799</v>
      </c>
      <c r="G299" s="25">
        <f t="shared" si="9"/>
        <v>22875.9508</v>
      </c>
      <c r="H299" s="26">
        <v>3.78</v>
      </c>
      <c r="I299" s="16">
        <v>2.562</v>
      </c>
      <c r="J299" s="1">
        <v>25.0</v>
      </c>
      <c r="K299" s="16">
        <f t="shared" si="5"/>
        <v>5.68472914</v>
      </c>
      <c r="L299" s="20">
        <f t="shared" si="6"/>
        <v>2213.114754</v>
      </c>
      <c r="M299" s="25">
        <f t="shared" si="7"/>
        <v>5.414027752</v>
      </c>
      <c r="N299" s="25">
        <f t="shared" si="8"/>
        <v>14051.52225</v>
      </c>
      <c r="O299" s="25">
        <f t="shared" si="10"/>
        <v>4226985.057</v>
      </c>
      <c r="P299" s="35"/>
      <c r="Q299" s="7"/>
      <c r="R299" s="16"/>
    </row>
    <row r="300" ht="15.75" customHeight="1">
      <c r="A300" s="7">
        <v>42664.0</v>
      </c>
      <c r="B300" s="20">
        <v>1.398400524255E12</v>
      </c>
      <c r="C300" s="16">
        <f t="shared" si="1"/>
        <v>1.398400524</v>
      </c>
      <c r="D300" s="16">
        <f t="shared" si="2"/>
        <v>2.2</v>
      </c>
      <c r="E300" s="16">
        <f t="shared" si="3"/>
        <v>3.076481153</v>
      </c>
      <c r="F300" s="25">
        <f t="shared" si="4"/>
        <v>73.83554768</v>
      </c>
      <c r="G300" s="25">
        <f t="shared" si="9"/>
        <v>22949.78635</v>
      </c>
      <c r="H300" s="26">
        <v>3.81</v>
      </c>
      <c r="I300" s="16">
        <v>2.637</v>
      </c>
      <c r="J300" s="1">
        <v>25.0</v>
      </c>
      <c r="K300" s="16">
        <f t="shared" si="5"/>
        <v>5.408453868</v>
      </c>
      <c r="L300" s="20">
        <f t="shared" si="6"/>
        <v>2167.235495</v>
      </c>
      <c r="M300" s="25">
        <f t="shared" si="7"/>
        <v>5.110350111</v>
      </c>
      <c r="N300" s="25">
        <f t="shared" si="8"/>
        <v>13651.87713</v>
      </c>
      <c r="O300" s="25">
        <f t="shared" si="10"/>
        <v>4240636.934</v>
      </c>
      <c r="P300" s="35"/>
      <c r="Q300" s="7"/>
      <c r="R300" s="16"/>
    </row>
    <row r="301" ht="15.75" customHeight="1">
      <c r="A301" s="7">
        <v>42665.0</v>
      </c>
      <c r="B301" s="20">
        <v>1.412017491592E12</v>
      </c>
      <c r="C301" s="16">
        <f t="shared" si="1"/>
        <v>1.412017492</v>
      </c>
      <c r="D301" s="16">
        <f t="shared" si="2"/>
        <v>2.2</v>
      </c>
      <c r="E301" s="16">
        <f t="shared" si="3"/>
        <v>3.106438482</v>
      </c>
      <c r="F301" s="25">
        <f t="shared" si="4"/>
        <v>74.55452356</v>
      </c>
      <c r="G301" s="25">
        <f t="shared" si="9"/>
        <v>23024.34087</v>
      </c>
      <c r="H301" s="26">
        <v>3.89</v>
      </c>
      <c r="I301" s="16">
        <v>2.672</v>
      </c>
      <c r="J301" s="1">
        <v>25.0</v>
      </c>
      <c r="K301" s="16">
        <f t="shared" si="5"/>
        <v>5.533602415</v>
      </c>
      <c r="L301" s="20">
        <f t="shared" si="6"/>
        <v>2183.757485</v>
      </c>
      <c r="M301" s="25">
        <f t="shared" si="7"/>
        <v>5.121071644</v>
      </c>
      <c r="N301" s="25">
        <f t="shared" si="8"/>
        <v>13473.05389</v>
      </c>
      <c r="O301" s="25">
        <f t="shared" si="10"/>
        <v>4254109.988</v>
      </c>
      <c r="P301" s="35"/>
      <c r="Q301" s="7"/>
      <c r="R301" s="16"/>
    </row>
    <row r="302" ht="15.75" customHeight="1">
      <c r="A302" s="7">
        <v>42666.0</v>
      </c>
      <c r="B302" s="20">
        <v>1.368885992727E12</v>
      </c>
      <c r="C302" s="16">
        <f t="shared" si="1"/>
        <v>1.368885993</v>
      </c>
      <c r="D302" s="16">
        <f t="shared" si="2"/>
        <v>2.2</v>
      </c>
      <c r="E302" s="16">
        <f t="shared" si="3"/>
        <v>3.011549184</v>
      </c>
      <c r="F302" s="25">
        <f t="shared" si="4"/>
        <v>72.27718042</v>
      </c>
      <c r="G302" s="25">
        <f t="shared" si="9"/>
        <v>23096.61805</v>
      </c>
      <c r="H302" s="26">
        <v>3.92</v>
      </c>
      <c r="I302" s="16">
        <v>2.753</v>
      </c>
      <c r="J302" s="1">
        <v>25.0</v>
      </c>
      <c r="K302" s="16">
        <f t="shared" si="5"/>
        <v>5.527196602</v>
      </c>
      <c r="L302" s="20">
        <f t="shared" si="6"/>
        <v>2135.851798</v>
      </c>
      <c r="M302" s="25">
        <f t="shared" si="7"/>
        <v>5.07599688</v>
      </c>
      <c r="N302" s="25">
        <f t="shared" si="8"/>
        <v>13076.64366</v>
      </c>
      <c r="O302" s="25">
        <f t="shared" si="10"/>
        <v>4267186.632</v>
      </c>
      <c r="P302" s="35"/>
      <c r="Q302" s="7"/>
      <c r="R302" s="16"/>
    </row>
    <row r="303" ht="15.75" customHeight="1">
      <c r="A303" s="7">
        <v>42667.0</v>
      </c>
      <c r="B303" s="20">
        <v>1.346744262219E12</v>
      </c>
      <c r="C303" s="16">
        <f t="shared" si="1"/>
        <v>1.346744262</v>
      </c>
      <c r="D303" s="16">
        <f t="shared" si="2"/>
        <v>2.2</v>
      </c>
      <c r="E303" s="16">
        <f t="shared" si="3"/>
        <v>2.962837377</v>
      </c>
      <c r="F303" s="25">
        <f t="shared" si="4"/>
        <v>71.10809705</v>
      </c>
      <c r="G303" s="25">
        <f t="shared" si="9"/>
        <v>23167.72615</v>
      </c>
      <c r="H303" s="26">
        <v>3.87</v>
      </c>
      <c r="I303" s="16">
        <v>2.483</v>
      </c>
      <c r="J303" s="1">
        <v>25.0</v>
      </c>
      <c r="K303" s="16">
        <f t="shared" si="5"/>
        <v>4.904483471</v>
      </c>
      <c r="L303" s="20">
        <f t="shared" si="6"/>
        <v>2337.897704</v>
      </c>
      <c r="M303" s="25">
        <f t="shared" si="7"/>
        <v>4.562310206</v>
      </c>
      <c r="N303" s="25">
        <f t="shared" si="8"/>
        <v>14498.59041</v>
      </c>
      <c r="O303" s="25">
        <f t="shared" si="10"/>
        <v>4281685.222</v>
      </c>
      <c r="P303" s="35"/>
      <c r="Q303" s="7"/>
      <c r="R303" s="16"/>
    </row>
    <row r="304" ht="15.75" customHeight="1">
      <c r="A304" s="7">
        <v>42668.0</v>
      </c>
      <c r="B304" s="20">
        <v>1.435476653874E12</v>
      </c>
      <c r="C304" s="16">
        <f t="shared" si="1"/>
        <v>1.435476654</v>
      </c>
      <c r="D304" s="16">
        <f t="shared" si="2"/>
        <v>2.2</v>
      </c>
      <c r="E304" s="16">
        <f t="shared" si="3"/>
        <v>3.158048639</v>
      </c>
      <c r="F304" s="25">
        <f t="shared" si="4"/>
        <v>75.79316732</v>
      </c>
      <c r="G304" s="25">
        <f t="shared" si="9"/>
        <v>23243.51932</v>
      </c>
      <c r="H304" s="26">
        <v>3.9</v>
      </c>
      <c r="I304" s="16">
        <v>2.311</v>
      </c>
      <c r="J304" s="1">
        <v>25.0</v>
      </c>
      <c r="K304" s="16">
        <f t="shared" si="5"/>
        <v>4.865500269</v>
      </c>
      <c r="L304" s="20">
        <f t="shared" si="6"/>
        <v>2531.371701</v>
      </c>
      <c r="M304" s="25">
        <f t="shared" si="7"/>
        <v>4.491231018</v>
      </c>
      <c r="N304" s="25">
        <f t="shared" si="8"/>
        <v>15577.672</v>
      </c>
      <c r="O304" s="25">
        <f t="shared" si="10"/>
        <v>4297262.894</v>
      </c>
      <c r="P304" s="35"/>
      <c r="Q304" s="7"/>
      <c r="R304" s="16"/>
    </row>
    <row r="305" ht="15.75" customHeight="1">
      <c r="A305" s="7">
        <v>42669.0</v>
      </c>
      <c r="B305" s="20">
        <v>1.552477539156E12</v>
      </c>
      <c r="C305" s="16">
        <f t="shared" si="1"/>
        <v>1.552477539</v>
      </c>
      <c r="D305" s="16">
        <f t="shared" si="2"/>
        <v>2.2</v>
      </c>
      <c r="E305" s="16">
        <f t="shared" si="3"/>
        <v>3.415450586</v>
      </c>
      <c r="F305" s="25">
        <f t="shared" si="4"/>
        <v>81.97081407</v>
      </c>
      <c r="G305" s="25">
        <f t="shared" si="9"/>
        <v>23325.49013</v>
      </c>
      <c r="H305" s="26">
        <v>3.96</v>
      </c>
      <c r="I305" s="16">
        <v>2.297</v>
      </c>
      <c r="J305" s="1">
        <v>25.0</v>
      </c>
      <c r="K305" s="16">
        <f t="shared" si="5"/>
        <v>5.230193331</v>
      </c>
      <c r="L305" s="20">
        <f t="shared" si="6"/>
        <v>2585.981715</v>
      </c>
      <c r="M305" s="25">
        <f t="shared" si="7"/>
        <v>4.75472121</v>
      </c>
      <c r="N305" s="25">
        <f t="shared" si="8"/>
        <v>15672.61646</v>
      </c>
      <c r="O305" s="25">
        <f t="shared" si="10"/>
        <v>4312935.511</v>
      </c>
      <c r="P305" s="35"/>
      <c r="Q305" s="7"/>
      <c r="R305" s="16"/>
    </row>
    <row r="306" ht="15.75" customHeight="1">
      <c r="A306" s="7">
        <v>42670.0</v>
      </c>
      <c r="B306" s="20">
        <v>1.569143338974E12</v>
      </c>
      <c r="C306" s="16">
        <f t="shared" si="1"/>
        <v>1.569143339</v>
      </c>
      <c r="D306" s="16">
        <f t="shared" si="2"/>
        <v>2.2</v>
      </c>
      <c r="E306" s="16">
        <f t="shared" si="3"/>
        <v>3.452115346</v>
      </c>
      <c r="F306" s="25">
        <f t="shared" si="4"/>
        <v>82.8507683</v>
      </c>
      <c r="G306" s="25">
        <f t="shared" si="9"/>
        <v>23408.3409</v>
      </c>
      <c r="H306" s="26">
        <v>4.02</v>
      </c>
      <c r="I306" s="16">
        <v>2.38</v>
      </c>
      <c r="J306" s="1">
        <v>25.0</v>
      </c>
      <c r="K306" s="16">
        <f t="shared" si="5"/>
        <v>5.477356349</v>
      </c>
      <c r="L306" s="20">
        <f t="shared" si="6"/>
        <v>2533.613445</v>
      </c>
      <c r="M306" s="25">
        <f t="shared" si="7"/>
        <v>4.905095238</v>
      </c>
      <c r="N306" s="25">
        <f t="shared" si="8"/>
        <v>15126.05042</v>
      </c>
      <c r="O306" s="25">
        <f t="shared" si="10"/>
        <v>4328061.561</v>
      </c>
      <c r="P306" s="35"/>
      <c r="Q306" s="7"/>
      <c r="R306" s="16"/>
    </row>
    <row r="307" ht="15.75" customHeight="1">
      <c r="A307" s="7">
        <v>42671.0</v>
      </c>
      <c r="B307" s="20">
        <v>1.507999284285E12</v>
      </c>
      <c r="C307" s="16">
        <f t="shared" si="1"/>
        <v>1.507999284</v>
      </c>
      <c r="D307" s="16">
        <f t="shared" si="2"/>
        <v>2.2</v>
      </c>
      <c r="E307" s="16">
        <f t="shared" si="3"/>
        <v>3.317598425</v>
      </c>
      <c r="F307" s="25">
        <f t="shared" si="4"/>
        <v>79.62236221</v>
      </c>
      <c r="G307" s="25">
        <f t="shared" si="9"/>
        <v>23487.96326</v>
      </c>
      <c r="H307" s="26">
        <v>3.97</v>
      </c>
      <c r="I307" s="16">
        <v>2.38</v>
      </c>
      <c r="J307" s="1">
        <v>25.0</v>
      </c>
      <c r="K307" s="16">
        <f t="shared" si="5"/>
        <v>5.263922835</v>
      </c>
      <c r="L307" s="20">
        <f t="shared" si="6"/>
        <v>2502.10084</v>
      </c>
      <c r="M307" s="25">
        <f t="shared" si="7"/>
        <v>4.77333053</v>
      </c>
      <c r="N307" s="25">
        <f t="shared" si="8"/>
        <v>15126.05042</v>
      </c>
      <c r="O307" s="25">
        <f t="shared" si="10"/>
        <v>4343187.612</v>
      </c>
      <c r="P307" s="35"/>
      <c r="Q307" s="7"/>
      <c r="R307" s="16"/>
    </row>
    <row r="308" ht="15.75" customHeight="1">
      <c r="A308" s="7">
        <v>42672.0</v>
      </c>
      <c r="B308" s="20">
        <v>1.52389865879E12</v>
      </c>
      <c r="C308" s="16">
        <f t="shared" si="1"/>
        <v>1.523898659</v>
      </c>
      <c r="D308" s="16">
        <f t="shared" si="2"/>
        <v>2.2</v>
      </c>
      <c r="E308" s="16">
        <f t="shared" si="3"/>
        <v>3.352577049</v>
      </c>
      <c r="F308" s="25">
        <f t="shared" si="4"/>
        <v>80.46184918</v>
      </c>
      <c r="G308" s="25">
        <f t="shared" si="9"/>
        <v>23568.42511</v>
      </c>
      <c r="H308" s="26">
        <v>4.09</v>
      </c>
      <c r="I308" s="16">
        <v>2.558</v>
      </c>
      <c r="J308" s="1">
        <v>25.0</v>
      </c>
      <c r="K308" s="16">
        <f t="shared" si="5"/>
        <v>5.717261395</v>
      </c>
      <c r="L308" s="20">
        <f t="shared" si="6"/>
        <v>2398.358092</v>
      </c>
      <c r="M308" s="25">
        <f t="shared" si="7"/>
        <v>5.032308318</v>
      </c>
      <c r="N308" s="25">
        <f t="shared" si="8"/>
        <v>14073.49492</v>
      </c>
      <c r="O308" s="25">
        <f t="shared" si="10"/>
        <v>4357261.107</v>
      </c>
      <c r="P308" s="35"/>
      <c r="Q308" s="7"/>
      <c r="R308" s="16"/>
    </row>
    <row r="309" ht="15.75" customHeight="1">
      <c r="A309" s="7">
        <v>42673.0</v>
      </c>
      <c r="B309" s="20">
        <v>1.417826863843E12</v>
      </c>
      <c r="C309" s="16">
        <f t="shared" si="1"/>
        <v>1.417826864</v>
      </c>
      <c r="D309" s="16">
        <f t="shared" si="2"/>
        <v>2.2</v>
      </c>
      <c r="E309" s="16">
        <f t="shared" si="3"/>
        <v>3.1192191</v>
      </c>
      <c r="F309" s="25">
        <f t="shared" si="4"/>
        <v>74.86125841</v>
      </c>
      <c r="G309" s="25">
        <f t="shared" si="9"/>
        <v>23643.28637</v>
      </c>
      <c r="H309" s="26">
        <v>4.03</v>
      </c>
      <c r="I309" s="16">
        <v>2.567</v>
      </c>
      <c r="J309" s="1">
        <v>25.0</v>
      </c>
      <c r="K309" s="16">
        <f t="shared" si="5"/>
        <v>5.338023621</v>
      </c>
      <c r="L309" s="20">
        <f t="shared" si="6"/>
        <v>2354.888975</v>
      </c>
      <c r="M309" s="25">
        <f t="shared" si="7"/>
        <v>4.768457825</v>
      </c>
      <c r="N309" s="25">
        <f t="shared" si="8"/>
        <v>14024.15271</v>
      </c>
      <c r="O309" s="25">
        <f t="shared" si="10"/>
        <v>4371285.259</v>
      </c>
      <c r="P309" s="35"/>
      <c r="Q309" s="7"/>
      <c r="R309" s="16"/>
    </row>
    <row r="310" ht="15.75" customHeight="1">
      <c r="A310" s="7">
        <v>42674.0</v>
      </c>
      <c r="B310" s="20">
        <v>1.603559851685E12</v>
      </c>
      <c r="C310" s="16">
        <f t="shared" si="1"/>
        <v>1.603559852</v>
      </c>
      <c r="D310" s="16">
        <f t="shared" si="2"/>
        <v>2.2</v>
      </c>
      <c r="E310" s="16">
        <f t="shared" si="3"/>
        <v>3.527831674</v>
      </c>
      <c r="F310" s="25">
        <f t="shared" si="4"/>
        <v>84.66796017</v>
      </c>
      <c r="G310" s="25">
        <f t="shared" si="9"/>
        <v>23727.95433</v>
      </c>
      <c r="H310" s="26">
        <v>3.99</v>
      </c>
      <c r="I310" s="16">
        <v>2.169</v>
      </c>
      <c r="J310" s="1">
        <v>25.0</v>
      </c>
      <c r="K310" s="16">
        <f t="shared" si="5"/>
        <v>5.1012446</v>
      </c>
      <c r="L310" s="20">
        <f t="shared" si="6"/>
        <v>2759.3361</v>
      </c>
      <c r="M310" s="25">
        <f t="shared" si="7"/>
        <v>4.602626707</v>
      </c>
      <c r="N310" s="25">
        <f t="shared" si="8"/>
        <v>16597.51037</v>
      </c>
      <c r="O310" s="25">
        <f t="shared" si="10"/>
        <v>4387882.77</v>
      </c>
      <c r="P310" s="35"/>
      <c r="Q310" s="7"/>
      <c r="R310" s="16"/>
    </row>
    <row r="311" ht="15.75" customHeight="1">
      <c r="A311" s="7">
        <v>42675.0</v>
      </c>
      <c r="B311" s="20">
        <v>1.636227101089E12</v>
      </c>
      <c r="C311" s="16">
        <f t="shared" si="1"/>
        <v>1.636227101</v>
      </c>
      <c r="D311" s="16">
        <f t="shared" si="2"/>
        <v>2.2</v>
      </c>
      <c r="E311" s="16">
        <f t="shared" si="3"/>
        <v>3.599699622</v>
      </c>
      <c r="F311" s="25">
        <f t="shared" si="4"/>
        <v>86.39279094</v>
      </c>
      <c r="G311" s="25">
        <f t="shared" si="9"/>
        <v>23814.34712</v>
      </c>
      <c r="H311" s="26">
        <v>4.09</v>
      </c>
      <c r="I311" s="16">
        <v>2.392</v>
      </c>
      <c r="J311" s="1">
        <v>25.0</v>
      </c>
      <c r="K311" s="16">
        <f t="shared" si="5"/>
        <v>5.740320998</v>
      </c>
      <c r="L311" s="20">
        <f t="shared" si="6"/>
        <v>2564.799331</v>
      </c>
      <c r="M311" s="25">
        <f t="shared" si="7"/>
        <v>5.052605279</v>
      </c>
      <c r="N311" s="25">
        <f t="shared" si="8"/>
        <v>15050.16722</v>
      </c>
      <c r="O311" s="25">
        <f t="shared" si="10"/>
        <v>4402932.937</v>
      </c>
      <c r="P311" s="35"/>
      <c r="Q311" s="7"/>
      <c r="R311" s="16"/>
    </row>
    <row r="312" ht="15.75" customHeight="1">
      <c r="A312" s="7">
        <v>42676.0</v>
      </c>
      <c r="B312" s="20">
        <v>1.592900634008E12</v>
      </c>
      <c r="C312" s="16">
        <f t="shared" si="1"/>
        <v>1.592900634</v>
      </c>
      <c r="D312" s="16">
        <f t="shared" si="2"/>
        <v>2.2</v>
      </c>
      <c r="E312" s="16">
        <f t="shared" si="3"/>
        <v>3.504381395</v>
      </c>
      <c r="F312" s="25">
        <f t="shared" si="4"/>
        <v>84.10515348</v>
      </c>
      <c r="G312" s="25">
        <f t="shared" si="9"/>
        <v>23898.45228</v>
      </c>
      <c r="H312" s="26">
        <v>4.1</v>
      </c>
      <c r="I312" s="16">
        <v>2.278</v>
      </c>
      <c r="J312" s="1">
        <v>25.0</v>
      </c>
      <c r="K312" s="16">
        <f t="shared" si="5"/>
        <v>5.321987212</v>
      </c>
      <c r="L312" s="20">
        <f t="shared" si="6"/>
        <v>2699.736611</v>
      </c>
      <c r="M312" s="25">
        <f t="shared" si="7"/>
        <v>4.672964381</v>
      </c>
      <c r="N312" s="25">
        <f t="shared" si="8"/>
        <v>15803.33626</v>
      </c>
      <c r="O312" s="25">
        <f t="shared" si="10"/>
        <v>4418736.273</v>
      </c>
      <c r="P312" s="35"/>
      <c r="Q312" s="7"/>
      <c r="R312" s="16"/>
    </row>
    <row r="313" ht="15.75" customHeight="1">
      <c r="A313" s="7">
        <v>42677.0</v>
      </c>
      <c r="B313" s="20">
        <v>1.744226170901E12</v>
      </c>
      <c r="C313" s="16">
        <f t="shared" si="1"/>
        <v>1.744226171</v>
      </c>
      <c r="D313" s="16">
        <f t="shared" si="2"/>
        <v>2.2</v>
      </c>
      <c r="E313" s="16">
        <f t="shared" si="3"/>
        <v>3.837297576</v>
      </c>
      <c r="F313" s="25">
        <f t="shared" si="4"/>
        <v>92.09514182</v>
      </c>
      <c r="G313" s="25">
        <f t="shared" si="9"/>
        <v>23990.54742</v>
      </c>
      <c r="H313" s="26">
        <v>3.86</v>
      </c>
      <c r="I313" s="16">
        <v>2.47</v>
      </c>
      <c r="J313" s="1">
        <v>25.0</v>
      </c>
      <c r="K313" s="16">
        <f t="shared" si="5"/>
        <v>6.318750008</v>
      </c>
      <c r="L313" s="20">
        <f t="shared" si="6"/>
        <v>2344.129555</v>
      </c>
      <c r="M313" s="25">
        <f t="shared" si="7"/>
        <v>5.893134723</v>
      </c>
      <c r="N313" s="25">
        <f t="shared" si="8"/>
        <v>14574.89879</v>
      </c>
      <c r="O313" s="25">
        <f t="shared" si="10"/>
        <v>4433311.172</v>
      </c>
      <c r="P313" s="35"/>
      <c r="Q313" s="7"/>
      <c r="R313" s="16"/>
    </row>
    <row r="314" ht="15.75" customHeight="1">
      <c r="A314" s="7">
        <v>42678.0</v>
      </c>
      <c r="B314" s="20">
        <v>1.610121386979E12</v>
      </c>
      <c r="C314" s="16">
        <f t="shared" si="1"/>
        <v>1.610121387</v>
      </c>
      <c r="D314" s="16">
        <f t="shared" si="2"/>
        <v>2.2</v>
      </c>
      <c r="E314" s="16">
        <f t="shared" si="3"/>
        <v>3.542267051</v>
      </c>
      <c r="F314" s="25">
        <f t="shared" si="4"/>
        <v>85.01440923</v>
      </c>
      <c r="G314" s="25">
        <f t="shared" si="9"/>
        <v>24075.56183</v>
      </c>
      <c r="H314" s="26">
        <v>3.88</v>
      </c>
      <c r="I314" s="16">
        <v>2.54</v>
      </c>
      <c r="J314" s="1">
        <v>25.0</v>
      </c>
      <c r="K314" s="16">
        <f t="shared" si="5"/>
        <v>5.998238874</v>
      </c>
      <c r="L314" s="20">
        <f t="shared" si="6"/>
        <v>2291.338583</v>
      </c>
      <c r="M314" s="25">
        <f t="shared" si="7"/>
        <v>5.565376274</v>
      </c>
      <c r="N314" s="25">
        <f t="shared" si="8"/>
        <v>14173.22835</v>
      </c>
      <c r="O314" s="25">
        <f t="shared" si="10"/>
        <v>4447484.4</v>
      </c>
      <c r="P314" s="35"/>
      <c r="Q314" s="7"/>
      <c r="R314" s="16"/>
    </row>
    <row r="315" ht="15.75" customHeight="1">
      <c r="A315" s="7">
        <v>42679.0</v>
      </c>
      <c r="B315" s="20">
        <v>1.578374249346E12</v>
      </c>
      <c r="C315" s="16">
        <f t="shared" si="1"/>
        <v>1.578374249</v>
      </c>
      <c r="D315" s="16">
        <f t="shared" si="2"/>
        <v>2.2</v>
      </c>
      <c r="E315" s="16">
        <f t="shared" si="3"/>
        <v>3.472423349</v>
      </c>
      <c r="F315" s="25">
        <f t="shared" si="4"/>
        <v>83.33816037</v>
      </c>
      <c r="G315" s="25">
        <f t="shared" si="9"/>
        <v>24158.89999</v>
      </c>
      <c r="H315" s="26">
        <v>3.87</v>
      </c>
      <c r="I315" s="16">
        <v>2.567</v>
      </c>
      <c r="J315" s="1">
        <v>25.0</v>
      </c>
      <c r="K315" s="16">
        <f t="shared" si="5"/>
        <v>5.942473824</v>
      </c>
      <c r="L315" s="20">
        <f t="shared" si="6"/>
        <v>2261.394624</v>
      </c>
      <c r="M315" s="25">
        <f t="shared" si="7"/>
        <v>5.527882627</v>
      </c>
      <c r="N315" s="25">
        <f t="shared" si="8"/>
        <v>14024.15271</v>
      </c>
      <c r="O315" s="25">
        <f t="shared" si="10"/>
        <v>4461508.553</v>
      </c>
      <c r="P315" s="35"/>
      <c r="Q315" s="7"/>
      <c r="R315" s="16"/>
    </row>
    <row r="316" ht="15.75" customHeight="1">
      <c r="A316" s="7">
        <v>42680.0</v>
      </c>
      <c r="B316" s="20">
        <v>1.556283999339E12</v>
      </c>
      <c r="C316" s="16">
        <f t="shared" si="1"/>
        <v>1.556283999</v>
      </c>
      <c r="D316" s="16">
        <f t="shared" si="2"/>
        <v>2.2</v>
      </c>
      <c r="E316" s="16">
        <f t="shared" si="3"/>
        <v>3.423824799</v>
      </c>
      <c r="F316" s="25">
        <f t="shared" si="4"/>
        <v>82.17179517</v>
      </c>
      <c r="G316" s="25">
        <f t="shared" si="9"/>
        <v>24241.07178</v>
      </c>
      <c r="H316" s="26">
        <v>3.89</v>
      </c>
      <c r="I316" s="16">
        <v>2.558</v>
      </c>
      <c r="J316" s="1">
        <v>25.0</v>
      </c>
      <c r="K316" s="16">
        <f t="shared" si="5"/>
        <v>5.838762556</v>
      </c>
      <c r="L316" s="20">
        <f t="shared" si="6"/>
        <v>2281.078968</v>
      </c>
      <c r="M316" s="25">
        <f t="shared" si="7"/>
        <v>5.403482057</v>
      </c>
      <c r="N316" s="25">
        <f t="shared" si="8"/>
        <v>14073.49492</v>
      </c>
      <c r="O316" s="25">
        <f t="shared" si="10"/>
        <v>4475582.048</v>
      </c>
      <c r="P316" s="35"/>
      <c r="Q316" s="7"/>
      <c r="R316" s="16"/>
    </row>
    <row r="317" ht="15.75" customHeight="1">
      <c r="A317" s="7">
        <v>42681.0</v>
      </c>
      <c r="B317" s="20">
        <v>1.537843463515E12</v>
      </c>
      <c r="C317" s="16">
        <f t="shared" si="1"/>
        <v>1.537843464</v>
      </c>
      <c r="D317" s="16">
        <f t="shared" si="2"/>
        <v>2.2</v>
      </c>
      <c r="E317" s="16">
        <f t="shared" si="3"/>
        <v>3.38325562</v>
      </c>
      <c r="F317" s="25">
        <f t="shared" si="4"/>
        <v>81.19813487</v>
      </c>
      <c r="G317" s="25">
        <f t="shared" si="9"/>
        <v>24322.26992</v>
      </c>
      <c r="H317" s="26">
        <v>3.84</v>
      </c>
      <c r="I317" s="16">
        <v>2.657</v>
      </c>
      <c r="J317" s="1">
        <v>25.0</v>
      </c>
      <c r="K317" s="16">
        <f t="shared" si="5"/>
        <v>5.992873454</v>
      </c>
      <c r="L317" s="20">
        <f t="shared" si="6"/>
        <v>2167.858487</v>
      </c>
      <c r="M317" s="25">
        <f t="shared" si="7"/>
        <v>5.618318864</v>
      </c>
      <c r="N317" s="25">
        <f t="shared" si="8"/>
        <v>13549.11554</v>
      </c>
      <c r="O317" s="25">
        <f t="shared" si="10"/>
        <v>4489131.164</v>
      </c>
      <c r="P317" s="35"/>
      <c r="Q317" s="7"/>
      <c r="R317" s="16"/>
    </row>
    <row r="318" ht="15.75" customHeight="1">
      <c r="A318" s="7">
        <v>42682.0</v>
      </c>
      <c r="B318" s="20">
        <v>1.541055994062E12</v>
      </c>
      <c r="C318" s="16">
        <f t="shared" si="1"/>
        <v>1.541055994</v>
      </c>
      <c r="D318" s="16">
        <f t="shared" si="2"/>
        <v>2.2</v>
      </c>
      <c r="E318" s="16">
        <f t="shared" si="3"/>
        <v>3.390323187</v>
      </c>
      <c r="F318" s="25">
        <f t="shared" si="4"/>
        <v>81.36775649</v>
      </c>
      <c r="G318" s="25">
        <f t="shared" si="9"/>
        <v>24403.63767</v>
      </c>
      <c r="H318" s="26">
        <v>3.84</v>
      </c>
      <c r="I318" s="16">
        <v>2.702</v>
      </c>
      <c r="J318" s="1">
        <v>25.0</v>
      </c>
      <c r="K318" s="16">
        <f t="shared" si="5"/>
        <v>6.107102167</v>
      </c>
      <c r="L318" s="20">
        <f t="shared" si="6"/>
        <v>2131.754256</v>
      </c>
      <c r="M318" s="25">
        <f t="shared" si="7"/>
        <v>5.725408282</v>
      </c>
      <c r="N318" s="25">
        <f t="shared" si="8"/>
        <v>13323.4641</v>
      </c>
      <c r="O318" s="25">
        <f t="shared" si="10"/>
        <v>4502454.628</v>
      </c>
      <c r="P318" s="35"/>
      <c r="Q318" s="7"/>
      <c r="R318" s="16"/>
    </row>
    <row r="319" ht="15.75" customHeight="1">
      <c r="A319" s="7">
        <v>42683.0</v>
      </c>
      <c r="B319" s="20">
        <v>1.506980298621E12</v>
      </c>
      <c r="C319" s="16">
        <f t="shared" si="1"/>
        <v>1.506980299</v>
      </c>
      <c r="D319" s="16">
        <f t="shared" si="2"/>
        <v>2.2</v>
      </c>
      <c r="E319" s="16">
        <f t="shared" si="3"/>
        <v>3.315356657</v>
      </c>
      <c r="F319" s="25">
        <f t="shared" si="4"/>
        <v>79.56855977</v>
      </c>
      <c r="G319" s="25">
        <f t="shared" si="9"/>
        <v>24483.20623</v>
      </c>
      <c r="H319" s="26">
        <v>3.86</v>
      </c>
      <c r="I319" s="16">
        <v>2.483</v>
      </c>
      <c r="J319" s="1">
        <v>25.0</v>
      </c>
      <c r="K319" s="16">
        <f t="shared" si="5"/>
        <v>5.488020386</v>
      </c>
      <c r="L319" s="20">
        <f t="shared" si="6"/>
        <v>2331.856625</v>
      </c>
      <c r="M319" s="25">
        <f t="shared" si="7"/>
        <v>5.118360982</v>
      </c>
      <c r="N319" s="25">
        <f t="shared" si="8"/>
        <v>14498.59041</v>
      </c>
      <c r="O319" s="25">
        <f t="shared" si="10"/>
        <v>4516953.218</v>
      </c>
      <c r="P319" s="35"/>
      <c r="Q319" s="7"/>
      <c r="R319" s="16"/>
    </row>
    <row r="320" ht="15.75" customHeight="1">
      <c r="A320" s="7">
        <v>42684.0</v>
      </c>
      <c r="B320" s="20">
        <v>1.643968126579E12</v>
      </c>
      <c r="C320" s="16">
        <f t="shared" si="1"/>
        <v>1.643968127</v>
      </c>
      <c r="D320" s="16">
        <f t="shared" si="2"/>
        <v>2.2</v>
      </c>
      <c r="E320" s="16">
        <f t="shared" si="3"/>
        <v>3.616729878</v>
      </c>
      <c r="F320" s="25">
        <f t="shared" si="4"/>
        <v>86.80151708</v>
      </c>
      <c r="G320" s="25">
        <f t="shared" si="9"/>
        <v>24570.00775</v>
      </c>
      <c r="H320" s="26">
        <v>3.82</v>
      </c>
      <c r="I320" s="16">
        <v>2.192</v>
      </c>
      <c r="J320" s="1">
        <v>25.0</v>
      </c>
      <c r="K320" s="16">
        <f t="shared" si="5"/>
        <v>5.285247929</v>
      </c>
      <c r="L320" s="20">
        <f t="shared" si="6"/>
        <v>2614.051095</v>
      </c>
      <c r="M320" s="25">
        <f t="shared" si="7"/>
        <v>4.980861923</v>
      </c>
      <c r="N320" s="25">
        <f t="shared" si="8"/>
        <v>16423.35766</v>
      </c>
      <c r="O320" s="25">
        <f t="shared" si="10"/>
        <v>4533376.576</v>
      </c>
      <c r="P320" s="35"/>
      <c r="Q320" s="7"/>
      <c r="R320" s="16"/>
    </row>
    <row r="321" ht="15.75" customHeight="1">
      <c r="A321" s="7">
        <v>42685.0</v>
      </c>
      <c r="B321" s="20">
        <v>1.800965148469E12</v>
      </c>
      <c r="C321" s="16">
        <f t="shared" si="1"/>
        <v>1.800965148</v>
      </c>
      <c r="D321" s="16">
        <f t="shared" si="2"/>
        <v>2.2</v>
      </c>
      <c r="E321" s="16">
        <f t="shared" si="3"/>
        <v>3.962123327</v>
      </c>
      <c r="F321" s="25">
        <f t="shared" si="4"/>
        <v>95.09095984</v>
      </c>
      <c r="G321" s="25">
        <f t="shared" si="9"/>
        <v>24665.09871</v>
      </c>
      <c r="H321" s="26">
        <v>3.82</v>
      </c>
      <c r="I321" s="16">
        <v>2.257</v>
      </c>
      <c r="J321" s="1">
        <v>25.0</v>
      </c>
      <c r="K321" s="16">
        <f t="shared" si="5"/>
        <v>5.961674899</v>
      </c>
      <c r="L321" s="20">
        <f t="shared" si="6"/>
        <v>2538.768276</v>
      </c>
      <c r="M321" s="25">
        <f t="shared" si="7"/>
        <v>5.618332365</v>
      </c>
      <c r="N321" s="25">
        <f t="shared" si="8"/>
        <v>15950.37661</v>
      </c>
      <c r="O321" s="25">
        <f t="shared" si="10"/>
        <v>4549326.952</v>
      </c>
      <c r="P321" s="35"/>
      <c r="Q321" s="7"/>
      <c r="R321" s="16"/>
    </row>
    <row r="322" ht="15.75" customHeight="1">
      <c r="A322" s="7">
        <v>42686.0</v>
      </c>
      <c r="B322" s="20">
        <v>1.603085726718E12</v>
      </c>
      <c r="C322" s="16">
        <f t="shared" si="1"/>
        <v>1.603085727</v>
      </c>
      <c r="D322" s="16">
        <f t="shared" si="2"/>
        <v>2.2</v>
      </c>
      <c r="E322" s="16">
        <f t="shared" si="3"/>
        <v>3.526788599</v>
      </c>
      <c r="F322" s="25">
        <f t="shared" si="4"/>
        <v>84.64292637</v>
      </c>
      <c r="G322" s="25">
        <f t="shared" si="9"/>
        <v>24749.74164</v>
      </c>
      <c r="H322" s="26">
        <v>3.76</v>
      </c>
      <c r="I322" s="16">
        <v>2.5</v>
      </c>
      <c r="J322" s="1">
        <v>25.0</v>
      </c>
      <c r="K322" s="16">
        <f t="shared" si="5"/>
        <v>5.877980998</v>
      </c>
      <c r="L322" s="20">
        <f t="shared" si="6"/>
        <v>2256</v>
      </c>
      <c r="M322" s="25">
        <f t="shared" si="7"/>
        <v>5.627854147</v>
      </c>
      <c r="N322" s="25">
        <f t="shared" si="8"/>
        <v>14400</v>
      </c>
      <c r="O322" s="25">
        <f t="shared" si="10"/>
        <v>4563726.952</v>
      </c>
      <c r="P322" s="35"/>
      <c r="Q322" s="7"/>
      <c r="R322" s="16"/>
    </row>
    <row r="323" ht="15.75" customHeight="1">
      <c r="A323" s="7">
        <v>42687.0</v>
      </c>
      <c r="B323" s="20">
        <v>1.680695080007E12</v>
      </c>
      <c r="C323" s="16">
        <f t="shared" si="1"/>
        <v>1.68069508</v>
      </c>
      <c r="D323" s="16">
        <f t="shared" si="2"/>
        <v>2.2</v>
      </c>
      <c r="E323" s="16">
        <f t="shared" si="3"/>
        <v>3.697529176</v>
      </c>
      <c r="F323" s="25">
        <f t="shared" si="4"/>
        <v>88.74070022</v>
      </c>
      <c r="G323" s="25">
        <f t="shared" si="9"/>
        <v>24838.48234</v>
      </c>
      <c r="H323" s="26">
        <v>3.88</v>
      </c>
      <c r="I323" s="16">
        <v>2.567</v>
      </c>
      <c r="J323" s="1">
        <v>25.0</v>
      </c>
      <c r="K323" s="16">
        <f t="shared" si="5"/>
        <v>6.32770493</v>
      </c>
      <c r="L323" s="20">
        <f t="shared" si="6"/>
        <v>2267.238021</v>
      </c>
      <c r="M323" s="25">
        <f t="shared" si="7"/>
        <v>5.87106643</v>
      </c>
      <c r="N323" s="25">
        <f t="shared" si="8"/>
        <v>14024.15271</v>
      </c>
      <c r="O323" s="25">
        <f t="shared" si="10"/>
        <v>4577751.105</v>
      </c>
      <c r="P323" s="35"/>
      <c r="Q323" s="7"/>
      <c r="R323" s="16"/>
    </row>
    <row r="324" ht="15.75" customHeight="1">
      <c r="A324" s="7">
        <v>42688.0</v>
      </c>
      <c r="B324" s="20">
        <v>1.675305591348E12</v>
      </c>
      <c r="C324" s="16">
        <f t="shared" si="1"/>
        <v>1.675305591</v>
      </c>
      <c r="D324" s="16">
        <f t="shared" si="2"/>
        <v>2.2</v>
      </c>
      <c r="E324" s="16">
        <f t="shared" si="3"/>
        <v>3.685672301</v>
      </c>
      <c r="F324" s="25">
        <f t="shared" si="4"/>
        <v>88.45613522</v>
      </c>
      <c r="G324" s="25">
        <f t="shared" si="9"/>
        <v>24926.93847</v>
      </c>
      <c r="H324" s="26">
        <v>3.88</v>
      </c>
      <c r="I324" s="16">
        <v>2.38</v>
      </c>
      <c r="J324" s="1">
        <v>25.0</v>
      </c>
      <c r="K324" s="16">
        <f t="shared" si="5"/>
        <v>5.847933384</v>
      </c>
      <c r="L324" s="20">
        <f t="shared" si="6"/>
        <v>2445.378151</v>
      </c>
      <c r="M324" s="25">
        <f t="shared" si="7"/>
        <v>5.425917573</v>
      </c>
      <c r="N324" s="25">
        <f t="shared" si="8"/>
        <v>15126.05042</v>
      </c>
      <c r="O324" s="25">
        <f t="shared" si="10"/>
        <v>4592877.155</v>
      </c>
      <c r="P324" s="35"/>
      <c r="Q324" s="7"/>
      <c r="R324" s="16"/>
    </row>
    <row r="325" ht="15.75" customHeight="1">
      <c r="A325" s="7">
        <v>42689.0</v>
      </c>
      <c r="B325" s="20">
        <v>1.718890572822E12</v>
      </c>
      <c r="C325" s="16">
        <f t="shared" si="1"/>
        <v>1.718890573</v>
      </c>
      <c r="D325" s="16">
        <f t="shared" si="2"/>
        <v>2.2</v>
      </c>
      <c r="E325" s="16">
        <f t="shared" si="3"/>
        <v>3.78155926</v>
      </c>
      <c r="F325" s="25">
        <f t="shared" si="4"/>
        <v>90.75742225</v>
      </c>
      <c r="G325" s="25">
        <f t="shared" si="9"/>
        <v>25017.69589</v>
      </c>
      <c r="H325" s="26">
        <v>3.89</v>
      </c>
      <c r="I325" s="16">
        <v>2.449</v>
      </c>
      <c r="J325" s="1">
        <v>25.0</v>
      </c>
      <c r="K325" s="16">
        <f t="shared" si="5"/>
        <v>6.174025752</v>
      </c>
      <c r="L325" s="20">
        <f t="shared" si="6"/>
        <v>2382.605145</v>
      </c>
      <c r="M325" s="25">
        <f t="shared" si="7"/>
        <v>5.713751339</v>
      </c>
      <c r="N325" s="25">
        <f t="shared" si="8"/>
        <v>14699.8775</v>
      </c>
      <c r="O325" s="25">
        <f t="shared" si="10"/>
        <v>4607577.033</v>
      </c>
      <c r="P325" s="35"/>
      <c r="Q325" s="7"/>
      <c r="R325" s="16"/>
    </row>
    <row r="326" ht="15.75" customHeight="1">
      <c r="A326" s="7">
        <v>42690.0</v>
      </c>
      <c r="B326" s="20">
        <v>1.701868910243E12</v>
      </c>
      <c r="C326" s="16">
        <f t="shared" si="1"/>
        <v>1.70186891</v>
      </c>
      <c r="D326" s="16">
        <f t="shared" si="2"/>
        <v>2.2</v>
      </c>
      <c r="E326" s="16">
        <f t="shared" si="3"/>
        <v>3.744111603</v>
      </c>
      <c r="F326" s="25">
        <f t="shared" si="4"/>
        <v>89.85867846</v>
      </c>
      <c r="G326" s="25">
        <f t="shared" si="9"/>
        <v>25107.55457</v>
      </c>
      <c r="H326" s="26">
        <v>4.02</v>
      </c>
      <c r="I326" s="16">
        <v>2.474</v>
      </c>
      <c r="J326" s="1">
        <v>25.0</v>
      </c>
      <c r="K326" s="16">
        <f t="shared" si="5"/>
        <v>6.17528807</v>
      </c>
      <c r="L326" s="20">
        <f t="shared" si="6"/>
        <v>2437.348424</v>
      </c>
      <c r="M326" s="25">
        <f t="shared" si="7"/>
        <v>5.530108719</v>
      </c>
      <c r="N326" s="25">
        <f t="shared" si="8"/>
        <v>14551.33387</v>
      </c>
      <c r="O326" s="25">
        <f t="shared" si="10"/>
        <v>4622128.367</v>
      </c>
      <c r="P326" s="35"/>
      <c r="Q326" s="7"/>
      <c r="R326" s="16"/>
    </row>
    <row r="327" ht="15.75" customHeight="1">
      <c r="A327" s="7">
        <v>42691.0</v>
      </c>
      <c r="B327" s="20">
        <v>1.704500084136E12</v>
      </c>
      <c r="C327" s="16">
        <f t="shared" si="1"/>
        <v>1.704500084</v>
      </c>
      <c r="D327" s="16">
        <f t="shared" si="2"/>
        <v>2.2</v>
      </c>
      <c r="E327" s="16">
        <f t="shared" si="3"/>
        <v>3.749900185</v>
      </c>
      <c r="F327" s="25">
        <f t="shared" si="4"/>
        <v>89.99760444</v>
      </c>
      <c r="G327" s="25">
        <f t="shared" si="9"/>
        <v>25197.55218</v>
      </c>
      <c r="H327" s="26">
        <v>3.94</v>
      </c>
      <c r="I327" s="16">
        <v>2.522</v>
      </c>
      <c r="J327" s="1">
        <v>25.0</v>
      </c>
      <c r="K327" s="16">
        <f t="shared" si="5"/>
        <v>6.304832178</v>
      </c>
      <c r="L327" s="20">
        <f t="shared" si="6"/>
        <v>2343.378271</v>
      </c>
      <c r="M327" s="25">
        <f t="shared" si="7"/>
        <v>5.760760366</v>
      </c>
      <c r="N327" s="25">
        <f t="shared" si="8"/>
        <v>14274.38541</v>
      </c>
      <c r="O327" s="25">
        <f t="shared" si="10"/>
        <v>4636402.752</v>
      </c>
      <c r="P327" s="35"/>
      <c r="Q327" s="7"/>
      <c r="R327" s="16"/>
    </row>
    <row r="328" ht="15.75" customHeight="1">
      <c r="A328" s="7">
        <v>42692.0</v>
      </c>
      <c r="B328" s="20">
        <v>1.677774183591E12</v>
      </c>
      <c r="C328" s="16">
        <f t="shared" si="1"/>
        <v>1.677774184</v>
      </c>
      <c r="D328" s="16">
        <f t="shared" si="2"/>
        <v>2.2</v>
      </c>
      <c r="E328" s="16">
        <f t="shared" si="3"/>
        <v>3.691103204</v>
      </c>
      <c r="F328" s="25">
        <f t="shared" si="4"/>
        <v>88.58647689</v>
      </c>
      <c r="G328" s="25">
        <f t="shared" si="9"/>
        <v>25286.13865</v>
      </c>
      <c r="H328" s="26">
        <v>3.96</v>
      </c>
      <c r="I328" s="16">
        <v>2.517</v>
      </c>
      <c r="J328" s="1">
        <v>25.0</v>
      </c>
      <c r="K328" s="16">
        <f t="shared" si="5"/>
        <v>6.193671176</v>
      </c>
      <c r="L328" s="20">
        <f t="shared" si="6"/>
        <v>2359.952324</v>
      </c>
      <c r="M328" s="25">
        <f t="shared" si="7"/>
        <v>5.63061016</v>
      </c>
      <c r="N328" s="25">
        <f t="shared" si="8"/>
        <v>14302.74136</v>
      </c>
      <c r="O328" s="25">
        <f t="shared" si="10"/>
        <v>4650705.494</v>
      </c>
      <c r="P328" s="35"/>
      <c r="Q328" s="7"/>
      <c r="R328" s="16"/>
    </row>
    <row r="329" ht="15.75" customHeight="1">
      <c r="A329" s="7">
        <v>42693.0</v>
      </c>
      <c r="B329" s="20">
        <v>1.669576135458E12</v>
      </c>
      <c r="C329" s="16">
        <f t="shared" si="1"/>
        <v>1.669576135</v>
      </c>
      <c r="D329" s="16">
        <f t="shared" si="2"/>
        <v>2.2</v>
      </c>
      <c r="E329" s="16">
        <f t="shared" si="3"/>
        <v>3.673067498</v>
      </c>
      <c r="F329" s="25">
        <f t="shared" si="4"/>
        <v>88.15361995</v>
      </c>
      <c r="G329" s="25">
        <f t="shared" si="9"/>
        <v>25374.29227</v>
      </c>
      <c r="H329" s="26">
        <v>3.95</v>
      </c>
      <c r="I329" s="16">
        <v>2.424</v>
      </c>
      <c r="J329" s="1">
        <v>25.0</v>
      </c>
      <c r="K329" s="16">
        <f t="shared" si="5"/>
        <v>5.935677077</v>
      </c>
      <c r="L329" s="20">
        <f t="shared" si="6"/>
        <v>2444.306931</v>
      </c>
      <c r="M329" s="25">
        <f t="shared" si="7"/>
        <v>5.409731007</v>
      </c>
      <c r="N329" s="25">
        <f t="shared" si="8"/>
        <v>14851.48515</v>
      </c>
      <c r="O329" s="25">
        <f t="shared" si="10"/>
        <v>4665556.979</v>
      </c>
      <c r="P329" s="35"/>
      <c r="Q329" s="7"/>
      <c r="R329" s="16"/>
    </row>
    <row r="330" ht="15.75" customHeight="1">
      <c r="A330" s="7">
        <v>42694.0</v>
      </c>
      <c r="B330" s="20">
        <v>1.70737642257E12</v>
      </c>
      <c r="C330" s="16">
        <f t="shared" si="1"/>
        <v>1.707376423</v>
      </c>
      <c r="D330" s="16">
        <f t="shared" si="2"/>
        <v>2.2</v>
      </c>
      <c r="E330" s="16">
        <f t="shared" si="3"/>
        <v>3.75622813</v>
      </c>
      <c r="F330" s="25">
        <f t="shared" si="4"/>
        <v>90.14947511</v>
      </c>
      <c r="G330" s="25">
        <f t="shared" si="9"/>
        <v>25464.44175</v>
      </c>
      <c r="H330" s="26">
        <v>3.92</v>
      </c>
      <c r="I330" s="16">
        <v>2.509</v>
      </c>
      <c r="J330" s="1">
        <v>25.0</v>
      </c>
      <c r="K330" s="16">
        <f t="shared" si="5"/>
        <v>6.282917585</v>
      </c>
      <c r="L330" s="20">
        <f t="shared" si="6"/>
        <v>2343.563173</v>
      </c>
      <c r="M330" s="25">
        <f t="shared" si="7"/>
        <v>5.770026353</v>
      </c>
      <c r="N330" s="25">
        <f t="shared" si="8"/>
        <v>14348.34595</v>
      </c>
      <c r="O330" s="25">
        <f t="shared" si="10"/>
        <v>4679905.325</v>
      </c>
      <c r="P330" s="35"/>
      <c r="Q330" s="7"/>
      <c r="R330" s="16"/>
    </row>
    <row r="331" ht="15.75" customHeight="1">
      <c r="A331" s="7">
        <v>42695.0</v>
      </c>
      <c r="B331" s="20">
        <v>1.730540258263E12</v>
      </c>
      <c r="C331" s="16">
        <f t="shared" si="1"/>
        <v>1.730540258</v>
      </c>
      <c r="D331" s="16">
        <f t="shared" si="2"/>
        <v>2.2</v>
      </c>
      <c r="E331" s="16">
        <f t="shared" si="3"/>
        <v>3.807188568</v>
      </c>
      <c r="F331" s="25">
        <f t="shared" si="4"/>
        <v>91.37252564</v>
      </c>
      <c r="G331" s="25">
        <f t="shared" si="9"/>
        <v>25555.81427</v>
      </c>
      <c r="H331" s="26">
        <v>3.94</v>
      </c>
      <c r="I331" s="16">
        <v>2.437</v>
      </c>
      <c r="J331" s="1">
        <v>25.0</v>
      </c>
      <c r="K331" s="16">
        <f t="shared" si="5"/>
        <v>6.18541236</v>
      </c>
      <c r="L331" s="20">
        <f t="shared" si="6"/>
        <v>2425.112844</v>
      </c>
      <c r="M331" s="25">
        <f t="shared" si="7"/>
        <v>5.651645812</v>
      </c>
      <c r="N331" s="25">
        <f t="shared" si="8"/>
        <v>14772.26098</v>
      </c>
      <c r="O331" s="25">
        <f t="shared" si="10"/>
        <v>4694677.586</v>
      </c>
      <c r="P331" s="35"/>
      <c r="Q331" s="7"/>
      <c r="R331" s="16"/>
    </row>
    <row r="332" ht="15.75" customHeight="1">
      <c r="A332" s="7">
        <v>42696.0</v>
      </c>
      <c r="B332" s="20">
        <v>1.767556988745E12</v>
      </c>
      <c r="C332" s="16">
        <f t="shared" si="1"/>
        <v>1.767556989</v>
      </c>
      <c r="D332" s="16">
        <f t="shared" si="2"/>
        <v>2.2</v>
      </c>
      <c r="E332" s="16">
        <f t="shared" si="3"/>
        <v>3.888625375</v>
      </c>
      <c r="F332" s="25">
        <f t="shared" si="4"/>
        <v>93.32700901</v>
      </c>
      <c r="G332" s="25">
        <f t="shared" si="9"/>
        <v>25649.14128</v>
      </c>
      <c r="H332" s="26">
        <v>3.95</v>
      </c>
      <c r="I332" s="16">
        <v>2.353</v>
      </c>
      <c r="J332" s="1">
        <v>25.0</v>
      </c>
      <c r="K332" s="16">
        <f t="shared" si="5"/>
        <v>6.099957005</v>
      </c>
      <c r="L332" s="20">
        <f t="shared" si="6"/>
        <v>2518.062048</v>
      </c>
      <c r="M332" s="25">
        <f t="shared" si="7"/>
        <v>5.559454486</v>
      </c>
      <c r="N332" s="25">
        <f t="shared" si="8"/>
        <v>15299.61751</v>
      </c>
      <c r="O332" s="25">
        <f t="shared" si="10"/>
        <v>4709977.203</v>
      </c>
      <c r="P332" s="35"/>
      <c r="Q332" s="7"/>
      <c r="R332" s="16"/>
    </row>
    <row r="333" ht="15.75" customHeight="1">
      <c r="A333" s="7">
        <v>42697.0</v>
      </c>
      <c r="B333" s="20">
        <v>1.821731467292E12</v>
      </c>
      <c r="C333" s="16">
        <f t="shared" si="1"/>
        <v>1.821731467</v>
      </c>
      <c r="D333" s="16">
        <f t="shared" si="2"/>
        <v>2.2</v>
      </c>
      <c r="E333" s="16">
        <f t="shared" si="3"/>
        <v>4.007809228</v>
      </c>
      <c r="F333" s="25">
        <f t="shared" si="4"/>
        <v>96.18742147</v>
      </c>
      <c r="G333" s="25">
        <f t="shared" si="9"/>
        <v>25745.32871</v>
      </c>
      <c r="H333" s="26">
        <v>3.93</v>
      </c>
      <c r="I333" s="16">
        <v>2.466</v>
      </c>
      <c r="J333" s="1">
        <v>25.0</v>
      </c>
      <c r="K333" s="16">
        <f t="shared" si="5"/>
        <v>6.588838371</v>
      </c>
      <c r="L333" s="20">
        <f t="shared" si="6"/>
        <v>2390.510949</v>
      </c>
      <c r="M333" s="25">
        <f t="shared" si="7"/>
        <v>6.035577134</v>
      </c>
      <c r="N333" s="25">
        <f t="shared" si="8"/>
        <v>14598.54015</v>
      </c>
      <c r="O333" s="25">
        <f t="shared" si="10"/>
        <v>4724575.743</v>
      </c>
      <c r="P333" s="35"/>
      <c r="Q333" s="7"/>
      <c r="R333" s="16"/>
    </row>
    <row r="334" ht="15.75" customHeight="1">
      <c r="A334" s="7">
        <v>42698.0</v>
      </c>
      <c r="B334" s="20">
        <v>1.854773237731E12</v>
      </c>
      <c r="C334" s="16">
        <f t="shared" si="1"/>
        <v>1.854773238</v>
      </c>
      <c r="D334" s="16">
        <f t="shared" si="2"/>
        <v>2.2</v>
      </c>
      <c r="E334" s="16">
        <f t="shared" si="3"/>
        <v>4.080501123</v>
      </c>
      <c r="F334" s="25">
        <f t="shared" si="4"/>
        <v>97.93202695</v>
      </c>
      <c r="G334" s="25">
        <f t="shared" si="9"/>
        <v>25843.26073</v>
      </c>
      <c r="H334" s="26">
        <v>3.91</v>
      </c>
      <c r="I334" s="16">
        <v>2.185</v>
      </c>
      <c r="J334" s="1">
        <v>25.0</v>
      </c>
      <c r="K334" s="16">
        <f t="shared" si="5"/>
        <v>5.943929969</v>
      </c>
      <c r="L334" s="20">
        <f t="shared" si="6"/>
        <v>2684.210526</v>
      </c>
      <c r="M334" s="25">
        <f t="shared" si="7"/>
        <v>5.472672094</v>
      </c>
      <c r="N334" s="25">
        <f t="shared" si="8"/>
        <v>16475.97254</v>
      </c>
      <c r="O334" s="25">
        <f t="shared" si="10"/>
        <v>4741051.716</v>
      </c>
      <c r="P334" s="35"/>
      <c r="Q334" s="7"/>
      <c r="R334" s="16"/>
    </row>
    <row r="335" ht="15.75" customHeight="1">
      <c r="A335" s="7">
        <v>42699.0</v>
      </c>
      <c r="B335" s="20">
        <v>1.965616335033E12</v>
      </c>
      <c r="C335" s="16">
        <f t="shared" si="1"/>
        <v>1.965616335</v>
      </c>
      <c r="D335" s="16">
        <f t="shared" si="2"/>
        <v>2.2</v>
      </c>
      <c r="E335" s="16">
        <f t="shared" si="3"/>
        <v>4.324355937</v>
      </c>
      <c r="F335" s="25">
        <f t="shared" si="4"/>
        <v>103.7845425</v>
      </c>
      <c r="G335" s="25">
        <f t="shared" si="9"/>
        <v>25947.04527</v>
      </c>
      <c r="H335" s="26">
        <v>3.92</v>
      </c>
      <c r="I335" s="16">
        <v>2.353</v>
      </c>
      <c r="J335" s="1">
        <v>25.0</v>
      </c>
      <c r="K335" s="16">
        <f t="shared" si="5"/>
        <v>6.783473013</v>
      </c>
      <c r="L335" s="20">
        <f t="shared" si="6"/>
        <v>2498.937527</v>
      </c>
      <c r="M335" s="25">
        <f t="shared" si="7"/>
        <v>6.229720114</v>
      </c>
      <c r="N335" s="25">
        <f t="shared" si="8"/>
        <v>15299.61751</v>
      </c>
      <c r="O335" s="25">
        <f t="shared" si="10"/>
        <v>4756351.333</v>
      </c>
      <c r="P335" s="35"/>
      <c r="Q335" s="7"/>
      <c r="R335" s="16"/>
    </row>
    <row r="336" ht="15.75" customHeight="1">
      <c r="A336" s="7">
        <v>42700.0</v>
      </c>
      <c r="B336" s="20">
        <v>1.975975412636E12</v>
      </c>
      <c r="C336" s="16">
        <f t="shared" si="1"/>
        <v>1.975975413</v>
      </c>
      <c r="D336" s="16">
        <f t="shared" si="2"/>
        <v>2.2</v>
      </c>
      <c r="E336" s="16">
        <f t="shared" si="3"/>
        <v>4.347145908</v>
      </c>
      <c r="F336" s="25">
        <f t="shared" si="4"/>
        <v>104.3315018</v>
      </c>
      <c r="G336" s="25">
        <f t="shared" si="9"/>
        <v>26051.37678</v>
      </c>
      <c r="H336" s="26">
        <v>3.89</v>
      </c>
      <c r="I336" s="16">
        <v>2.326</v>
      </c>
      <c r="J336" s="1">
        <v>25.0</v>
      </c>
      <c r="K336" s="16">
        <f t="shared" si="5"/>
        <v>6.740974254</v>
      </c>
      <c r="L336" s="20">
        <f t="shared" si="6"/>
        <v>2508.598452</v>
      </c>
      <c r="M336" s="25">
        <f t="shared" si="7"/>
        <v>6.238433757</v>
      </c>
      <c r="N336" s="25">
        <f t="shared" si="8"/>
        <v>15477.2141</v>
      </c>
      <c r="O336" s="25">
        <f t="shared" si="10"/>
        <v>4771828.547</v>
      </c>
      <c r="P336" s="35"/>
      <c r="Q336" s="7"/>
      <c r="R336" s="16"/>
    </row>
    <row r="337" ht="15.75" customHeight="1">
      <c r="A337" s="7">
        <v>42701.0</v>
      </c>
      <c r="B337" s="20">
        <v>1.877206362456E12</v>
      </c>
      <c r="C337" s="16">
        <f t="shared" si="1"/>
        <v>1.877206362</v>
      </c>
      <c r="D337" s="16">
        <f t="shared" si="2"/>
        <v>2.2</v>
      </c>
      <c r="E337" s="16">
        <f t="shared" si="3"/>
        <v>4.129853997</v>
      </c>
      <c r="F337" s="25">
        <f t="shared" si="4"/>
        <v>99.11649594</v>
      </c>
      <c r="G337" s="25">
        <f t="shared" si="9"/>
        <v>26150.49327</v>
      </c>
      <c r="H337" s="26">
        <v>3.88</v>
      </c>
      <c r="I337" s="16">
        <v>2.558</v>
      </c>
      <c r="J337" s="1">
        <v>25.0</v>
      </c>
      <c r="K337" s="16">
        <f t="shared" si="5"/>
        <v>7.042777684</v>
      </c>
      <c r="L337" s="20">
        <f t="shared" si="6"/>
        <v>2275.215012</v>
      </c>
      <c r="M337" s="25">
        <f t="shared" si="7"/>
        <v>6.534535995</v>
      </c>
      <c r="N337" s="25">
        <f t="shared" si="8"/>
        <v>14073.49492</v>
      </c>
      <c r="O337" s="25">
        <f t="shared" si="10"/>
        <v>4785902.042</v>
      </c>
      <c r="P337" s="35"/>
      <c r="Q337" s="7"/>
      <c r="R337" s="16"/>
    </row>
    <row r="338" ht="15.75" customHeight="1">
      <c r="A338" s="7">
        <v>42702.0</v>
      </c>
      <c r="B338" s="20">
        <v>1.949769772933E12</v>
      </c>
      <c r="C338" s="16">
        <f t="shared" si="1"/>
        <v>1.949769773</v>
      </c>
      <c r="D338" s="16">
        <f t="shared" si="2"/>
        <v>2.2</v>
      </c>
      <c r="E338" s="16">
        <f t="shared" si="3"/>
        <v>4.2894935</v>
      </c>
      <c r="F338" s="25">
        <f t="shared" si="4"/>
        <v>102.947844</v>
      </c>
      <c r="G338" s="25">
        <f t="shared" si="9"/>
        <v>26253.44112</v>
      </c>
      <c r="H338" s="26">
        <v>3.88</v>
      </c>
      <c r="I338" s="16">
        <v>2.42</v>
      </c>
      <c r="J338" s="1">
        <v>25.0</v>
      </c>
      <c r="K338" s="16">
        <f t="shared" si="5"/>
        <v>6.920382847</v>
      </c>
      <c r="L338" s="20">
        <f t="shared" si="6"/>
        <v>2404.958678</v>
      </c>
      <c r="M338" s="25">
        <f t="shared" si="7"/>
        <v>6.420973776</v>
      </c>
      <c r="N338" s="25">
        <f t="shared" si="8"/>
        <v>14876.03306</v>
      </c>
      <c r="O338" s="25">
        <f t="shared" si="10"/>
        <v>4800778.075</v>
      </c>
      <c r="P338" s="35"/>
      <c r="Q338" s="7"/>
      <c r="R338" s="16"/>
    </row>
    <row r="339" ht="15.75" customHeight="1">
      <c r="A339" s="7">
        <v>42703.0</v>
      </c>
      <c r="B339" s="20">
        <v>2.024465216284E12</v>
      </c>
      <c r="C339" s="16">
        <f t="shared" si="1"/>
        <v>2.024465216</v>
      </c>
      <c r="D339" s="16">
        <f t="shared" si="2"/>
        <v>2.2</v>
      </c>
      <c r="E339" s="16">
        <f t="shared" si="3"/>
        <v>4.453823476</v>
      </c>
      <c r="F339" s="25">
        <f t="shared" si="4"/>
        <v>106.8917634</v>
      </c>
      <c r="G339" s="25">
        <f t="shared" si="9"/>
        <v>26360.33288</v>
      </c>
      <c r="H339" s="26">
        <v>3.87</v>
      </c>
      <c r="I339" s="16">
        <v>2.341</v>
      </c>
      <c r="J339" s="1">
        <v>25.0</v>
      </c>
      <c r="K339" s="16">
        <f t="shared" si="5"/>
        <v>6.950933838</v>
      </c>
      <c r="L339" s="20">
        <f t="shared" si="6"/>
        <v>2479.709526</v>
      </c>
      <c r="M339" s="25">
        <f t="shared" si="7"/>
        <v>6.465984966</v>
      </c>
      <c r="N339" s="25">
        <f t="shared" si="8"/>
        <v>15378.04357</v>
      </c>
      <c r="O339" s="25">
        <f t="shared" si="10"/>
        <v>4816156.119</v>
      </c>
      <c r="P339" s="35"/>
      <c r="Q339" s="7"/>
      <c r="R339" s="16"/>
    </row>
    <row r="340" ht="15.75" customHeight="1">
      <c r="A340" s="7">
        <v>42704.0</v>
      </c>
      <c r="B340" s="20">
        <v>2.013678272551E12</v>
      </c>
      <c r="C340" s="16">
        <f t="shared" si="1"/>
        <v>2.013678273</v>
      </c>
      <c r="D340" s="16">
        <f t="shared" si="2"/>
        <v>2.2</v>
      </c>
      <c r="E340" s="16">
        <f t="shared" si="3"/>
        <v>4.4300922</v>
      </c>
      <c r="F340" s="25">
        <f t="shared" si="4"/>
        <v>106.3222128</v>
      </c>
      <c r="G340" s="25">
        <f t="shared" si="9"/>
        <v>26466.65509</v>
      </c>
      <c r="H340" s="26">
        <v>3.89</v>
      </c>
      <c r="I340" s="16">
        <v>2.449</v>
      </c>
      <c r="J340" s="1">
        <v>25.0</v>
      </c>
      <c r="K340" s="16">
        <f t="shared" si="5"/>
        <v>7.232863865</v>
      </c>
      <c r="L340" s="20">
        <f t="shared" si="6"/>
        <v>2382.605145</v>
      </c>
      <c r="M340" s="25">
        <f t="shared" si="7"/>
        <v>6.693652934</v>
      </c>
      <c r="N340" s="25">
        <f t="shared" si="8"/>
        <v>14699.8775</v>
      </c>
      <c r="O340" s="25">
        <f t="shared" si="10"/>
        <v>4830855.997</v>
      </c>
      <c r="P340" s="35"/>
      <c r="Q340" s="7"/>
      <c r="R340" s="16"/>
    </row>
    <row r="341" ht="15.75" customHeight="1">
      <c r="A341" s="7">
        <v>42705.0</v>
      </c>
      <c r="B341" s="20">
        <v>1.986219851659E12</v>
      </c>
      <c r="C341" s="16">
        <f t="shared" si="1"/>
        <v>1.986219852</v>
      </c>
      <c r="D341" s="16">
        <f t="shared" si="2"/>
        <v>2.2</v>
      </c>
      <c r="E341" s="16">
        <f t="shared" si="3"/>
        <v>4.369683674</v>
      </c>
      <c r="F341" s="25">
        <f t="shared" si="4"/>
        <v>104.8724082</v>
      </c>
      <c r="G341" s="25">
        <f t="shared" si="9"/>
        <v>26571.5275</v>
      </c>
      <c r="H341" s="26">
        <v>3.91</v>
      </c>
      <c r="I341" s="16">
        <v>2.408</v>
      </c>
      <c r="J341" s="1">
        <v>25.0</v>
      </c>
      <c r="K341" s="16">
        <f t="shared" si="5"/>
        <v>7.014798857</v>
      </c>
      <c r="L341" s="20">
        <f t="shared" si="6"/>
        <v>2435.631229</v>
      </c>
      <c r="M341" s="25">
        <f t="shared" si="7"/>
        <v>6.458638334</v>
      </c>
      <c r="N341" s="25">
        <f t="shared" si="8"/>
        <v>14950.16611</v>
      </c>
      <c r="O341" s="25">
        <f t="shared" si="10"/>
        <v>4845806.163</v>
      </c>
      <c r="P341" s="35"/>
      <c r="Q341" s="7"/>
      <c r="R341" s="16"/>
    </row>
    <row r="342" ht="15.75" customHeight="1">
      <c r="A342" s="7">
        <v>42706.0</v>
      </c>
      <c r="B342" s="20">
        <v>1.99133055099E12</v>
      </c>
      <c r="C342" s="16">
        <f t="shared" si="1"/>
        <v>1.991330551</v>
      </c>
      <c r="D342" s="16">
        <f t="shared" si="2"/>
        <v>2.2</v>
      </c>
      <c r="E342" s="16">
        <f t="shared" si="3"/>
        <v>4.380927212</v>
      </c>
      <c r="F342" s="25">
        <f t="shared" si="4"/>
        <v>105.1422531</v>
      </c>
      <c r="G342" s="25">
        <f t="shared" si="9"/>
        <v>26676.66975</v>
      </c>
      <c r="H342" s="26">
        <v>3.95</v>
      </c>
      <c r="I342" s="16">
        <v>2.535</v>
      </c>
      <c r="J342" s="1">
        <v>25.0</v>
      </c>
      <c r="K342" s="16">
        <f t="shared" si="5"/>
        <v>7.403766989</v>
      </c>
      <c r="L342" s="20">
        <f t="shared" si="6"/>
        <v>2337.278107</v>
      </c>
      <c r="M342" s="25">
        <f t="shared" si="7"/>
        <v>6.747737002</v>
      </c>
      <c r="N342" s="25">
        <f t="shared" si="8"/>
        <v>14201.18343</v>
      </c>
      <c r="O342" s="25">
        <f t="shared" si="10"/>
        <v>4860007.346</v>
      </c>
      <c r="P342" s="35"/>
      <c r="Q342" s="7"/>
      <c r="R342" s="16"/>
    </row>
    <row r="343" ht="15.75" customHeight="1">
      <c r="A343" s="7">
        <v>42707.0</v>
      </c>
      <c r="B343" s="20">
        <v>1.955428174657E12</v>
      </c>
      <c r="C343" s="16">
        <f t="shared" si="1"/>
        <v>1.955428175</v>
      </c>
      <c r="D343" s="16">
        <f t="shared" si="2"/>
        <v>2.2</v>
      </c>
      <c r="E343" s="16">
        <f t="shared" si="3"/>
        <v>4.301941984</v>
      </c>
      <c r="F343" s="25">
        <f t="shared" si="4"/>
        <v>103.2466076</v>
      </c>
      <c r="G343" s="25">
        <f t="shared" si="9"/>
        <v>26779.91636</v>
      </c>
      <c r="H343" s="26">
        <v>3.92</v>
      </c>
      <c r="I343" s="16">
        <v>2.466</v>
      </c>
      <c r="J343" s="1">
        <v>25.0</v>
      </c>
      <c r="K343" s="16">
        <f t="shared" si="5"/>
        <v>7.072392622</v>
      </c>
      <c r="L343" s="20">
        <f t="shared" si="6"/>
        <v>2384.428224</v>
      </c>
      <c r="M343" s="25">
        <f t="shared" si="7"/>
        <v>6.495054449</v>
      </c>
      <c r="N343" s="25">
        <f t="shared" si="8"/>
        <v>14598.54015</v>
      </c>
      <c r="O343" s="25">
        <f t="shared" si="10"/>
        <v>4874605.886</v>
      </c>
      <c r="P343" s="35"/>
      <c r="Q343" s="7"/>
      <c r="R343" s="16"/>
    </row>
    <row r="344" ht="15.75" customHeight="1">
      <c r="A344" s="7">
        <v>42708.0</v>
      </c>
      <c r="B344" s="20">
        <v>1.929145446826E12</v>
      </c>
      <c r="C344" s="16">
        <f t="shared" si="1"/>
        <v>1.929145447</v>
      </c>
      <c r="D344" s="16">
        <f t="shared" si="2"/>
        <v>2.2</v>
      </c>
      <c r="E344" s="16">
        <f t="shared" si="3"/>
        <v>4.244119983</v>
      </c>
      <c r="F344" s="25">
        <f t="shared" si="4"/>
        <v>101.8588796</v>
      </c>
      <c r="G344" s="25">
        <f t="shared" si="9"/>
        <v>26881.77524</v>
      </c>
      <c r="H344" s="26">
        <v>3.9</v>
      </c>
      <c r="I344" s="16">
        <v>2.576</v>
      </c>
      <c r="J344" s="1">
        <v>25.0</v>
      </c>
      <c r="K344" s="16">
        <f t="shared" si="5"/>
        <v>7.288568718</v>
      </c>
      <c r="L344" s="20">
        <f t="shared" si="6"/>
        <v>2270.962733</v>
      </c>
      <c r="M344" s="25">
        <f t="shared" si="7"/>
        <v>6.727909585</v>
      </c>
      <c r="N344" s="25">
        <f t="shared" si="8"/>
        <v>13975.15528</v>
      </c>
      <c r="O344" s="25">
        <f t="shared" si="10"/>
        <v>4888581.041</v>
      </c>
      <c r="P344" s="35"/>
      <c r="Q344" s="7"/>
      <c r="R344" s="16"/>
    </row>
    <row r="345" ht="15.75" customHeight="1">
      <c r="A345" s="7">
        <v>42709.0</v>
      </c>
      <c r="B345" s="20">
        <v>1.95341167515E12</v>
      </c>
      <c r="C345" s="16">
        <f t="shared" si="1"/>
        <v>1.953411675</v>
      </c>
      <c r="D345" s="16">
        <f t="shared" si="2"/>
        <v>2.2</v>
      </c>
      <c r="E345" s="16">
        <f t="shared" si="3"/>
        <v>4.297505685</v>
      </c>
      <c r="F345" s="25">
        <f t="shared" si="4"/>
        <v>103.1401364</v>
      </c>
      <c r="G345" s="25">
        <f t="shared" si="9"/>
        <v>26984.91538</v>
      </c>
      <c r="H345" s="26">
        <v>3.53</v>
      </c>
      <c r="I345" s="16">
        <v>2.513</v>
      </c>
      <c r="J345" s="1">
        <v>25.0</v>
      </c>
      <c r="K345" s="16">
        <f t="shared" si="5"/>
        <v>7.199754525</v>
      </c>
      <c r="L345" s="20">
        <f t="shared" si="6"/>
        <v>2107.043374</v>
      </c>
      <c r="M345" s="25">
        <f t="shared" si="7"/>
        <v>7.342525861</v>
      </c>
      <c r="N345" s="25">
        <f t="shared" si="8"/>
        <v>14325.50736</v>
      </c>
      <c r="O345" s="25">
        <f t="shared" si="10"/>
        <v>4902906.549</v>
      </c>
      <c r="P345" s="35"/>
      <c r="Q345" s="7"/>
      <c r="R345" s="16"/>
    </row>
    <row r="346" ht="15.75" customHeight="1">
      <c r="A346" s="7">
        <v>42710.0</v>
      </c>
      <c r="B346" s="20">
        <v>2.034599964667E12</v>
      </c>
      <c r="C346" s="16">
        <f t="shared" si="1"/>
        <v>2.034599965</v>
      </c>
      <c r="D346" s="16">
        <f t="shared" si="2"/>
        <v>2.2</v>
      </c>
      <c r="E346" s="16">
        <f t="shared" si="3"/>
        <v>4.476119922</v>
      </c>
      <c r="F346" s="25">
        <f t="shared" si="4"/>
        <v>107.4268781</v>
      </c>
      <c r="G346" s="25">
        <f t="shared" si="9"/>
        <v>27092.34226</v>
      </c>
      <c r="H346" s="26">
        <v>3.54</v>
      </c>
      <c r="I346" s="16">
        <v>2.392</v>
      </c>
      <c r="J346" s="1">
        <v>25.0</v>
      </c>
      <c r="K346" s="16">
        <f t="shared" si="5"/>
        <v>7.137919236</v>
      </c>
      <c r="L346" s="20">
        <f t="shared" si="6"/>
        <v>2219.899666</v>
      </c>
      <c r="M346" s="25">
        <f t="shared" si="7"/>
        <v>7.258900918</v>
      </c>
      <c r="N346" s="25">
        <f t="shared" si="8"/>
        <v>15050.16722</v>
      </c>
      <c r="O346" s="25">
        <f t="shared" si="10"/>
        <v>4917956.716</v>
      </c>
      <c r="P346" s="35"/>
      <c r="Q346" s="7"/>
      <c r="R346" s="16"/>
    </row>
    <row r="347" ht="15.75" customHeight="1">
      <c r="A347" s="7">
        <v>42711.0</v>
      </c>
      <c r="B347" s="20">
        <v>2.122606824979E12</v>
      </c>
      <c r="C347" s="16">
        <f t="shared" si="1"/>
        <v>2.122606825</v>
      </c>
      <c r="D347" s="16">
        <f t="shared" si="2"/>
        <v>2.2</v>
      </c>
      <c r="E347" s="16">
        <f t="shared" si="3"/>
        <v>4.669735015</v>
      </c>
      <c r="F347" s="25">
        <f t="shared" si="4"/>
        <v>112.0736404</v>
      </c>
      <c r="G347" s="25">
        <f t="shared" si="9"/>
        <v>27204.4159</v>
      </c>
      <c r="H347" s="26">
        <v>3.62</v>
      </c>
      <c r="I347" s="16">
        <v>2.38</v>
      </c>
      <c r="J347" s="1">
        <v>25.0</v>
      </c>
      <c r="K347" s="16">
        <f t="shared" si="5"/>
        <v>7.40931289</v>
      </c>
      <c r="L347" s="20">
        <f t="shared" si="6"/>
        <v>2281.512605</v>
      </c>
      <c r="M347" s="25">
        <f t="shared" si="7"/>
        <v>7.36837746</v>
      </c>
      <c r="N347" s="25">
        <f t="shared" si="8"/>
        <v>15126.05042</v>
      </c>
      <c r="O347" s="25">
        <f t="shared" si="10"/>
        <v>4933082.766</v>
      </c>
      <c r="P347" s="35"/>
      <c r="Q347" s="7"/>
      <c r="R347" s="16"/>
    </row>
    <row r="348" ht="15.75" customHeight="1">
      <c r="A348" s="7">
        <v>42712.0</v>
      </c>
      <c r="B348" s="20">
        <v>2.054697968704E12</v>
      </c>
      <c r="C348" s="16">
        <f t="shared" si="1"/>
        <v>2.054697969</v>
      </c>
      <c r="D348" s="16">
        <f t="shared" si="2"/>
        <v>2.2</v>
      </c>
      <c r="E348" s="16">
        <f t="shared" si="3"/>
        <v>4.520335531</v>
      </c>
      <c r="F348" s="25">
        <f t="shared" si="4"/>
        <v>108.4880527</v>
      </c>
      <c r="G348" s="25">
        <f t="shared" si="9"/>
        <v>27312.90395</v>
      </c>
      <c r="H348" s="26">
        <v>3.69</v>
      </c>
      <c r="I348" s="16">
        <v>2.412</v>
      </c>
      <c r="J348" s="1">
        <v>25.0</v>
      </c>
      <c r="K348" s="16">
        <f t="shared" si="5"/>
        <v>7.268699534</v>
      </c>
      <c r="L348" s="20">
        <f t="shared" si="6"/>
        <v>2294.776119</v>
      </c>
      <c r="M348" s="25">
        <f t="shared" si="7"/>
        <v>7.09141418</v>
      </c>
      <c r="N348" s="25">
        <f t="shared" si="8"/>
        <v>14925.37313</v>
      </c>
      <c r="O348" s="25">
        <f t="shared" si="10"/>
        <v>4948008.14</v>
      </c>
      <c r="P348" s="35"/>
      <c r="Q348" s="7"/>
      <c r="R348" s="16"/>
    </row>
    <row r="349" ht="15.75" customHeight="1">
      <c r="A349" s="7">
        <v>42713.0</v>
      </c>
      <c r="B349" s="20">
        <v>2.075907198279E12</v>
      </c>
      <c r="C349" s="16">
        <f t="shared" si="1"/>
        <v>2.075907198</v>
      </c>
      <c r="D349" s="16">
        <f t="shared" si="2"/>
        <v>2.2</v>
      </c>
      <c r="E349" s="16">
        <f t="shared" si="3"/>
        <v>4.566995836</v>
      </c>
      <c r="F349" s="25">
        <f t="shared" si="4"/>
        <v>109.6079001</v>
      </c>
      <c r="G349" s="25">
        <f t="shared" si="9"/>
        <v>27422.51185</v>
      </c>
      <c r="H349" s="26">
        <v>3.69</v>
      </c>
      <c r="I349" s="16">
        <v>2.412</v>
      </c>
      <c r="J349" s="1">
        <v>25.0</v>
      </c>
      <c r="K349" s="16">
        <f t="shared" si="5"/>
        <v>7.343729305</v>
      </c>
      <c r="L349" s="20">
        <f t="shared" si="6"/>
        <v>2294.776119</v>
      </c>
      <c r="M349" s="25">
        <f t="shared" si="7"/>
        <v>7.164613956</v>
      </c>
      <c r="N349" s="25">
        <f t="shared" si="8"/>
        <v>14925.37313</v>
      </c>
      <c r="O349" s="25">
        <f t="shared" si="10"/>
        <v>4962933.513</v>
      </c>
      <c r="P349" s="35"/>
      <c r="Q349" s="7"/>
      <c r="R349" s="16"/>
    </row>
    <row r="350" ht="15.75" customHeight="1">
      <c r="A350" s="7">
        <v>42714.0</v>
      </c>
      <c r="B350" s="20">
        <v>2.07096290568E12</v>
      </c>
      <c r="C350" s="16">
        <f t="shared" si="1"/>
        <v>2.070962906</v>
      </c>
      <c r="D350" s="16">
        <f t="shared" si="2"/>
        <v>2.2</v>
      </c>
      <c r="E350" s="16">
        <f t="shared" si="3"/>
        <v>4.556118392</v>
      </c>
      <c r="F350" s="25">
        <f t="shared" si="4"/>
        <v>109.3468414</v>
      </c>
      <c r="G350" s="25">
        <f t="shared" si="9"/>
        <v>27531.85869</v>
      </c>
      <c r="H350" s="26">
        <v>3.68</v>
      </c>
      <c r="I350" s="16">
        <v>2.571</v>
      </c>
      <c r="J350" s="1">
        <v>25.0</v>
      </c>
      <c r="K350" s="16">
        <f t="shared" si="5"/>
        <v>7.809186925</v>
      </c>
      <c r="L350" s="20">
        <f t="shared" si="6"/>
        <v>2147.024504</v>
      </c>
      <c r="M350" s="25">
        <f t="shared" si="7"/>
        <v>7.639421992</v>
      </c>
      <c r="N350" s="25">
        <f t="shared" si="8"/>
        <v>14002.33372</v>
      </c>
      <c r="O350" s="25">
        <f t="shared" si="10"/>
        <v>4976935.846</v>
      </c>
      <c r="P350" s="35"/>
      <c r="Q350" s="7"/>
      <c r="R350" s="16"/>
    </row>
    <row r="351" ht="15.75" customHeight="1">
      <c r="A351" s="7">
        <v>42715.0</v>
      </c>
      <c r="B351" s="20">
        <v>1.951017273751E12</v>
      </c>
      <c r="C351" s="16">
        <f t="shared" si="1"/>
        <v>1.951017274</v>
      </c>
      <c r="D351" s="16">
        <f t="shared" si="2"/>
        <v>2.2</v>
      </c>
      <c r="E351" s="16">
        <f t="shared" si="3"/>
        <v>4.292238002</v>
      </c>
      <c r="F351" s="25">
        <f t="shared" si="4"/>
        <v>103.0137121</v>
      </c>
      <c r="G351" s="25">
        <f t="shared" si="9"/>
        <v>27634.8724</v>
      </c>
      <c r="H351" s="26">
        <v>3.64</v>
      </c>
      <c r="I351" s="16">
        <v>2.581</v>
      </c>
      <c r="J351" s="1">
        <v>25.0</v>
      </c>
      <c r="K351" s="16">
        <f t="shared" si="5"/>
        <v>7.385510856</v>
      </c>
      <c r="L351" s="20">
        <f t="shared" si="6"/>
        <v>2115.459124</v>
      </c>
      <c r="M351" s="25">
        <f t="shared" si="7"/>
        <v>7.304351396</v>
      </c>
      <c r="N351" s="25">
        <f t="shared" si="8"/>
        <v>13948.08214</v>
      </c>
      <c r="O351" s="25">
        <f t="shared" si="10"/>
        <v>4990883.929</v>
      </c>
      <c r="P351" s="35"/>
      <c r="Q351" s="7"/>
      <c r="R351" s="16"/>
    </row>
    <row r="352" ht="15.75" customHeight="1">
      <c r="A352" s="7">
        <v>42716.0</v>
      </c>
      <c r="B352" s="20">
        <v>2.05527515374E12</v>
      </c>
      <c r="C352" s="16">
        <f t="shared" si="1"/>
        <v>2.055275154</v>
      </c>
      <c r="D352" s="16">
        <f t="shared" si="2"/>
        <v>2.2</v>
      </c>
      <c r="E352" s="16">
        <f t="shared" si="3"/>
        <v>4.521605338</v>
      </c>
      <c r="F352" s="25">
        <f t="shared" si="4"/>
        <v>108.5185281</v>
      </c>
      <c r="G352" s="25">
        <f t="shared" si="9"/>
        <v>27743.39093</v>
      </c>
      <c r="H352" s="26">
        <v>3.66</v>
      </c>
      <c r="I352" s="16">
        <v>2.599</v>
      </c>
      <c r="J352" s="1">
        <v>25.0</v>
      </c>
      <c r="K352" s="16">
        <f t="shared" si="5"/>
        <v>7.834434849</v>
      </c>
      <c r="L352" s="20">
        <f t="shared" si="6"/>
        <v>2112.350904</v>
      </c>
      <c r="M352" s="25">
        <f t="shared" si="7"/>
        <v>7.706001491</v>
      </c>
      <c r="N352" s="25">
        <f t="shared" si="8"/>
        <v>13851.48134</v>
      </c>
      <c r="O352" s="25">
        <f t="shared" si="10"/>
        <v>5004735.41</v>
      </c>
      <c r="P352" s="35"/>
      <c r="Q352" s="7"/>
      <c r="R352" s="16"/>
    </row>
    <row r="353" ht="15.75" customHeight="1">
      <c r="A353" s="7">
        <v>42717.0</v>
      </c>
      <c r="B353" s="20">
        <v>2.045153057756E12</v>
      </c>
      <c r="C353" s="16">
        <f t="shared" si="1"/>
        <v>2.045153058</v>
      </c>
      <c r="D353" s="16">
        <f t="shared" si="2"/>
        <v>2.2</v>
      </c>
      <c r="E353" s="16">
        <f t="shared" si="3"/>
        <v>4.499336727</v>
      </c>
      <c r="F353" s="25">
        <f t="shared" si="4"/>
        <v>107.9840814</v>
      </c>
      <c r="G353" s="25">
        <f t="shared" si="9"/>
        <v>27851.37501</v>
      </c>
      <c r="H353" s="26">
        <v>3.65</v>
      </c>
      <c r="I353" s="16">
        <v>2.5</v>
      </c>
      <c r="J353" s="1">
        <v>25.0</v>
      </c>
      <c r="K353" s="16">
        <f t="shared" si="5"/>
        <v>7.498894545</v>
      </c>
      <c r="L353" s="20">
        <f t="shared" si="6"/>
        <v>2190</v>
      </c>
      <c r="M353" s="25">
        <f t="shared" si="7"/>
        <v>7.396169962</v>
      </c>
      <c r="N353" s="25">
        <f t="shared" si="8"/>
        <v>14400</v>
      </c>
      <c r="O353" s="25">
        <f t="shared" si="10"/>
        <v>5019135.41</v>
      </c>
      <c r="P353" s="35"/>
      <c r="Q353" s="7"/>
      <c r="R353" s="16"/>
    </row>
    <row r="354" ht="15.75" customHeight="1">
      <c r="A354" s="7">
        <v>42718.0</v>
      </c>
      <c r="B354" s="20">
        <v>1.96698830222E12</v>
      </c>
      <c r="C354" s="16">
        <f t="shared" si="1"/>
        <v>1.966988302</v>
      </c>
      <c r="D354" s="16">
        <f t="shared" si="2"/>
        <v>2.2</v>
      </c>
      <c r="E354" s="16">
        <f t="shared" si="3"/>
        <v>4.327374265</v>
      </c>
      <c r="F354" s="25">
        <f t="shared" si="4"/>
        <v>103.8569824</v>
      </c>
      <c r="G354" s="25">
        <f t="shared" si="9"/>
        <v>27955.23199</v>
      </c>
      <c r="H354" s="26">
        <v>3.62</v>
      </c>
      <c r="I354" s="16">
        <v>2.47</v>
      </c>
      <c r="J354" s="1">
        <v>25.0</v>
      </c>
      <c r="K354" s="16">
        <f t="shared" si="5"/>
        <v>7.125742956</v>
      </c>
      <c r="L354" s="20">
        <f t="shared" si="6"/>
        <v>2198.380567</v>
      </c>
      <c r="M354" s="25">
        <f t="shared" si="7"/>
        <v>7.086374211</v>
      </c>
      <c r="N354" s="25">
        <f t="shared" si="8"/>
        <v>14574.89879</v>
      </c>
      <c r="O354" s="25">
        <f t="shared" si="10"/>
        <v>5033710.309</v>
      </c>
      <c r="P354" s="35"/>
      <c r="Q354" s="7"/>
      <c r="R354" s="16"/>
    </row>
    <row r="355" ht="15.75" customHeight="1">
      <c r="A355" s="7">
        <v>42719.0</v>
      </c>
      <c r="B355" s="20">
        <v>1.974230241128E12</v>
      </c>
      <c r="C355" s="16">
        <f t="shared" si="1"/>
        <v>1.974230241</v>
      </c>
      <c r="D355" s="16">
        <f t="shared" si="2"/>
        <v>2.2</v>
      </c>
      <c r="E355" s="16">
        <f t="shared" si="3"/>
        <v>4.34330653</v>
      </c>
      <c r="F355" s="25">
        <f t="shared" si="4"/>
        <v>104.2393567</v>
      </c>
      <c r="G355" s="25">
        <f t="shared" si="9"/>
        <v>28059.47135</v>
      </c>
      <c r="H355" s="26">
        <v>3.62</v>
      </c>
      <c r="I355" s="16">
        <v>2.667</v>
      </c>
      <c r="J355" s="1">
        <v>25.0</v>
      </c>
      <c r="K355" s="16">
        <f t="shared" si="5"/>
        <v>7.722399011</v>
      </c>
      <c r="L355" s="20">
        <f t="shared" si="6"/>
        <v>2035.995501</v>
      </c>
      <c r="M355" s="25">
        <f t="shared" si="7"/>
        <v>7.679733823</v>
      </c>
      <c r="N355" s="25">
        <f t="shared" si="8"/>
        <v>13498.31271</v>
      </c>
      <c r="O355" s="25">
        <f t="shared" si="10"/>
        <v>5047208.621</v>
      </c>
      <c r="P355" s="35"/>
      <c r="Q355" s="7"/>
      <c r="R355" s="16"/>
    </row>
    <row r="356" ht="15.75" customHeight="1">
      <c r="A356" s="7">
        <v>42720.0</v>
      </c>
      <c r="B356" s="20">
        <v>1.951553429378E12</v>
      </c>
      <c r="C356" s="16">
        <f t="shared" si="1"/>
        <v>1.951553429</v>
      </c>
      <c r="D356" s="16">
        <f t="shared" si="2"/>
        <v>2.2</v>
      </c>
      <c r="E356" s="16">
        <f t="shared" si="3"/>
        <v>4.293417545</v>
      </c>
      <c r="F356" s="25">
        <f t="shared" si="4"/>
        <v>103.0420211</v>
      </c>
      <c r="G356" s="25">
        <f t="shared" si="9"/>
        <v>28162.51337</v>
      </c>
      <c r="H356" s="26">
        <v>3.63</v>
      </c>
      <c r="I356" s="16">
        <v>2.47</v>
      </c>
      <c r="J356" s="1">
        <v>25.0</v>
      </c>
      <c r="K356" s="16">
        <f t="shared" si="5"/>
        <v>7.069827557</v>
      </c>
      <c r="L356" s="20">
        <f t="shared" si="6"/>
        <v>2204.453441</v>
      </c>
      <c r="M356" s="25">
        <f t="shared" si="7"/>
        <v>7.01139923</v>
      </c>
      <c r="N356" s="25">
        <f t="shared" si="8"/>
        <v>14574.89879</v>
      </c>
      <c r="O356" s="25">
        <f t="shared" si="10"/>
        <v>5061783.52</v>
      </c>
      <c r="P356" s="35"/>
      <c r="Q356" s="7"/>
      <c r="R356" s="16"/>
    </row>
    <row r="357" ht="15.75" customHeight="1">
      <c r="A357" s="7">
        <v>42721.0</v>
      </c>
      <c r="B357" s="20">
        <v>1.846915129646E12</v>
      </c>
      <c r="C357" s="16">
        <f t="shared" si="1"/>
        <v>1.84691513</v>
      </c>
      <c r="D357" s="16">
        <f t="shared" si="2"/>
        <v>2.2</v>
      </c>
      <c r="E357" s="16">
        <f t="shared" si="3"/>
        <v>4.063213285</v>
      </c>
      <c r="F357" s="25">
        <f t="shared" si="4"/>
        <v>97.51711885</v>
      </c>
      <c r="G357" s="25">
        <f t="shared" si="9"/>
        <v>28260.03049</v>
      </c>
      <c r="H357" s="26">
        <v>3.7</v>
      </c>
      <c r="I357" s="16">
        <v>2.722</v>
      </c>
      <c r="J357" s="1">
        <v>25.0</v>
      </c>
      <c r="K357" s="16">
        <f t="shared" si="5"/>
        <v>7.373377708</v>
      </c>
      <c r="L357" s="20">
        <f t="shared" si="6"/>
        <v>2038.941954</v>
      </c>
      <c r="M357" s="25">
        <f t="shared" si="7"/>
        <v>7.17409723</v>
      </c>
      <c r="N357" s="25">
        <f t="shared" si="8"/>
        <v>13225.56943</v>
      </c>
      <c r="O357" s="25">
        <f t="shared" si="10"/>
        <v>5075009.09</v>
      </c>
      <c r="P357" s="35"/>
      <c r="Q357" s="7"/>
      <c r="R357" s="16"/>
    </row>
    <row r="358" ht="15.75" customHeight="1">
      <c r="A358" s="7">
        <v>42722.0</v>
      </c>
      <c r="B358" s="20">
        <v>1.91313879881E12</v>
      </c>
      <c r="C358" s="16">
        <f t="shared" si="1"/>
        <v>1.913138799</v>
      </c>
      <c r="D358" s="16">
        <f t="shared" si="2"/>
        <v>2.2</v>
      </c>
      <c r="E358" s="16">
        <f t="shared" si="3"/>
        <v>4.208905357</v>
      </c>
      <c r="F358" s="25">
        <f t="shared" si="4"/>
        <v>101.0137286</v>
      </c>
      <c r="G358" s="25">
        <f t="shared" si="9"/>
        <v>28361.04422</v>
      </c>
      <c r="H358" s="26">
        <v>3.68</v>
      </c>
      <c r="I358" s="16">
        <v>2.441</v>
      </c>
      <c r="J358" s="1">
        <v>25.0</v>
      </c>
      <c r="K358" s="16">
        <f t="shared" si="5"/>
        <v>6.849291985</v>
      </c>
      <c r="L358" s="20">
        <f t="shared" si="6"/>
        <v>2261.368292</v>
      </c>
      <c r="M358" s="25">
        <f t="shared" si="7"/>
        <v>6.700394333</v>
      </c>
      <c r="N358" s="25">
        <f t="shared" si="8"/>
        <v>14748.05408</v>
      </c>
      <c r="O358" s="25">
        <f t="shared" si="10"/>
        <v>5089757.144</v>
      </c>
      <c r="P358" s="35"/>
      <c r="Q358" s="7"/>
      <c r="R358" s="16"/>
    </row>
    <row r="359" ht="15.75" customHeight="1">
      <c r="A359" s="7">
        <v>42723.0</v>
      </c>
      <c r="B359" s="20">
        <v>2.044374872576E12</v>
      </c>
      <c r="C359" s="16">
        <f t="shared" si="1"/>
        <v>2.044374873</v>
      </c>
      <c r="D359" s="16">
        <f t="shared" si="2"/>
        <v>2.2</v>
      </c>
      <c r="E359" s="16">
        <f t="shared" si="3"/>
        <v>4.49762472</v>
      </c>
      <c r="F359" s="25">
        <f t="shared" si="4"/>
        <v>107.9429933</v>
      </c>
      <c r="G359" s="25">
        <f t="shared" si="9"/>
        <v>28468.98721</v>
      </c>
      <c r="H359" s="26">
        <v>3.66</v>
      </c>
      <c r="I359" s="16">
        <v>2.38</v>
      </c>
      <c r="J359" s="1">
        <v>25.0</v>
      </c>
      <c r="K359" s="16">
        <f t="shared" si="5"/>
        <v>7.136231222</v>
      </c>
      <c r="L359" s="20">
        <f t="shared" si="6"/>
        <v>2306.722689</v>
      </c>
      <c r="M359" s="25">
        <f t="shared" si="7"/>
        <v>7.019243825</v>
      </c>
      <c r="N359" s="25">
        <f t="shared" si="8"/>
        <v>15126.05042</v>
      </c>
      <c r="O359" s="25">
        <f t="shared" si="10"/>
        <v>5104883.194</v>
      </c>
      <c r="P359" s="35"/>
      <c r="Q359" s="7"/>
      <c r="R359" s="16"/>
    </row>
    <row r="360" ht="15.75" customHeight="1">
      <c r="A360" s="7">
        <v>42724.0</v>
      </c>
      <c r="B360" s="20">
        <v>1.99636047746E12</v>
      </c>
      <c r="C360" s="16">
        <f t="shared" si="1"/>
        <v>1.996360477</v>
      </c>
      <c r="D360" s="16">
        <f t="shared" si="2"/>
        <v>2.2</v>
      </c>
      <c r="E360" s="16">
        <f t="shared" si="3"/>
        <v>4.39199305</v>
      </c>
      <c r="F360" s="25">
        <f t="shared" si="4"/>
        <v>105.4078332</v>
      </c>
      <c r="G360" s="25">
        <f t="shared" si="9"/>
        <v>28574.39505</v>
      </c>
      <c r="H360" s="26">
        <v>3.66</v>
      </c>
      <c r="I360" s="16">
        <v>2.453</v>
      </c>
      <c r="J360" s="1">
        <v>25.0</v>
      </c>
      <c r="K360" s="16">
        <f t="shared" si="5"/>
        <v>7.182372635</v>
      </c>
      <c r="L360" s="20">
        <f t="shared" si="6"/>
        <v>2238.075826</v>
      </c>
      <c r="M360" s="25">
        <f t="shared" si="7"/>
        <v>7.064628821</v>
      </c>
      <c r="N360" s="25">
        <f t="shared" si="8"/>
        <v>14675.90705</v>
      </c>
      <c r="O360" s="25">
        <f t="shared" si="10"/>
        <v>5119559.101</v>
      </c>
      <c r="P360" s="35"/>
      <c r="Q360" s="7"/>
      <c r="R360" s="16"/>
    </row>
    <row r="361" ht="15.75" customHeight="1">
      <c r="A361" s="7">
        <v>42725.0</v>
      </c>
      <c r="B361" s="20">
        <v>1.926538922449E12</v>
      </c>
      <c r="C361" s="16">
        <f t="shared" si="1"/>
        <v>1.926538922</v>
      </c>
      <c r="D361" s="16">
        <f t="shared" si="2"/>
        <v>2.2</v>
      </c>
      <c r="E361" s="16">
        <f t="shared" si="3"/>
        <v>4.238385629</v>
      </c>
      <c r="F361" s="25">
        <f t="shared" si="4"/>
        <v>101.7212551</v>
      </c>
      <c r="G361" s="25">
        <f t="shared" si="9"/>
        <v>28676.1163</v>
      </c>
      <c r="H361" s="26">
        <v>3.65</v>
      </c>
      <c r="I361" s="16">
        <v>2.764</v>
      </c>
      <c r="J361" s="1">
        <v>25.0</v>
      </c>
      <c r="K361" s="16">
        <f t="shared" si="5"/>
        <v>7.80993192</v>
      </c>
      <c r="L361" s="20">
        <f t="shared" si="6"/>
        <v>1980.824891</v>
      </c>
      <c r="M361" s="25">
        <f t="shared" si="7"/>
        <v>7.702946551</v>
      </c>
      <c r="N361" s="25">
        <f t="shared" si="8"/>
        <v>13024.60203</v>
      </c>
      <c r="O361" s="25">
        <f t="shared" si="10"/>
        <v>5132583.703</v>
      </c>
      <c r="P361" s="35"/>
      <c r="Q361" s="7"/>
      <c r="R361" s="16"/>
    </row>
    <row r="362" ht="15.75" customHeight="1">
      <c r="A362" s="7">
        <v>42726.0</v>
      </c>
      <c r="B362" s="20">
        <v>1.844673691741E12</v>
      </c>
      <c r="C362" s="16">
        <f t="shared" si="1"/>
        <v>1.844673692</v>
      </c>
      <c r="D362" s="16">
        <f t="shared" si="2"/>
        <v>2.2</v>
      </c>
      <c r="E362" s="16">
        <f t="shared" si="3"/>
        <v>4.058282122</v>
      </c>
      <c r="F362" s="25">
        <f t="shared" si="4"/>
        <v>97.39877092</v>
      </c>
      <c r="G362" s="25">
        <f t="shared" si="9"/>
        <v>28773.51507</v>
      </c>
      <c r="H362" s="26">
        <v>3.71</v>
      </c>
      <c r="I362" s="16">
        <v>2.567</v>
      </c>
      <c r="J362" s="1">
        <v>25.0</v>
      </c>
      <c r="K362" s="16">
        <f t="shared" si="5"/>
        <v>6.945073471</v>
      </c>
      <c r="L362" s="20">
        <f t="shared" si="6"/>
        <v>2167.900273</v>
      </c>
      <c r="M362" s="25">
        <f t="shared" si="7"/>
        <v>6.739154851</v>
      </c>
      <c r="N362" s="25">
        <f t="shared" si="8"/>
        <v>14024.15271</v>
      </c>
      <c r="O362" s="25">
        <f t="shared" si="10"/>
        <v>5146607.856</v>
      </c>
      <c r="P362" s="35"/>
      <c r="Q362" s="7"/>
      <c r="R362" s="16"/>
    </row>
    <row r="363" ht="15.75" customHeight="1">
      <c r="A363" s="7">
        <v>42727.0</v>
      </c>
      <c r="B363" s="20">
        <v>1.972249565914E12</v>
      </c>
      <c r="C363" s="16">
        <f t="shared" si="1"/>
        <v>1.972249566</v>
      </c>
      <c r="D363" s="16">
        <f t="shared" si="2"/>
        <v>2.2</v>
      </c>
      <c r="E363" s="16">
        <f t="shared" si="3"/>
        <v>4.338949045</v>
      </c>
      <c r="F363" s="25">
        <f t="shared" si="4"/>
        <v>104.1347771</v>
      </c>
      <c r="G363" s="25">
        <f t="shared" si="9"/>
        <v>28877.64985</v>
      </c>
      <c r="H363" s="26">
        <v>4.66</v>
      </c>
      <c r="I363" s="16">
        <v>2.581</v>
      </c>
      <c r="J363" s="5">
        <v>25.0</v>
      </c>
      <c r="K363" s="16">
        <f t="shared" si="5"/>
        <v>7.46588499</v>
      </c>
      <c r="L363" s="20">
        <f t="shared" si="6"/>
        <v>2708.252615</v>
      </c>
      <c r="M363" s="25">
        <f t="shared" si="7"/>
        <v>5.767636473</v>
      </c>
      <c r="N363" s="25">
        <f t="shared" si="8"/>
        <v>13948.08214</v>
      </c>
      <c r="O363" s="25">
        <f t="shared" si="10"/>
        <v>5160555.938</v>
      </c>
      <c r="P363" s="35"/>
      <c r="Q363" s="7"/>
      <c r="R363" s="16"/>
    </row>
    <row r="364" ht="15.75" customHeight="1">
      <c r="A364" s="7">
        <v>42728.0</v>
      </c>
      <c r="B364" s="20">
        <v>1.865127906032E12</v>
      </c>
      <c r="C364" s="16">
        <f t="shared" si="1"/>
        <v>1.865127906</v>
      </c>
      <c r="D364" s="16">
        <f t="shared" si="2"/>
        <v>2.2</v>
      </c>
      <c r="E364" s="16">
        <f t="shared" si="3"/>
        <v>4.103281393</v>
      </c>
      <c r="F364" s="25">
        <f t="shared" si="4"/>
        <v>98.47875344</v>
      </c>
      <c r="G364" s="25">
        <f t="shared" si="9"/>
        <v>28976.1286</v>
      </c>
      <c r="H364" s="26">
        <v>4.55</v>
      </c>
      <c r="I364" s="16">
        <v>2.628</v>
      </c>
      <c r="J364" s="5">
        <v>25.0</v>
      </c>
      <c r="K364" s="16">
        <f t="shared" si="5"/>
        <v>7.188949001</v>
      </c>
      <c r="L364" s="20">
        <f t="shared" si="6"/>
        <v>2597.031963</v>
      </c>
      <c r="M364" s="25">
        <f t="shared" si="7"/>
        <v>5.687959649</v>
      </c>
      <c r="N364" s="25">
        <f t="shared" si="8"/>
        <v>13698.63014</v>
      </c>
      <c r="O364" s="25">
        <f t="shared" si="10"/>
        <v>5174254.568</v>
      </c>
      <c r="P364" s="35"/>
      <c r="Q364" s="7"/>
      <c r="R364" s="16"/>
    </row>
    <row r="365" ht="15.75" customHeight="1">
      <c r="A365" s="7">
        <v>42729.0</v>
      </c>
      <c r="B365" s="20">
        <v>1.796176484089E12</v>
      </c>
      <c r="C365" s="16">
        <f t="shared" si="1"/>
        <v>1.796176484</v>
      </c>
      <c r="D365" s="16">
        <f t="shared" si="2"/>
        <v>2.2</v>
      </c>
      <c r="E365" s="16">
        <f t="shared" si="3"/>
        <v>3.951588265</v>
      </c>
      <c r="F365" s="25">
        <f t="shared" si="4"/>
        <v>94.83811836</v>
      </c>
      <c r="G365" s="25">
        <f t="shared" si="9"/>
        <v>29070.96672</v>
      </c>
      <c r="H365" s="26">
        <v>4.35</v>
      </c>
      <c r="I365" s="16">
        <v>2.637</v>
      </c>
      <c r="J365" s="5">
        <v>25.0</v>
      </c>
      <c r="K365" s="16">
        <f t="shared" si="5"/>
        <v>6.94689217</v>
      </c>
      <c r="L365" s="20">
        <f t="shared" si="6"/>
        <v>2474.40273</v>
      </c>
      <c r="M365" s="25">
        <f t="shared" si="7"/>
        <v>5.749152141</v>
      </c>
      <c r="N365" s="25">
        <f t="shared" si="8"/>
        <v>13651.87713</v>
      </c>
      <c r="O365" s="25">
        <f t="shared" si="10"/>
        <v>5187906.445</v>
      </c>
      <c r="P365" s="35"/>
      <c r="Q365" s="7"/>
      <c r="R365" s="16"/>
    </row>
    <row r="366" ht="15.75" customHeight="1">
      <c r="A366" s="7">
        <v>42730.0</v>
      </c>
      <c r="B366" s="20">
        <v>1.92451919928E12</v>
      </c>
      <c r="C366" s="16">
        <f t="shared" si="1"/>
        <v>1.924519199</v>
      </c>
      <c r="D366" s="16">
        <f t="shared" si="2"/>
        <v>2.2</v>
      </c>
      <c r="E366" s="16">
        <f t="shared" si="3"/>
        <v>4.233942238</v>
      </c>
      <c r="F366" s="25">
        <f t="shared" si="4"/>
        <v>101.6146137</v>
      </c>
      <c r="G366" s="25">
        <f t="shared" si="9"/>
        <v>29172.58133</v>
      </c>
      <c r="H366" s="26">
        <v>4.36</v>
      </c>
      <c r="I366" s="16">
        <v>2.219</v>
      </c>
      <c r="J366" s="5">
        <v>25.0</v>
      </c>
      <c r="K366" s="16">
        <f t="shared" si="5"/>
        <v>6.263411885</v>
      </c>
      <c r="L366" s="20">
        <f t="shared" si="6"/>
        <v>2947.273547</v>
      </c>
      <c r="M366" s="25">
        <f t="shared" si="7"/>
        <v>5.171624492</v>
      </c>
      <c r="N366" s="25">
        <f t="shared" si="8"/>
        <v>16223.52411</v>
      </c>
      <c r="O366" s="25">
        <f t="shared" si="10"/>
        <v>5204129.969</v>
      </c>
      <c r="P366" s="35"/>
      <c r="Q366" s="7"/>
      <c r="R366" s="16"/>
    </row>
    <row r="367" ht="15.75" customHeight="1">
      <c r="A367" s="7">
        <v>42731.0</v>
      </c>
      <c r="B367" s="20">
        <v>2.162342438637E12</v>
      </c>
      <c r="C367" s="16">
        <f t="shared" si="1"/>
        <v>2.162342439</v>
      </c>
      <c r="D367" s="16">
        <f t="shared" si="2"/>
        <v>2.2</v>
      </c>
      <c r="E367" s="16">
        <f t="shared" si="3"/>
        <v>4.757153365</v>
      </c>
      <c r="F367" s="25">
        <f t="shared" si="4"/>
        <v>114.1716808</v>
      </c>
      <c r="G367" s="25">
        <f t="shared" si="9"/>
        <v>29286.75302</v>
      </c>
      <c r="H367" s="26">
        <v>4.47</v>
      </c>
      <c r="I367" s="16">
        <v>2.143</v>
      </c>
      <c r="J367" s="5">
        <v>25.0</v>
      </c>
      <c r="K367" s="16">
        <f t="shared" si="5"/>
        <v>6.796386441</v>
      </c>
      <c r="L367" s="20">
        <f t="shared" si="6"/>
        <v>3128.791414</v>
      </c>
      <c r="M367" s="25">
        <f t="shared" si="7"/>
        <v>5.473599818</v>
      </c>
      <c r="N367" s="25">
        <f t="shared" si="8"/>
        <v>16798.88007</v>
      </c>
      <c r="O367" s="25">
        <f t="shared" si="10"/>
        <v>5220928.85</v>
      </c>
      <c r="P367" s="35"/>
      <c r="Q367" s="7"/>
      <c r="R367" s="16"/>
    </row>
    <row r="368" ht="15.75" customHeight="1">
      <c r="A368" s="7">
        <v>42732.0</v>
      </c>
      <c r="B368" s="20">
        <v>2.349037680655E12</v>
      </c>
      <c r="C368" s="16">
        <f t="shared" si="1"/>
        <v>2.349037681</v>
      </c>
      <c r="D368" s="16">
        <f t="shared" si="2"/>
        <v>2.2</v>
      </c>
      <c r="E368" s="16">
        <f t="shared" si="3"/>
        <v>5.167882897</v>
      </c>
      <c r="F368" s="25">
        <f t="shared" si="4"/>
        <v>124.0291895</v>
      </c>
      <c r="G368" s="25">
        <f t="shared" si="9"/>
        <v>29410.7822</v>
      </c>
      <c r="H368" s="26">
        <v>4.57</v>
      </c>
      <c r="I368" s="16">
        <v>2.146</v>
      </c>
      <c r="J368" s="5">
        <v>25.0</v>
      </c>
      <c r="K368" s="16">
        <f t="shared" si="5"/>
        <v>7.393517799</v>
      </c>
      <c r="L368" s="20">
        <f t="shared" si="6"/>
        <v>3194.315005</v>
      </c>
      <c r="M368" s="25">
        <f t="shared" si="7"/>
        <v>5.824215334</v>
      </c>
      <c r="N368" s="25">
        <f t="shared" si="8"/>
        <v>16775.39609</v>
      </c>
      <c r="O368" s="25">
        <f t="shared" si="10"/>
        <v>5237704.246</v>
      </c>
      <c r="P368" s="35"/>
      <c r="Q368" s="7"/>
      <c r="R368" s="16"/>
    </row>
    <row r="369" ht="15.75" customHeight="1">
      <c r="A369" s="7">
        <v>42733.0</v>
      </c>
      <c r="B369" s="20">
        <v>2.276770591156E12</v>
      </c>
      <c r="C369" s="16">
        <f t="shared" si="1"/>
        <v>2.276770591</v>
      </c>
      <c r="D369" s="16">
        <f t="shared" si="2"/>
        <v>2.2</v>
      </c>
      <c r="E369" s="16">
        <f t="shared" si="3"/>
        <v>5.008895301</v>
      </c>
      <c r="F369" s="25">
        <f t="shared" si="4"/>
        <v>120.2134872</v>
      </c>
      <c r="G369" s="25">
        <f t="shared" si="9"/>
        <v>29530.99569</v>
      </c>
      <c r="H369" s="26">
        <v>4.56</v>
      </c>
      <c r="I369" s="16">
        <v>2.345</v>
      </c>
      <c r="J369" s="5">
        <v>25.0</v>
      </c>
      <c r="K369" s="16">
        <f t="shared" si="5"/>
        <v>7.830572987</v>
      </c>
      <c r="L369" s="20">
        <f t="shared" si="6"/>
        <v>2916.84435</v>
      </c>
      <c r="M369" s="25">
        <f t="shared" si="7"/>
        <v>6.182031305</v>
      </c>
      <c r="N369" s="25">
        <f t="shared" si="8"/>
        <v>15351.81237</v>
      </c>
      <c r="O369" s="25">
        <f t="shared" si="10"/>
        <v>5253056.058</v>
      </c>
      <c r="P369" s="35"/>
      <c r="Q369" s="7"/>
      <c r="R369" s="16"/>
    </row>
    <row r="370" ht="15.75" customHeight="1">
      <c r="A370" s="7">
        <v>42734.0</v>
      </c>
      <c r="B370" s="20">
        <v>2.181399007401E12</v>
      </c>
      <c r="C370" s="16">
        <f t="shared" si="1"/>
        <v>2.181399007</v>
      </c>
      <c r="D370" s="16">
        <f t="shared" si="2"/>
        <v>2.2</v>
      </c>
      <c r="E370" s="16">
        <f t="shared" si="3"/>
        <v>4.799077816</v>
      </c>
      <c r="F370" s="25">
        <f t="shared" si="4"/>
        <v>115.1778676</v>
      </c>
      <c r="G370" s="25">
        <f t="shared" si="9"/>
        <v>29646.17356</v>
      </c>
      <c r="H370" s="26">
        <v>4.39</v>
      </c>
      <c r="I370" s="16">
        <v>2.365</v>
      </c>
      <c r="J370" s="5">
        <v>25.0</v>
      </c>
      <c r="K370" s="16">
        <f t="shared" si="5"/>
        <v>7.566546024</v>
      </c>
      <c r="L370" s="20">
        <f t="shared" si="6"/>
        <v>2784.35518</v>
      </c>
      <c r="M370" s="25">
        <f t="shared" si="7"/>
        <v>6.204912457</v>
      </c>
      <c r="N370" s="25">
        <f t="shared" si="8"/>
        <v>15221.98732</v>
      </c>
      <c r="O370" s="25">
        <f t="shared" si="10"/>
        <v>5268278.045</v>
      </c>
      <c r="P370" s="35"/>
      <c r="Q370" s="7"/>
      <c r="R370" s="16"/>
    </row>
    <row r="371" ht="15.75" customHeight="1">
      <c r="A371" s="58">
        <v>42735.0</v>
      </c>
      <c r="B371" s="65">
        <v>2.215585700862E12</v>
      </c>
      <c r="C371" s="61">
        <f t="shared" si="1"/>
        <v>2.215585701</v>
      </c>
      <c r="D371" s="61">
        <f t="shared" si="2"/>
        <v>2.2</v>
      </c>
      <c r="E371" s="61">
        <f t="shared" si="3"/>
        <v>4.874288542</v>
      </c>
      <c r="F371" s="60">
        <f t="shared" si="4"/>
        <v>116.982925</v>
      </c>
      <c r="G371" s="60">
        <f t="shared" si="9"/>
        <v>29763.15648</v>
      </c>
      <c r="H371" s="63">
        <v>4.33</v>
      </c>
      <c r="I371" s="61">
        <v>2.491</v>
      </c>
      <c r="J371" s="52">
        <v>25.0</v>
      </c>
      <c r="K371" s="16">
        <f t="shared" si="5"/>
        <v>8.094568505</v>
      </c>
      <c r="L371" s="20">
        <f t="shared" si="6"/>
        <v>2607.386592</v>
      </c>
      <c r="M371" s="25">
        <f t="shared" si="7"/>
        <v>6.729895293</v>
      </c>
      <c r="N371" s="25">
        <f t="shared" si="8"/>
        <v>14452.0273</v>
      </c>
      <c r="O371" s="25">
        <f t="shared" si="10"/>
        <v>5282730.073</v>
      </c>
      <c r="P371" s="35"/>
      <c r="Q371" s="7"/>
      <c r="R371" s="16"/>
    </row>
    <row r="372" ht="15.75" customHeight="1">
      <c r="A372" s="7">
        <v>42736.0</v>
      </c>
      <c r="B372" s="20">
        <v>2.203467152131E12</v>
      </c>
      <c r="C372" s="16">
        <f t="shared" si="1"/>
        <v>2.203467152</v>
      </c>
      <c r="D372" s="16">
        <f t="shared" si="2"/>
        <v>1.6</v>
      </c>
      <c r="E372" s="16">
        <f t="shared" si="3"/>
        <v>3.525547443</v>
      </c>
      <c r="F372" s="25">
        <f t="shared" si="4"/>
        <v>84.61313864</v>
      </c>
      <c r="G372" s="25">
        <f>F372</f>
        <v>84.61313864</v>
      </c>
      <c r="H372" s="26">
        <v>4.51</v>
      </c>
      <c r="I372" s="16">
        <v>2.599</v>
      </c>
      <c r="J372" s="1">
        <v>25.0</v>
      </c>
      <c r="K372" s="16">
        <f t="shared" si="5"/>
        <v>6.108598537</v>
      </c>
      <c r="L372" s="20">
        <f t="shared" si="6"/>
        <v>2602.924202</v>
      </c>
      <c r="M372" s="25">
        <f t="shared" si="7"/>
        <v>4.876043178</v>
      </c>
      <c r="N372" s="25">
        <f t="shared" si="8"/>
        <v>13851.48134</v>
      </c>
      <c r="O372" s="25">
        <f t="shared" si="10"/>
        <v>5296581.554</v>
      </c>
    </row>
    <row r="373" ht="15.75" customHeight="1">
      <c r="A373" s="7">
        <v>42737.0</v>
      </c>
      <c r="B373" s="20">
        <v>2.145913380784E12</v>
      </c>
      <c r="C373" s="16">
        <f t="shared" si="1"/>
        <v>2.145913381</v>
      </c>
      <c r="D373" s="16">
        <f t="shared" si="2"/>
        <v>1.6</v>
      </c>
      <c r="E373" s="16">
        <f t="shared" si="3"/>
        <v>3.433461409</v>
      </c>
      <c r="F373" s="25">
        <f t="shared" si="4"/>
        <v>82.40307382</v>
      </c>
      <c r="G373" s="25">
        <f t="shared" ref="G373:G736" si="12">F373+G372</f>
        <v>167.0162125</v>
      </c>
      <c r="H373" s="26">
        <v>4.65</v>
      </c>
      <c r="I373" s="16">
        <v>2.47</v>
      </c>
      <c r="J373" s="1">
        <v>25.0</v>
      </c>
      <c r="K373" s="16">
        <f t="shared" si="5"/>
        <v>5.653766454</v>
      </c>
      <c r="L373" s="20">
        <f t="shared" si="6"/>
        <v>2823.88664</v>
      </c>
      <c r="M373" s="25">
        <f t="shared" si="7"/>
        <v>4.377109513</v>
      </c>
      <c r="N373" s="25">
        <f t="shared" si="8"/>
        <v>14574.89879</v>
      </c>
      <c r="O373" s="25">
        <f t="shared" si="10"/>
        <v>5311156.453</v>
      </c>
    </row>
    <row r="374" ht="15.75" customHeight="1">
      <c r="A374" s="7">
        <v>42738.0</v>
      </c>
      <c r="B374" s="20">
        <v>2.259820079712E12</v>
      </c>
      <c r="C374" s="16">
        <f t="shared" si="1"/>
        <v>2.25982008</v>
      </c>
      <c r="D374" s="16">
        <f t="shared" si="2"/>
        <v>1.6</v>
      </c>
      <c r="E374" s="16">
        <f t="shared" si="3"/>
        <v>3.615712128</v>
      </c>
      <c r="F374" s="25">
        <f t="shared" si="4"/>
        <v>86.77709106</v>
      </c>
      <c r="G374" s="25">
        <f t="shared" si="12"/>
        <v>253.7933035</v>
      </c>
      <c r="H374" s="26">
        <v>4.63</v>
      </c>
      <c r="I374" s="16">
        <v>2.535</v>
      </c>
      <c r="J374" s="1">
        <v>25.0</v>
      </c>
      <c r="K374" s="16">
        <f t="shared" si="5"/>
        <v>6.110553496</v>
      </c>
      <c r="L374" s="20">
        <f t="shared" si="6"/>
        <v>2739.64497</v>
      </c>
      <c r="M374" s="25">
        <f t="shared" si="7"/>
        <v>4.751186303</v>
      </c>
      <c r="N374" s="25">
        <f t="shared" si="8"/>
        <v>14201.18343</v>
      </c>
      <c r="O374" s="25">
        <f t="shared" si="10"/>
        <v>5325357.636</v>
      </c>
    </row>
    <row r="375" ht="15.75" customHeight="1">
      <c r="A375" s="7">
        <v>42739.0</v>
      </c>
      <c r="B375" s="20">
        <v>2.197406072657E12</v>
      </c>
      <c r="C375" s="16">
        <f t="shared" si="1"/>
        <v>2.197406073</v>
      </c>
      <c r="D375" s="16">
        <f t="shared" si="2"/>
        <v>1.6</v>
      </c>
      <c r="E375" s="16">
        <f t="shared" si="3"/>
        <v>3.515849716</v>
      </c>
      <c r="F375" s="25">
        <f t="shared" si="4"/>
        <v>84.38039319</v>
      </c>
      <c r="G375" s="25">
        <f t="shared" si="12"/>
        <v>338.1736967</v>
      </c>
      <c r="H375" s="26">
        <v>4.84</v>
      </c>
      <c r="I375" s="16">
        <v>2.326</v>
      </c>
      <c r="J375" s="1">
        <v>25.0</v>
      </c>
      <c r="K375" s="16">
        <f t="shared" si="5"/>
        <v>5.45191096</v>
      </c>
      <c r="L375" s="20">
        <f t="shared" si="6"/>
        <v>3121.238177</v>
      </c>
      <c r="M375" s="25">
        <f t="shared" si="7"/>
        <v>4.055140383</v>
      </c>
      <c r="N375" s="25">
        <f t="shared" si="8"/>
        <v>15477.2141</v>
      </c>
      <c r="O375" s="25">
        <f t="shared" si="10"/>
        <v>5340834.85</v>
      </c>
    </row>
    <row r="376" ht="15.75" customHeight="1">
      <c r="A376" s="7">
        <v>42740.0</v>
      </c>
      <c r="B376" s="20">
        <v>2.290969075272E12</v>
      </c>
      <c r="C376" s="16">
        <f t="shared" si="1"/>
        <v>2.290969075</v>
      </c>
      <c r="D376" s="16">
        <f t="shared" si="2"/>
        <v>1.6</v>
      </c>
      <c r="E376" s="16">
        <f t="shared" si="3"/>
        <v>3.66555052</v>
      </c>
      <c r="F376" s="25">
        <f t="shared" si="4"/>
        <v>87.97321249</v>
      </c>
      <c r="G376" s="25">
        <f t="shared" si="12"/>
        <v>426.1469092</v>
      </c>
      <c r="H376" s="26">
        <v>4.29</v>
      </c>
      <c r="I376" s="16">
        <v>2.59</v>
      </c>
      <c r="J376" s="1">
        <v>25.0</v>
      </c>
      <c r="K376" s="16">
        <f t="shared" si="5"/>
        <v>6.329183899</v>
      </c>
      <c r="L376" s="20">
        <f t="shared" si="6"/>
        <v>2484.555985</v>
      </c>
      <c r="M376" s="25">
        <f t="shared" si="7"/>
        <v>5.311203272</v>
      </c>
      <c r="N376" s="25">
        <f t="shared" si="8"/>
        <v>13899.6139</v>
      </c>
      <c r="O376" s="25">
        <f t="shared" si="10"/>
        <v>5354734.464</v>
      </c>
    </row>
    <row r="377" ht="15.75" customHeight="1">
      <c r="A377" s="7">
        <v>42741.0</v>
      </c>
      <c r="B377" s="20">
        <v>2.074983072991E12</v>
      </c>
      <c r="C377" s="16">
        <f t="shared" si="1"/>
        <v>2.074983073</v>
      </c>
      <c r="D377" s="16">
        <f t="shared" si="2"/>
        <v>1.6</v>
      </c>
      <c r="E377" s="16">
        <f t="shared" si="3"/>
        <v>3.319972917</v>
      </c>
      <c r="F377" s="25">
        <f t="shared" si="4"/>
        <v>79.67935</v>
      </c>
      <c r="G377" s="25">
        <f t="shared" si="12"/>
        <v>505.8262592</v>
      </c>
      <c r="H377" s="26">
        <v>3.86</v>
      </c>
      <c r="I377" s="16">
        <v>2.517</v>
      </c>
      <c r="J377" s="1">
        <v>25.0</v>
      </c>
      <c r="K377" s="16">
        <f t="shared" si="5"/>
        <v>5.570914554</v>
      </c>
      <c r="L377" s="20">
        <f t="shared" si="6"/>
        <v>2300.357569</v>
      </c>
      <c r="M377" s="25">
        <f t="shared" si="7"/>
        <v>5.195671605</v>
      </c>
      <c r="N377" s="25">
        <f t="shared" si="8"/>
        <v>14302.74136</v>
      </c>
      <c r="O377" s="25">
        <f t="shared" si="10"/>
        <v>5369037.206</v>
      </c>
    </row>
    <row r="378" ht="15.75" customHeight="1">
      <c r="A378" s="7">
        <v>42742.0</v>
      </c>
      <c r="B378" s="20">
        <v>2.052148012904E12</v>
      </c>
      <c r="C378" s="16">
        <f t="shared" si="1"/>
        <v>2.052148013</v>
      </c>
      <c r="D378" s="16">
        <f t="shared" si="2"/>
        <v>1.6</v>
      </c>
      <c r="E378" s="16">
        <f t="shared" si="3"/>
        <v>3.283436821</v>
      </c>
      <c r="F378" s="25">
        <f t="shared" si="4"/>
        <v>78.8024837</v>
      </c>
      <c r="G378" s="25">
        <f t="shared" si="12"/>
        <v>584.6287429</v>
      </c>
      <c r="H378" s="26">
        <v>3.96</v>
      </c>
      <c r="I378" s="16">
        <v>2.791</v>
      </c>
      <c r="J378" s="1">
        <v>25.0</v>
      </c>
      <c r="K378" s="16">
        <f t="shared" si="5"/>
        <v>6.109381444</v>
      </c>
      <c r="L378" s="20">
        <f t="shared" si="6"/>
        <v>2128.269437</v>
      </c>
      <c r="M378" s="25">
        <f t="shared" si="7"/>
        <v>5.553983131</v>
      </c>
      <c r="N378" s="25">
        <f t="shared" si="8"/>
        <v>12898.60265</v>
      </c>
      <c r="O378" s="25">
        <f t="shared" si="10"/>
        <v>5381935.808</v>
      </c>
    </row>
    <row r="379" ht="15.75" customHeight="1">
      <c r="A379" s="7">
        <v>42743.0</v>
      </c>
      <c r="B379" s="20">
        <v>2.111924569097E12</v>
      </c>
      <c r="C379" s="16">
        <f t="shared" si="1"/>
        <v>2.111924569</v>
      </c>
      <c r="D379" s="16">
        <f t="shared" si="2"/>
        <v>1.6</v>
      </c>
      <c r="E379" s="16">
        <f t="shared" si="3"/>
        <v>3.379079311</v>
      </c>
      <c r="F379" s="25">
        <f t="shared" si="4"/>
        <v>81.09790345</v>
      </c>
      <c r="G379" s="25">
        <f t="shared" si="12"/>
        <v>665.7266464</v>
      </c>
      <c r="H379" s="26">
        <v>3.99</v>
      </c>
      <c r="I379" s="16">
        <v>2.457</v>
      </c>
      <c r="J379" s="1">
        <v>25.0</v>
      </c>
      <c r="K379" s="16">
        <f t="shared" si="5"/>
        <v>5.534931911</v>
      </c>
      <c r="L379" s="20">
        <f t="shared" si="6"/>
        <v>2435.897436</v>
      </c>
      <c r="M379" s="25">
        <f t="shared" si="7"/>
        <v>4.993923528</v>
      </c>
      <c r="N379" s="25">
        <f t="shared" si="8"/>
        <v>14652.01465</v>
      </c>
      <c r="O379" s="25">
        <f t="shared" si="10"/>
        <v>5396587.823</v>
      </c>
    </row>
    <row r="380" ht="15.75" customHeight="1">
      <c r="A380" s="7">
        <v>42744.0</v>
      </c>
      <c r="B380" s="20">
        <v>2.124506200416E12</v>
      </c>
      <c r="C380" s="16">
        <f t="shared" si="1"/>
        <v>2.1245062</v>
      </c>
      <c r="D380" s="16">
        <f t="shared" si="2"/>
        <v>1.6</v>
      </c>
      <c r="E380" s="16">
        <f t="shared" si="3"/>
        <v>3.399209921</v>
      </c>
      <c r="F380" s="25">
        <f t="shared" si="4"/>
        <v>81.5810381</v>
      </c>
      <c r="G380" s="25">
        <f t="shared" si="12"/>
        <v>747.3076845</v>
      </c>
      <c r="H380" s="26">
        <v>4.3</v>
      </c>
      <c r="I380" s="16">
        <v>2.517</v>
      </c>
      <c r="J380" s="1">
        <v>25.0</v>
      </c>
      <c r="K380" s="16">
        <f t="shared" si="5"/>
        <v>5.703874247</v>
      </c>
      <c r="L380" s="20">
        <f t="shared" si="6"/>
        <v>2562.574493</v>
      </c>
      <c r="M380" s="25">
        <f t="shared" si="7"/>
        <v>4.775336579</v>
      </c>
      <c r="N380" s="25">
        <f t="shared" si="8"/>
        <v>14302.74136</v>
      </c>
      <c r="O380" s="25">
        <f t="shared" si="10"/>
        <v>5410890.564</v>
      </c>
    </row>
    <row r="381" ht="15.75" customHeight="1">
      <c r="A381" s="7">
        <v>42745.0</v>
      </c>
      <c r="B381" s="20">
        <v>2.213409450513E12</v>
      </c>
      <c r="C381" s="16">
        <f t="shared" si="1"/>
        <v>2.213409451</v>
      </c>
      <c r="D381" s="16">
        <f t="shared" si="2"/>
        <v>1.6</v>
      </c>
      <c r="E381" s="16">
        <f t="shared" si="3"/>
        <v>3.541455121</v>
      </c>
      <c r="F381" s="25">
        <f t="shared" si="4"/>
        <v>84.9949229</v>
      </c>
      <c r="G381" s="25">
        <f t="shared" si="12"/>
        <v>832.3026074</v>
      </c>
      <c r="H381" s="26">
        <v>4.59</v>
      </c>
      <c r="I381" s="16">
        <v>2.428</v>
      </c>
      <c r="J381" s="1">
        <v>25.0</v>
      </c>
      <c r="K381" s="16">
        <f t="shared" si="5"/>
        <v>5.732435356</v>
      </c>
      <c r="L381" s="20">
        <f t="shared" si="6"/>
        <v>2835.667216</v>
      </c>
      <c r="M381" s="25">
        <f t="shared" si="7"/>
        <v>4.49602773</v>
      </c>
      <c r="N381" s="25">
        <f t="shared" si="8"/>
        <v>14827.01812</v>
      </c>
      <c r="O381" s="25">
        <f t="shared" si="10"/>
        <v>5425717.582</v>
      </c>
    </row>
    <row r="382" ht="15.75" customHeight="1">
      <c r="A382" s="7">
        <v>42746.0</v>
      </c>
      <c r="B382" s="20">
        <v>2.23540847601E12</v>
      </c>
      <c r="C382" s="16">
        <f t="shared" si="1"/>
        <v>2.235408476</v>
      </c>
      <c r="D382" s="16">
        <f t="shared" si="2"/>
        <v>1.6</v>
      </c>
      <c r="E382" s="16">
        <f t="shared" si="3"/>
        <v>3.576653562</v>
      </c>
      <c r="F382" s="25">
        <f t="shared" si="4"/>
        <v>85.83968548</v>
      </c>
      <c r="G382" s="25">
        <f t="shared" si="12"/>
        <v>918.1422928</v>
      </c>
      <c r="H382" s="26">
        <v>3.85</v>
      </c>
      <c r="I382" s="16">
        <v>2.286</v>
      </c>
      <c r="J382" s="1">
        <v>25.0</v>
      </c>
      <c r="K382" s="16">
        <f t="shared" si="5"/>
        <v>5.450820028</v>
      </c>
      <c r="L382" s="20">
        <f t="shared" si="6"/>
        <v>2526.246719</v>
      </c>
      <c r="M382" s="25">
        <f t="shared" si="7"/>
        <v>5.096870675</v>
      </c>
      <c r="N382" s="25">
        <f t="shared" si="8"/>
        <v>15748.0315</v>
      </c>
      <c r="O382" s="25">
        <f t="shared" si="10"/>
        <v>5441465.614</v>
      </c>
    </row>
    <row r="383" ht="15.75" customHeight="1">
      <c r="A383" s="7">
        <v>42747.0</v>
      </c>
      <c r="B383" s="20">
        <v>2.447803395573E12</v>
      </c>
      <c r="C383" s="16">
        <f t="shared" si="1"/>
        <v>2.447803396</v>
      </c>
      <c r="D383" s="16">
        <f t="shared" si="2"/>
        <v>1.6</v>
      </c>
      <c r="E383" s="16">
        <f t="shared" si="3"/>
        <v>3.916485433</v>
      </c>
      <c r="F383" s="25">
        <f t="shared" si="4"/>
        <v>93.99565039</v>
      </c>
      <c r="G383" s="25">
        <f t="shared" si="12"/>
        <v>1012.137943</v>
      </c>
      <c r="H383" s="26">
        <v>3.96</v>
      </c>
      <c r="I383" s="16">
        <v>2.124</v>
      </c>
      <c r="J383" s="1">
        <v>25.0</v>
      </c>
      <c r="K383" s="16">
        <f t="shared" si="5"/>
        <v>5.545743373</v>
      </c>
      <c r="L383" s="20">
        <f t="shared" si="6"/>
        <v>2796.610169</v>
      </c>
      <c r="M383" s="25">
        <f t="shared" si="7"/>
        <v>5.041584885</v>
      </c>
      <c r="N383" s="25">
        <f t="shared" si="8"/>
        <v>16949.15254</v>
      </c>
      <c r="O383" s="25">
        <f t="shared" si="10"/>
        <v>5458414.766</v>
      </c>
    </row>
    <row r="384" ht="15.75" customHeight="1">
      <c r="A384" s="7">
        <v>42748.0</v>
      </c>
      <c r="B384" s="20">
        <v>2.45859874022E12</v>
      </c>
      <c r="C384" s="16">
        <f t="shared" si="1"/>
        <v>2.45859874</v>
      </c>
      <c r="D384" s="16">
        <f t="shared" si="2"/>
        <v>1.6</v>
      </c>
      <c r="E384" s="16">
        <f t="shared" si="3"/>
        <v>3.933757984</v>
      </c>
      <c r="F384" s="25">
        <f t="shared" si="4"/>
        <v>94.41019162</v>
      </c>
      <c r="G384" s="25">
        <f t="shared" si="12"/>
        <v>1106.548135</v>
      </c>
      <c r="H384" s="26">
        <v>3.89</v>
      </c>
      <c r="I384" s="16">
        <v>2.365</v>
      </c>
      <c r="J384" s="1">
        <v>25.0</v>
      </c>
      <c r="K384" s="16">
        <f t="shared" si="5"/>
        <v>6.202225089</v>
      </c>
      <c r="L384" s="20">
        <f t="shared" si="6"/>
        <v>2467.230444</v>
      </c>
      <c r="M384" s="25">
        <f t="shared" si="7"/>
        <v>5.739848411</v>
      </c>
      <c r="N384" s="25">
        <f t="shared" si="8"/>
        <v>15221.98732</v>
      </c>
      <c r="O384" s="25">
        <f t="shared" si="10"/>
        <v>5473636.754</v>
      </c>
    </row>
    <row r="385" ht="15.75" customHeight="1">
      <c r="A385" s="7">
        <v>42749.0</v>
      </c>
      <c r="B385" s="20">
        <v>2.531205291062E12</v>
      </c>
      <c r="C385" s="16">
        <f t="shared" si="1"/>
        <v>2.531205291</v>
      </c>
      <c r="D385" s="16">
        <f t="shared" si="2"/>
        <v>1.6</v>
      </c>
      <c r="E385" s="16">
        <f t="shared" si="3"/>
        <v>4.049928466</v>
      </c>
      <c r="F385" s="25">
        <f t="shared" si="4"/>
        <v>97.19828318</v>
      </c>
      <c r="G385" s="25">
        <f t="shared" si="12"/>
        <v>1203.746418</v>
      </c>
      <c r="H385" s="26">
        <v>3.9</v>
      </c>
      <c r="I385" s="16">
        <v>2.357</v>
      </c>
      <c r="J385" s="1">
        <v>25.0</v>
      </c>
      <c r="K385" s="16">
        <f t="shared" si="5"/>
        <v>6.363787596</v>
      </c>
      <c r="L385" s="20">
        <f t="shared" si="6"/>
        <v>2481.968604</v>
      </c>
      <c r="M385" s="25">
        <f t="shared" si="7"/>
        <v>5.874265473</v>
      </c>
      <c r="N385" s="25">
        <f t="shared" si="8"/>
        <v>15273.65295</v>
      </c>
      <c r="O385" s="25">
        <f t="shared" si="10"/>
        <v>5488910.407</v>
      </c>
    </row>
    <row r="386" ht="15.75" customHeight="1">
      <c r="A386" s="7">
        <v>42750.0</v>
      </c>
      <c r="B386" s="20">
        <v>2.532295838148E12</v>
      </c>
      <c r="C386" s="16">
        <f t="shared" si="1"/>
        <v>2.532295838</v>
      </c>
      <c r="D386" s="16">
        <f t="shared" si="2"/>
        <v>1.6</v>
      </c>
      <c r="E386" s="16">
        <f t="shared" si="3"/>
        <v>4.051673341</v>
      </c>
      <c r="F386" s="25">
        <f t="shared" si="4"/>
        <v>97.24016018</v>
      </c>
      <c r="G386" s="25">
        <f t="shared" si="12"/>
        <v>1300.986578</v>
      </c>
      <c r="H386" s="26">
        <v>3.93</v>
      </c>
      <c r="I386" s="16">
        <v>2.345</v>
      </c>
      <c r="J386" s="1">
        <v>25.0</v>
      </c>
      <c r="K386" s="16">
        <f t="shared" si="5"/>
        <v>6.33411599</v>
      </c>
      <c r="L386" s="20">
        <f t="shared" si="6"/>
        <v>2513.859275</v>
      </c>
      <c r="M386" s="25">
        <f t="shared" si="7"/>
        <v>5.802243655</v>
      </c>
      <c r="N386" s="25">
        <f t="shared" si="8"/>
        <v>15351.81237</v>
      </c>
      <c r="O386" s="25">
        <f t="shared" si="10"/>
        <v>5504262.219</v>
      </c>
    </row>
    <row r="387" ht="15.75" customHeight="1">
      <c r="A387" s="7">
        <v>42751.0</v>
      </c>
      <c r="B387" s="20">
        <v>2.593236289676E12</v>
      </c>
      <c r="C387" s="16">
        <f t="shared" si="1"/>
        <v>2.59323629</v>
      </c>
      <c r="D387" s="16">
        <f t="shared" si="2"/>
        <v>1.6</v>
      </c>
      <c r="E387" s="16">
        <f t="shared" si="3"/>
        <v>4.149178063</v>
      </c>
      <c r="F387" s="25">
        <f t="shared" si="4"/>
        <v>99.58027352</v>
      </c>
      <c r="G387" s="25">
        <f t="shared" si="12"/>
        <v>1400.566852</v>
      </c>
      <c r="H387" s="26">
        <v>3.9</v>
      </c>
      <c r="I387" s="16">
        <v>2.334</v>
      </c>
      <c r="J387" s="1">
        <v>25.0</v>
      </c>
      <c r="K387" s="16">
        <f t="shared" si="5"/>
        <v>6.456121067</v>
      </c>
      <c r="L387" s="20">
        <f t="shared" si="6"/>
        <v>2506.426735</v>
      </c>
      <c r="M387" s="25">
        <f t="shared" si="7"/>
        <v>5.959496369</v>
      </c>
      <c r="N387" s="25">
        <f t="shared" si="8"/>
        <v>15424.16452</v>
      </c>
      <c r="O387" s="25">
        <f t="shared" si="10"/>
        <v>5519686.384</v>
      </c>
    </row>
    <row r="388" ht="15.75" customHeight="1">
      <c r="A388" s="7">
        <v>42752.0</v>
      </c>
      <c r="B388" s="20">
        <v>2.664443927574E12</v>
      </c>
      <c r="C388" s="16">
        <f t="shared" si="1"/>
        <v>2.664443928</v>
      </c>
      <c r="D388" s="16">
        <f t="shared" si="2"/>
        <v>1.6</v>
      </c>
      <c r="E388" s="16">
        <f t="shared" si="3"/>
        <v>4.263110284</v>
      </c>
      <c r="F388" s="25">
        <f t="shared" si="4"/>
        <v>102.3146468</v>
      </c>
      <c r="G388" s="25">
        <f t="shared" si="12"/>
        <v>1502.881499</v>
      </c>
      <c r="H388" s="26">
        <v>3.94</v>
      </c>
      <c r="I388" s="16">
        <v>2.388</v>
      </c>
      <c r="J388" s="1">
        <v>25.0</v>
      </c>
      <c r="K388" s="16">
        <f t="shared" si="5"/>
        <v>6.786871572</v>
      </c>
      <c r="L388" s="20">
        <f t="shared" si="6"/>
        <v>2474.874372</v>
      </c>
      <c r="M388" s="25">
        <f t="shared" si="7"/>
        <v>6.201202452</v>
      </c>
      <c r="N388" s="25">
        <f t="shared" si="8"/>
        <v>15075.37688</v>
      </c>
      <c r="O388" s="25">
        <f t="shared" si="10"/>
        <v>5534761.76</v>
      </c>
    </row>
    <row r="389" ht="15.75" customHeight="1">
      <c r="A389" s="7">
        <v>42753.0</v>
      </c>
      <c r="B389" s="20">
        <v>2.669974443501E12</v>
      </c>
      <c r="C389" s="16">
        <f t="shared" si="1"/>
        <v>2.669974444</v>
      </c>
      <c r="D389" s="16">
        <f t="shared" si="2"/>
        <v>1.6</v>
      </c>
      <c r="E389" s="16">
        <f t="shared" si="3"/>
        <v>4.27195911</v>
      </c>
      <c r="F389" s="25">
        <f t="shared" si="4"/>
        <v>102.5270186</v>
      </c>
      <c r="G389" s="25">
        <f t="shared" si="12"/>
        <v>1605.408517</v>
      </c>
      <c r="H389" s="26">
        <v>3.84</v>
      </c>
      <c r="I389" s="16">
        <v>2.326</v>
      </c>
      <c r="J389" s="1">
        <v>25.0</v>
      </c>
      <c r="K389" s="16">
        <f t="shared" si="5"/>
        <v>6.624384593</v>
      </c>
      <c r="L389" s="20">
        <f t="shared" si="6"/>
        <v>2476.354256</v>
      </c>
      <c r="M389" s="25">
        <f t="shared" si="7"/>
        <v>6.210360556</v>
      </c>
      <c r="N389" s="25">
        <f t="shared" si="8"/>
        <v>15477.2141</v>
      </c>
      <c r="O389" s="25">
        <f t="shared" si="10"/>
        <v>5550238.974</v>
      </c>
    </row>
    <row r="390" ht="15.75" customHeight="1">
      <c r="A390" s="7">
        <v>42754.0</v>
      </c>
      <c r="B390" s="20">
        <v>2.722882923144E12</v>
      </c>
      <c r="C390" s="16">
        <f t="shared" si="1"/>
        <v>2.722882923</v>
      </c>
      <c r="D390" s="16">
        <f t="shared" si="2"/>
        <v>1.6</v>
      </c>
      <c r="E390" s="16">
        <f t="shared" si="3"/>
        <v>4.356612677</v>
      </c>
      <c r="F390" s="25">
        <f t="shared" si="4"/>
        <v>104.5587042</v>
      </c>
      <c r="G390" s="25">
        <f t="shared" si="12"/>
        <v>1709.967221</v>
      </c>
      <c r="H390" s="26">
        <v>3.86</v>
      </c>
      <c r="I390" s="16">
        <v>2.388</v>
      </c>
      <c r="J390" s="1">
        <v>25.0</v>
      </c>
      <c r="K390" s="16">
        <f t="shared" si="5"/>
        <v>6.935727382</v>
      </c>
      <c r="L390" s="20">
        <f t="shared" si="6"/>
        <v>2424.623116</v>
      </c>
      <c r="M390" s="25">
        <f t="shared" si="7"/>
        <v>6.468554035</v>
      </c>
      <c r="N390" s="25">
        <f t="shared" si="8"/>
        <v>15075.37688</v>
      </c>
      <c r="O390" s="25">
        <f t="shared" si="10"/>
        <v>5565314.351</v>
      </c>
    </row>
    <row r="391" ht="15.75" customHeight="1">
      <c r="A391" s="7">
        <v>42755.0</v>
      </c>
      <c r="B391" s="20">
        <v>2.899451872372E12</v>
      </c>
      <c r="C391" s="16">
        <f t="shared" si="1"/>
        <v>2.899451872</v>
      </c>
      <c r="D391" s="16">
        <f t="shared" si="2"/>
        <v>1.6</v>
      </c>
      <c r="E391" s="16">
        <f t="shared" si="3"/>
        <v>4.639122996</v>
      </c>
      <c r="F391" s="25">
        <f t="shared" si="4"/>
        <v>111.3389519</v>
      </c>
      <c r="G391" s="25">
        <f t="shared" si="12"/>
        <v>1821.306173</v>
      </c>
      <c r="H391" s="26">
        <v>3.89</v>
      </c>
      <c r="I391" s="16">
        <v>2.165</v>
      </c>
      <c r="J391" s="1">
        <v>25.0</v>
      </c>
      <c r="K391" s="16">
        <f t="shared" si="5"/>
        <v>6.695800857</v>
      </c>
      <c r="L391" s="20">
        <f t="shared" si="6"/>
        <v>2695.150115</v>
      </c>
      <c r="M391" s="25">
        <f t="shared" si="7"/>
        <v>6.196628043</v>
      </c>
      <c r="N391" s="25">
        <f t="shared" si="8"/>
        <v>16628.17552</v>
      </c>
      <c r="O391" s="25">
        <f t="shared" si="10"/>
        <v>5581942.527</v>
      </c>
    </row>
    <row r="392" ht="15.75" customHeight="1">
      <c r="A392" s="7">
        <v>42756.0</v>
      </c>
      <c r="B392" s="20">
        <v>2.872855220977E12</v>
      </c>
      <c r="C392" s="16">
        <f t="shared" si="1"/>
        <v>2.872855221</v>
      </c>
      <c r="D392" s="16">
        <f t="shared" si="2"/>
        <v>1.6</v>
      </c>
      <c r="E392" s="16">
        <f t="shared" si="3"/>
        <v>4.596568354</v>
      </c>
      <c r="F392" s="25">
        <f t="shared" si="4"/>
        <v>110.3176405</v>
      </c>
      <c r="G392" s="25">
        <f t="shared" si="12"/>
        <v>1931.623814</v>
      </c>
      <c r="H392" s="26">
        <v>3.9</v>
      </c>
      <c r="I392" s="16">
        <v>2.558</v>
      </c>
      <c r="J392" s="1">
        <v>25.0</v>
      </c>
      <c r="K392" s="16">
        <f t="shared" si="5"/>
        <v>7.838681232</v>
      </c>
      <c r="L392" s="20">
        <f t="shared" si="6"/>
        <v>2286.942924</v>
      </c>
      <c r="M392" s="25">
        <f t="shared" si="7"/>
        <v>7.235705753</v>
      </c>
      <c r="N392" s="25">
        <f t="shared" si="8"/>
        <v>14073.49492</v>
      </c>
      <c r="O392" s="25">
        <f t="shared" si="10"/>
        <v>5596016.022</v>
      </c>
    </row>
    <row r="393" ht="15.75" customHeight="1">
      <c r="A393" s="7">
        <v>42757.0</v>
      </c>
      <c r="B393" s="20">
        <v>2.759177641632E12</v>
      </c>
      <c r="C393" s="16">
        <f t="shared" si="1"/>
        <v>2.759177642</v>
      </c>
      <c r="D393" s="16">
        <f t="shared" si="2"/>
        <v>1.6</v>
      </c>
      <c r="E393" s="16">
        <f t="shared" si="3"/>
        <v>4.414684227</v>
      </c>
      <c r="F393" s="25">
        <f t="shared" si="4"/>
        <v>105.9524214</v>
      </c>
      <c r="G393" s="25">
        <f t="shared" si="12"/>
        <v>2037.576235</v>
      </c>
      <c r="H393" s="26">
        <v>3.84</v>
      </c>
      <c r="I393" s="16">
        <v>2.474</v>
      </c>
      <c r="J393" s="1">
        <v>25.0</v>
      </c>
      <c r="K393" s="16">
        <f t="shared" si="5"/>
        <v>7.281285851</v>
      </c>
      <c r="L393" s="20">
        <f t="shared" si="6"/>
        <v>2328.21342</v>
      </c>
      <c r="M393" s="25">
        <f t="shared" si="7"/>
        <v>6.826205485</v>
      </c>
      <c r="N393" s="25">
        <f t="shared" si="8"/>
        <v>14551.33387</v>
      </c>
      <c r="O393" s="25">
        <f t="shared" si="10"/>
        <v>5610567.356</v>
      </c>
    </row>
    <row r="394" ht="15.75" customHeight="1">
      <c r="A394" s="7">
        <v>42758.0</v>
      </c>
      <c r="B394" s="20">
        <v>2.725734835808E12</v>
      </c>
      <c r="C394" s="16">
        <f t="shared" si="1"/>
        <v>2.725734836</v>
      </c>
      <c r="D394" s="16">
        <f t="shared" si="2"/>
        <v>1.6</v>
      </c>
      <c r="E394" s="16">
        <f t="shared" si="3"/>
        <v>4.361175737</v>
      </c>
      <c r="F394" s="25">
        <f t="shared" si="4"/>
        <v>104.6682177</v>
      </c>
      <c r="G394" s="25">
        <f t="shared" si="12"/>
        <v>2142.244453</v>
      </c>
      <c r="H394" s="26">
        <v>3.84</v>
      </c>
      <c r="I394" s="16">
        <v>2.47</v>
      </c>
      <c r="J394" s="1">
        <v>25.0</v>
      </c>
      <c r="K394" s="16">
        <f t="shared" si="5"/>
        <v>7.181402714</v>
      </c>
      <c r="L394" s="20">
        <f t="shared" si="6"/>
        <v>2331.983806</v>
      </c>
      <c r="M394" s="25">
        <f t="shared" si="7"/>
        <v>6.732565044</v>
      </c>
      <c r="N394" s="25">
        <f t="shared" si="8"/>
        <v>14574.89879</v>
      </c>
      <c r="O394" s="25">
        <f t="shared" si="10"/>
        <v>5625142.254</v>
      </c>
    </row>
    <row r="395" ht="15.75" customHeight="1">
      <c r="A395" s="7">
        <v>42759.0</v>
      </c>
      <c r="B395" s="20">
        <v>2.823038373881E12</v>
      </c>
      <c r="C395" s="16">
        <f t="shared" si="1"/>
        <v>2.823038374</v>
      </c>
      <c r="D395" s="16">
        <f t="shared" si="2"/>
        <v>1.6</v>
      </c>
      <c r="E395" s="16">
        <f t="shared" si="3"/>
        <v>4.516861398</v>
      </c>
      <c r="F395" s="25">
        <f t="shared" si="4"/>
        <v>108.4046736</v>
      </c>
      <c r="G395" s="25">
        <f t="shared" si="12"/>
        <v>2250.649127</v>
      </c>
      <c r="H395" s="26">
        <v>3.79</v>
      </c>
      <c r="I395" s="16">
        <v>2.392</v>
      </c>
      <c r="J395" s="1">
        <v>25.0</v>
      </c>
      <c r="K395" s="16">
        <f t="shared" si="5"/>
        <v>7.20288831</v>
      </c>
      <c r="L395" s="20">
        <f t="shared" si="6"/>
        <v>2376.672241</v>
      </c>
      <c r="M395" s="25">
        <f t="shared" si="7"/>
        <v>6.841793645</v>
      </c>
      <c r="N395" s="25">
        <f t="shared" si="8"/>
        <v>15050.16722</v>
      </c>
      <c r="O395" s="25">
        <f t="shared" si="10"/>
        <v>5640192.422</v>
      </c>
    </row>
    <row r="396" ht="15.75" customHeight="1">
      <c r="A396" s="7">
        <v>42760.0</v>
      </c>
      <c r="B396" s="20">
        <v>2.895881054666E12</v>
      </c>
      <c r="C396" s="16">
        <f t="shared" si="1"/>
        <v>2.895881055</v>
      </c>
      <c r="D396" s="16">
        <f t="shared" si="2"/>
        <v>1.6</v>
      </c>
      <c r="E396" s="16">
        <f t="shared" si="3"/>
        <v>4.633409687</v>
      </c>
      <c r="F396" s="25">
        <f t="shared" si="4"/>
        <v>111.2018325</v>
      </c>
      <c r="G396" s="25">
        <f t="shared" si="12"/>
        <v>2361.850959</v>
      </c>
      <c r="H396" s="26">
        <v>3.71</v>
      </c>
      <c r="I396" s="16">
        <v>2.5</v>
      </c>
      <c r="J396" s="1">
        <v>25.0</v>
      </c>
      <c r="K396" s="16">
        <f t="shared" si="5"/>
        <v>7.722349479</v>
      </c>
      <c r="L396" s="20">
        <f t="shared" si="6"/>
        <v>2226</v>
      </c>
      <c r="M396" s="25">
        <f t="shared" si="7"/>
        <v>7.493384939</v>
      </c>
      <c r="N396" s="25">
        <f t="shared" si="8"/>
        <v>14400</v>
      </c>
      <c r="O396" s="25">
        <f t="shared" si="10"/>
        <v>5654592.422</v>
      </c>
    </row>
    <row r="397" ht="15.75" customHeight="1">
      <c r="A397" s="7">
        <v>42761.0</v>
      </c>
      <c r="B397" s="20">
        <v>2.738612604556E12</v>
      </c>
      <c r="C397" s="16">
        <f t="shared" si="1"/>
        <v>2.738612605</v>
      </c>
      <c r="D397" s="16">
        <f t="shared" si="2"/>
        <v>1.6</v>
      </c>
      <c r="E397" s="16">
        <f t="shared" si="3"/>
        <v>4.381780167</v>
      </c>
      <c r="F397" s="25">
        <f t="shared" si="4"/>
        <v>105.162724</v>
      </c>
      <c r="G397" s="25">
        <f t="shared" si="12"/>
        <v>2467.013683</v>
      </c>
      <c r="H397" s="26">
        <v>3.83</v>
      </c>
      <c r="I397" s="16">
        <v>2.478</v>
      </c>
      <c r="J397" s="1">
        <v>25.0</v>
      </c>
      <c r="K397" s="16">
        <f t="shared" si="5"/>
        <v>7.238700836</v>
      </c>
      <c r="L397" s="20">
        <f t="shared" si="6"/>
        <v>2318.401937</v>
      </c>
      <c r="M397" s="25">
        <f t="shared" si="7"/>
        <v>6.804000786</v>
      </c>
      <c r="N397" s="25">
        <f t="shared" si="8"/>
        <v>14527.84504</v>
      </c>
      <c r="O397" s="25">
        <f t="shared" si="10"/>
        <v>5669120.267</v>
      </c>
    </row>
    <row r="398" ht="15.75" customHeight="1">
      <c r="A398" s="7">
        <v>42762.0</v>
      </c>
      <c r="B398" s="20">
        <v>2.900686830428E12</v>
      </c>
      <c r="C398" s="16">
        <f t="shared" si="1"/>
        <v>2.90068683</v>
      </c>
      <c r="D398" s="16">
        <f t="shared" si="2"/>
        <v>1.6</v>
      </c>
      <c r="E398" s="16">
        <f t="shared" si="3"/>
        <v>4.641098929</v>
      </c>
      <c r="F398" s="25">
        <f t="shared" si="4"/>
        <v>111.3863743</v>
      </c>
      <c r="G398" s="25">
        <f t="shared" si="12"/>
        <v>2578.400057</v>
      </c>
      <c r="H398" s="26">
        <v>3.86</v>
      </c>
      <c r="I398" s="16">
        <v>2.396</v>
      </c>
      <c r="J398" s="1">
        <v>25.0</v>
      </c>
      <c r="K398" s="16">
        <f t="shared" si="5"/>
        <v>7.413382022</v>
      </c>
      <c r="L398" s="20">
        <f t="shared" si="6"/>
        <v>2416.527546</v>
      </c>
      <c r="M398" s="25">
        <f t="shared" si="7"/>
        <v>6.914035047</v>
      </c>
      <c r="N398" s="25">
        <f t="shared" si="8"/>
        <v>15025.04174</v>
      </c>
      <c r="O398" s="25">
        <f t="shared" si="10"/>
        <v>5684145.308</v>
      </c>
    </row>
    <row r="399" ht="15.75" customHeight="1">
      <c r="A399" s="7">
        <v>42763.0</v>
      </c>
      <c r="B399" s="20">
        <v>2.883939175484E12</v>
      </c>
      <c r="C399" s="16">
        <f t="shared" si="1"/>
        <v>2.883939175</v>
      </c>
      <c r="D399" s="16">
        <f t="shared" si="2"/>
        <v>1.6</v>
      </c>
      <c r="E399" s="16">
        <f t="shared" si="3"/>
        <v>4.614302681</v>
      </c>
      <c r="F399" s="25">
        <f t="shared" si="4"/>
        <v>110.7432643</v>
      </c>
      <c r="G399" s="25">
        <f t="shared" si="12"/>
        <v>2689.143322</v>
      </c>
      <c r="H399" s="26">
        <v>3.85</v>
      </c>
      <c r="I399" s="16">
        <v>2.531</v>
      </c>
      <c r="J399" s="1">
        <v>25.0</v>
      </c>
      <c r="K399" s="16">
        <f t="shared" si="5"/>
        <v>7.785866723</v>
      </c>
      <c r="L399" s="20">
        <f t="shared" si="6"/>
        <v>2281.706835</v>
      </c>
      <c r="M399" s="25">
        <f t="shared" si="7"/>
        <v>7.280290962</v>
      </c>
      <c r="N399" s="25">
        <f t="shared" si="8"/>
        <v>14223.62702</v>
      </c>
      <c r="O399" s="25">
        <f t="shared" si="10"/>
        <v>5698368.935</v>
      </c>
    </row>
    <row r="400" ht="15.75" customHeight="1">
      <c r="A400" s="7">
        <v>42764.0</v>
      </c>
      <c r="B400" s="20">
        <v>2.820912376871E12</v>
      </c>
      <c r="C400" s="16">
        <f t="shared" si="1"/>
        <v>2.820912377</v>
      </c>
      <c r="D400" s="16">
        <f t="shared" si="2"/>
        <v>1.6</v>
      </c>
      <c r="E400" s="16">
        <f t="shared" si="3"/>
        <v>4.513459803</v>
      </c>
      <c r="F400" s="25">
        <f t="shared" si="4"/>
        <v>108.3230353</v>
      </c>
      <c r="G400" s="25">
        <f t="shared" si="12"/>
        <v>2797.466357</v>
      </c>
      <c r="H400" s="26">
        <v>3.85</v>
      </c>
      <c r="I400" s="16">
        <v>2.562</v>
      </c>
      <c r="J400" s="1">
        <v>25.0</v>
      </c>
      <c r="K400" s="16">
        <f t="shared" si="5"/>
        <v>7.708989344</v>
      </c>
      <c r="L400" s="20">
        <f t="shared" si="6"/>
        <v>2254.098361</v>
      </c>
      <c r="M400" s="25">
        <f t="shared" si="7"/>
        <v>7.20840562</v>
      </c>
      <c r="N400" s="25">
        <f t="shared" si="8"/>
        <v>14051.52225</v>
      </c>
      <c r="O400" s="25">
        <f t="shared" si="10"/>
        <v>5712420.458</v>
      </c>
    </row>
    <row r="401" ht="15.75" customHeight="1">
      <c r="A401" s="7">
        <v>42765.0</v>
      </c>
      <c r="B401" s="20">
        <v>2.781170724896E12</v>
      </c>
      <c r="C401" s="16">
        <f t="shared" si="1"/>
        <v>2.781170725</v>
      </c>
      <c r="D401" s="16">
        <f t="shared" si="2"/>
        <v>1.6</v>
      </c>
      <c r="E401" s="16">
        <f t="shared" si="3"/>
        <v>4.44987316</v>
      </c>
      <c r="F401" s="25">
        <f t="shared" si="4"/>
        <v>106.7969558</v>
      </c>
      <c r="G401" s="25">
        <f t="shared" si="12"/>
        <v>2904.263313</v>
      </c>
      <c r="H401" s="26">
        <v>4.02</v>
      </c>
      <c r="I401" s="16">
        <v>2.474</v>
      </c>
      <c r="J401" s="1">
        <v>25.0</v>
      </c>
      <c r="K401" s="16">
        <f t="shared" si="5"/>
        <v>7.339324132</v>
      </c>
      <c r="L401" s="20">
        <f t="shared" si="6"/>
        <v>2437.348424</v>
      </c>
      <c r="M401" s="25">
        <f t="shared" si="7"/>
        <v>6.572529073</v>
      </c>
      <c r="N401" s="25">
        <f t="shared" si="8"/>
        <v>14551.33387</v>
      </c>
      <c r="O401" s="25">
        <f t="shared" si="10"/>
        <v>5726971.792</v>
      </c>
    </row>
    <row r="402" ht="15.75" customHeight="1">
      <c r="A402" s="7">
        <v>42766.0</v>
      </c>
      <c r="B402" s="20">
        <v>3.031886570219E12</v>
      </c>
      <c r="C402" s="16">
        <f t="shared" si="1"/>
        <v>3.03188657</v>
      </c>
      <c r="D402" s="16">
        <f t="shared" si="2"/>
        <v>1.6</v>
      </c>
      <c r="E402" s="16">
        <f t="shared" si="3"/>
        <v>4.851018512</v>
      </c>
      <c r="F402" s="25">
        <f t="shared" si="4"/>
        <v>116.4244443</v>
      </c>
      <c r="G402" s="25">
        <f t="shared" si="12"/>
        <v>3020.687757</v>
      </c>
      <c r="H402" s="26">
        <v>4.08</v>
      </c>
      <c r="I402" s="16">
        <v>2.437</v>
      </c>
      <c r="J402" s="1">
        <v>25.0</v>
      </c>
      <c r="K402" s="16">
        <f t="shared" si="5"/>
        <v>7.881288076</v>
      </c>
      <c r="L402" s="20">
        <f t="shared" si="6"/>
        <v>2511.284366</v>
      </c>
      <c r="M402" s="25">
        <f t="shared" si="7"/>
        <v>6.954077714</v>
      </c>
      <c r="N402" s="25">
        <f t="shared" si="8"/>
        <v>14772.26098</v>
      </c>
      <c r="O402" s="25">
        <f t="shared" si="10"/>
        <v>5741744.053</v>
      </c>
    </row>
    <row r="403" ht="15.75" customHeight="1">
      <c r="A403" s="7">
        <v>42767.0</v>
      </c>
      <c r="B403" s="20">
        <v>2.941646768808E12</v>
      </c>
      <c r="C403" s="16">
        <f t="shared" si="1"/>
        <v>2.941646769</v>
      </c>
      <c r="D403" s="16">
        <f t="shared" si="2"/>
        <v>1.6</v>
      </c>
      <c r="E403" s="16">
        <f t="shared" si="3"/>
        <v>4.70663483</v>
      </c>
      <c r="F403" s="25">
        <f t="shared" si="4"/>
        <v>112.9592359</v>
      </c>
      <c r="G403" s="25">
        <f t="shared" si="12"/>
        <v>3133.646993</v>
      </c>
      <c r="H403" s="26">
        <v>4.08</v>
      </c>
      <c r="I403" s="16">
        <v>2.315</v>
      </c>
      <c r="J403" s="1">
        <v>25.0</v>
      </c>
      <c r="K403" s="16">
        <f t="shared" si="5"/>
        <v>7.263906421</v>
      </c>
      <c r="L403" s="20">
        <f t="shared" si="6"/>
        <v>2643.62851</v>
      </c>
      <c r="M403" s="25">
        <f t="shared" si="7"/>
        <v>6.409329195</v>
      </c>
      <c r="N403" s="25">
        <f t="shared" si="8"/>
        <v>15550.75594</v>
      </c>
      <c r="O403" s="25">
        <f t="shared" si="10"/>
        <v>5757294.809</v>
      </c>
    </row>
    <row r="404" ht="15.75" customHeight="1">
      <c r="A404" s="7">
        <v>42768.0</v>
      </c>
      <c r="B404" s="20">
        <v>3.016053568012E12</v>
      </c>
      <c r="C404" s="16">
        <f t="shared" si="1"/>
        <v>3.016053568</v>
      </c>
      <c r="D404" s="16">
        <f t="shared" si="2"/>
        <v>1.6</v>
      </c>
      <c r="E404" s="16">
        <f t="shared" si="3"/>
        <v>4.825685709</v>
      </c>
      <c r="F404" s="25">
        <f t="shared" si="4"/>
        <v>115.816457</v>
      </c>
      <c r="G404" s="25">
        <f t="shared" si="12"/>
        <v>3249.46345</v>
      </c>
      <c r="H404" s="26">
        <v>4.09</v>
      </c>
      <c r="I404" s="16">
        <v>2.372</v>
      </c>
      <c r="J404" s="1">
        <v>25.0</v>
      </c>
      <c r="K404" s="16">
        <f t="shared" si="5"/>
        <v>7.631017668</v>
      </c>
      <c r="L404" s="20">
        <f t="shared" si="6"/>
        <v>2586.424958</v>
      </c>
      <c r="M404" s="25">
        <f t="shared" si="7"/>
        <v>6.716788167</v>
      </c>
      <c r="N404" s="25">
        <f t="shared" si="8"/>
        <v>15177.06577</v>
      </c>
      <c r="O404" s="25">
        <f t="shared" si="10"/>
        <v>5772471.874</v>
      </c>
    </row>
    <row r="405" ht="15.75" customHeight="1">
      <c r="A405" s="7">
        <v>42769.0</v>
      </c>
      <c r="B405" s="20">
        <v>2.840599854973E12</v>
      </c>
      <c r="C405" s="16">
        <f t="shared" si="1"/>
        <v>2.840599855</v>
      </c>
      <c r="D405" s="16">
        <f t="shared" si="2"/>
        <v>1.6</v>
      </c>
      <c r="E405" s="16">
        <f t="shared" si="3"/>
        <v>4.544959768</v>
      </c>
      <c r="F405" s="25">
        <f t="shared" si="4"/>
        <v>109.0790344</v>
      </c>
      <c r="G405" s="25">
        <f t="shared" si="12"/>
        <v>3358.542484</v>
      </c>
      <c r="H405" s="26">
        <v>4.08</v>
      </c>
      <c r="I405" s="16">
        <v>2.748</v>
      </c>
      <c r="J405" s="1">
        <v>25.0</v>
      </c>
      <c r="K405" s="16">
        <f t="shared" si="5"/>
        <v>8.326366295</v>
      </c>
      <c r="L405" s="20">
        <f t="shared" si="6"/>
        <v>2227.074236</v>
      </c>
      <c r="M405" s="25">
        <f t="shared" si="7"/>
        <v>7.34679379</v>
      </c>
      <c r="N405" s="25">
        <f t="shared" si="8"/>
        <v>13100.43668</v>
      </c>
      <c r="O405" s="25">
        <f t="shared" si="10"/>
        <v>5785572.311</v>
      </c>
    </row>
    <row r="406" ht="15.75" customHeight="1">
      <c r="A406" s="7">
        <v>42770.0</v>
      </c>
      <c r="B406" s="20">
        <v>2.837086644602E12</v>
      </c>
      <c r="C406" s="16">
        <f t="shared" si="1"/>
        <v>2.837086645</v>
      </c>
      <c r="D406" s="16">
        <f t="shared" si="2"/>
        <v>1.6</v>
      </c>
      <c r="E406" s="16">
        <f t="shared" si="3"/>
        <v>4.539338631</v>
      </c>
      <c r="F406" s="25">
        <f t="shared" si="4"/>
        <v>108.9441272</v>
      </c>
      <c r="G406" s="25">
        <f t="shared" si="12"/>
        <v>3467.486612</v>
      </c>
      <c r="H406" s="26">
        <v>4.06</v>
      </c>
      <c r="I406" s="16">
        <v>2.462</v>
      </c>
      <c r="J406" s="1">
        <v>25.0</v>
      </c>
      <c r="K406" s="16">
        <f t="shared" si="5"/>
        <v>7.450567807</v>
      </c>
      <c r="L406" s="20">
        <f t="shared" si="6"/>
        <v>2473.5987</v>
      </c>
      <c r="M406" s="25">
        <f t="shared" si="7"/>
        <v>6.606414804</v>
      </c>
      <c r="N406" s="25">
        <f t="shared" si="8"/>
        <v>14622.25833</v>
      </c>
      <c r="O406" s="25">
        <f t="shared" si="10"/>
        <v>5800194.569</v>
      </c>
    </row>
    <row r="407" ht="15.75" customHeight="1">
      <c r="A407" s="7">
        <v>42771.0</v>
      </c>
      <c r="B407" s="20">
        <v>2.889611680134E12</v>
      </c>
      <c r="C407" s="16">
        <f t="shared" si="1"/>
        <v>2.88961168</v>
      </c>
      <c r="D407" s="16">
        <f t="shared" si="2"/>
        <v>1.6</v>
      </c>
      <c r="E407" s="16">
        <f t="shared" si="3"/>
        <v>4.623378688</v>
      </c>
      <c r="F407" s="25">
        <f t="shared" si="4"/>
        <v>110.9610885</v>
      </c>
      <c r="G407" s="25">
        <f t="shared" si="12"/>
        <v>3578.4477</v>
      </c>
      <c r="H407" s="26">
        <v>4.04</v>
      </c>
      <c r="I407" s="16">
        <v>2.652</v>
      </c>
      <c r="J407" s="1">
        <v>25.0</v>
      </c>
      <c r="K407" s="16">
        <f t="shared" si="5"/>
        <v>8.174133521</v>
      </c>
      <c r="L407" s="20">
        <f t="shared" si="6"/>
        <v>2285.067873</v>
      </c>
      <c r="M407" s="25">
        <f t="shared" si="7"/>
        <v>7.283881355</v>
      </c>
      <c r="N407" s="25">
        <f t="shared" si="8"/>
        <v>13574.66063</v>
      </c>
      <c r="O407" s="25">
        <f t="shared" si="10"/>
        <v>5813769.23</v>
      </c>
    </row>
    <row r="408" ht="15.75" customHeight="1">
      <c r="A408" s="7">
        <v>42772.0</v>
      </c>
      <c r="B408" s="20">
        <v>2.71852331447E12</v>
      </c>
      <c r="C408" s="16">
        <f t="shared" si="1"/>
        <v>2.718523314</v>
      </c>
      <c r="D408" s="16">
        <f t="shared" si="2"/>
        <v>1.6</v>
      </c>
      <c r="E408" s="16">
        <f t="shared" si="3"/>
        <v>4.349637303</v>
      </c>
      <c r="F408" s="25">
        <f t="shared" si="4"/>
        <v>104.3912953</v>
      </c>
      <c r="G408" s="25">
        <f t="shared" si="12"/>
        <v>3682.838995</v>
      </c>
      <c r="H408" s="26">
        <v>4.04</v>
      </c>
      <c r="I408" s="16">
        <v>2.886</v>
      </c>
      <c r="J408" s="1">
        <v>25.0</v>
      </c>
      <c r="K408" s="16">
        <f t="shared" si="5"/>
        <v>8.368702171</v>
      </c>
      <c r="L408" s="20">
        <f t="shared" si="6"/>
        <v>2099.7921</v>
      </c>
      <c r="M408" s="25">
        <f t="shared" si="7"/>
        <v>7.457259361</v>
      </c>
      <c r="N408" s="25">
        <f t="shared" si="8"/>
        <v>12474.01247</v>
      </c>
      <c r="O408" s="25">
        <f t="shared" si="10"/>
        <v>5826243.242</v>
      </c>
    </row>
    <row r="409" ht="15.75" customHeight="1">
      <c r="A409" s="7">
        <v>42773.0</v>
      </c>
      <c r="B409" s="20">
        <v>2.569918538418E12</v>
      </c>
      <c r="C409" s="16">
        <f t="shared" si="1"/>
        <v>2.569918538</v>
      </c>
      <c r="D409" s="16">
        <f t="shared" si="2"/>
        <v>1.6</v>
      </c>
      <c r="E409" s="16">
        <f t="shared" si="3"/>
        <v>4.111869661</v>
      </c>
      <c r="F409" s="25">
        <f t="shared" si="4"/>
        <v>98.68487188</v>
      </c>
      <c r="G409" s="25">
        <f t="shared" si="12"/>
        <v>3781.523867</v>
      </c>
      <c r="H409" s="26">
        <v>4.04</v>
      </c>
      <c r="I409" s="16">
        <v>2.441</v>
      </c>
      <c r="J409" s="1">
        <v>25.0</v>
      </c>
      <c r="K409" s="16">
        <f t="shared" si="5"/>
        <v>6.691382562</v>
      </c>
      <c r="L409" s="20">
        <f t="shared" si="6"/>
        <v>2482.589103</v>
      </c>
      <c r="M409" s="25">
        <f t="shared" si="7"/>
        <v>5.962618125</v>
      </c>
      <c r="N409" s="25">
        <f t="shared" si="8"/>
        <v>14748.05408</v>
      </c>
      <c r="O409" s="25">
        <f t="shared" si="10"/>
        <v>5840991.296</v>
      </c>
    </row>
    <row r="410" ht="15.75" customHeight="1">
      <c r="A410" s="7">
        <v>42774.0</v>
      </c>
      <c r="B410" s="20">
        <v>2.84496776942E12</v>
      </c>
      <c r="C410" s="16">
        <f t="shared" si="1"/>
        <v>2.844967769</v>
      </c>
      <c r="D410" s="16">
        <f t="shared" si="2"/>
        <v>1.6</v>
      </c>
      <c r="E410" s="16">
        <f t="shared" si="3"/>
        <v>4.551948431</v>
      </c>
      <c r="F410" s="25">
        <f t="shared" si="4"/>
        <v>109.2467623</v>
      </c>
      <c r="G410" s="25">
        <f t="shared" si="12"/>
        <v>3890.77063</v>
      </c>
      <c r="H410" s="26">
        <v>4.02</v>
      </c>
      <c r="I410" s="16">
        <v>2.416</v>
      </c>
      <c r="J410" s="1">
        <v>25.0</v>
      </c>
      <c r="K410" s="16">
        <f t="shared" si="5"/>
        <v>7.331671606</v>
      </c>
      <c r="L410" s="20">
        <f t="shared" si="6"/>
        <v>2495.860927</v>
      </c>
      <c r="M410" s="25">
        <f t="shared" si="7"/>
        <v>6.565676065</v>
      </c>
      <c r="N410" s="25">
        <f t="shared" si="8"/>
        <v>14900.66225</v>
      </c>
      <c r="O410" s="25">
        <f t="shared" si="10"/>
        <v>5855891.959</v>
      </c>
    </row>
    <row r="411" ht="15.75" customHeight="1">
      <c r="A411" s="7">
        <v>42775.0</v>
      </c>
      <c r="B411" s="20">
        <v>2.78259042011E12</v>
      </c>
      <c r="C411" s="16">
        <f t="shared" si="1"/>
        <v>2.78259042</v>
      </c>
      <c r="D411" s="16">
        <f t="shared" si="2"/>
        <v>1.6</v>
      </c>
      <c r="E411" s="16">
        <f t="shared" si="3"/>
        <v>4.452144672</v>
      </c>
      <c r="F411" s="25">
        <f t="shared" si="4"/>
        <v>106.8514721</v>
      </c>
      <c r="G411" s="25">
        <f t="shared" si="12"/>
        <v>3997.622102</v>
      </c>
      <c r="H411" s="26">
        <v>3.8</v>
      </c>
      <c r="I411" s="16">
        <v>2.553</v>
      </c>
      <c r="J411" s="1">
        <v>25.0</v>
      </c>
      <c r="K411" s="16">
        <f t="shared" si="5"/>
        <v>7.577550232</v>
      </c>
      <c r="L411" s="20">
        <f t="shared" si="6"/>
        <v>2232.66745</v>
      </c>
      <c r="M411" s="25">
        <f t="shared" si="7"/>
        <v>7.178731799</v>
      </c>
      <c r="N411" s="25">
        <f t="shared" si="8"/>
        <v>14101.05758</v>
      </c>
      <c r="O411" s="25">
        <f t="shared" si="10"/>
        <v>5869993.016</v>
      </c>
    </row>
    <row r="412" ht="15.75" customHeight="1">
      <c r="A412" s="7">
        <v>42776.0</v>
      </c>
      <c r="B412" s="20">
        <v>2.821283606432E12</v>
      </c>
      <c r="C412" s="16">
        <f t="shared" si="1"/>
        <v>2.821283606</v>
      </c>
      <c r="D412" s="16">
        <f t="shared" si="2"/>
        <v>1.6</v>
      </c>
      <c r="E412" s="16">
        <f t="shared" si="3"/>
        <v>4.51405377</v>
      </c>
      <c r="F412" s="25">
        <f t="shared" si="4"/>
        <v>108.3372905</v>
      </c>
      <c r="G412" s="25">
        <f t="shared" si="12"/>
        <v>4105.959392</v>
      </c>
      <c r="H412" s="26">
        <v>3.78</v>
      </c>
      <c r="I412" s="16">
        <v>2.504</v>
      </c>
      <c r="J412" s="1">
        <v>25.0</v>
      </c>
      <c r="K412" s="16">
        <f t="shared" si="5"/>
        <v>7.535460427</v>
      </c>
      <c r="L412" s="20">
        <f t="shared" si="6"/>
        <v>2264.376997</v>
      </c>
      <c r="M412" s="25">
        <f t="shared" si="7"/>
        <v>7.176628978</v>
      </c>
      <c r="N412" s="25">
        <f t="shared" si="8"/>
        <v>14376.99681</v>
      </c>
      <c r="O412" s="25">
        <f t="shared" si="10"/>
        <v>5884370.013</v>
      </c>
    </row>
    <row r="413" ht="15.75" customHeight="1">
      <c r="A413" s="7">
        <v>42777.0</v>
      </c>
      <c r="B413" s="20">
        <v>2.765071748656E12</v>
      </c>
      <c r="C413" s="16">
        <f t="shared" si="1"/>
        <v>2.765071749</v>
      </c>
      <c r="D413" s="16">
        <f t="shared" si="2"/>
        <v>1.6</v>
      </c>
      <c r="E413" s="16">
        <f t="shared" si="3"/>
        <v>4.424114798</v>
      </c>
      <c r="F413" s="25">
        <f t="shared" si="4"/>
        <v>106.1787551</v>
      </c>
      <c r="G413" s="25">
        <f t="shared" si="12"/>
        <v>4212.138147</v>
      </c>
      <c r="H413" s="26">
        <v>3.79</v>
      </c>
      <c r="I413" s="16">
        <v>2.576</v>
      </c>
      <c r="J413" s="1">
        <v>25.0</v>
      </c>
      <c r="K413" s="16">
        <f t="shared" si="5"/>
        <v>7.597679813</v>
      </c>
      <c r="L413" s="20">
        <f t="shared" si="6"/>
        <v>2206.909938</v>
      </c>
      <c r="M413" s="25">
        <f t="shared" si="7"/>
        <v>7.21679349</v>
      </c>
      <c r="N413" s="25">
        <f t="shared" si="8"/>
        <v>13975.15528</v>
      </c>
      <c r="O413" s="25">
        <f t="shared" si="10"/>
        <v>5898345.168</v>
      </c>
    </row>
    <row r="414" ht="15.75" customHeight="1">
      <c r="A414" s="7">
        <v>42778.0</v>
      </c>
      <c r="B414" s="20">
        <v>2.711599845287E12</v>
      </c>
      <c r="C414" s="16">
        <f t="shared" si="1"/>
        <v>2.711599845</v>
      </c>
      <c r="D414" s="16">
        <f t="shared" si="2"/>
        <v>1.6</v>
      </c>
      <c r="E414" s="16">
        <f t="shared" si="3"/>
        <v>4.338559752</v>
      </c>
      <c r="F414" s="25">
        <f t="shared" si="4"/>
        <v>104.1254341</v>
      </c>
      <c r="G414" s="25">
        <f t="shared" si="12"/>
        <v>4316.263581</v>
      </c>
      <c r="H414" s="26">
        <v>3.76</v>
      </c>
      <c r="I414" s="16">
        <v>2.637</v>
      </c>
      <c r="J414" s="1">
        <v>25.0</v>
      </c>
      <c r="K414" s="16">
        <f t="shared" si="5"/>
        <v>7.627188045</v>
      </c>
      <c r="L414" s="20">
        <f t="shared" si="6"/>
        <v>2138.794084</v>
      </c>
      <c r="M414" s="25">
        <f t="shared" si="7"/>
        <v>7.302626851</v>
      </c>
      <c r="N414" s="25">
        <f t="shared" si="8"/>
        <v>13651.87713</v>
      </c>
      <c r="O414" s="25">
        <f t="shared" si="10"/>
        <v>5911997.046</v>
      </c>
    </row>
    <row r="415" ht="15.75" customHeight="1">
      <c r="A415" s="7">
        <v>42779.0</v>
      </c>
      <c r="B415" s="20">
        <v>2.539034119021E12</v>
      </c>
      <c r="C415" s="16">
        <f t="shared" si="1"/>
        <v>2.539034119</v>
      </c>
      <c r="D415" s="16">
        <f t="shared" si="2"/>
        <v>1.6</v>
      </c>
      <c r="E415" s="16">
        <f t="shared" si="3"/>
        <v>4.06245459</v>
      </c>
      <c r="F415" s="25">
        <f t="shared" si="4"/>
        <v>97.49891017</v>
      </c>
      <c r="G415" s="25">
        <f t="shared" si="12"/>
        <v>4413.762492</v>
      </c>
      <c r="H415" s="26">
        <v>3.72</v>
      </c>
      <c r="I415" s="16">
        <v>2.707</v>
      </c>
      <c r="J415" s="1">
        <v>25.0</v>
      </c>
      <c r="K415" s="16">
        <f t="shared" si="5"/>
        <v>7.331376384</v>
      </c>
      <c r="L415" s="20">
        <f t="shared" si="6"/>
        <v>2061.322497</v>
      </c>
      <c r="M415" s="25">
        <f t="shared" si="7"/>
        <v>7.094880372</v>
      </c>
      <c r="N415" s="25">
        <f t="shared" si="8"/>
        <v>13298.85482</v>
      </c>
      <c r="O415" s="25">
        <f t="shared" si="10"/>
        <v>5925295.9</v>
      </c>
    </row>
    <row r="416" ht="15.75" customHeight="1">
      <c r="A416" s="7">
        <v>42780.0</v>
      </c>
      <c r="B416" s="20">
        <v>2.67319702819E12</v>
      </c>
      <c r="C416" s="16">
        <f t="shared" si="1"/>
        <v>2.673197028</v>
      </c>
      <c r="D416" s="16">
        <f t="shared" si="2"/>
        <v>1.6</v>
      </c>
      <c r="E416" s="16">
        <f t="shared" si="3"/>
        <v>4.277115245</v>
      </c>
      <c r="F416" s="25">
        <f t="shared" si="4"/>
        <v>102.6507659</v>
      </c>
      <c r="G416" s="25">
        <f t="shared" si="12"/>
        <v>4516.413257</v>
      </c>
      <c r="H416" s="26">
        <v>3.77</v>
      </c>
      <c r="I416" s="16">
        <v>2.5</v>
      </c>
      <c r="J416" s="1">
        <v>25.0</v>
      </c>
      <c r="K416" s="16">
        <f t="shared" si="5"/>
        <v>7.128525409</v>
      </c>
      <c r="L416" s="20">
        <f t="shared" si="6"/>
        <v>2262</v>
      </c>
      <c r="M416" s="25">
        <f t="shared" si="7"/>
        <v>6.807079966</v>
      </c>
      <c r="N416" s="25">
        <f t="shared" si="8"/>
        <v>14400</v>
      </c>
      <c r="O416" s="25">
        <f t="shared" si="10"/>
        <v>5939695.9</v>
      </c>
    </row>
    <row r="417" ht="15.75" customHeight="1">
      <c r="A417" s="7">
        <v>42781.0</v>
      </c>
      <c r="B417" s="20">
        <v>2.73257988651E12</v>
      </c>
      <c r="C417" s="16">
        <f t="shared" si="1"/>
        <v>2.732579887</v>
      </c>
      <c r="D417" s="16">
        <f t="shared" si="2"/>
        <v>1.6</v>
      </c>
      <c r="E417" s="16">
        <f t="shared" si="3"/>
        <v>4.372127818</v>
      </c>
      <c r="F417" s="25">
        <f t="shared" si="4"/>
        <v>104.9310676</v>
      </c>
      <c r="G417" s="25">
        <f t="shared" si="12"/>
        <v>4621.344325</v>
      </c>
      <c r="H417" s="26">
        <v>3.81</v>
      </c>
      <c r="I417" s="16">
        <v>2.396</v>
      </c>
      <c r="J417" s="1">
        <v>25.0</v>
      </c>
      <c r="K417" s="16">
        <f t="shared" si="5"/>
        <v>6.983745502</v>
      </c>
      <c r="L417" s="20">
        <f t="shared" si="6"/>
        <v>2385.225376</v>
      </c>
      <c r="M417" s="25">
        <f t="shared" si="7"/>
        <v>6.598814648</v>
      </c>
      <c r="N417" s="25">
        <f t="shared" si="8"/>
        <v>15025.04174</v>
      </c>
      <c r="O417" s="25">
        <f t="shared" si="10"/>
        <v>5954720.942</v>
      </c>
    </row>
    <row r="418" ht="15.75" customHeight="1">
      <c r="A418" s="7">
        <v>42782.0</v>
      </c>
      <c r="B418" s="20">
        <v>2.744326177857E12</v>
      </c>
      <c r="C418" s="16">
        <f t="shared" si="1"/>
        <v>2.744326178</v>
      </c>
      <c r="D418" s="16">
        <f t="shared" si="2"/>
        <v>1.6</v>
      </c>
      <c r="E418" s="16">
        <f t="shared" si="3"/>
        <v>4.390921885</v>
      </c>
      <c r="F418" s="25">
        <f t="shared" si="4"/>
        <v>105.3821252</v>
      </c>
      <c r="G418" s="25">
        <f t="shared" si="12"/>
        <v>4726.72645</v>
      </c>
      <c r="H418" s="26">
        <v>3.79</v>
      </c>
      <c r="I418" s="16">
        <v>2.5</v>
      </c>
      <c r="J418" s="1">
        <v>25.0</v>
      </c>
      <c r="K418" s="16">
        <f t="shared" si="5"/>
        <v>7.318203141</v>
      </c>
      <c r="L418" s="20">
        <f t="shared" si="6"/>
        <v>2274</v>
      </c>
      <c r="M418" s="25">
        <f t="shared" si="7"/>
        <v>6.951327522</v>
      </c>
      <c r="N418" s="25">
        <f t="shared" si="8"/>
        <v>14400</v>
      </c>
      <c r="O418" s="25">
        <f t="shared" si="10"/>
        <v>5969120.942</v>
      </c>
    </row>
    <row r="419" ht="15.75" customHeight="1">
      <c r="A419" s="7">
        <v>42783.0</v>
      </c>
      <c r="B419" s="20">
        <v>2.77642711924E12</v>
      </c>
      <c r="C419" s="16">
        <f t="shared" si="1"/>
        <v>2.776427119</v>
      </c>
      <c r="D419" s="16">
        <f t="shared" si="2"/>
        <v>1.6</v>
      </c>
      <c r="E419" s="16">
        <f t="shared" si="3"/>
        <v>4.442283391</v>
      </c>
      <c r="F419" s="25">
        <f t="shared" si="4"/>
        <v>106.6148014</v>
      </c>
      <c r="G419" s="25">
        <f t="shared" si="12"/>
        <v>4833.341252</v>
      </c>
      <c r="H419" s="26">
        <v>3.83</v>
      </c>
      <c r="I419" s="16">
        <v>2.441</v>
      </c>
      <c r="J419" s="1">
        <v>25.0</v>
      </c>
      <c r="K419" s="16">
        <f t="shared" si="5"/>
        <v>7.229075838</v>
      </c>
      <c r="L419" s="20">
        <f t="shared" si="6"/>
        <v>2353.54363</v>
      </c>
      <c r="M419" s="25">
        <f t="shared" si="7"/>
        <v>6.79495379</v>
      </c>
      <c r="N419" s="25">
        <f t="shared" si="8"/>
        <v>14748.05408</v>
      </c>
      <c r="O419" s="25">
        <f t="shared" si="10"/>
        <v>5983868.996</v>
      </c>
    </row>
    <row r="420" ht="15.75" customHeight="1">
      <c r="A420" s="7">
        <v>42784.0</v>
      </c>
      <c r="B420" s="20">
        <v>2.835515343827E12</v>
      </c>
      <c r="C420" s="16">
        <f t="shared" si="1"/>
        <v>2.835515344</v>
      </c>
      <c r="D420" s="16">
        <f t="shared" si="2"/>
        <v>1.6</v>
      </c>
      <c r="E420" s="16">
        <f t="shared" si="3"/>
        <v>4.53682455</v>
      </c>
      <c r="F420" s="25">
        <f t="shared" si="4"/>
        <v>108.8837892</v>
      </c>
      <c r="G420" s="25">
        <f t="shared" si="12"/>
        <v>4942.225041</v>
      </c>
      <c r="H420" s="26">
        <v>3.79</v>
      </c>
      <c r="I420" s="16">
        <v>2.311</v>
      </c>
      <c r="J420" s="1">
        <v>25.0</v>
      </c>
      <c r="K420" s="16">
        <f t="shared" si="5"/>
        <v>6.989734357</v>
      </c>
      <c r="L420" s="20">
        <f t="shared" si="6"/>
        <v>2459.974037</v>
      </c>
      <c r="M420" s="25">
        <f t="shared" si="7"/>
        <v>6.639325511</v>
      </c>
      <c r="N420" s="25">
        <f t="shared" si="8"/>
        <v>15577.672</v>
      </c>
      <c r="O420" s="25">
        <f t="shared" si="10"/>
        <v>5999446.668</v>
      </c>
    </row>
    <row r="421" ht="15.75" customHeight="1">
      <c r="A421" s="7">
        <v>42785.0</v>
      </c>
      <c r="B421" s="20">
        <v>2.895619682908E12</v>
      </c>
      <c r="C421" s="16">
        <f t="shared" si="1"/>
        <v>2.895619683</v>
      </c>
      <c r="D421" s="16">
        <f t="shared" si="2"/>
        <v>1.6</v>
      </c>
      <c r="E421" s="16">
        <f t="shared" si="3"/>
        <v>4.632991493</v>
      </c>
      <c r="F421" s="25">
        <f t="shared" si="4"/>
        <v>111.1917958</v>
      </c>
      <c r="G421" s="25">
        <f t="shared" si="12"/>
        <v>5053.416837</v>
      </c>
      <c r="H421" s="26">
        <v>3.76</v>
      </c>
      <c r="I421" s="16">
        <v>2.432</v>
      </c>
      <c r="J421" s="1">
        <v>25.0</v>
      </c>
      <c r="K421" s="16">
        <f t="shared" si="5"/>
        <v>7.51162354</v>
      </c>
      <c r="L421" s="20">
        <f t="shared" si="6"/>
        <v>2319.078947</v>
      </c>
      <c r="M421" s="25">
        <f t="shared" si="7"/>
        <v>7.191979985</v>
      </c>
      <c r="N421" s="25">
        <f t="shared" si="8"/>
        <v>14802.63158</v>
      </c>
      <c r="O421" s="25">
        <f t="shared" si="10"/>
        <v>6014249.3</v>
      </c>
    </row>
    <row r="422" ht="15.75" customHeight="1">
      <c r="A422" s="7">
        <v>42786.0</v>
      </c>
      <c r="B422" s="20">
        <v>2.810769610573E12</v>
      </c>
      <c r="C422" s="16">
        <f t="shared" si="1"/>
        <v>2.810769611</v>
      </c>
      <c r="D422" s="16">
        <f t="shared" si="2"/>
        <v>1.6</v>
      </c>
      <c r="E422" s="16">
        <f t="shared" si="3"/>
        <v>4.497231377</v>
      </c>
      <c r="F422" s="25">
        <f t="shared" si="4"/>
        <v>107.933553</v>
      </c>
      <c r="G422" s="25">
        <f t="shared" si="12"/>
        <v>5161.35039</v>
      </c>
      <c r="H422" s="26">
        <v>3.77</v>
      </c>
      <c r="I422" s="16">
        <v>2.392</v>
      </c>
      <c r="J422" s="1">
        <v>25.0</v>
      </c>
      <c r="K422" s="16">
        <f t="shared" si="5"/>
        <v>7.171584969</v>
      </c>
      <c r="L422" s="20">
        <f t="shared" si="6"/>
        <v>2364.130435</v>
      </c>
      <c r="M422" s="25">
        <f t="shared" si="7"/>
        <v>6.848197848</v>
      </c>
      <c r="N422" s="25">
        <f t="shared" si="8"/>
        <v>15050.16722</v>
      </c>
      <c r="O422" s="25">
        <f t="shared" si="10"/>
        <v>6029299.467</v>
      </c>
    </row>
    <row r="423" ht="15.75" customHeight="1">
      <c r="A423" s="7">
        <v>42787.0</v>
      </c>
      <c r="B423" s="20">
        <v>2.744071679018E12</v>
      </c>
      <c r="C423" s="16">
        <f t="shared" si="1"/>
        <v>2.744071679</v>
      </c>
      <c r="D423" s="16">
        <f t="shared" si="2"/>
        <v>1.6</v>
      </c>
      <c r="E423" s="16">
        <f t="shared" si="3"/>
        <v>4.390514686</v>
      </c>
      <c r="F423" s="25">
        <f t="shared" si="4"/>
        <v>105.3723525</v>
      </c>
      <c r="G423" s="25">
        <f t="shared" si="12"/>
        <v>5266.722742</v>
      </c>
      <c r="H423" s="26">
        <v>3.78</v>
      </c>
      <c r="I423" s="16">
        <v>2.802</v>
      </c>
      <c r="J423" s="1">
        <v>25.0</v>
      </c>
      <c r="K423" s="16">
        <f t="shared" si="5"/>
        <v>8.201481434</v>
      </c>
      <c r="L423" s="20">
        <f t="shared" si="6"/>
        <v>2023.554604</v>
      </c>
      <c r="M423" s="25">
        <f t="shared" si="7"/>
        <v>7.810934699</v>
      </c>
      <c r="N423" s="25">
        <f t="shared" si="8"/>
        <v>12847.96574</v>
      </c>
      <c r="O423" s="25">
        <f t="shared" si="10"/>
        <v>6042147.433</v>
      </c>
    </row>
    <row r="424" ht="15.75" customHeight="1">
      <c r="A424" s="7">
        <v>42788.0</v>
      </c>
      <c r="B424" s="20">
        <v>2.510801734182E12</v>
      </c>
      <c r="C424" s="16">
        <f t="shared" si="1"/>
        <v>2.510801734</v>
      </c>
      <c r="D424" s="16">
        <f t="shared" si="2"/>
        <v>1.6</v>
      </c>
      <c r="E424" s="16">
        <f t="shared" si="3"/>
        <v>4.017282775</v>
      </c>
      <c r="F424" s="25">
        <f t="shared" si="4"/>
        <v>96.41478659</v>
      </c>
      <c r="G424" s="25">
        <f t="shared" si="12"/>
        <v>5363.137529</v>
      </c>
      <c r="H424" s="26">
        <v>3.81</v>
      </c>
      <c r="I424" s="16">
        <v>2.857</v>
      </c>
      <c r="J424" s="1">
        <v>25.0</v>
      </c>
      <c r="K424" s="16">
        <f t="shared" si="5"/>
        <v>7.651584592</v>
      </c>
      <c r="L424" s="20">
        <f t="shared" si="6"/>
        <v>2000.350018</v>
      </c>
      <c r="M424" s="25">
        <f t="shared" si="7"/>
        <v>7.229843709</v>
      </c>
      <c r="N424" s="25">
        <f t="shared" si="8"/>
        <v>12600.63003</v>
      </c>
      <c r="O424" s="25">
        <f t="shared" si="10"/>
        <v>6054748.063</v>
      </c>
    </row>
    <row r="425" ht="15.75" customHeight="1">
      <c r="A425" s="7">
        <v>42789.0</v>
      </c>
      <c r="B425" s="20">
        <v>2.735976068874E12</v>
      </c>
      <c r="C425" s="16">
        <f t="shared" si="1"/>
        <v>2.735976069</v>
      </c>
      <c r="D425" s="16">
        <f t="shared" si="2"/>
        <v>1.6</v>
      </c>
      <c r="E425" s="16">
        <f t="shared" si="3"/>
        <v>4.37756171</v>
      </c>
      <c r="F425" s="25">
        <f t="shared" si="4"/>
        <v>105.061481</v>
      </c>
      <c r="G425" s="25">
        <f t="shared" si="12"/>
        <v>5468.19901</v>
      </c>
      <c r="H425" s="26">
        <v>3.84</v>
      </c>
      <c r="I425" s="16">
        <v>2.549</v>
      </c>
      <c r="J425" s="1">
        <v>25.0</v>
      </c>
      <c r="K425" s="16">
        <f t="shared" si="5"/>
        <v>7.438936533</v>
      </c>
      <c r="L425" s="20">
        <f t="shared" si="6"/>
        <v>2259.70969</v>
      </c>
      <c r="M425" s="25">
        <f t="shared" si="7"/>
        <v>6.974003</v>
      </c>
      <c r="N425" s="25">
        <f t="shared" si="8"/>
        <v>14123.18556</v>
      </c>
      <c r="O425" s="25">
        <f t="shared" si="10"/>
        <v>6068871.248</v>
      </c>
    </row>
    <row r="426" ht="15.75" customHeight="1">
      <c r="A426" s="7">
        <v>42790.0</v>
      </c>
      <c r="B426" s="20">
        <v>2.69455778425E12</v>
      </c>
      <c r="C426" s="16">
        <f t="shared" si="1"/>
        <v>2.694557784</v>
      </c>
      <c r="D426" s="16">
        <f t="shared" si="2"/>
        <v>1.6</v>
      </c>
      <c r="E426" s="16">
        <f t="shared" si="3"/>
        <v>4.311292455</v>
      </c>
      <c r="F426" s="25">
        <f t="shared" si="4"/>
        <v>103.4710189</v>
      </c>
      <c r="G426" s="25">
        <f t="shared" si="12"/>
        <v>5571.670029</v>
      </c>
      <c r="H426" s="26">
        <v>3.85</v>
      </c>
      <c r="I426" s="16">
        <v>2.517</v>
      </c>
      <c r="J426" s="1">
        <v>25.0</v>
      </c>
      <c r="K426" s="16">
        <f t="shared" si="5"/>
        <v>7.234348739</v>
      </c>
      <c r="L426" s="20">
        <f t="shared" si="6"/>
        <v>2294.398093</v>
      </c>
      <c r="M426" s="25">
        <f t="shared" si="7"/>
        <v>6.764585834</v>
      </c>
      <c r="N426" s="25">
        <f t="shared" si="8"/>
        <v>14302.74136</v>
      </c>
      <c r="O426" s="25">
        <f t="shared" si="10"/>
        <v>6083173.99</v>
      </c>
    </row>
    <row r="427" ht="15.75" customHeight="1">
      <c r="A427" s="7">
        <v>42791.0</v>
      </c>
      <c r="B427" s="20">
        <v>2.638195458228E12</v>
      </c>
      <c r="C427" s="16">
        <f t="shared" si="1"/>
        <v>2.638195458</v>
      </c>
      <c r="D427" s="16">
        <f t="shared" si="2"/>
        <v>1.6</v>
      </c>
      <c r="E427" s="16">
        <f t="shared" si="3"/>
        <v>4.221112733</v>
      </c>
      <c r="F427" s="25">
        <f t="shared" si="4"/>
        <v>101.3067056</v>
      </c>
      <c r="G427" s="25">
        <f t="shared" si="12"/>
        <v>5672.976734</v>
      </c>
      <c r="H427" s="26">
        <v>3.83</v>
      </c>
      <c r="I427" s="16">
        <v>2.487</v>
      </c>
      <c r="J427" s="1">
        <v>25.0</v>
      </c>
      <c r="K427" s="16">
        <f t="shared" si="5"/>
        <v>6.998604912</v>
      </c>
      <c r="L427" s="20">
        <f t="shared" si="6"/>
        <v>2310.012063</v>
      </c>
      <c r="M427" s="25">
        <f t="shared" si="7"/>
        <v>6.578323154</v>
      </c>
      <c r="N427" s="25">
        <f t="shared" si="8"/>
        <v>14475.27141</v>
      </c>
      <c r="O427" s="25">
        <f t="shared" si="10"/>
        <v>6097649.261</v>
      </c>
    </row>
    <row r="428" ht="15.75" customHeight="1">
      <c r="A428" s="7">
        <v>42792.0</v>
      </c>
      <c r="B428" s="20">
        <v>2.721740936048E12</v>
      </c>
      <c r="C428" s="16">
        <f t="shared" si="1"/>
        <v>2.721740936</v>
      </c>
      <c r="D428" s="16">
        <f t="shared" si="2"/>
        <v>1.6</v>
      </c>
      <c r="E428" s="16">
        <f t="shared" si="3"/>
        <v>4.354785498</v>
      </c>
      <c r="F428" s="25">
        <f t="shared" si="4"/>
        <v>104.5148519</v>
      </c>
      <c r="G428" s="25">
        <f t="shared" si="12"/>
        <v>5777.491586</v>
      </c>
      <c r="H428" s="26">
        <v>3.83</v>
      </c>
      <c r="I428" s="16">
        <v>2.319</v>
      </c>
      <c r="J428" s="1">
        <v>25.0</v>
      </c>
      <c r="K428" s="16">
        <f t="shared" si="5"/>
        <v>6.732498379</v>
      </c>
      <c r="L428" s="20">
        <f t="shared" si="6"/>
        <v>2477.360931</v>
      </c>
      <c r="M428" s="25">
        <f t="shared" si="7"/>
        <v>6.32819691</v>
      </c>
      <c r="N428" s="25">
        <f t="shared" si="8"/>
        <v>15523.93273</v>
      </c>
      <c r="O428" s="25">
        <f t="shared" si="10"/>
        <v>6113173.194</v>
      </c>
    </row>
    <row r="429" ht="15.75" customHeight="1">
      <c r="A429" s="7">
        <v>42793.0</v>
      </c>
      <c r="B429" s="20">
        <v>3.031501361254E12</v>
      </c>
      <c r="C429" s="16">
        <f t="shared" si="1"/>
        <v>3.031501361</v>
      </c>
      <c r="D429" s="16">
        <f t="shared" si="2"/>
        <v>1.6</v>
      </c>
      <c r="E429" s="16">
        <f t="shared" si="3"/>
        <v>4.850402178</v>
      </c>
      <c r="F429" s="25">
        <f t="shared" si="4"/>
        <v>116.4096523</v>
      </c>
      <c r="G429" s="25">
        <f t="shared" si="12"/>
        <v>5893.901239</v>
      </c>
      <c r="H429" s="26">
        <v>3.8</v>
      </c>
      <c r="I429" s="16">
        <v>2.182</v>
      </c>
      <c r="J429" s="1">
        <v>25.0</v>
      </c>
      <c r="K429" s="16">
        <f t="shared" si="5"/>
        <v>7.055718368</v>
      </c>
      <c r="L429" s="20">
        <f t="shared" si="6"/>
        <v>2612.28231</v>
      </c>
      <c r="M429" s="25">
        <f t="shared" si="7"/>
        <v>6.68436477</v>
      </c>
      <c r="N429" s="25">
        <f t="shared" si="8"/>
        <v>16498.62511</v>
      </c>
      <c r="O429" s="25">
        <f t="shared" si="10"/>
        <v>6129671.819</v>
      </c>
    </row>
    <row r="430" ht="15.75" customHeight="1">
      <c r="A430" s="7">
        <v>42794.0</v>
      </c>
      <c r="B430" s="20">
        <v>3.099743568025E12</v>
      </c>
      <c r="C430" s="16">
        <f t="shared" si="1"/>
        <v>3.099743568</v>
      </c>
      <c r="D430" s="16">
        <f t="shared" si="2"/>
        <v>1.6</v>
      </c>
      <c r="E430" s="16">
        <f t="shared" si="3"/>
        <v>4.959589709</v>
      </c>
      <c r="F430" s="25">
        <f t="shared" si="4"/>
        <v>119.030153</v>
      </c>
      <c r="G430" s="25">
        <f t="shared" si="12"/>
        <v>6012.931392</v>
      </c>
      <c r="H430" s="26">
        <v>3.77</v>
      </c>
      <c r="I430" s="16">
        <v>2.441</v>
      </c>
      <c r="J430" s="1">
        <v>25.0</v>
      </c>
      <c r="K430" s="16">
        <f t="shared" si="5"/>
        <v>8.070905653</v>
      </c>
      <c r="L430" s="20">
        <f t="shared" si="6"/>
        <v>2316.673494</v>
      </c>
      <c r="M430" s="25">
        <f t="shared" si="7"/>
        <v>7.70696561</v>
      </c>
      <c r="N430" s="25">
        <f t="shared" si="8"/>
        <v>14748.05408</v>
      </c>
      <c r="O430" s="25">
        <f t="shared" si="10"/>
        <v>6144419.873</v>
      </c>
    </row>
    <row r="431" ht="15.75" customHeight="1">
      <c r="A431" s="7">
        <v>42795.0</v>
      </c>
      <c r="B431" s="20">
        <v>2.755662546103E12</v>
      </c>
      <c r="C431" s="16">
        <f t="shared" si="1"/>
        <v>2.755662546</v>
      </c>
      <c r="D431" s="16">
        <f t="shared" si="2"/>
        <v>1.6</v>
      </c>
      <c r="E431" s="16">
        <f t="shared" si="3"/>
        <v>4.409060074</v>
      </c>
      <c r="F431" s="25">
        <f t="shared" si="4"/>
        <v>105.8174418</v>
      </c>
      <c r="G431" s="25">
        <f t="shared" si="12"/>
        <v>6118.748833</v>
      </c>
      <c r="H431" s="26">
        <v>3.8</v>
      </c>
      <c r="I431" s="16">
        <v>2.672</v>
      </c>
      <c r="J431" s="1">
        <v>25.0</v>
      </c>
      <c r="K431" s="16">
        <f t="shared" si="5"/>
        <v>7.854005678</v>
      </c>
      <c r="L431" s="20">
        <f t="shared" si="6"/>
        <v>2133.233533</v>
      </c>
      <c r="M431" s="25">
        <f t="shared" si="7"/>
        <v>7.440636958</v>
      </c>
      <c r="N431" s="25">
        <f t="shared" si="8"/>
        <v>13473.05389</v>
      </c>
      <c r="O431" s="25">
        <f t="shared" si="10"/>
        <v>6157892.927</v>
      </c>
    </row>
    <row r="432" ht="15.75" customHeight="1">
      <c r="A432" s="7">
        <v>42796.0</v>
      </c>
      <c r="B432" s="20">
        <v>2.808472601855E12</v>
      </c>
      <c r="C432" s="16">
        <f t="shared" si="1"/>
        <v>2.808472602</v>
      </c>
      <c r="D432" s="16">
        <f t="shared" si="2"/>
        <v>1.6</v>
      </c>
      <c r="E432" s="16">
        <f t="shared" si="3"/>
        <v>4.493556163</v>
      </c>
      <c r="F432" s="25">
        <f t="shared" si="4"/>
        <v>107.8453479</v>
      </c>
      <c r="G432" s="25">
        <f t="shared" si="12"/>
        <v>6226.594181</v>
      </c>
      <c r="H432" s="26">
        <v>3.92</v>
      </c>
      <c r="I432" s="16">
        <v>2.441</v>
      </c>
      <c r="J432" s="1">
        <v>25.0</v>
      </c>
      <c r="K432" s="16">
        <f t="shared" si="5"/>
        <v>7.312513729</v>
      </c>
      <c r="L432" s="20">
        <f t="shared" si="6"/>
        <v>2408.848832</v>
      </c>
      <c r="M432" s="25">
        <f t="shared" si="7"/>
        <v>6.715573833</v>
      </c>
      <c r="N432" s="25">
        <f t="shared" si="8"/>
        <v>14748.05408</v>
      </c>
      <c r="O432" s="25">
        <f t="shared" si="10"/>
        <v>6172640.981</v>
      </c>
    </row>
    <row r="433" ht="15.75" customHeight="1">
      <c r="A433" s="7">
        <v>42797.0</v>
      </c>
      <c r="B433" s="20">
        <v>2.851173443234E12</v>
      </c>
      <c r="C433" s="16">
        <f t="shared" si="1"/>
        <v>2.851173443</v>
      </c>
      <c r="D433" s="16">
        <f t="shared" si="2"/>
        <v>1.6</v>
      </c>
      <c r="E433" s="16">
        <f t="shared" si="3"/>
        <v>4.561877509</v>
      </c>
      <c r="F433" s="25">
        <f t="shared" si="4"/>
        <v>109.4850602</v>
      </c>
      <c r="G433" s="25">
        <f t="shared" si="12"/>
        <v>6336.079242</v>
      </c>
      <c r="H433" s="26">
        <v>3.92</v>
      </c>
      <c r="I433" s="16">
        <v>2.553</v>
      </c>
      <c r="J433" s="1">
        <v>25.0</v>
      </c>
      <c r="K433" s="16">
        <f t="shared" si="5"/>
        <v>7.764315521</v>
      </c>
      <c r="L433" s="20">
        <f t="shared" si="6"/>
        <v>2303.172738</v>
      </c>
      <c r="M433" s="25">
        <f t="shared" si="7"/>
        <v>7.130493845</v>
      </c>
      <c r="N433" s="25">
        <f t="shared" si="8"/>
        <v>14101.05758</v>
      </c>
      <c r="O433" s="25">
        <f t="shared" si="10"/>
        <v>6186742.039</v>
      </c>
    </row>
    <row r="434" ht="15.75" customHeight="1">
      <c r="A434" s="7">
        <v>42798.0</v>
      </c>
      <c r="B434" s="20">
        <v>2.586946343361E12</v>
      </c>
      <c r="C434" s="16">
        <f t="shared" si="1"/>
        <v>2.586946343</v>
      </c>
      <c r="D434" s="16">
        <f t="shared" si="2"/>
        <v>1.6</v>
      </c>
      <c r="E434" s="16">
        <f t="shared" si="3"/>
        <v>4.139114149</v>
      </c>
      <c r="F434" s="25">
        <f t="shared" si="4"/>
        <v>99.33873959</v>
      </c>
      <c r="G434" s="25">
        <f t="shared" si="12"/>
        <v>6435.417981</v>
      </c>
      <c r="H434" s="26">
        <v>3.88</v>
      </c>
      <c r="I434" s="16">
        <v>2.863</v>
      </c>
      <c r="J434" s="1">
        <v>25.0</v>
      </c>
      <c r="K434" s="16">
        <f t="shared" si="5"/>
        <v>7.900189206</v>
      </c>
      <c r="L434" s="20">
        <f t="shared" si="6"/>
        <v>2032.832693</v>
      </c>
      <c r="M434" s="25">
        <f t="shared" si="7"/>
        <v>7.33007246</v>
      </c>
      <c r="N434" s="25">
        <f t="shared" si="8"/>
        <v>12574.22284</v>
      </c>
      <c r="O434" s="25">
        <f t="shared" si="10"/>
        <v>6199316.261</v>
      </c>
    </row>
    <row r="435" ht="15.75" customHeight="1">
      <c r="A435" s="7">
        <v>42799.0</v>
      </c>
      <c r="B435" s="20">
        <v>2.549248275724E12</v>
      </c>
      <c r="C435" s="16">
        <f t="shared" si="1"/>
        <v>2.549248276</v>
      </c>
      <c r="D435" s="16">
        <f t="shared" si="2"/>
        <v>1.6</v>
      </c>
      <c r="E435" s="16">
        <f t="shared" si="3"/>
        <v>4.078797241</v>
      </c>
      <c r="F435" s="25">
        <f t="shared" si="4"/>
        <v>97.89113379</v>
      </c>
      <c r="G435" s="25">
        <f t="shared" si="12"/>
        <v>6533.309115</v>
      </c>
      <c r="H435" s="26">
        <v>3.9</v>
      </c>
      <c r="I435" s="16">
        <v>2.667</v>
      </c>
      <c r="J435" s="1">
        <v>25.0</v>
      </c>
      <c r="K435" s="16">
        <f t="shared" si="5"/>
        <v>7.252101495</v>
      </c>
      <c r="L435" s="20">
        <f t="shared" si="6"/>
        <v>2193.475816</v>
      </c>
      <c r="M435" s="25">
        <f t="shared" si="7"/>
        <v>6.694247534</v>
      </c>
      <c r="N435" s="25">
        <f t="shared" si="8"/>
        <v>13498.31271</v>
      </c>
      <c r="O435" s="25">
        <f t="shared" si="10"/>
        <v>6212814.574</v>
      </c>
    </row>
    <row r="436" ht="15.75" customHeight="1">
      <c r="A436" s="7">
        <v>42800.0</v>
      </c>
      <c r="B436" s="20">
        <v>2.738626027402E12</v>
      </c>
      <c r="C436" s="16">
        <f t="shared" si="1"/>
        <v>2.738626027</v>
      </c>
      <c r="D436" s="16">
        <f t="shared" si="2"/>
        <v>1.6</v>
      </c>
      <c r="E436" s="16">
        <f t="shared" si="3"/>
        <v>4.381801644</v>
      </c>
      <c r="F436" s="25">
        <f t="shared" si="4"/>
        <v>105.1632395</v>
      </c>
      <c r="G436" s="25">
        <f t="shared" si="12"/>
        <v>6638.472354</v>
      </c>
      <c r="H436" s="26">
        <v>3.92</v>
      </c>
      <c r="I436" s="16">
        <v>2.595</v>
      </c>
      <c r="J436" s="1">
        <v>25.0</v>
      </c>
      <c r="K436" s="16">
        <f t="shared" si="5"/>
        <v>7.580516844</v>
      </c>
      <c r="L436" s="20">
        <f t="shared" si="6"/>
        <v>2265.895954</v>
      </c>
      <c r="M436" s="25">
        <f t="shared" si="7"/>
        <v>6.961699142</v>
      </c>
      <c r="N436" s="25">
        <f t="shared" si="8"/>
        <v>13872.83237</v>
      </c>
      <c r="O436" s="25">
        <f t="shared" si="10"/>
        <v>6226687.406</v>
      </c>
    </row>
    <row r="437" ht="15.75" customHeight="1">
      <c r="A437" s="7">
        <v>42801.0</v>
      </c>
      <c r="B437" s="20">
        <v>2.379858161285E12</v>
      </c>
      <c r="C437" s="16">
        <f t="shared" si="1"/>
        <v>2.379858161</v>
      </c>
      <c r="D437" s="16">
        <f t="shared" si="2"/>
        <v>1.6</v>
      </c>
      <c r="E437" s="16">
        <f t="shared" si="3"/>
        <v>3.807773058</v>
      </c>
      <c r="F437" s="25">
        <f t="shared" si="4"/>
        <v>91.38655339</v>
      </c>
      <c r="G437" s="25">
        <f t="shared" si="12"/>
        <v>6729.858908</v>
      </c>
      <c r="H437" s="26">
        <v>3.82</v>
      </c>
      <c r="I437" s="16">
        <v>2.769</v>
      </c>
      <c r="J437" s="1">
        <v>25.0</v>
      </c>
      <c r="K437" s="16">
        <f t="shared" si="5"/>
        <v>7.029149065</v>
      </c>
      <c r="L437" s="20">
        <f t="shared" si="6"/>
        <v>2069.339112</v>
      </c>
      <c r="M437" s="25">
        <f t="shared" si="7"/>
        <v>6.624328962</v>
      </c>
      <c r="N437" s="25">
        <f t="shared" si="8"/>
        <v>13001.08342</v>
      </c>
      <c r="O437" s="25">
        <f t="shared" si="10"/>
        <v>6239688.49</v>
      </c>
    </row>
    <row r="438" ht="15.75" customHeight="1">
      <c r="A438" s="7">
        <v>42802.0</v>
      </c>
      <c r="B438" s="20">
        <v>2.572778062574E12</v>
      </c>
      <c r="C438" s="16">
        <f t="shared" si="1"/>
        <v>2.572778063</v>
      </c>
      <c r="D438" s="16">
        <f t="shared" si="2"/>
        <v>1.6</v>
      </c>
      <c r="E438" s="16">
        <f t="shared" si="3"/>
        <v>4.1164449</v>
      </c>
      <c r="F438" s="25">
        <f t="shared" si="4"/>
        <v>98.7946776</v>
      </c>
      <c r="G438" s="25">
        <f t="shared" si="12"/>
        <v>6828.653585</v>
      </c>
      <c r="H438" s="26">
        <v>3.78</v>
      </c>
      <c r="I438" s="16">
        <v>2.416</v>
      </c>
      <c r="J438" s="1">
        <v>25.0</v>
      </c>
      <c r="K438" s="16">
        <f t="shared" si="5"/>
        <v>6.630220586</v>
      </c>
      <c r="L438" s="20">
        <f t="shared" si="6"/>
        <v>2346.854305</v>
      </c>
      <c r="M438" s="25">
        <f t="shared" si="7"/>
        <v>6.314495796</v>
      </c>
      <c r="N438" s="25">
        <f t="shared" si="8"/>
        <v>14900.66225</v>
      </c>
      <c r="O438" s="25">
        <f t="shared" si="10"/>
        <v>6254589.152</v>
      </c>
    </row>
    <row r="439" ht="15.75" customHeight="1">
      <c r="A439" s="7">
        <v>42803.0</v>
      </c>
      <c r="B439" s="20">
        <v>2.603003710818E12</v>
      </c>
      <c r="C439" s="16">
        <f t="shared" si="1"/>
        <v>2.603003711</v>
      </c>
      <c r="D439" s="16">
        <f t="shared" si="2"/>
        <v>1.6</v>
      </c>
      <c r="E439" s="16">
        <f t="shared" si="3"/>
        <v>4.164805937</v>
      </c>
      <c r="F439" s="25">
        <f t="shared" si="4"/>
        <v>99.9553425</v>
      </c>
      <c r="G439" s="25">
        <f t="shared" si="12"/>
        <v>6928.608928</v>
      </c>
      <c r="H439" s="26">
        <v>3.84</v>
      </c>
      <c r="I439" s="16">
        <v>2.637</v>
      </c>
      <c r="J439" s="1">
        <v>25.0</v>
      </c>
      <c r="K439" s="16">
        <f t="shared" si="5"/>
        <v>7.321728838</v>
      </c>
      <c r="L439" s="20">
        <f t="shared" si="6"/>
        <v>2184.300341</v>
      </c>
      <c r="M439" s="25">
        <f t="shared" si="7"/>
        <v>6.864120785</v>
      </c>
      <c r="N439" s="25">
        <f t="shared" si="8"/>
        <v>13651.87713</v>
      </c>
      <c r="O439" s="25">
        <f t="shared" si="10"/>
        <v>6268241.029</v>
      </c>
    </row>
    <row r="440" ht="15.75" customHeight="1">
      <c r="A440" s="7">
        <v>42804.0</v>
      </c>
      <c r="B440" s="20">
        <v>2.444192796567E12</v>
      </c>
      <c r="C440" s="16">
        <f t="shared" si="1"/>
        <v>2.444192797</v>
      </c>
      <c r="D440" s="16">
        <f t="shared" si="2"/>
        <v>1.6</v>
      </c>
      <c r="E440" s="16">
        <f t="shared" si="3"/>
        <v>3.910708475</v>
      </c>
      <c r="F440" s="25">
        <f t="shared" si="4"/>
        <v>93.85700339</v>
      </c>
      <c r="G440" s="25">
        <f t="shared" si="12"/>
        <v>7022.465931</v>
      </c>
      <c r="H440" s="26">
        <v>3.75</v>
      </c>
      <c r="I440" s="16">
        <v>2.553</v>
      </c>
      <c r="J440" s="1">
        <v>25.0</v>
      </c>
      <c r="K440" s="16">
        <f t="shared" si="5"/>
        <v>6.656025824</v>
      </c>
      <c r="L440" s="20">
        <f t="shared" si="6"/>
        <v>2203.290247</v>
      </c>
      <c r="M440" s="25">
        <f t="shared" si="7"/>
        <v>6.389784791</v>
      </c>
      <c r="N440" s="25">
        <f t="shared" si="8"/>
        <v>14101.05758</v>
      </c>
      <c r="O440" s="25">
        <f t="shared" si="10"/>
        <v>6282342.087</v>
      </c>
    </row>
    <row r="441" ht="15.75" customHeight="1">
      <c r="A441" s="7">
        <v>42805.0</v>
      </c>
      <c r="B441" s="20">
        <v>2.527918720895E12</v>
      </c>
      <c r="C441" s="16">
        <f t="shared" si="1"/>
        <v>2.527918721</v>
      </c>
      <c r="D441" s="16">
        <f t="shared" si="2"/>
        <v>1.6</v>
      </c>
      <c r="E441" s="16">
        <f t="shared" si="3"/>
        <v>4.044669953</v>
      </c>
      <c r="F441" s="25">
        <f t="shared" si="4"/>
        <v>97.07207888</v>
      </c>
      <c r="G441" s="25">
        <f t="shared" si="12"/>
        <v>7119.53801</v>
      </c>
      <c r="H441" s="26">
        <v>3.8</v>
      </c>
      <c r="I441" s="16">
        <v>2.604</v>
      </c>
      <c r="J441" s="1">
        <v>25.0</v>
      </c>
      <c r="K441" s="16">
        <f t="shared" si="5"/>
        <v>7.021547039</v>
      </c>
      <c r="L441" s="20">
        <f t="shared" si="6"/>
        <v>2188.940092</v>
      </c>
      <c r="M441" s="25">
        <f t="shared" si="7"/>
        <v>6.651991932</v>
      </c>
      <c r="N441" s="25">
        <f t="shared" si="8"/>
        <v>13824.88479</v>
      </c>
      <c r="O441" s="25">
        <f t="shared" si="10"/>
        <v>6296166.972</v>
      </c>
    </row>
    <row r="442" ht="15.75" customHeight="1">
      <c r="A442" s="7">
        <v>42806.0</v>
      </c>
      <c r="B442" s="20">
        <v>2.405424298837E12</v>
      </c>
      <c r="C442" s="16">
        <f t="shared" si="1"/>
        <v>2.405424299</v>
      </c>
      <c r="D442" s="16">
        <f t="shared" si="2"/>
        <v>1.6</v>
      </c>
      <c r="E442" s="16">
        <f t="shared" si="3"/>
        <v>3.848678878</v>
      </c>
      <c r="F442" s="25">
        <f t="shared" si="4"/>
        <v>92.36829308</v>
      </c>
      <c r="G442" s="25">
        <f t="shared" si="12"/>
        <v>7211.906303</v>
      </c>
      <c r="H442" s="26">
        <v>3.84</v>
      </c>
      <c r="I442" s="16">
        <v>2.567</v>
      </c>
      <c r="J442" s="1">
        <v>25.0</v>
      </c>
      <c r="K442" s="16">
        <f t="shared" si="5"/>
        <v>6.586372453</v>
      </c>
      <c r="L442" s="20">
        <f t="shared" si="6"/>
        <v>2243.864433</v>
      </c>
      <c r="M442" s="25">
        <f t="shared" si="7"/>
        <v>6.174724175</v>
      </c>
      <c r="N442" s="25">
        <f t="shared" si="8"/>
        <v>14024.15271</v>
      </c>
      <c r="O442" s="25">
        <f t="shared" si="10"/>
        <v>6310191.124</v>
      </c>
    </row>
    <row r="443" ht="15.75" customHeight="1">
      <c r="A443" s="7">
        <v>42807.0</v>
      </c>
      <c r="B443" s="20">
        <v>2.621441014356E12</v>
      </c>
      <c r="C443" s="16">
        <f t="shared" si="1"/>
        <v>2.621441014</v>
      </c>
      <c r="D443" s="16">
        <f t="shared" si="2"/>
        <v>1.6</v>
      </c>
      <c r="E443" s="16">
        <f t="shared" si="3"/>
        <v>4.194305623</v>
      </c>
      <c r="F443" s="25">
        <f t="shared" si="4"/>
        <v>100.663335</v>
      </c>
      <c r="G443" s="25">
        <f t="shared" si="12"/>
        <v>7312.569638</v>
      </c>
      <c r="H443" s="26">
        <v>4.17</v>
      </c>
      <c r="I443" s="16">
        <v>2.416</v>
      </c>
      <c r="J443" s="1">
        <v>25.0</v>
      </c>
      <c r="K443" s="16">
        <f t="shared" si="5"/>
        <v>6.755628257</v>
      </c>
      <c r="L443" s="20">
        <f t="shared" si="6"/>
        <v>2588.990066</v>
      </c>
      <c r="M443" s="25">
        <f t="shared" si="7"/>
        <v>5.832197056</v>
      </c>
      <c r="N443" s="25">
        <f t="shared" si="8"/>
        <v>14900.66225</v>
      </c>
      <c r="O443" s="25">
        <f t="shared" si="10"/>
        <v>6325091.787</v>
      </c>
    </row>
    <row r="444" ht="15.75" customHeight="1">
      <c r="A444" s="7">
        <v>42808.0</v>
      </c>
      <c r="B444" s="20">
        <v>2.495119669439E12</v>
      </c>
      <c r="C444" s="16">
        <f t="shared" si="1"/>
        <v>2.495119669</v>
      </c>
      <c r="D444" s="16">
        <f t="shared" si="2"/>
        <v>1.6</v>
      </c>
      <c r="E444" s="16">
        <f t="shared" si="3"/>
        <v>3.992191471</v>
      </c>
      <c r="F444" s="25">
        <f t="shared" si="4"/>
        <v>95.81259531</v>
      </c>
      <c r="G444" s="25">
        <f t="shared" si="12"/>
        <v>7408.382233</v>
      </c>
      <c r="H444" s="26">
        <v>4.06</v>
      </c>
      <c r="I444" s="16">
        <v>2.544</v>
      </c>
      <c r="J444" s="1">
        <v>25.0</v>
      </c>
      <c r="K444" s="16">
        <f t="shared" si="5"/>
        <v>6.770756735</v>
      </c>
      <c r="L444" s="20">
        <f t="shared" si="6"/>
        <v>2393.867925</v>
      </c>
      <c r="M444" s="25">
        <f t="shared" si="7"/>
        <v>6.003626662</v>
      </c>
      <c r="N444" s="25">
        <f t="shared" si="8"/>
        <v>14150.9434</v>
      </c>
      <c r="O444" s="25">
        <f t="shared" si="10"/>
        <v>6339242.73</v>
      </c>
    </row>
    <row r="445" ht="15.75" customHeight="1">
      <c r="A445" s="7">
        <v>42809.0</v>
      </c>
      <c r="B445" s="20">
        <v>2.584583702667E12</v>
      </c>
      <c r="C445" s="16">
        <f t="shared" si="1"/>
        <v>2.584583703</v>
      </c>
      <c r="D445" s="16">
        <f t="shared" si="2"/>
        <v>1.6</v>
      </c>
      <c r="E445" s="16">
        <f t="shared" si="3"/>
        <v>4.135333924</v>
      </c>
      <c r="F445" s="25">
        <f t="shared" si="4"/>
        <v>99.24801418</v>
      </c>
      <c r="G445" s="25">
        <f t="shared" si="12"/>
        <v>7507.630248</v>
      </c>
      <c r="H445" s="26">
        <v>4.16</v>
      </c>
      <c r="I445" s="16">
        <v>2.365</v>
      </c>
      <c r="J445" s="1">
        <v>25.0</v>
      </c>
      <c r="K445" s="16">
        <f t="shared" si="5"/>
        <v>6.520043154</v>
      </c>
      <c r="L445" s="20">
        <f t="shared" si="6"/>
        <v>2638.477801</v>
      </c>
      <c r="M445" s="25">
        <f t="shared" si="7"/>
        <v>5.642345037</v>
      </c>
      <c r="N445" s="25">
        <f t="shared" si="8"/>
        <v>15221.98732</v>
      </c>
      <c r="O445" s="25">
        <f t="shared" si="10"/>
        <v>6354464.717</v>
      </c>
    </row>
    <row r="446" ht="15.75" customHeight="1">
      <c r="A446" s="7">
        <v>42810.0</v>
      </c>
      <c r="B446" s="20">
        <v>2.687832115004E12</v>
      </c>
      <c r="C446" s="16">
        <f t="shared" si="1"/>
        <v>2.687832115</v>
      </c>
      <c r="D446" s="16">
        <f t="shared" si="2"/>
        <v>1.6</v>
      </c>
      <c r="E446" s="16">
        <f t="shared" si="3"/>
        <v>4.300531384</v>
      </c>
      <c r="F446" s="25">
        <f t="shared" si="4"/>
        <v>103.2127532</v>
      </c>
      <c r="G446" s="25">
        <f t="shared" si="12"/>
        <v>7610.843001</v>
      </c>
      <c r="H446" s="26">
        <v>4.24</v>
      </c>
      <c r="I446" s="16">
        <v>2.229</v>
      </c>
      <c r="J446" s="1">
        <v>25.0</v>
      </c>
      <c r="K446" s="16">
        <f t="shared" si="5"/>
        <v>6.390589637</v>
      </c>
      <c r="L446" s="20">
        <f t="shared" si="6"/>
        <v>2853.297443</v>
      </c>
      <c r="M446" s="25">
        <f t="shared" si="7"/>
        <v>5.425972333</v>
      </c>
      <c r="N446" s="25">
        <f t="shared" si="8"/>
        <v>16150.74024</v>
      </c>
      <c r="O446" s="25">
        <f t="shared" si="10"/>
        <v>6370615.458</v>
      </c>
    </row>
    <row r="447" ht="15.75" customHeight="1">
      <c r="A447" s="7">
        <v>42811.0</v>
      </c>
      <c r="B447" s="20">
        <v>2.811649284357E12</v>
      </c>
      <c r="C447" s="16">
        <f t="shared" si="1"/>
        <v>2.811649284</v>
      </c>
      <c r="D447" s="16">
        <f t="shared" si="2"/>
        <v>1.6</v>
      </c>
      <c r="E447" s="16">
        <f t="shared" si="3"/>
        <v>4.498638855</v>
      </c>
      <c r="F447" s="25">
        <f t="shared" si="4"/>
        <v>107.9673325</v>
      </c>
      <c r="G447" s="25">
        <f t="shared" si="12"/>
        <v>7718.810333</v>
      </c>
      <c r="H447" s="26">
        <v>4.06</v>
      </c>
      <c r="I447" s="16">
        <v>2.47</v>
      </c>
      <c r="J447" s="1">
        <v>25.0</v>
      </c>
      <c r="K447" s="16">
        <f t="shared" si="5"/>
        <v>7.407758648</v>
      </c>
      <c r="L447" s="20">
        <f t="shared" si="6"/>
        <v>2465.587045</v>
      </c>
      <c r="M447" s="25">
        <f t="shared" si="7"/>
        <v>6.568455944</v>
      </c>
      <c r="N447" s="25">
        <f t="shared" si="8"/>
        <v>14574.89879</v>
      </c>
      <c r="O447" s="25">
        <f t="shared" si="10"/>
        <v>6385190.356</v>
      </c>
    </row>
    <row r="448" ht="15.75" customHeight="1">
      <c r="A448" s="7">
        <v>42812.0</v>
      </c>
      <c r="B448" s="20">
        <v>2.642398889131E12</v>
      </c>
      <c r="C448" s="16">
        <f t="shared" si="1"/>
        <v>2.642398889</v>
      </c>
      <c r="D448" s="16">
        <f t="shared" si="2"/>
        <v>1.6</v>
      </c>
      <c r="E448" s="16">
        <f t="shared" si="3"/>
        <v>4.227838223</v>
      </c>
      <c r="F448" s="25">
        <f t="shared" si="4"/>
        <v>101.4681173</v>
      </c>
      <c r="G448" s="25">
        <f t="shared" si="12"/>
        <v>7820.278451</v>
      </c>
      <c r="H448" s="26">
        <v>3.97</v>
      </c>
      <c r="I448" s="16">
        <v>2.571</v>
      </c>
      <c r="J448" s="1">
        <v>25.0</v>
      </c>
      <c r="K448" s="16">
        <f t="shared" si="5"/>
        <v>7.246514714</v>
      </c>
      <c r="L448" s="20">
        <f t="shared" si="6"/>
        <v>2316.21937</v>
      </c>
      <c r="M448" s="25">
        <f t="shared" si="7"/>
        <v>6.571146844</v>
      </c>
      <c r="N448" s="25">
        <f t="shared" si="8"/>
        <v>14002.33372</v>
      </c>
      <c r="O448" s="25">
        <f t="shared" si="10"/>
        <v>6399192.69</v>
      </c>
    </row>
    <row r="449" ht="15.75" customHeight="1">
      <c r="A449" s="7">
        <v>42813.0</v>
      </c>
      <c r="B449" s="20">
        <v>2.620502504235E12</v>
      </c>
      <c r="C449" s="16">
        <f t="shared" si="1"/>
        <v>2.620502504</v>
      </c>
      <c r="D449" s="16">
        <f t="shared" si="2"/>
        <v>1.6</v>
      </c>
      <c r="E449" s="16">
        <f t="shared" si="3"/>
        <v>4.192804007</v>
      </c>
      <c r="F449" s="25">
        <f t="shared" si="4"/>
        <v>100.6272962</v>
      </c>
      <c r="G449" s="25">
        <f t="shared" si="12"/>
        <v>7920.905747</v>
      </c>
      <c r="H449" s="26">
        <v>3.96</v>
      </c>
      <c r="I449" s="16">
        <v>2.535</v>
      </c>
      <c r="J449" s="1">
        <v>25.0</v>
      </c>
      <c r="K449" s="16">
        <f t="shared" si="5"/>
        <v>7.085838771</v>
      </c>
      <c r="L449" s="20">
        <f t="shared" si="6"/>
        <v>2343.195266</v>
      </c>
      <c r="M449" s="25">
        <f t="shared" si="7"/>
        <v>6.44167161</v>
      </c>
      <c r="N449" s="25">
        <f t="shared" si="8"/>
        <v>14201.18343</v>
      </c>
      <c r="O449" s="25">
        <f t="shared" si="10"/>
        <v>6413393.874</v>
      </c>
    </row>
    <row r="450" ht="15.75" customHeight="1">
      <c r="A450" s="7">
        <v>42814.0</v>
      </c>
      <c r="B450" s="20">
        <v>2.537671196755E12</v>
      </c>
      <c r="C450" s="16">
        <f t="shared" si="1"/>
        <v>2.537671197</v>
      </c>
      <c r="D450" s="16">
        <f t="shared" si="2"/>
        <v>1.6</v>
      </c>
      <c r="E450" s="16">
        <f t="shared" si="3"/>
        <v>4.060273915</v>
      </c>
      <c r="F450" s="25">
        <f t="shared" si="4"/>
        <v>97.44657396</v>
      </c>
      <c r="G450" s="25">
        <f t="shared" si="12"/>
        <v>8018.352321</v>
      </c>
      <c r="H450" s="26">
        <v>4.03</v>
      </c>
      <c r="I450" s="16">
        <v>2.851</v>
      </c>
      <c r="J450" s="1">
        <v>25.0</v>
      </c>
      <c r="K450" s="16">
        <f t="shared" si="5"/>
        <v>7.717227287</v>
      </c>
      <c r="L450" s="20">
        <f t="shared" si="6"/>
        <v>2120.308664</v>
      </c>
      <c r="M450" s="25">
        <f t="shared" si="7"/>
        <v>6.893801051</v>
      </c>
      <c r="N450" s="25">
        <f t="shared" si="8"/>
        <v>12627.14837</v>
      </c>
      <c r="O450" s="25">
        <f t="shared" si="10"/>
        <v>6426021.022</v>
      </c>
    </row>
    <row r="451" ht="15.75" customHeight="1">
      <c r="A451" s="7">
        <v>42815.0</v>
      </c>
      <c r="B451" s="20">
        <v>2.551120519388E12</v>
      </c>
      <c r="C451" s="16">
        <f t="shared" si="1"/>
        <v>2.551120519</v>
      </c>
      <c r="D451" s="16">
        <f t="shared" si="2"/>
        <v>1.6</v>
      </c>
      <c r="E451" s="16">
        <f t="shared" si="3"/>
        <v>4.081792831</v>
      </c>
      <c r="F451" s="25">
        <f t="shared" si="4"/>
        <v>97.96302794</v>
      </c>
      <c r="G451" s="25">
        <f t="shared" si="12"/>
        <v>8116.315349</v>
      </c>
      <c r="H451" s="26">
        <v>4.01</v>
      </c>
      <c r="I451" s="16">
        <v>2.275</v>
      </c>
      <c r="J451" s="1">
        <v>25.0</v>
      </c>
      <c r="K451" s="16">
        <f t="shared" si="5"/>
        <v>6.190719127</v>
      </c>
      <c r="L451" s="20">
        <f t="shared" si="6"/>
        <v>2643.956044</v>
      </c>
      <c r="M451" s="25">
        <f t="shared" si="7"/>
        <v>5.557752832</v>
      </c>
      <c r="N451" s="25">
        <f t="shared" si="8"/>
        <v>15824.17582</v>
      </c>
      <c r="O451" s="25">
        <f t="shared" si="10"/>
        <v>6441845.198</v>
      </c>
    </row>
    <row r="452" ht="15.75" customHeight="1">
      <c r="A452" s="7">
        <v>42816.0</v>
      </c>
      <c r="B452" s="20">
        <v>2.759195018259E12</v>
      </c>
      <c r="C452" s="16">
        <f t="shared" si="1"/>
        <v>2.759195018</v>
      </c>
      <c r="D452" s="16">
        <f t="shared" si="2"/>
        <v>1.6</v>
      </c>
      <c r="E452" s="16">
        <f t="shared" si="3"/>
        <v>4.414712029</v>
      </c>
      <c r="F452" s="25">
        <f t="shared" si="4"/>
        <v>105.9530887</v>
      </c>
      <c r="G452" s="25">
        <f t="shared" si="12"/>
        <v>8222.268437</v>
      </c>
      <c r="H452" s="26">
        <v>3.94</v>
      </c>
      <c r="I452" s="16">
        <v>2.457</v>
      </c>
      <c r="J452" s="1">
        <v>25.0</v>
      </c>
      <c r="K452" s="16">
        <f t="shared" si="5"/>
        <v>7.231298304</v>
      </c>
      <c r="L452" s="20">
        <f t="shared" si="6"/>
        <v>2405.372405</v>
      </c>
      <c r="M452" s="25">
        <f t="shared" si="7"/>
        <v>6.607277638</v>
      </c>
      <c r="N452" s="25">
        <f t="shared" si="8"/>
        <v>14652.01465</v>
      </c>
      <c r="O452" s="25">
        <f t="shared" si="10"/>
        <v>6456497.212</v>
      </c>
    </row>
    <row r="453" ht="15.75" customHeight="1">
      <c r="A453" s="7">
        <v>42817.0</v>
      </c>
      <c r="B453" s="20">
        <v>2.651785995932E12</v>
      </c>
      <c r="C453" s="16">
        <f t="shared" si="1"/>
        <v>2.651785996</v>
      </c>
      <c r="D453" s="16">
        <f t="shared" si="2"/>
        <v>1.6</v>
      </c>
      <c r="E453" s="16">
        <f t="shared" si="3"/>
        <v>4.242857593</v>
      </c>
      <c r="F453" s="25">
        <f t="shared" si="4"/>
        <v>101.8285822</v>
      </c>
      <c r="G453" s="25">
        <f t="shared" si="12"/>
        <v>8324.09702</v>
      </c>
      <c r="H453" s="26">
        <v>3.98</v>
      </c>
      <c r="I453" s="16">
        <v>2.308</v>
      </c>
      <c r="J453" s="1">
        <v>25.0</v>
      </c>
      <c r="K453" s="16">
        <f t="shared" si="5"/>
        <v>6.528343551</v>
      </c>
      <c r="L453" s="20">
        <f t="shared" si="6"/>
        <v>2586.655113</v>
      </c>
      <c r="M453" s="25">
        <f t="shared" si="7"/>
        <v>5.905034367</v>
      </c>
      <c r="N453" s="25">
        <f t="shared" si="8"/>
        <v>15597.92028</v>
      </c>
      <c r="O453" s="25">
        <f t="shared" si="10"/>
        <v>6472095.133</v>
      </c>
    </row>
    <row r="454" ht="15.75" customHeight="1">
      <c r="A454" s="7">
        <v>42818.0</v>
      </c>
      <c r="B454" s="20">
        <v>2.762869014977E12</v>
      </c>
      <c r="C454" s="16">
        <f t="shared" si="1"/>
        <v>2.762869015</v>
      </c>
      <c r="D454" s="16">
        <f t="shared" si="2"/>
        <v>1.6</v>
      </c>
      <c r="E454" s="16">
        <f t="shared" si="3"/>
        <v>4.420590424</v>
      </c>
      <c r="F454" s="25">
        <f t="shared" si="4"/>
        <v>106.0941702</v>
      </c>
      <c r="G454" s="25">
        <f t="shared" si="12"/>
        <v>8430.19119</v>
      </c>
      <c r="H454" s="26">
        <v>4.08</v>
      </c>
      <c r="I454" s="16">
        <v>2.522</v>
      </c>
      <c r="J454" s="1">
        <v>25.0</v>
      </c>
      <c r="K454" s="16">
        <f t="shared" si="5"/>
        <v>7.432486033</v>
      </c>
      <c r="L454" s="20">
        <f t="shared" si="6"/>
        <v>2426.645519</v>
      </c>
      <c r="M454" s="25">
        <f t="shared" si="7"/>
        <v>6.558075911</v>
      </c>
      <c r="N454" s="25">
        <f t="shared" si="8"/>
        <v>14274.38541</v>
      </c>
      <c r="O454" s="25">
        <f t="shared" si="10"/>
        <v>6486369.518</v>
      </c>
    </row>
    <row r="455" ht="15.75" customHeight="1">
      <c r="A455" s="7">
        <v>42819.0</v>
      </c>
      <c r="B455" s="20">
        <v>2.620160914642E12</v>
      </c>
      <c r="C455" s="16">
        <f t="shared" si="1"/>
        <v>2.620160915</v>
      </c>
      <c r="D455" s="16">
        <f t="shared" si="2"/>
        <v>1.6</v>
      </c>
      <c r="E455" s="16">
        <f t="shared" si="3"/>
        <v>4.192257463</v>
      </c>
      <c r="F455" s="25">
        <f t="shared" si="4"/>
        <v>100.6141791</v>
      </c>
      <c r="G455" s="25">
        <f t="shared" si="12"/>
        <v>8530.805369</v>
      </c>
      <c r="H455" s="26">
        <v>4.07</v>
      </c>
      <c r="I455" s="16">
        <v>2.544</v>
      </c>
      <c r="J455" s="1">
        <v>25.0</v>
      </c>
      <c r="K455" s="16">
        <f t="shared" si="5"/>
        <v>7.110068658</v>
      </c>
      <c r="L455" s="20">
        <f t="shared" si="6"/>
        <v>2399.764151</v>
      </c>
      <c r="M455" s="25">
        <f t="shared" si="7"/>
        <v>6.289004218</v>
      </c>
      <c r="N455" s="25">
        <f t="shared" si="8"/>
        <v>14150.9434</v>
      </c>
      <c r="O455" s="25">
        <f t="shared" si="10"/>
        <v>6500520.461</v>
      </c>
    </row>
    <row r="456" ht="15.75" customHeight="1">
      <c r="A456" s="7">
        <v>42820.0</v>
      </c>
      <c r="B456" s="20">
        <v>2.68246497866E12</v>
      </c>
      <c r="C456" s="16">
        <f t="shared" si="1"/>
        <v>2.682464979</v>
      </c>
      <c r="D456" s="16">
        <f t="shared" si="2"/>
        <v>1.6</v>
      </c>
      <c r="E456" s="16">
        <f t="shared" si="3"/>
        <v>4.291943966</v>
      </c>
      <c r="F456" s="25">
        <f t="shared" si="4"/>
        <v>103.0066552</v>
      </c>
      <c r="G456" s="25">
        <f t="shared" si="12"/>
        <v>8633.812024</v>
      </c>
      <c r="H456" s="26">
        <v>4.06</v>
      </c>
      <c r="I456" s="16">
        <v>2.531</v>
      </c>
      <c r="J456" s="1">
        <v>25.0</v>
      </c>
      <c r="K456" s="16">
        <f t="shared" si="5"/>
        <v>7.241940118</v>
      </c>
      <c r="L456" s="20">
        <f t="shared" si="6"/>
        <v>2406.163572</v>
      </c>
      <c r="M456" s="25">
        <f t="shared" si="7"/>
        <v>6.421424736</v>
      </c>
      <c r="N456" s="25">
        <f t="shared" si="8"/>
        <v>14223.62702</v>
      </c>
      <c r="O456" s="25">
        <f t="shared" si="10"/>
        <v>6514744.088</v>
      </c>
    </row>
    <row r="457" ht="15.75" customHeight="1">
      <c r="A457" s="7">
        <v>42821.0</v>
      </c>
      <c r="B457" s="20">
        <v>2.52937800885E12</v>
      </c>
      <c r="C457" s="16">
        <f t="shared" si="1"/>
        <v>2.529378009</v>
      </c>
      <c r="D457" s="16">
        <f t="shared" si="2"/>
        <v>1.6</v>
      </c>
      <c r="E457" s="16">
        <f t="shared" si="3"/>
        <v>4.047004814</v>
      </c>
      <c r="F457" s="25">
        <f t="shared" si="4"/>
        <v>97.12811554</v>
      </c>
      <c r="G457" s="25">
        <f t="shared" si="12"/>
        <v>8730.94014</v>
      </c>
      <c r="H457" s="26">
        <v>4.08</v>
      </c>
      <c r="I457" s="16">
        <v>2.759</v>
      </c>
      <c r="J457" s="1">
        <v>25.0</v>
      </c>
      <c r="K457" s="16">
        <f t="shared" si="5"/>
        <v>7.443790855</v>
      </c>
      <c r="L457" s="20">
        <f t="shared" si="6"/>
        <v>2218.194998</v>
      </c>
      <c r="M457" s="25">
        <f t="shared" si="7"/>
        <v>6.568050754</v>
      </c>
      <c r="N457" s="25">
        <f t="shared" si="8"/>
        <v>13048.20587</v>
      </c>
      <c r="O457" s="25">
        <f t="shared" si="10"/>
        <v>6527792.294</v>
      </c>
    </row>
    <row r="458" ht="15.75" customHeight="1">
      <c r="A458" s="7">
        <v>42822.0</v>
      </c>
      <c r="B458" s="20">
        <v>2.39436009913E12</v>
      </c>
      <c r="C458" s="16">
        <f t="shared" si="1"/>
        <v>2.394360099</v>
      </c>
      <c r="D458" s="16">
        <f t="shared" si="2"/>
        <v>1.6</v>
      </c>
      <c r="E458" s="16">
        <f t="shared" si="3"/>
        <v>3.830976159</v>
      </c>
      <c r="F458" s="25">
        <f t="shared" si="4"/>
        <v>91.94342781</v>
      </c>
      <c r="G458" s="25">
        <f t="shared" si="12"/>
        <v>8822.883568</v>
      </c>
      <c r="H458" s="26">
        <v>4.16</v>
      </c>
      <c r="I458" s="16">
        <v>2.764</v>
      </c>
      <c r="J458" s="1">
        <v>25.0</v>
      </c>
      <c r="K458" s="16">
        <f t="shared" si="5"/>
        <v>7.059212068</v>
      </c>
      <c r="L458" s="20">
        <f t="shared" si="6"/>
        <v>2257.597685</v>
      </c>
      <c r="M458" s="25">
        <f t="shared" si="7"/>
        <v>6.108933521</v>
      </c>
      <c r="N458" s="25">
        <f t="shared" si="8"/>
        <v>13024.60203</v>
      </c>
      <c r="O458" s="25">
        <f t="shared" si="10"/>
        <v>6540816.896</v>
      </c>
    </row>
    <row r="459" ht="15.75" customHeight="1">
      <c r="A459" s="7">
        <v>42823.0</v>
      </c>
      <c r="B459" s="20">
        <v>2.42199827573E12</v>
      </c>
      <c r="C459" s="16">
        <f t="shared" si="1"/>
        <v>2.421998276</v>
      </c>
      <c r="D459" s="16">
        <f t="shared" si="2"/>
        <v>1.6</v>
      </c>
      <c r="E459" s="16">
        <f t="shared" si="3"/>
        <v>3.875197241</v>
      </c>
      <c r="F459" s="25">
        <f t="shared" si="4"/>
        <v>93.00473379</v>
      </c>
      <c r="G459" s="25">
        <f t="shared" si="12"/>
        <v>8915.888301</v>
      </c>
      <c r="H459" s="26">
        <v>4.19</v>
      </c>
      <c r="I459" s="16">
        <v>2.581</v>
      </c>
      <c r="J459" s="1">
        <v>25.0</v>
      </c>
      <c r="K459" s="16">
        <f t="shared" si="5"/>
        <v>6.66792272</v>
      </c>
      <c r="L459" s="20">
        <f t="shared" si="6"/>
        <v>2435.102673</v>
      </c>
      <c r="M459" s="25">
        <f t="shared" si="7"/>
        <v>5.729002814</v>
      </c>
      <c r="N459" s="25">
        <f t="shared" si="8"/>
        <v>13948.08214</v>
      </c>
      <c r="O459" s="25">
        <f t="shared" si="10"/>
        <v>6554764.978</v>
      </c>
    </row>
    <row r="460" ht="15.75" customHeight="1">
      <c r="A460" s="7">
        <v>42824.0</v>
      </c>
      <c r="B460" s="20">
        <v>2.512450870989E12</v>
      </c>
      <c r="C460" s="16">
        <f t="shared" si="1"/>
        <v>2.512450871</v>
      </c>
      <c r="D460" s="16">
        <f t="shared" si="2"/>
        <v>1.6</v>
      </c>
      <c r="E460" s="16">
        <f t="shared" si="3"/>
        <v>4.019921394</v>
      </c>
      <c r="F460" s="25">
        <f t="shared" si="4"/>
        <v>96.47811345</v>
      </c>
      <c r="G460" s="25">
        <f t="shared" si="12"/>
        <v>9012.366415</v>
      </c>
      <c r="H460" s="26">
        <v>6.98</v>
      </c>
      <c r="I460" s="16">
        <v>2.544</v>
      </c>
      <c r="J460" s="1">
        <v>25.0</v>
      </c>
      <c r="K460" s="16">
        <f t="shared" si="5"/>
        <v>6.817786684</v>
      </c>
      <c r="L460" s="20">
        <f t="shared" si="6"/>
        <v>4115.566038</v>
      </c>
      <c r="M460" s="25">
        <f t="shared" si="7"/>
        <v>3.516336971</v>
      </c>
      <c r="N460" s="25">
        <f t="shared" si="8"/>
        <v>14150.9434</v>
      </c>
      <c r="O460" s="25">
        <f t="shared" si="10"/>
        <v>6568915.922</v>
      </c>
    </row>
    <row r="461" ht="15.75" customHeight="1">
      <c r="A461" s="7">
        <v>42825.0</v>
      </c>
      <c r="B461" s="20">
        <v>2.555938770227E12</v>
      </c>
      <c r="C461" s="16">
        <f t="shared" si="1"/>
        <v>2.55593877</v>
      </c>
      <c r="D461" s="16">
        <f t="shared" si="2"/>
        <v>1.6</v>
      </c>
      <c r="E461" s="16">
        <f t="shared" si="3"/>
        <v>4.089502032</v>
      </c>
      <c r="F461" s="25">
        <f t="shared" si="4"/>
        <v>98.14804878</v>
      </c>
      <c r="G461" s="25">
        <f t="shared" si="12"/>
        <v>9110.514464</v>
      </c>
      <c r="H461" s="26">
        <v>6.67</v>
      </c>
      <c r="I461" s="16">
        <v>2.462</v>
      </c>
      <c r="J461" s="1">
        <v>25.0</v>
      </c>
      <c r="K461" s="16">
        <f t="shared" si="5"/>
        <v>6.712236002</v>
      </c>
      <c r="L461" s="20">
        <f t="shared" si="6"/>
        <v>4063.769293</v>
      </c>
      <c r="M461" s="25">
        <f t="shared" si="7"/>
        <v>3.622796043</v>
      </c>
      <c r="N461" s="25">
        <f t="shared" si="8"/>
        <v>14622.25833</v>
      </c>
      <c r="O461" s="25">
        <f t="shared" si="10"/>
        <v>6583538.18</v>
      </c>
    </row>
    <row r="462" ht="15.75" customHeight="1">
      <c r="A462" s="7">
        <v>42826.0</v>
      </c>
      <c r="B462" s="20">
        <v>2.566507512579E12</v>
      </c>
      <c r="C462" s="16">
        <f t="shared" si="1"/>
        <v>2.566507513</v>
      </c>
      <c r="D462" s="16">
        <f t="shared" si="2"/>
        <v>1.6</v>
      </c>
      <c r="E462" s="16">
        <f t="shared" si="3"/>
        <v>4.10641202</v>
      </c>
      <c r="F462" s="25">
        <f t="shared" si="4"/>
        <v>98.55388848</v>
      </c>
      <c r="G462" s="25">
        <f t="shared" si="12"/>
        <v>9209.068352</v>
      </c>
      <c r="H462" s="26">
        <v>6.88</v>
      </c>
      <c r="I462" s="16">
        <v>2.392</v>
      </c>
      <c r="J462" s="1">
        <v>25.0</v>
      </c>
      <c r="K462" s="16">
        <f t="shared" si="5"/>
        <v>6.548358368</v>
      </c>
      <c r="L462" s="20">
        <f t="shared" si="6"/>
        <v>4314.381271</v>
      </c>
      <c r="M462" s="25">
        <f t="shared" si="7"/>
        <v>3.426466588</v>
      </c>
      <c r="N462" s="25">
        <f t="shared" si="8"/>
        <v>15050.16722</v>
      </c>
      <c r="O462" s="25">
        <f t="shared" si="10"/>
        <v>6598588.347</v>
      </c>
    </row>
    <row r="463" ht="15.75" customHeight="1">
      <c r="A463" s="7">
        <v>42827.0</v>
      </c>
      <c r="B463" s="20">
        <v>2.630902417891E12</v>
      </c>
      <c r="C463" s="16">
        <f t="shared" si="1"/>
        <v>2.630902418</v>
      </c>
      <c r="D463" s="16">
        <f t="shared" si="2"/>
        <v>1.6</v>
      </c>
      <c r="E463" s="16">
        <f t="shared" si="3"/>
        <v>4.209443869</v>
      </c>
      <c r="F463" s="25">
        <f t="shared" si="4"/>
        <v>101.0266528</v>
      </c>
      <c r="G463" s="25">
        <f t="shared" si="12"/>
        <v>9310.095005</v>
      </c>
      <c r="H463" s="26">
        <v>7.74</v>
      </c>
      <c r="I463" s="16">
        <v>2.428</v>
      </c>
      <c r="J463" s="1">
        <v>25.0</v>
      </c>
      <c r="K463" s="16">
        <f t="shared" si="5"/>
        <v>6.813686475</v>
      </c>
      <c r="L463" s="20">
        <f t="shared" si="6"/>
        <v>4781.713344</v>
      </c>
      <c r="M463" s="25">
        <f t="shared" si="7"/>
        <v>3.1691565</v>
      </c>
      <c r="N463" s="25">
        <f t="shared" si="8"/>
        <v>14827.01812</v>
      </c>
      <c r="O463" s="25">
        <f t="shared" si="10"/>
        <v>6613415.366</v>
      </c>
    </row>
    <row r="464" ht="15.75" customHeight="1">
      <c r="A464" s="7">
        <v>42828.0</v>
      </c>
      <c r="B464" s="20">
        <v>2.66286858751E12</v>
      </c>
      <c r="C464" s="16">
        <f t="shared" si="1"/>
        <v>2.662868588</v>
      </c>
      <c r="D464" s="16">
        <f t="shared" si="2"/>
        <v>1.6</v>
      </c>
      <c r="E464" s="16">
        <f t="shared" si="3"/>
        <v>4.26058974</v>
      </c>
      <c r="F464" s="25">
        <f t="shared" si="4"/>
        <v>102.2541538</v>
      </c>
      <c r="G464" s="25">
        <f t="shared" si="12"/>
        <v>9412.349159</v>
      </c>
      <c r="H464" s="26">
        <v>8.07</v>
      </c>
      <c r="I464" s="16">
        <v>2.268</v>
      </c>
      <c r="J464" s="1">
        <v>25.0</v>
      </c>
      <c r="K464" s="16">
        <f t="shared" si="5"/>
        <v>6.442011687</v>
      </c>
      <c r="L464" s="20">
        <f t="shared" si="6"/>
        <v>5337.301587</v>
      </c>
      <c r="M464" s="25">
        <f t="shared" si="7"/>
        <v>2.87375986</v>
      </c>
      <c r="N464" s="25">
        <f t="shared" si="8"/>
        <v>15873.01587</v>
      </c>
      <c r="O464" s="25">
        <f t="shared" si="10"/>
        <v>6629288.381</v>
      </c>
    </row>
    <row r="465" ht="15.75" customHeight="1">
      <c r="A465" s="7">
        <v>42829.0</v>
      </c>
      <c r="B465" s="20">
        <v>2.944360863823E12</v>
      </c>
      <c r="C465" s="16">
        <f t="shared" si="1"/>
        <v>2.944360864</v>
      </c>
      <c r="D465" s="16">
        <f t="shared" si="2"/>
        <v>1.6</v>
      </c>
      <c r="E465" s="16">
        <f t="shared" si="3"/>
        <v>4.710977382</v>
      </c>
      <c r="F465" s="25">
        <f t="shared" si="4"/>
        <v>113.0634572</v>
      </c>
      <c r="G465" s="25">
        <f t="shared" si="12"/>
        <v>9525.412616</v>
      </c>
      <c r="H465" s="26">
        <v>8.29</v>
      </c>
      <c r="I465" s="16">
        <v>2.202</v>
      </c>
      <c r="J465" s="1">
        <v>25.0</v>
      </c>
      <c r="K465" s="16">
        <f t="shared" si="5"/>
        <v>6.915714797</v>
      </c>
      <c r="L465" s="20">
        <f t="shared" si="6"/>
        <v>5647.138965</v>
      </c>
      <c r="M465" s="25">
        <f t="shared" si="7"/>
        <v>3.003205461</v>
      </c>
      <c r="N465" s="25">
        <f t="shared" si="8"/>
        <v>16348.77384</v>
      </c>
      <c r="O465" s="25">
        <f t="shared" si="10"/>
        <v>6645637.155</v>
      </c>
    </row>
    <row r="466" ht="15.75" customHeight="1">
      <c r="A466" s="7">
        <v>42830.0</v>
      </c>
      <c r="B466" s="20">
        <v>2.965793484563E12</v>
      </c>
      <c r="C466" s="16">
        <f t="shared" si="1"/>
        <v>2.965793485</v>
      </c>
      <c r="D466" s="16">
        <f t="shared" si="2"/>
        <v>1.6</v>
      </c>
      <c r="E466" s="16">
        <f t="shared" si="3"/>
        <v>4.745269575</v>
      </c>
      <c r="F466" s="25">
        <f t="shared" si="4"/>
        <v>113.8864698</v>
      </c>
      <c r="G466" s="25">
        <f t="shared" si="12"/>
        <v>9639.299086</v>
      </c>
      <c r="H466" s="26">
        <v>11.09</v>
      </c>
      <c r="I466" s="16">
        <v>2.408</v>
      </c>
      <c r="J466" s="1">
        <v>25.0</v>
      </c>
      <c r="K466" s="16">
        <f t="shared" si="5"/>
        <v>7.617739425</v>
      </c>
      <c r="L466" s="20">
        <f t="shared" si="6"/>
        <v>6908.222591</v>
      </c>
      <c r="M466" s="25">
        <f t="shared" si="7"/>
        <v>2.472845981</v>
      </c>
      <c r="N466" s="25">
        <f t="shared" si="8"/>
        <v>14950.16611</v>
      </c>
      <c r="O466" s="25">
        <f t="shared" si="10"/>
        <v>6660587.321</v>
      </c>
    </row>
    <row r="467" ht="15.75" customHeight="1">
      <c r="A467" s="7">
        <v>42831.0</v>
      </c>
      <c r="B467" s="20">
        <v>2.848749447261E12</v>
      </c>
      <c r="C467" s="16">
        <f t="shared" si="1"/>
        <v>2.848749447</v>
      </c>
      <c r="D467" s="16">
        <f t="shared" si="2"/>
        <v>1.6</v>
      </c>
      <c r="E467" s="16">
        <f t="shared" si="3"/>
        <v>4.557999116</v>
      </c>
      <c r="F467" s="25">
        <f t="shared" si="4"/>
        <v>109.3919788</v>
      </c>
      <c r="G467" s="25">
        <f t="shared" si="12"/>
        <v>9748.691064</v>
      </c>
      <c r="H467" s="26">
        <v>10.25</v>
      </c>
      <c r="I467" s="16">
        <v>2.264</v>
      </c>
      <c r="J467" s="1">
        <v>25.0</v>
      </c>
      <c r="K467" s="16">
        <f t="shared" si="5"/>
        <v>6.879539999</v>
      </c>
      <c r="L467" s="20">
        <f t="shared" si="6"/>
        <v>6791.077739</v>
      </c>
      <c r="M467" s="25">
        <f t="shared" si="7"/>
        <v>2.416228682</v>
      </c>
      <c r="N467" s="25">
        <f t="shared" si="8"/>
        <v>15901.06007</v>
      </c>
      <c r="O467" s="25">
        <f t="shared" si="10"/>
        <v>6676488.381</v>
      </c>
    </row>
    <row r="468" ht="15.75" customHeight="1">
      <c r="A468" s="7">
        <v>42832.0</v>
      </c>
      <c r="B468" s="20">
        <v>2.991462460793E12</v>
      </c>
      <c r="C468" s="16">
        <f t="shared" si="1"/>
        <v>2.991462461</v>
      </c>
      <c r="D468" s="16">
        <f t="shared" si="2"/>
        <v>1.6</v>
      </c>
      <c r="E468" s="16">
        <f t="shared" si="3"/>
        <v>4.786339937</v>
      </c>
      <c r="F468" s="25">
        <f t="shared" si="4"/>
        <v>114.8721585</v>
      </c>
      <c r="G468" s="25">
        <f t="shared" si="12"/>
        <v>9863.563223</v>
      </c>
      <c r="H468" s="26">
        <v>9.37</v>
      </c>
      <c r="I468" s="16">
        <v>2.544</v>
      </c>
      <c r="J468" s="1">
        <v>25.0</v>
      </c>
      <c r="K468" s="16">
        <f t="shared" si="5"/>
        <v>8.117632534</v>
      </c>
      <c r="L468" s="20">
        <f t="shared" si="6"/>
        <v>5524.764151</v>
      </c>
      <c r="M468" s="25">
        <f t="shared" si="7"/>
        <v>3.118834271</v>
      </c>
      <c r="N468" s="25">
        <f t="shared" si="8"/>
        <v>14150.9434</v>
      </c>
      <c r="O468" s="25">
        <f t="shared" si="10"/>
        <v>6690639.325</v>
      </c>
    </row>
    <row r="469" ht="15.75" customHeight="1">
      <c r="A469" s="7">
        <v>42833.0</v>
      </c>
      <c r="B469" s="20">
        <v>2.628335113222E12</v>
      </c>
      <c r="C469" s="16">
        <f t="shared" si="1"/>
        <v>2.628335113</v>
      </c>
      <c r="D469" s="16">
        <f t="shared" si="2"/>
        <v>1.6</v>
      </c>
      <c r="E469" s="16">
        <f t="shared" si="3"/>
        <v>4.205336181</v>
      </c>
      <c r="F469" s="25">
        <f t="shared" si="4"/>
        <v>100.9280683</v>
      </c>
      <c r="G469" s="25">
        <f t="shared" si="12"/>
        <v>9964.491291</v>
      </c>
      <c r="H469" s="26">
        <v>9.92</v>
      </c>
      <c r="I469" s="16">
        <v>2.863</v>
      </c>
      <c r="J469" s="1">
        <v>25.0</v>
      </c>
      <c r="K469" s="16">
        <f t="shared" si="5"/>
        <v>8.026584991</v>
      </c>
      <c r="L469" s="20">
        <f t="shared" si="6"/>
        <v>5197.345442</v>
      </c>
      <c r="M469" s="25">
        <f t="shared" si="7"/>
        <v>2.912873585</v>
      </c>
      <c r="N469" s="25">
        <f t="shared" si="8"/>
        <v>12574.22284</v>
      </c>
      <c r="O469" s="25">
        <f t="shared" si="10"/>
        <v>6703213.548</v>
      </c>
    </row>
    <row r="470" ht="15.75" customHeight="1">
      <c r="A470" s="7">
        <v>42834.0</v>
      </c>
      <c r="B470" s="20">
        <v>2.704636830061E12</v>
      </c>
      <c r="C470" s="16">
        <f t="shared" si="1"/>
        <v>2.70463683</v>
      </c>
      <c r="D470" s="16">
        <f t="shared" si="2"/>
        <v>1.6</v>
      </c>
      <c r="E470" s="16">
        <f t="shared" si="3"/>
        <v>4.327418928</v>
      </c>
      <c r="F470" s="25">
        <f t="shared" si="4"/>
        <v>103.8580543</v>
      </c>
      <c r="G470" s="25">
        <f t="shared" si="12"/>
        <v>10068.34935</v>
      </c>
      <c r="H470" s="26">
        <v>8.71</v>
      </c>
      <c r="I470" s="16">
        <v>2.553</v>
      </c>
      <c r="J470" s="1">
        <v>25.0</v>
      </c>
      <c r="K470" s="16">
        <f t="shared" si="5"/>
        <v>7.365267016</v>
      </c>
      <c r="L470" s="20">
        <f t="shared" si="6"/>
        <v>5117.508813</v>
      </c>
      <c r="M470" s="25">
        <f t="shared" si="7"/>
        <v>3.044197618</v>
      </c>
      <c r="N470" s="25">
        <f t="shared" si="8"/>
        <v>14101.05758</v>
      </c>
      <c r="O470" s="25">
        <f t="shared" si="10"/>
        <v>6717314.605</v>
      </c>
    </row>
    <row r="471" ht="15.75" customHeight="1">
      <c r="A471" s="7">
        <v>42835.0</v>
      </c>
      <c r="B471" s="20">
        <v>2.776298687791E12</v>
      </c>
      <c r="C471" s="16">
        <f t="shared" si="1"/>
        <v>2.776298688</v>
      </c>
      <c r="D471" s="16">
        <f t="shared" si="2"/>
        <v>1.6</v>
      </c>
      <c r="E471" s="16">
        <f t="shared" si="3"/>
        <v>4.4420779</v>
      </c>
      <c r="F471" s="25">
        <f t="shared" si="4"/>
        <v>106.6098696</v>
      </c>
      <c r="G471" s="25">
        <f t="shared" si="12"/>
        <v>10174.95922</v>
      </c>
      <c r="H471" s="26">
        <v>8.92</v>
      </c>
      <c r="I471" s="16">
        <v>2.692</v>
      </c>
      <c r="J471" s="1">
        <v>25.0</v>
      </c>
      <c r="K471" s="16">
        <f t="shared" si="5"/>
        <v>7.972049139</v>
      </c>
      <c r="L471" s="20">
        <f t="shared" si="6"/>
        <v>4970.282318</v>
      </c>
      <c r="M471" s="25">
        <f t="shared" si="7"/>
        <v>3.217418935</v>
      </c>
      <c r="N471" s="25">
        <f t="shared" si="8"/>
        <v>13372.95691</v>
      </c>
      <c r="O471" s="25">
        <f t="shared" si="10"/>
        <v>6730687.562</v>
      </c>
    </row>
    <row r="472" ht="15.75" customHeight="1">
      <c r="A472" s="7">
        <v>42836.0</v>
      </c>
      <c r="B472" s="20">
        <v>2.506674768171E12</v>
      </c>
      <c r="C472" s="16">
        <f t="shared" si="1"/>
        <v>2.506674768</v>
      </c>
      <c r="D472" s="16">
        <f t="shared" si="2"/>
        <v>1.6</v>
      </c>
      <c r="E472" s="16">
        <f t="shared" si="3"/>
        <v>4.010679629</v>
      </c>
      <c r="F472" s="25">
        <f t="shared" si="4"/>
        <v>96.2563111</v>
      </c>
      <c r="G472" s="25">
        <f t="shared" si="12"/>
        <v>10271.21553</v>
      </c>
      <c r="H472" s="26">
        <v>8.85</v>
      </c>
      <c r="I472" s="16">
        <v>2.595</v>
      </c>
      <c r="J472" s="1">
        <v>25.0</v>
      </c>
      <c r="K472" s="16">
        <f t="shared" si="5"/>
        <v>6.938475758</v>
      </c>
      <c r="L472" s="20">
        <f t="shared" si="6"/>
        <v>5115.606936</v>
      </c>
      <c r="M472" s="25">
        <f t="shared" si="7"/>
        <v>2.822430817</v>
      </c>
      <c r="N472" s="25">
        <f t="shared" si="8"/>
        <v>13872.83237</v>
      </c>
      <c r="O472" s="25">
        <f t="shared" si="10"/>
        <v>6744560.395</v>
      </c>
    </row>
    <row r="473" ht="15.75" customHeight="1">
      <c r="A473" s="7">
        <v>42837.0</v>
      </c>
      <c r="B473" s="20">
        <v>2.705040792851E12</v>
      </c>
      <c r="C473" s="16">
        <f t="shared" si="1"/>
        <v>2.705040793</v>
      </c>
      <c r="D473" s="16">
        <f t="shared" si="2"/>
        <v>1.6</v>
      </c>
      <c r="E473" s="16">
        <f t="shared" si="3"/>
        <v>4.328065269</v>
      </c>
      <c r="F473" s="25">
        <f t="shared" si="4"/>
        <v>103.8735664</v>
      </c>
      <c r="G473" s="25">
        <f t="shared" si="12"/>
        <v>10375.08909</v>
      </c>
      <c r="H473" s="26">
        <v>10.79</v>
      </c>
      <c r="I473" s="16">
        <v>2.462</v>
      </c>
      <c r="J473" s="1">
        <v>25.0</v>
      </c>
      <c r="K473" s="16">
        <f t="shared" si="5"/>
        <v>7.103797794</v>
      </c>
      <c r="L473" s="20">
        <f t="shared" si="6"/>
        <v>6573.923639</v>
      </c>
      <c r="M473" s="25">
        <f t="shared" si="7"/>
        <v>2.37012716</v>
      </c>
      <c r="N473" s="25">
        <f t="shared" si="8"/>
        <v>14622.25833</v>
      </c>
      <c r="O473" s="25">
        <f t="shared" si="10"/>
        <v>6759182.653</v>
      </c>
    </row>
    <row r="474" ht="15.75" customHeight="1">
      <c r="A474" s="7">
        <v>42838.0</v>
      </c>
      <c r="B474" s="20">
        <v>2.603658478815E12</v>
      </c>
      <c r="C474" s="16">
        <f t="shared" si="1"/>
        <v>2.603658479</v>
      </c>
      <c r="D474" s="16">
        <f t="shared" si="2"/>
        <v>1.6</v>
      </c>
      <c r="E474" s="16">
        <f t="shared" si="3"/>
        <v>4.165853566</v>
      </c>
      <c r="F474" s="25">
        <f t="shared" si="4"/>
        <v>99.98048559</v>
      </c>
      <c r="G474" s="25">
        <f t="shared" si="12"/>
        <v>10475.06958</v>
      </c>
      <c r="H474" s="26">
        <v>10.15</v>
      </c>
      <c r="I474" s="16">
        <v>2.496</v>
      </c>
      <c r="J474" s="1">
        <v>25.0</v>
      </c>
      <c r="K474" s="16">
        <f t="shared" si="5"/>
        <v>6.931980334</v>
      </c>
      <c r="L474" s="20">
        <f t="shared" si="6"/>
        <v>6099.759615</v>
      </c>
      <c r="M474" s="25">
        <f t="shared" si="7"/>
        <v>2.458633419</v>
      </c>
      <c r="N474" s="25">
        <f t="shared" si="8"/>
        <v>14423.07692</v>
      </c>
      <c r="O474" s="25">
        <f t="shared" si="10"/>
        <v>6773605.73</v>
      </c>
    </row>
    <row r="475" ht="15.75" customHeight="1">
      <c r="A475" s="7">
        <v>42839.0</v>
      </c>
      <c r="B475" s="20">
        <v>2.646190270303E12</v>
      </c>
      <c r="C475" s="16">
        <f t="shared" si="1"/>
        <v>2.64619027</v>
      </c>
      <c r="D475" s="16">
        <f t="shared" si="2"/>
        <v>1.6</v>
      </c>
      <c r="E475" s="16">
        <f t="shared" si="3"/>
        <v>4.233904432</v>
      </c>
      <c r="F475" s="25">
        <f t="shared" si="4"/>
        <v>101.6137064</v>
      </c>
      <c r="G475" s="25">
        <f t="shared" si="12"/>
        <v>10576.68328</v>
      </c>
      <c r="H475" s="26">
        <v>10.39</v>
      </c>
      <c r="I475" s="16">
        <v>2.513</v>
      </c>
      <c r="J475" s="1">
        <v>25.0</v>
      </c>
      <c r="K475" s="16">
        <f t="shared" si="5"/>
        <v>7.093201226</v>
      </c>
      <c r="L475" s="20">
        <f t="shared" si="6"/>
        <v>6201.750895</v>
      </c>
      <c r="M475" s="25">
        <f t="shared" si="7"/>
        <v>2.457702061</v>
      </c>
      <c r="N475" s="25">
        <f t="shared" si="8"/>
        <v>14325.50736</v>
      </c>
      <c r="O475" s="25">
        <f t="shared" si="10"/>
        <v>6787931.237</v>
      </c>
    </row>
    <row r="476" ht="15.75" customHeight="1">
      <c r="A476" s="7">
        <v>42840.0</v>
      </c>
      <c r="B476" s="20">
        <v>2.763365560101E12</v>
      </c>
      <c r="C476" s="16">
        <f t="shared" si="1"/>
        <v>2.76336556</v>
      </c>
      <c r="D476" s="16">
        <f t="shared" si="2"/>
        <v>1.6</v>
      </c>
      <c r="E476" s="16">
        <f t="shared" si="3"/>
        <v>4.421384896</v>
      </c>
      <c r="F476" s="25">
        <f t="shared" si="4"/>
        <v>106.1132375</v>
      </c>
      <c r="G476" s="25">
        <f t="shared" si="12"/>
        <v>10682.79652</v>
      </c>
      <c r="H476" s="26">
        <v>10.79</v>
      </c>
      <c r="I476" s="16">
        <v>2.432</v>
      </c>
      <c r="J476" s="1">
        <v>25.0</v>
      </c>
      <c r="K476" s="16">
        <f t="shared" si="5"/>
        <v>7.168538712</v>
      </c>
      <c r="L476" s="20">
        <f t="shared" si="6"/>
        <v>6655.016447</v>
      </c>
      <c r="M476" s="25">
        <f t="shared" si="7"/>
        <v>2.391727466</v>
      </c>
      <c r="N476" s="25">
        <f t="shared" si="8"/>
        <v>14802.63158</v>
      </c>
      <c r="O476" s="25">
        <f t="shared" si="10"/>
        <v>6802733.869</v>
      </c>
    </row>
    <row r="477" ht="15.75" customHeight="1">
      <c r="A477" s="7">
        <v>42841.0</v>
      </c>
      <c r="B477" s="20">
        <v>2.657520414912E12</v>
      </c>
      <c r="C477" s="16">
        <f t="shared" si="1"/>
        <v>2.657520415</v>
      </c>
      <c r="D477" s="16">
        <f t="shared" si="2"/>
        <v>1.6</v>
      </c>
      <c r="E477" s="16">
        <f t="shared" si="3"/>
        <v>4.252032664</v>
      </c>
      <c r="F477" s="25">
        <f t="shared" si="4"/>
        <v>102.0487839</v>
      </c>
      <c r="G477" s="25">
        <f t="shared" si="12"/>
        <v>10784.84531</v>
      </c>
      <c r="H477" s="26">
        <v>10.71</v>
      </c>
      <c r="I477" s="16">
        <v>2.581</v>
      </c>
      <c r="J477" s="1">
        <v>25.0</v>
      </c>
      <c r="K477" s="16">
        <f t="shared" si="5"/>
        <v>7.31633087</v>
      </c>
      <c r="L477" s="20">
        <f t="shared" si="6"/>
        <v>6224.331654</v>
      </c>
      <c r="M477" s="25">
        <f t="shared" si="7"/>
        <v>2.459270881</v>
      </c>
      <c r="N477" s="25">
        <f t="shared" si="8"/>
        <v>13948.08214</v>
      </c>
      <c r="O477" s="25">
        <f t="shared" si="10"/>
        <v>6816681.951</v>
      </c>
    </row>
    <row r="478" ht="15.75" customHeight="1">
      <c r="A478" s="7">
        <v>42842.0</v>
      </c>
      <c r="B478" s="20">
        <v>2.945694380006E12</v>
      </c>
      <c r="C478" s="16">
        <f t="shared" si="1"/>
        <v>2.94569438</v>
      </c>
      <c r="D478" s="16">
        <f t="shared" si="2"/>
        <v>1.6</v>
      </c>
      <c r="E478" s="16">
        <f t="shared" si="3"/>
        <v>4.713111008</v>
      </c>
      <c r="F478" s="25">
        <f t="shared" si="4"/>
        <v>113.1146642</v>
      </c>
      <c r="G478" s="25">
        <f t="shared" si="12"/>
        <v>10897.95997</v>
      </c>
      <c r="H478" s="26">
        <v>10.42</v>
      </c>
      <c r="I478" s="16">
        <v>1.941</v>
      </c>
      <c r="J478" s="1">
        <v>25.0</v>
      </c>
      <c r="K478" s="16">
        <f t="shared" si="5"/>
        <v>6.098765644</v>
      </c>
      <c r="L478" s="20">
        <f t="shared" si="6"/>
        <v>8052.550232</v>
      </c>
      <c r="M478" s="25">
        <f t="shared" si="7"/>
        <v>2.107059148</v>
      </c>
      <c r="N478" s="25">
        <f t="shared" si="8"/>
        <v>18547.14065</v>
      </c>
      <c r="O478" s="25">
        <f t="shared" si="10"/>
        <v>6835229.092</v>
      </c>
    </row>
    <row r="479" ht="15.75" customHeight="1">
      <c r="A479" s="7">
        <v>42843.0</v>
      </c>
      <c r="B479" s="20">
        <v>3.896649361054E12</v>
      </c>
      <c r="C479" s="16">
        <f t="shared" si="1"/>
        <v>3.896649361</v>
      </c>
      <c r="D479" s="16">
        <f t="shared" si="2"/>
        <v>1.6</v>
      </c>
      <c r="E479" s="16">
        <f t="shared" si="3"/>
        <v>6.234638978</v>
      </c>
      <c r="F479" s="25">
        <f t="shared" si="4"/>
        <v>149.6313355</v>
      </c>
      <c r="G479" s="25">
        <f t="shared" si="12"/>
        <v>11047.59131</v>
      </c>
      <c r="H479" s="26">
        <v>10.32</v>
      </c>
      <c r="I479" s="16">
        <v>1.951</v>
      </c>
      <c r="J479" s="1">
        <v>25.0</v>
      </c>
      <c r="K479" s="16">
        <f t="shared" si="5"/>
        <v>8.109187097</v>
      </c>
      <c r="L479" s="20">
        <f t="shared" si="6"/>
        <v>7934.392619</v>
      </c>
      <c r="M479" s="25">
        <f t="shared" si="7"/>
        <v>2.828786197</v>
      </c>
      <c r="N479" s="25">
        <f t="shared" si="8"/>
        <v>18452.07586</v>
      </c>
      <c r="O479" s="25">
        <f t="shared" si="10"/>
        <v>6853681.167</v>
      </c>
    </row>
    <row r="480" ht="15.75" customHeight="1">
      <c r="A480" s="7">
        <v>42844.0</v>
      </c>
      <c r="B480" s="20">
        <v>3.887294265301E12</v>
      </c>
      <c r="C480" s="16">
        <f t="shared" si="1"/>
        <v>3.887294265</v>
      </c>
      <c r="D480" s="16">
        <f t="shared" si="2"/>
        <v>1.6</v>
      </c>
      <c r="E480" s="16">
        <f t="shared" si="3"/>
        <v>6.219670824</v>
      </c>
      <c r="F480" s="25">
        <f t="shared" si="4"/>
        <v>149.2720998</v>
      </c>
      <c r="G480" s="25">
        <f t="shared" si="12"/>
        <v>11196.86341</v>
      </c>
      <c r="H480" s="26">
        <v>9.66</v>
      </c>
      <c r="I480" s="16">
        <v>1.856</v>
      </c>
      <c r="J480" s="1">
        <v>25.0</v>
      </c>
      <c r="K480" s="16">
        <f t="shared" si="5"/>
        <v>7.695806033</v>
      </c>
      <c r="L480" s="20">
        <f t="shared" si="6"/>
        <v>7807.112069</v>
      </c>
      <c r="M480" s="25">
        <f t="shared" si="7"/>
        <v>2.868002249</v>
      </c>
      <c r="N480" s="25">
        <f t="shared" si="8"/>
        <v>19396.55172</v>
      </c>
      <c r="O480" s="25">
        <f t="shared" si="10"/>
        <v>6873077.719</v>
      </c>
    </row>
    <row r="481" ht="15.75" customHeight="1">
      <c r="A481" s="7">
        <v>42845.0</v>
      </c>
      <c r="B481" s="20">
        <v>3.939126523956E12</v>
      </c>
      <c r="C481" s="16">
        <f t="shared" si="1"/>
        <v>3.939126524</v>
      </c>
      <c r="D481" s="16">
        <f t="shared" si="2"/>
        <v>1.6</v>
      </c>
      <c r="E481" s="16">
        <f t="shared" si="3"/>
        <v>6.302602438</v>
      </c>
      <c r="F481" s="25">
        <f t="shared" si="4"/>
        <v>151.2624585</v>
      </c>
      <c r="G481" s="25">
        <f t="shared" si="12"/>
        <v>11348.12586</v>
      </c>
      <c r="H481" s="26">
        <v>10.33</v>
      </c>
      <c r="I481" s="16">
        <v>2.133</v>
      </c>
      <c r="J481" s="1">
        <v>25.0</v>
      </c>
      <c r="K481" s="16">
        <f t="shared" si="5"/>
        <v>8.962300667</v>
      </c>
      <c r="L481" s="20">
        <f t="shared" si="6"/>
        <v>7264.416315</v>
      </c>
      <c r="M481" s="25">
        <f t="shared" si="7"/>
        <v>3.123357445</v>
      </c>
      <c r="N481" s="25">
        <f t="shared" si="8"/>
        <v>16877.63713</v>
      </c>
      <c r="O481" s="25">
        <f t="shared" si="10"/>
        <v>6889955.356</v>
      </c>
    </row>
    <row r="482" ht="15.75" customHeight="1">
      <c r="A482" s="7">
        <v>42846.0</v>
      </c>
      <c r="B482" s="20">
        <v>4.167210827104E12</v>
      </c>
      <c r="C482" s="16">
        <f t="shared" si="1"/>
        <v>4.167210827</v>
      </c>
      <c r="D482" s="16">
        <f t="shared" si="2"/>
        <v>1.6</v>
      </c>
      <c r="E482" s="16">
        <f t="shared" si="3"/>
        <v>6.667537323</v>
      </c>
      <c r="F482" s="25">
        <f t="shared" si="4"/>
        <v>160.0208958</v>
      </c>
      <c r="G482" s="25">
        <f t="shared" si="12"/>
        <v>11508.14676</v>
      </c>
      <c r="H482" s="26">
        <v>11.23</v>
      </c>
      <c r="I482" s="16">
        <v>2.509</v>
      </c>
      <c r="J482" s="1">
        <v>25.0</v>
      </c>
      <c r="K482" s="16">
        <f t="shared" si="5"/>
        <v>11.15256743</v>
      </c>
      <c r="L482" s="20">
        <f t="shared" si="6"/>
        <v>6713.830211</v>
      </c>
      <c r="M482" s="25">
        <f t="shared" si="7"/>
        <v>3.575177448</v>
      </c>
      <c r="N482" s="25">
        <f t="shared" si="8"/>
        <v>14348.34595</v>
      </c>
      <c r="O482" s="25">
        <f t="shared" si="10"/>
        <v>6904303.702</v>
      </c>
    </row>
    <row r="483" ht="15.75" customHeight="1">
      <c r="A483" s="7">
        <v>42847.0</v>
      </c>
      <c r="B483" s="20">
        <v>3.56282617908E12</v>
      </c>
      <c r="C483" s="16">
        <f t="shared" si="1"/>
        <v>3.562826179</v>
      </c>
      <c r="D483" s="16">
        <f t="shared" si="2"/>
        <v>1.6</v>
      </c>
      <c r="E483" s="16">
        <f t="shared" si="3"/>
        <v>5.700521887</v>
      </c>
      <c r="F483" s="25">
        <f t="shared" si="4"/>
        <v>136.8125253</v>
      </c>
      <c r="G483" s="25">
        <f t="shared" si="12"/>
        <v>11644.95929</v>
      </c>
      <c r="H483" s="26">
        <v>13.06</v>
      </c>
      <c r="I483" s="16">
        <v>2.581</v>
      </c>
      <c r="J483" s="1">
        <v>25.0</v>
      </c>
      <c r="K483" s="16">
        <f t="shared" si="5"/>
        <v>9.808697993</v>
      </c>
      <c r="L483" s="20">
        <f t="shared" si="6"/>
        <v>7590.081364</v>
      </c>
      <c r="M483" s="25">
        <f t="shared" si="7"/>
        <v>2.703775863</v>
      </c>
      <c r="N483" s="25">
        <f t="shared" si="8"/>
        <v>13948.08214</v>
      </c>
      <c r="O483" s="25">
        <f t="shared" si="10"/>
        <v>6918251.784</v>
      </c>
    </row>
    <row r="484" ht="15.75" customHeight="1">
      <c r="A484" s="7">
        <v>42848.0</v>
      </c>
      <c r="B484" s="20">
        <v>3.774774655791E12</v>
      </c>
      <c r="C484" s="16">
        <f t="shared" si="1"/>
        <v>3.774774656</v>
      </c>
      <c r="D484" s="16">
        <f t="shared" si="2"/>
        <v>1.6</v>
      </c>
      <c r="E484" s="16">
        <f t="shared" si="3"/>
        <v>6.039639449</v>
      </c>
      <c r="F484" s="25">
        <f t="shared" si="4"/>
        <v>144.9513468</v>
      </c>
      <c r="G484" s="25">
        <f t="shared" si="12"/>
        <v>11789.91063</v>
      </c>
      <c r="H484" s="26">
        <v>13.94</v>
      </c>
      <c r="I484" s="16">
        <v>2.474</v>
      </c>
      <c r="J484" s="1">
        <v>25.0</v>
      </c>
      <c r="K484" s="16">
        <f t="shared" si="5"/>
        <v>9.961378665</v>
      </c>
      <c r="L484" s="20">
        <f t="shared" si="6"/>
        <v>8451.899757</v>
      </c>
      <c r="M484" s="25">
        <f t="shared" si="7"/>
        <v>2.572522467</v>
      </c>
      <c r="N484" s="25">
        <f t="shared" si="8"/>
        <v>14551.33387</v>
      </c>
      <c r="O484" s="25">
        <f t="shared" si="10"/>
        <v>6932803.118</v>
      </c>
    </row>
    <row r="485" ht="15.75" customHeight="1">
      <c r="A485" s="7">
        <v>42849.0</v>
      </c>
      <c r="B485" s="20">
        <v>4.12517948018E12</v>
      </c>
      <c r="C485" s="16">
        <f t="shared" si="1"/>
        <v>4.12517948</v>
      </c>
      <c r="D485" s="16">
        <f t="shared" si="2"/>
        <v>1.6</v>
      </c>
      <c r="E485" s="16">
        <f t="shared" si="3"/>
        <v>6.600287168</v>
      </c>
      <c r="F485" s="25">
        <f t="shared" si="4"/>
        <v>158.406892</v>
      </c>
      <c r="G485" s="25">
        <f t="shared" si="12"/>
        <v>11948.31752</v>
      </c>
      <c r="H485" s="26">
        <v>14.97</v>
      </c>
      <c r="I485" s="16">
        <v>2.179</v>
      </c>
      <c r="J485" s="1">
        <v>25.0</v>
      </c>
      <c r="K485" s="16">
        <f t="shared" si="5"/>
        <v>9.58801716</v>
      </c>
      <c r="L485" s="20">
        <f t="shared" si="6"/>
        <v>10305.18587</v>
      </c>
      <c r="M485" s="25">
        <f t="shared" si="7"/>
        <v>2.30573559</v>
      </c>
      <c r="N485" s="25">
        <f t="shared" si="8"/>
        <v>16521.34006</v>
      </c>
      <c r="O485" s="25">
        <f t="shared" si="10"/>
        <v>6949324.458</v>
      </c>
    </row>
    <row r="486" ht="15.75" customHeight="1">
      <c r="A486" s="7">
        <v>42850.0</v>
      </c>
      <c r="B486" s="20">
        <v>4.349515418991E12</v>
      </c>
      <c r="C486" s="16">
        <f t="shared" si="1"/>
        <v>4.349515419</v>
      </c>
      <c r="D486" s="16">
        <f t="shared" si="2"/>
        <v>1.6</v>
      </c>
      <c r="E486" s="16">
        <f t="shared" si="3"/>
        <v>6.95922467</v>
      </c>
      <c r="F486" s="25">
        <f t="shared" si="4"/>
        <v>167.0213921</v>
      </c>
      <c r="G486" s="25">
        <f t="shared" si="12"/>
        <v>12115.33892</v>
      </c>
      <c r="H486" s="26">
        <v>15.21</v>
      </c>
      <c r="I486" s="16">
        <v>2.304</v>
      </c>
      <c r="J486" s="1">
        <v>25.0</v>
      </c>
      <c r="K486" s="16">
        <f t="shared" si="5"/>
        <v>10.68936909</v>
      </c>
      <c r="L486" s="20">
        <f t="shared" si="6"/>
        <v>9902.34375</v>
      </c>
      <c r="M486" s="25">
        <f t="shared" si="7"/>
        <v>2.530028188</v>
      </c>
      <c r="N486" s="25">
        <f t="shared" si="8"/>
        <v>15625</v>
      </c>
      <c r="O486" s="25">
        <f t="shared" si="10"/>
        <v>6964949.458</v>
      </c>
    </row>
    <row r="487" ht="15.75" customHeight="1">
      <c r="A487" s="7">
        <v>42851.0</v>
      </c>
      <c r="B487" s="20">
        <v>4.033531710554E12</v>
      </c>
      <c r="C487" s="16">
        <f t="shared" si="1"/>
        <v>4.033531711</v>
      </c>
      <c r="D487" s="16">
        <f t="shared" si="2"/>
        <v>1.6</v>
      </c>
      <c r="E487" s="16">
        <f t="shared" si="3"/>
        <v>6.453650737</v>
      </c>
      <c r="F487" s="25">
        <f t="shared" si="4"/>
        <v>154.8876177</v>
      </c>
      <c r="G487" s="25">
        <f t="shared" si="12"/>
        <v>12270.22653</v>
      </c>
      <c r="H487" s="26">
        <v>14.85</v>
      </c>
      <c r="I487" s="16">
        <v>2.311</v>
      </c>
      <c r="J487" s="1">
        <v>25.0</v>
      </c>
      <c r="K487" s="16">
        <f t="shared" si="5"/>
        <v>9.942924569</v>
      </c>
      <c r="L487" s="20">
        <f t="shared" si="6"/>
        <v>9638.684552</v>
      </c>
      <c r="M487" s="25">
        <f t="shared" si="7"/>
        <v>2.410405956</v>
      </c>
      <c r="N487" s="25">
        <f t="shared" si="8"/>
        <v>15577.672</v>
      </c>
      <c r="O487" s="25">
        <f t="shared" si="10"/>
        <v>6980527.13</v>
      </c>
    </row>
    <row r="488" ht="15.75" customHeight="1">
      <c r="A488" s="7">
        <v>42852.0</v>
      </c>
      <c r="B488" s="20">
        <v>4.211238720223E12</v>
      </c>
      <c r="C488" s="16">
        <f t="shared" si="1"/>
        <v>4.21123872</v>
      </c>
      <c r="D488" s="16">
        <f t="shared" si="2"/>
        <v>1.6</v>
      </c>
      <c r="E488" s="16">
        <f t="shared" si="3"/>
        <v>6.737981952</v>
      </c>
      <c r="F488" s="25">
        <f t="shared" si="4"/>
        <v>161.7115669</v>
      </c>
      <c r="G488" s="25">
        <f t="shared" si="12"/>
        <v>12431.9381</v>
      </c>
      <c r="H488" s="26">
        <v>14.62</v>
      </c>
      <c r="I488" s="16">
        <v>2.738</v>
      </c>
      <c r="J488" s="1">
        <v>25.0</v>
      </c>
      <c r="K488" s="16">
        <f t="shared" si="5"/>
        <v>12.29906306</v>
      </c>
      <c r="L488" s="20">
        <f t="shared" si="6"/>
        <v>8009.495982</v>
      </c>
      <c r="M488" s="25">
        <f t="shared" si="7"/>
        <v>3.028497059</v>
      </c>
      <c r="N488" s="25">
        <f t="shared" si="8"/>
        <v>13148.28342</v>
      </c>
      <c r="O488" s="25">
        <f t="shared" si="10"/>
        <v>6993675.414</v>
      </c>
    </row>
    <row r="489" ht="15.75" customHeight="1">
      <c r="A489" s="7">
        <v>42853.0</v>
      </c>
      <c r="B489" s="20">
        <v>3.364852272465E12</v>
      </c>
      <c r="C489" s="16">
        <f t="shared" si="1"/>
        <v>3.364852272</v>
      </c>
      <c r="D489" s="16">
        <f t="shared" si="2"/>
        <v>1.6</v>
      </c>
      <c r="E489" s="16">
        <f t="shared" si="3"/>
        <v>5.383763636</v>
      </c>
      <c r="F489" s="25">
        <f t="shared" si="4"/>
        <v>129.2103273</v>
      </c>
      <c r="G489" s="25">
        <f t="shared" si="12"/>
        <v>12561.14843</v>
      </c>
      <c r="H489" s="26">
        <v>14.34</v>
      </c>
      <c r="I489" s="16">
        <v>3.103</v>
      </c>
      <c r="J489" s="1">
        <v>25.0</v>
      </c>
      <c r="K489" s="16">
        <f t="shared" si="5"/>
        <v>11.13721237</v>
      </c>
      <c r="L489" s="20">
        <f t="shared" si="6"/>
        <v>6932.001289</v>
      </c>
      <c r="M489" s="25">
        <f t="shared" si="7"/>
        <v>2.795952897</v>
      </c>
      <c r="N489" s="25">
        <f t="shared" si="8"/>
        <v>11601.6758</v>
      </c>
      <c r="O489" s="25">
        <f t="shared" si="10"/>
        <v>7005277.09</v>
      </c>
    </row>
    <row r="490" ht="15.75" customHeight="1">
      <c r="A490" s="7">
        <v>42854.0</v>
      </c>
      <c r="B490" s="20">
        <v>3.447085236301E12</v>
      </c>
      <c r="C490" s="16">
        <f t="shared" si="1"/>
        <v>3.447085236</v>
      </c>
      <c r="D490" s="16">
        <f t="shared" si="2"/>
        <v>1.6</v>
      </c>
      <c r="E490" s="16">
        <f t="shared" si="3"/>
        <v>5.515336378</v>
      </c>
      <c r="F490" s="25">
        <f t="shared" si="4"/>
        <v>132.3680731</v>
      </c>
      <c r="G490" s="25">
        <f t="shared" si="12"/>
        <v>12693.5165</v>
      </c>
      <c r="H490" s="26">
        <v>15.74</v>
      </c>
      <c r="I490" s="16">
        <v>2.909</v>
      </c>
      <c r="J490" s="1">
        <v>25.0</v>
      </c>
      <c r="K490" s="16">
        <f t="shared" si="5"/>
        <v>10.69607568</v>
      </c>
      <c r="L490" s="20">
        <f t="shared" si="6"/>
        <v>8116.191131</v>
      </c>
      <c r="M490" s="25">
        <f t="shared" si="7"/>
        <v>2.44637055</v>
      </c>
      <c r="N490" s="25">
        <f t="shared" si="8"/>
        <v>12375.38673</v>
      </c>
      <c r="O490" s="25">
        <f t="shared" si="10"/>
        <v>7017652.476</v>
      </c>
    </row>
    <row r="491" ht="15.75" customHeight="1">
      <c r="A491" s="7">
        <v>42855.0</v>
      </c>
      <c r="B491" s="20">
        <v>3.866375075096E12</v>
      </c>
      <c r="C491" s="16">
        <f t="shared" si="1"/>
        <v>3.866375075</v>
      </c>
      <c r="D491" s="16">
        <f t="shared" si="2"/>
        <v>1.6</v>
      </c>
      <c r="E491" s="16">
        <f t="shared" si="3"/>
        <v>6.18620012</v>
      </c>
      <c r="F491" s="25">
        <f t="shared" si="4"/>
        <v>148.4688029</v>
      </c>
      <c r="G491" s="25">
        <f t="shared" si="12"/>
        <v>12841.9853</v>
      </c>
      <c r="H491" s="26">
        <v>15.71</v>
      </c>
      <c r="I491" s="16">
        <v>2.604</v>
      </c>
      <c r="J491" s="1">
        <v>25.0</v>
      </c>
      <c r="K491" s="16">
        <f t="shared" si="5"/>
        <v>10.73924341</v>
      </c>
      <c r="L491" s="20">
        <f t="shared" si="6"/>
        <v>9049.539171</v>
      </c>
      <c r="M491" s="25">
        <f t="shared" si="7"/>
        <v>2.460934199</v>
      </c>
      <c r="N491" s="25">
        <f t="shared" si="8"/>
        <v>13824.88479</v>
      </c>
      <c r="O491" s="25">
        <f t="shared" si="10"/>
        <v>7031477.361</v>
      </c>
    </row>
    <row r="492" ht="15.75" customHeight="1">
      <c r="A492" s="7">
        <v>42856.0</v>
      </c>
      <c r="B492" s="20">
        <v>3.767540406135E12</v>
      </c>
      <c r="C492" s="16">
        <f t="shared" si="1"/>
        <v>3.767540406</v>
      </c>
      <c r="D492" s="16">
        <f t="shared" si="2"/>
        <v>1.6</v>
      </c>
      <c r="E492" s="16">
        <f t="shared" si="3"/>
        <v>6.02806465</v>
      </c>
      <c r="F492" s="25">
        <f t="shared" si="4"/>
        <v>144.6735516</v>
      </c>
      <c r="G492" s="25">
        <f t="shared" si="12"/>
        <v>12986.65886</v>
      </c>
      <c r="H492" s="26">
        <v>15.92</v>
      </c>
      <c r="I492" s="16">
        <v>2.376</v>
      </c>
      <c r="J492" s="1">
        <v>25.0</v>
      </c>
      <c r="K492" s="16">
        <f t="shared" si="5"/>
        <v>9.548454405</v>
      </c>
      <c r="L492" s="20">
        <f t="shared" si="6"/>
        <v>10050.50505</v>
      </c>
      <c r="M492" s="25">
        <f t="shared" si="7"/>
        <v>2.159198232</v>
      </c>
      <c r="N492" s="25">
        <f t="shared" si="8"/>
        <v>15151.51515</v>
      </c>
      <c r="O492" s="25">
        <f t="shared" si="10"/>
        <v>7046628.876</v>
      </c>
    </row>
    <row r="493" ht="15.75" customHeight="1">
      <c r="A493" s="7">
        <v>42857.0</v>
      </c>
      <c r="B493" s="20">
        <v>4.39433705498E12</v>
      </c>
      <c r="C493" s="16">
        <f t="shared" si="1"/>
        <v>4.394337055</v>
      </c>
      <c r="D493" s="16">
        <f t="shared" si="2"/>
        <v>1.6</v>
      </c>
      <c r="E493" s="16">
        <f t="shared" si="3"/>
        <v>7.030939288</v>
      </c>
      <c r="F493" s="25">
        <f t="shared" si="4"/>
        <v>168.7425429</v>
      </c>
      <c r="G493" s="25">
        <f t="shared" si="12"/>
        <v>13155.4014</v>
      </c>
      <c r="H493" s="26">
        <v>15.9</v>
      </c>
      <c r="I493" s="16">
        <v>1.97</v>
      </c>
      <c r="J493" s="1">
        <v>25.0</v>
      </c>
      <c r="K493" s="16">
        <f t="shared" si="5"/>
        <v>9.233966932</v>
      </c>
      <c r="L493" s="20">
        <f t="shared" si="6"/>
        <v>12106.59898</v>
      </c>
      <c r="M493" s="25">
        <f t="shared" si="7"/>
        <v>2.090709494</v>
      </c>
      <c r="N493" s="25">
        <f t="shared" si="8"/>
        <v>18274.11168</v>
      </c>
      <c r="O493" s="25">
        <f t="shared" si="10"/>
        <v>7064902.988</v>
      </c>
    </row>
    <row r="494" ht="15.75" customHeight="1">
      <c r="A494" s="7">
        <v>42858.0</v>
      </c>
      <c r="B494" s="20">
        <v>4.716206169235E12</v>
      </c>
      <c r="C494" s="16">
        <f t="shared" si="1"/>
        <v>4.716206169</v>
      </c>
      <c r="D494" s="16">
        <f t="shared" si="2"/>
        <v>1.6</v>
      </c>
      <c r="E494" s="16">
        <f t="shared" si="3"/>
        <v>7.545929871</v>
      </c>
      <c r="F494" s="25">
        <f t="shared" si="4"/>
        <v>181.1023169</v>
      </c>
      <c r="G494" s="25">
        <f t="shared" si="12"/>
        <v>13336.50372</v>
      </c>
      <c r="H494" s="26">
        <v>21.04</v>
      </c>
      <c r="I494" s="16">
        <v>1.839</v>
      </c>
      <c r="J494" s="1">
        <v>25.0</v>
      </c>
      <c r="K494" s="16">
        <f t="shared" si="5"/>
        <v>9.251310022</v>
      </c>
      <c r="L494" s="20">
        <f t="shared" si="6"/>
        <v>17161.50082</v>
      </c>
      <c r="M494" s="25">
        <f t="shared" si="7"/>
        <v>1.582923768</v>
      </c>
      <c r="N494" s="25">
        <f t="shared" si="8"/>
        <v>19575.85644</v>
      </c>
      <c r="O494" s="25">
        <f t="shared" si="10"/>
        <v>7084478.844</v>
      </c>
    </row>
    <row r="495" ht="15.75" customHeight="1">
      <c r="A495" s="7">
        <v>42859.0</v>
      </c>
      <c r="B495" s="20">
        <v>5.627102038508E12</v>
      </c>
      <c r="C495" s="16">
        <f t="shared" si="1"/>
        <v>5.627102039</v>
      </c>
      <c r="D495" s="16">
        <f t="shared" si="2"/>
        <v>1.6</v>
      </c>
      <c r="E495" s="16">
        <f t="shared" si="3"/>
        <v>9.003363262</v>
      </c>
      <c r="F495" s="25">
        <f t="shared" si="4"/>
        <v>216.0807183</v>
      </c>
      <c r="G495" s="25">
        <f t="shared" si="12"/>
        <v>13552.58443</v>
      </c>
      <c r="H495" s="26">
        <v>23.39</v>
      </c>
      <c r="I495" s="16">
        <v>2.243</v>
      </c>
      <c r="J495" s="1">
        <v>25.0</v>
      </c>
      <c r="K495" s="16">
        <f t="shared" si="5"/>
        <v>13.4630292</v>
      </c>
      <c r="L495" s="20">
        <f t="shared" si="6"/>
        <v>15641.99733</v>
      </c>
      <c r="M495" s="25">
        <f t="shared" si="7"/>
        <v>2.072120783</v>
      </c>
      <c r="N495" s="25">
        <f t="shared" si="8"/>
        <v>16049.93313</v>
      </c>
      <c r="O495" s="25">
        <f t="shared" si="10"/>
        <v>7100528.777</v>
      </c>
    </row>
    <row r="496" ht="15.75" customHeight="1">
      <c r="A496" s="7">
        <v>42860.0</v>
      </c>
      <c r="B496" s="20">
        <v>5.240514770206E12</v>
      </c>
      <c r="C496" s="16">
        <f t="shared" si="1"/>
        <v>5.24051477</v>
      </c>
      <c r="D496" s="16">
        <f t="shared" si="2"/>
        <v>1.6</v>
      </c>
      <c r="E496" s="16">
        <f t="shared" si="3"/>
        <v>8.384823632</v>
      </c>
      <c r="F496" s="25">
        <f t="shared" si="4"/>
        <v>201.2357672</v>
      </c>
      <c r="G496" s="25">
        <f t="shared" si="12"/>
        <v>13753.8202</v>
      </c>
      <c r="H496" s="26">
        <v>26.27</v>
      </c>
      <c r="I496" s="16">
        <v>2.202</v>
      </c>
      <c r="J496" s="1">
        <v>25.0</v>
      </c>
      <c r="K496" s="16">
        <f t="shared" si="5"/>
        <v>12.30892109</v>
      </c>
      <c r="L496" s="20">
        <f t="shared" si="6"/>
        <v>17895.09537</v>
      </c>
      <c r="M496" s="25">
        <f t="shared" si="7"/>
        <v>1.686795429</v>
      </c>
      <c r="N496" s="25">
        <f t="shared" si="8"/>
        <v>16348.77384</v>
      </c>
      <c r="O496" s="25">
        <f t="shared" si="10"/>
        <v>7116877.551</v>
      </c>
    </row>
    <row r="497" ht="15.75" customHeight="1">
      <c r="A497" s="7">
        <v>42861.0</v>
      </c>
      <c r="B497" s="20">
        <v>5.13477071425E12</v>
      </c>
      <c r="C497" s="16">
        <f t="shared" si="1"/>
        <v>5.134770714</v>
      </c>
      <c r="D497" s="16">
        <f t="shared" si="2"/>
        <v>1.6</v>
      </c>
      <c r="E497" s="16">
        <f t="shared" si="3"/>
        <v>8.215633143</v>
      </c>
      <c r="F497" s="25">
        <f t="shared" si="4"/>
        <v>197.1751954</v>
      </c>
      <c r="G497" s="25">
        <f t="shared" si="12"/>
        <v>13950.9954</v>
      </c>
      <c r="H497" s="26">
        <v>28.16</v>
      </c>
      <c r="I497" s="16">
        <v>2.384</v>
      </c>
      <c r="J497" s="1">
        <v>25.0</v>
      </c>
      <c r="K497" s="16">
        <f t="shared" si="5"/>
        <v>13.05737961</v>
      </c>
      <c r="L497" s="20">
        <f t="shared" si="6"/>
        <v>17718.12081</v>
      </c>
      <c r="M497" s="25">
        <f t="shared" si="7"/>
        <v>1.669267279</v>
      </c>
      <c r="N497" s="25">
        <f t="shared" si="8"/>
        <v>15100.67114</v>
      </c>
      <c r="O497" s="25">
        <f t="shared" si="10"/>
        <v>7131978.222</v>
      </c>
    </row>
    <row r="498" ht="15.75" customHeight="1">
      <c r="A498" s="7">
        <v>42862.0</v>
      </c>
      <c r="B498" s="20">
        <v>5.439358222602E12</v>
      </c>
      <c r="C498" s="16">
        <f t="shared" si="1"/>
        <v>5.439358223</v>
      </c>
      <c r="D498" s="16">
        <f t="shared" si="2"/>
        <v>1.6</v>
      </c>
      <c r="E498" s="16">
        <f t="shared" si="3"/>
        <v>8.702973156</v>
      </c>
      <c r="F498" s="25">
        <f t="shared" si="4"/>
        <v>208.8713557</v>
      </c>
      <c r="G498" s="25">
        <f t="shared" si="12"/>
        <v>14159.86675</v>
      </c>
      <c r="H498" s="26">
        <v>30.29</v>
      </c>
      <c r="I498" s="16">
        <v>2.246</v>
      </c>
      <c r="J498" s="1">
        <v>25.0</v>
      </c>
      <c r="K498" s="16">
        <f t="shared" si="5"/>
        <v>13.03125181</v>
      </c>
      <c r="L498" s="20">
        <f t="shared" si="6"/>
        <v>20229.29653</v>
      </c>
      <c r="M498" s="25">
        <f t="shared" si="7"/>
        <v>1.548778689</v>
      </c>
      <c r="N498" s="25">
        <f t="shared" si="8"/>
        <v>16028.4951</v>
      </c>
      <c r="O498" s="25">
        <f t="shared" si="10"/>
        <v>7148006.718</v>
      </c>
    </row>
    <row r="499" ht="15.75" customHeight="1">
      <c r="A499" s="7">
        <v>42863.0</v>
      </c>
      <c r="B499" s="20">
        <v>5.587342941975E12</v>
      </c>
      <c r="C499" s="16">
        <f t="shared" si="1"/>
        <v>5.587342942</v>
      </c>
      <c r="D499" s="16">
        <f t="shared" si="2"/>
        <v>1.6</v>
      </c>
      <c r="E499" s="16">
        <f t="shared" si="3"/>
        <v>8.939748707</v>
      </c>
      <c r="F499" s="25">
        <f t="shared" si="4"/>
        <v>214.553969</v>
      </c>
      <c r="G499" s="25">
        <f t="shared" si="12"/>
        <v>14374.42072</v>
      </c>
      <c r="H499" s="26">
        <v>28.96</v>
      </c>
      <c r="I499" s="16">
        <v>2.323</v>
      </c>
      <c r="J499" s="1">
        <v>25.0</v>
      </c>
      <c r="K499" s="16">
        <f t="shared" si="5"/>
        <v>13.84469083</v>
      </c>
      <c r="L499" s="20">
        <f t="shared" si="6"/>
        <v>18699.95695</v>
      </c>
      <c r="M499" s="25">
        <f t="shared" si="7"/>
        <v>1.721025103</v>
      </c>
      <c r="N499" s="25">
        <f t="shared" si="8"/>
        <v>15497.20189</v>
      </c>
      <c r="O499" s="25">
        <f t="shared" si="10"/>
        <v>7163503.919</v>
      </c>
    </row>
    <row r="500" ht="15.75" customHeight="1">
      <c r="A500" s="7">
        <v>42864.0</v>
      </c>
      <c r="B500" s="20">
        <v>5.420402496082E12</v>
      </c>
      <c r="C500" s="16">
        <f t="shared" si="1"/>
        <v>5.420402496</v>
      </c>
      <c r="D500" s="16">
        <f t="shared" si="2"/>
        <v>1.6</v>
      </c>
      <c r="E500" s="16">
        <f t="shared" si="3"/>
        <v>8.672643994</v>
      </c>
      <c r="F500" s="25">
        <f t="shared" si="4"/>
        <v>208.1434558</v>
      </c>
      <c r="G500" s="25">
        <f t="shared" si="12"/>
        <v>14582.56418</v>
      </c>
      <c r="H500" s="26">
        <v>33.58</v>
      </c>
      <c r="I500" s="16">
        <v>2.4</v>
      </c>
      <c r="J500" s="1">
        <v>25.0</v>
      </c>
      <c r="K500" s="16">
        <f t="shared" si="5"/>
        <v>13.87623039</v>
      </c>
      <c r="L500" s="20">
        <f t="shared" si="6"/>
        <v>20987.5</v>
      </c>
      <c r="M500" s="25">
        <f t="shared" si="7"/>
        <v>1.487624461</v>
      </c>
      <c r="N500" s="25">
        <f t="shared" si="8"/>
        <v>15000</v>
      </c>
      <c r="O500" s="25">
        <f t="shared" si="10"/>
        <v>7178503.919</v>
      </c>
    </row>
    <row r="501" ht="15.75" customHeight="1">
      <c r="A501" s="7">
        <v>42865.0</v>
      </c>
      <c r="B501" s="20">
        <v>5.427873250636E12</v>
      </c>
      <c r="C501" s="16">
        <f t="shared" si="1"/>
        <v>5.427873251</v>
      </c>
      <c r="D501" s="16">
        <f t="shared" si="2"/>
        <v>1.6</v>
      </c>
      <c r="E501" s="16">
        <f t="shared" si="3"/>
        <v>8.684597201</v>
      </c>
      <c r="F501" s="25">
        <f t="shared" si="4"/>
        <v>208.4303328</v>
      </c>
      <c r="G501" s="25">
        <f t="shared" si="12"/>
        <v>14790.99451</v>
      </c>
      <c r="H501" s="26">
        <v>31.96</v>
      </c>
      <c r="I501" s="16">
        <v>2.535</v>
      </c>
      <c r="J501" s="1">
        <v>25.0</v>
      </c>
      <c r="K501" s="16">
        <f t="shared" si="5"/>
        <v>14.67696927</v>
      </c>
      <c r="L501" s="20">
        <f t="shared" si="6"/>
        <v>18911.2426</v>
      </c>
      <c r="M501" s="25">
        <f t="shared" si="7"/>
        <v>1.653225575</v>
      </c>
      <c r="N501" s="25">
        <f t="shared" si="8"/>
        <v>14201.18343</v>
      </c>
      <c r="O501" s="25">
        <f t="shared" si="10"/>
        <v>7192705.103</v>
      </c>
    </row>
    <row r="502" ht="15.75" customHeight="1">
      <c r="A502" s="7">
        <v>42866.0</v>
      </c>
      <c r="B502" s="20">
        <v>5.513184216903E12</v>
      </c>
      <c r="C502" s="16">
        <f t="shared" si="1"/>
        <v>5.513184217</v>
      </c>
      <c r="D502" s="16">
        <f t="shared" si="2"/>
        <v>1.6</v>
      </c>
      <c r="E502" s="16">
        <f t="shared" si="3"/>
        <v>8.821094747</v>
      </c>
      <c r="F502" s="25">
        <f t="shared" si="4"/>
        <v>211.7062739</v>
      </c>
      <c r="G502" s="25">
        <f t="shared" si="12"/>
        <v>15002.70078</v>
      </c>
      <c r="H502" s="26">
        <v>30.72</v>
      </c>
      <c r="I502" s="16">
        <v>2.254</v>
      </c>
      <c r="J502" s="1">
        <v>25.0</v>
      </c>
      <c r="K502" s="16">
        <f t="shared" si="5"/>
        <v>13.25516504</v>
      </c>
      <c r="L502" s="20">
        <f t="shared" si="6"/>
        <v>20443.65572</v>
      </c>
      <c r="M502" s="25">
        <f t="shared" si="7"/>
        <v>1.553339653</v>
      </c>
      <c r="N502" s="25">
        <f t="shared" si="8"/>
        <v>15971.60603</v>
      </c>
      <c r="O502" s="25">
        <f t="shared" si="10"/>
        <v>7208676.709</v>
      </c>
    </row>
    <row r="503" ht="15.75" customHeight="1">
      <c r="A503" s="7">
        <v>42867.0</v>
      </c>
      <c r="B503" s="20">
        <v>6.251642533543E12</v>
      </c>
      <c r="C503" s="16">
        <f t="shared" si="1"/>
        <v>6.251642534</v>
      </c>
      <c r="D503" s="16">
        <f t="shared" si="2"/>
        <v>1.6</v>
      </c>
      <c r="E503" s="16">
        <f t="shared" si="3"/>
        <v>10.00262805</v>
      </c>
      <c r="F503" s="25">
        <f t="shared" si="4"/>
        <v>240.0630733</v>
      </c>
      <c r="G503" s="25">
        <f t="shared" si="12"/>
        <v>15242.76386</v>
      </c>
      <c r="H503" s="26">
        <v>27.45</v>
      </c>
      <c r="I503" s="16">
        <v>2.162</v>
      </c>
      <c r="J503" s="1">
        <v>25.0</v>
      </c>
      <c r="K503" s="16">
        <f t="shared" si="5"/>
        <v>14.41712123</v>
      </c>
      <c r="L503" s="20">
        <f t="shared" si="6"/>
        <v>19044.86586</v>
      </c>
      <c r="M503" s="25">
        <f t="shared" si="7"/>
        <v>1.890769998</v>
      </c>
      <c r="N503" s="25">
        <f t="shared" si="8"/>
        <v>16651.24884</v>
      </c>
      <c r="O503" s="25">
        <f t="shared" si="10"/>
        <v>7225327.958</v>
      </c>
    </row>
    <row r="504" ht="15.75" customHeight="1">
      <c r="A504" s="7">
        <v>42868.0</v>
      </c>
      <c r="B504" s="20">
        <v>6.712575837549E12</v>
      </c>
      <c r="C504" s="16">
        <f t="shared" si="1"/>
        <v>6.712575838</v>
      </c>
      <c r="D504" s="16">
        <f t="shared" si="2"/>
        <v>1.6</v>
      </c>
      <c r="E504" s="16">
        <f t="shared" si="3"/>
        <v>10.74012134</v>
      </c>
      <c r="F504" s="25">
        <f t="shared" si="4"/>
        <v>257.7629122</v>
      </c>
      <c r="G504" s="25">
        <f t="shared" si="12"/>
        <v>15500.52677</v>
      </c>
      <c r="H504" s="26">
        <v>28.91</v>
      </c>
      <c r="I504" s="16">
        <v>2.078</v>
      </c>
      <c r="J504" s="1">
        <v>25.0</v>
      </c>
      <c r="K504" s="16">
        <f t="shared" si="5"/>
        <v>14.8786481</v>
      </c>
      <c r="L504" s="20">
        <f t="shared" si="6"/>
        <v>20868.62368</v>
      </c>
      <c r="M504" s="25">
        <f t="shared" si="7"/>
        <v>1.852754519</v>
      </c>
      <c r="N504" s="25">
        <f t="shared" si="8"/>
        <v>17324.35034</v>
      </c>
      <c r="O504" s="25">
        <f t="shared" si="10"/>
        <v>7242652.308</v>
      </c>
    </row>
    <row r="505" ht="15.75" customHeight="1">
      <c r="A505" s="7">
        <v>42869.0</v>
      </c>
      <c r="B505" s="20">
        <v>7.188424536971E12</v>
      </c>
      <c r="C505" s="16">
        <f t="shared" si="1"/>
        <v>7.188424537</v>
      </c>
      <c r="D505" s="16">
        <f t="shared" si="2"/>
        <v>1.6</v>
      </c>
      <c r="E505" s="16">
        <f t="shared" si="3"/>
        <v>11.50147926</v>
      </c>
      <c r="F505" s="25">
        <f t="shared" si="4"/>
        <v>276.0355022</v>
      </c>
      <c r="G505" s="25">
        <f t="shared" si="12"/>
        <v>15776.56227</v>
      </c>
      <c r="H505" s="26">
        <v>28.89</v>
      </c>
      <c r="I505" s="16">
        <v>2.219</v>
      </c>
      <c r="J505" s="1">
        <v>25.0</v>
      </c>
      <c r="K505" s="16">
        <f t="shared" si="5"/>
        <v>17.01452165</v>
      </c>
      <c r="L505" s="20">
        <f t="shared" si="6"/>
        <v>19529.06715</v>
      </c>
      <c r="M505" s="25">
        <f t="shared" si="7"/>
        <v>2.120189614</v>
      </c>
      <c r="N505" s="25">
        <f t="shared" si="8"/>
        <v>16223.52411</v>
      </c>
      <c r="O505" s="25">
        <f t="shared" si="10"/>
        <v>7258875.832</v>
      </c>
    </row>
    <row r="506" ht="15.75" customHeight="1">
      <c r="A506" s="7">
        <v>42870.0</v>
      </c>
      <c r="B506" s="20">
        <v>6.778232841265E12</v>
      </c>
      <c r="C506" s="16">
        <f t="shared" si="1"/>
        <v>6.778232841</v>
      </c>
      <c r="D506" s="16">
        <f t="shared" si="2"/>
        <v>1.6</v>
      </c>
      <c r="E506" s="16">
        <f t="shared" si="3"/>
        <v>10.84517255</v>
      </c>
      <c r="F506" s="25">
        <f t="shared" si="4"/>
        <v>260.2841411</v>
      </c>
      <c r="G506" s="25">
        <f t="shared" si="12"/>
        <v>16036.84641</v>
      </c>
      <c r="H506" s="26">
        <v>25.37</v>
      </c>
      <c r="I506" s="16">
        <v>2.304</v>
      </c>
      <c r="J506" s="1">
        <v>25.0</v>
      </c>
      <c r="K506" s="16">
        <f t="shared" si="5"/>
        <v>16.65818503</v>
      </c>
      <c r="L506" s="20">
        <f t="shared" si="6"/>
        <v>16516.92708</v>
      </c>
      <c r="M506" s="25">
        <f t="shared" si="7"/>
        <v>2.363794486</v>
      </c>
      <c r="N506" s="25">
        <f t="shared" si="8"/>
        <v>15625</v>
      </c>
      <c r="O506" s="25">
        <f t="shared" si="10"/>
        <v>7274500.832</v>
      </c>
    </row>
    <row r="507" ht="15.75" customHeight="1">
      <c r="A507" s="7">
        <v>42871.0</v>
      </c>
      <c r="B507" s="20">
        <v>6.541615346879E12</v>
      </c>
      <c r="C507" s="16">
        <f t="shared" si="1"/>
        <v>6.541615347</v>
      </c>
      <c r="D507" s="16">
        <f t="shared" si="2"/>
        <v>1.6</v>
      </c>
      <c r="E507" s="16">
        <f t="shared" si="3"/>
        <v>10.46658456</v>
      </c>
      <c r="F507" s="25">
        <f t="shared" si="4"/>
        <v>251.1980293</v>
      </c>
      <c r="G507" s="25">
        <f t="shared" si="12"/>
        <v>16288.04444</v>
      </c>
      <c r="H507" s="26">
        <v>23.33</v>
      </c>
      <c r="I507" s="16">
        <v>2.38</v>
      </c>
      <c r="J507" s="1">
        <v>25.0</v>
      </c>
      <c r="K507" s="16">
        <f t="shared" si="5"/>
        <v>16.60698083</v>
      </c>
      <c r="L507" s="20">
        <f t="shared" si="6"/>
        <v>14703.78151</v>
      </c>
      <c r="M507" s="25">
        <f t="shared" si="7"/>
        <v>2.562585983</v>
      </c>
      <c r="N507" s="25">
        <f t="shared" si="8"/>
        <v>15126.05042</v>
      </c>
      <c r="O507" s="25">
        <f t="shared" si="10"/>
        <v>7289626.883</v>
      </c>
    </row>
    <row r="508" ht="15.75" customHeight="1">
      <c r="A508" s="7">
        <v>42872.0</v>
      </c>
      <c r="B508" s="20">
        <v>6.450993158124E12</v>
      </c>
      <c r="C508" s="16">
        <f t="shared" si="1"/>
        <v>6.450993158</v>
      </c>
      <c r="D508" s="16">
        <f t="shared" si="2"/>
        <v>1.6</v>
      </c>
      <c r="E508" s="16">
        <f t="shared" si="3"/>
        <v>10.32158905</v>
      </c>
      <c r="F508" s="25">
        <f t="shared" si="4"/>
        <v>247.7181373</v>
      </c>
      <c r="G508" s="25">
        <f t="shared" si="12"/>
        <v>16535.76258</v>
      </c>
      <c r="H508" s="26">
        <v>25.4</v>
      </c>
      <c r="I508" s="16">
        <v>2.785</v>
      </c>
      <c r="J508" s="1">
        <v>25.0</v>
      </c>
      <c r="K508" s="16">
        <f t="shared" si="5"/>
        <v>19.16375034</v>
      </c>
      <c r="L508" s="20">
        <f t="shared" si="6"/>
        <v>13680.43088</v>
      </c>
      <c r="M508" s="25">
        <f t="shared" si="7"/>
        <v>2.716122096</v>
      </c>
      <c r="N508" s="25">
        <f t="shared" si="8"/>
        <v>12926.39138</v>
      </c>
      <c r="O508" s="25">
        <f t="shared" si="10"/>
        <v>7302553.274</v>
      </c>
    </row>
    <row r="509" ht="15.75" customHeight="1">
      <c r="A509" s="7">
        <v>42873.0</v>
      </c>
      <c r="B509" s="20">
        <v>6.415667116655E12</v>
      </c>
      <c r="C509" s="16">
        <f t="shared" si="1"/>
        <v>6.415667117</v>
      </c>
      <c r="D509" s="16">
        <f t="shared" si="2"/>
        <v>1.6</v>
      </c>
      <c r="E509" s="16">
        <f t="shared" si="3"/>
        <v>10.26506739</v>
      </c>
      <c r="F509" s="25">
        <f t="shared" si="4"/>
        <v>246.3616173</v>
      </c>
      <c r="G509" s="25">
        <f t="shared" si="12"/>
        <v>16782.1242</v>
      </c>
      <c r="H509" s="26">
        <v>28.36</v>
      </c>
      <c r="I509" s="16">
        <v>2.42</v>
      </c>
      <c r="J509" s="1">
        <v>25.0</v>
      </c>
      <c r="K509" s="16">
        <f t="shared" si="5"/>
        <v>16.56097538</v>
      </c>
      <c r="L509" s="20">
        <f t="shared" si="6"/>
        <v>17578.5124</v>
      </c>
      <c r="M509" s="25">
        <f t="shared" si="7"/>
        <v>2.10223947</v>
      </c>
      <c r="N509" s="25">
        <f t="shared" si="8"/>
        <v>14876.03306</v>
      </c>
      <c r="O509" s="25">
        <f t="shared" si="10"/>
        <v>7317429.307</v>
      </c>
    </row>
    <row r="510" ht="15.75" customHeight="1">
      <c r="A510" s="7">
        <v>42874.0</v>
      </c>
      <c r="B510" s="20">
        <v>6.549418066197E12</v>
      </c>
      <c r="C510" s="16">
        <f t="shared" si="1"/>
        <v>6.549418066</v>
      </c>
      <c r="D510" s="16">
        <f t="shared" si="2"/>
        <v>1.6</v>
      </c>
      <c r="E510" s="16">
        <f t="shared" si="3"/>
        <v>10.47906891</v>
      </c>
      <c r="F510" s="25">
        <f t="shared" si="4"/>
        <v>251.4976537</v>
      </c>
      <c r="G510" s="25">
        <f t="shared" si="12"/>
        <v>17033.62185</v>
      </c>
      <c r="H510" s="26">
        <v>27.7</v>
      </c>
      <c r="I510" s="16">
        <v>2.672</v>
      </c>
      <c r="J510" s="1">
        <v>25.0</v>
      </c>
      <c r="K510" s="16">
        <f t="shared" si="5"/>
        <v>18.66671474</v>
      </c>
      <c r="L510" s="20">
        <f t="shared" si="6"/>
        <v>15550.1497</v>
      </c>
      <c r="M510" s="25">
        <f t="shared" si="7"/>
        <v>2.425999028</v>
      </c>
      <c r="N510" s="25">
        <f t="shared" si="8"/>
        <v>13473.05389</v>
      </c>
      <c r="O510" s="25">
        <f t="shared" si="10"/>
        <v>7330902.361</v>
      </c>
    </row>
    <row r="511" ht="15.75" customHeight="1">
      <c r="A511" s="7">
        <v>42875.0</v>
      </c>
      <c r="B511" s="20">
        <v>6.594128248772E12</v>
      </c>
      <c r="C511" s="16">
        <f t="shared" si="1"/>
        <v>6.594128249</v>
      </c>
      <c r="D511" s="16">
        <f t="shared" si="2"/>
        <v>1.6</v>
      </c>
      <c r="E511" s="16">
        <f t="shared" si="3"/>
        <v>10.5506052</v>
      </c>
      <c r="F511" s="25">
        <f t="shared" si="4"/>
        <v>253.2145248</v>
      </c>
      <c r="G511" s="25">
        <f t="shared" si="12"/>
        <v>17286.83637</v>
      </c>
      <c r="H511" s="26">
        <v>27.51</v>
      </c>
      <c r="I511" s="16">
        <v>2.372</v>
      </c>
      <c r="J511" s="1">
        <v>25.0</v>
      </c>
      <c r="K511" s="16">
        <f t="shared" si="5"/>
        <v>16.68402369</v>
      </c>
      <c r="L511" s="20">
        <f t="shared" si="6"/>
        <v>17396.71164</v>
      </c>
      <c r="M511" s="25">
        <f t="shared" si="7"/>
        <v>2.183296448</v>
      </c>
      <c r="N511" s="25">
        <f t="shared" si="8"/>
        <v>15177.06577</v>
      </c>
      <c r="O511" s="25">
        <f t="shared" si="10"/>
        <v>7346079.427</v>
      </c>
    </row>
    <row r="512" ht="15.75" customHeight="1">
      <c r="A512" s="7">
        <v>42876.0</v>
      </c>
      <c r="B512" s="20">
        <v>6.755335539802E12</v>
      </c>
      <c r="C512" s="16">
        <f t="shared" si="1"/>
        <v>6.75533554</v>
      </c>
      <c r="D512" s="16">
        <f t="shared" si="2"/>
        <v>1.6</v>
      </c>
      <c r="E512" s="16">
        <f t="shared" si="3"/>
        <v>10.80853686</v>
      </c>
      <c r="F512" s="25">
        <f t="shared" si="4"/>
        <v>259.4048847</v>
      </c>
      <c r="G512" s="25">
        <f t="shared" si="12"/>
        <v>17546.24126</v>
      </c>
      <c r="H512" s="26">
        <v>26.3</v>
      </c>
      <c r="I512" s="16">
        <v>2.365</v>
      </c>
      <c r="J512" s="1">
        <v>25.0</v>
      </c>
      <c r="K512" s="16">
        <f t="shared" si="5"/>
        <v>17.04145979</v>
      </c>
      <c r="L512" s="20">
        <f t="shared" si="6"/>
        <v>16680.7611</v>
      </c>
      <c r="M512" s="25">
        <f t="shared" si="7"/>
        <v>2.332671302</v>
      </c>
      <c r="N512" s="25">
        <f t="shared" si="8"/>
        <v>15221.98732</v>
      </c>
      <c r="O512" s="25">
        <f t="shared" si="10"/>
        <v>7361301.414</v>
      </c>
    </row>
    <row r="513" ht="15.75" customHeight="1">
      <c r="A513" s="7">
        <v>42877.0</v>
      </c>
      <c r="B513" s="20">
        <v>7.056356602316E12</v>
      </c>
      <c r="C513" s="16">
        <f t="shared" si="1"/>
        <v>7.056356602</v>
      </c>
      <c r="D513" s="16">
        <f t="shared" si="2"/>
        <v>1.6</v>
      </c>
      <c r="E513" s="16">
        <f t="shared" si="3"/>
        <v>11.29017056</v>
      </c>
      <c r="F513" s="25">
        <f t="shared" si="4"/>
        <v>270.9640935</v>
      </c>
      <c r="G513" s="25">
        <f t="shared" si="12"/>
        <v>17817.20535</v>
      </c>
      <c r="H513" s="26">
        <v>25.38</v>
      </c>
      <c r="I513" s="16">
        <v>2.264</v>
      </c>
      <c r="J513" s="1">
        <v>25.0</v>
      </c>
      <c r="K513" s="16">
        <f t="shared" si="5"/>
        <v>17.04063077</v>
      </c>
      <c r="L513" s="20">
        <f t="shared" si="6"/>
        <v>16815.37102</v>
      </c>
      <c r="M513" s="25">
        <f t="shared" si="7"/>
        <v>2.417110748</v>
      </c>
      <c r="N513" s="25">
        <f t="shared" si="8"/>
        <v>15901.06007</v>
      </c>
      <c r="O513" s="25">
        <f t="shared" si="10"/>
        <v>7377202.474</v>
      </c>
    </row>
    <row r="514" ht="15.75" customHeight="1">
      <c r="A514" s="7">
        <v>42878.0</v>
      </c>
      <c r="B514" s="20">
        <v>6.814190678211E12</v>
      </c>
      <c r="C514" s="16">
        <f t="shared" si="1"/>
        <v>6.814190678</v>
      </c>
      <c r="D514" s="16">
        <f t="shared" si="2"/>
        <v>1.6</v>
      </c>
      <c r="E514" s="16">
        <f t="shared" si="3"/>
        <v>10.90270509</v>
      </c>
      <c r="F514" s="25">
        <f t="shared" si="4"/>
        <v>261.664922</v>
      </c>
      <c r="G514" s="25">
        <f t="shared" si="12"/>
        <v>18078.87027</v>
      </c>
      <c r="H514" s="26">
        <v>32.11</v>
      </c>
      <c r="I514" s="16">
        <v>2.408</v>
      </c>
      <c r="J514" s="1">
        <v>25.0</v>
      </c>
      <c r="K514" s="16">
        <f t="shared" si="5"/>
        <v>17.5024759</v>
      </c>
      <c r="L514" s="20">
        <f t="shared" si="6"/>
        <v>20002.07641</v>
      </c>
      <c r="M514" s="25">
        <f t="shared" si="7"/>
        <v>1.96228319</v>
      </c>
      <c r="N514" s="25">
        <f t="shared" si="8"/>
        <v>14950.16611</v>
      </c>
      <c r="O514" s="25">
        <f t="shared" si="10"/>
        <v>7392152.64</v>
      </c>
    </row>
    <row r="515" ht="15.75" customHeight="1">
      <c r="A515" s="7">
        <v>42879.0</v>
      </c>
      <c r="B515" s="20">
        <v>7.233188910063E12</v>
      </c>
      <c r="C515" s="16">
        <f t="shared" si="1"/>
        <v>7.23318891</v>
      </c>
      <c r="D515" s="16">
        <f t="shared" si="2"/>
        <v>1.6</v>
      </c>
      <c r="E515" s="16">
        <f t="shared" si="3"/>
        <v>11.57310226</v>
      </c>
      <c r="F515" s="25">
        <f t="shared" si="4"/>
        <v>277.7544541</v>
      </c>
      <c r="G515" s="25">
        <f t="shared" si="12"/>
        <v>18356.62473</v>
      </c>
      <c r="H515" s="26">
        <v>34.45</v>
      </c>
      <c r="I515" s="16">
        <v>2.652</v>
      </c>
      <c r="J515" s="1">
        <v>25.0</v>
      </c>
      <c r="K515" s="16">
        <f t="shared" si="5"/>
        <v>20.46124479</v>
      </c>
      <c r="L515" s="20">
        <f t="shared" si="6"/>
        <v>19485.29412</v>
      </c>
      <c r="M515" s="25">
        <f t="shared" si="7"/>
        <v>2.138185232</v>
      </c>
      <c r="N515" s="25">
        <f t="shared" si="8"/>
        <v>13574.66063</v>
      </c>
      <c r="O515" s="25">
        <f t="shared" si="10"/>
        <v>7405727.301</v>
      </c>
    </row>
    <row r="516" ht="15.75" customHeight="1">
      <c r="A516" s="7">
        <v>42880.0</v>
      </c>
      <c r="B516" s="20">
        <v>6.360620986525E12</v>
      </c>
      <c r="C516" s="16">
        <f t="shared" si="1"/>
        <v>6.360620987</v>
      </c>
      <c r="D516" s="16">
        <f t="shared" si="2"/>
        <v>1.6</v>
      </c>
      <c r="E516" s="16">
        <f t="shared" si="3"/>
        <v>10.17699358</v>
      </c>
      <c r="F516" s="25">
        <f t="shared" si="4"/>
        <v>244.2478459</v>
      </c>
      <c r="G516" s="25">
        <f t="shared" si="12"/>
        <v>18600.87257</v>
      </c>
      <c r="H516" s="26">
        <v>29.9</v>
      </c>
      <c r="I516" s="16">
        <v>2.609</v>
      </c>
      <c r="J516" s="1">
        <v>25.0</v>
      </c>
      <c r="K516" s="16">
        <f t="shared" si="5"/>
        <v>17.70118416</v>
      </c>
      <c r="L516" s="20">
        <f t="shared" si="6"/>
        <v>17190.49444</v>
      </c>
      <c r="M516" s="25">
        <f t="shared" si="7"/>
        <v>2.131246254</v>
      </c>
      <c r="N516" s="25">
        <f t="shared" si="8"/>
        <v>13798.39019</v>
      </c>
      <c r="O516" s="25">
        <f t="shared" si="10"/>
        <v>7419525.691</v>
      </c>
    </row>
    <row r="517" ht="15.75" customHeight="1">
      <c r="A517" s="7">
        <v>42881.0</v>
      </c>
      <c r="B517" s="20">
        <v>7.018801535987E12</v>
      </c>
      <c r="C517" s="16">
        <f t="shared" si="1"/>
        <v>7.018801536</v>
      </c>
      <c r="D517" s="16">
        <f t="shared" si="2"/>
        <v>1.6</v>
      </c>
      <c r="E517" s="16">
        <f t="shared" si="3"/>
        <v>11.23008246</v>
      </c>
      <c r="F517" s="25">
        <f t="shared" si="4"/>
        <v>269.521979</v>
      </c>
      <c r="G517" s="25">
        <f t="shared" si="12"/>
        <v>18870.39455</v>
      </c>
      <c r="H517" s="26">
        <v>23.75</v>
      </c>
      <c r="I517" s="16">
        <v>2.361</v>
      </c>
      <c r="J517" s="1">
        <v>25.0</v>
      </c>
      <c r="K517" s="16">
        <f t="shared" si="5"/>
        <v>17.67614979</v>
      </c>
      <c r="L517" s="20">
        <f t="shared" si="6"/>
        <v>15088.94536</v>
      </c>
      <c r="M517" s="25">
        <f t="shared" si="7"/>
        <v>2.679332178</v>
      </c>
      <c r="N517" s="25">
        <f t="shared" si="8"/>
        <v>15247.77637</v>
      </c>
      <c r="O517" s="25">
        <f t="shared" si="10"/>
        <v>7434773.467</v>
      </c>
    </row>
    <row r="518" ht="15.75" customHeight="1">
      <c r="A518" s="7">
        <v>42882.0</v>
      </c>
      <c r="B518" s="20">
        <v>7.222247245515E12</v>
      </c>
      <c r="C518" s="16">
        <f t="shared" si="1"/>
        <v>7.222247246</v>
      </c>
      <c r="D518" s="16">
        <f t="shared" si="2"/>
        <v>1.6</v>
      </c>
      <c r="E518" s="16">
        <f t="shared" si="3"/>
        <v>11.55559559</v>
      </c>
      <c r="F518" s="25">
        <f t="shared" si="4"/>
        <v>277.3342942</v>
      </c>
      <c r="G518" s="25">
        <f t="shared" si="12"/>
        <v>19147.72885</v>
      </c>
      <c r="H518" s="26">
        <v>23.74</v>
      </c>
      <c r="I518" s="16">
        <v>2.637</v>
      </c>
      <c r="J518" s="1">
        <v>25.0</v>
      </c>
      <c r="K518" s="16">
        <f t="shared" si="5"/>
        <v>20.31473705</v>
      </c>
      <c r="L518" s="20">
        <f t="shared" si="6"/>
        <v>13503.9818</v>
      </c>
      <c r="M518" s="25">
        <f t="shared" si="7"/>
        <v>3.080583546</v>
      </c>
      <c r="N518" s="25">
        <f t="shared" si="8"/>
        <v>13651.87713</v>
      </c>
      <c r="O518" s="25">
        <f t="shared" si="10"/>
        <v>7448425.344</v>
      </c>
    </row>
    <row r="519" ht="15.75" customHeight="1">
      <c r="A519" s="7">
        <v>42883.0</v>
      </c>
      <c r="B519" s="20">
        <v>6.358228752681E12</v>
      </c>
      <c r="C519" s="16">
        <f t="shared" si="1"/>
        <v>6.358228753</v>
      </c>
      <c r="D519" s="16">
        <f t="shared" si="2"/>
        <v>1.6</v>
      </c>
      <c r="E519" s="16">
        <f t="shared" si="3"/>
        <v>10.173166</v>
      </c>
      <c r="F519" s="25">
        <f t="shared" si="4"/>
        <v>244.1559841</v>
      </c>
      <c r="G519" s="25">
        <f t="shared" si="12"/>
        <v>19391.88483</v>
      </c>
      <c r="H519" s="26">
        <v>24.22</v>
      </c>
      <c r="I519" s="16">
        <v>2.604</v>
      </c>
      <c r="J519" s="1">
        <v>25.0</v>
      </c>
      <c r="K519" s="16">
        <f t="shared" si="5"/>
        <v>17.66061618</v>
      </c>
      <c r="L519" s="20">
        <f t="shared" si="6"/>
        <v>13951.6129</v>
      </c>
      <c r="M519" s="25">
        <f t="shared" si="7"/>
        <v>2.625029656</v>
      </c>
      <c r="N519" s="25">
        <f t="shared" si="8"/>
        <v>13824.88479</v>
      </c>
      <c r="O519" s="25">
        <f t="shared" si="10"/>
        <v>7462250.229</v>
      </c>
    </row>
    <row r="520" ht="15.75" customHeight="1">
      <c r="A520" s="7">
        <v>42884.0</v>
      </c>
      <c r="B520" s="20">
        <v>6.629798158384E12</v>
      </c>
      <c r="C520" s="16">
        <f t="shared" si="1"/>
        <v>6.629798158</v>
      </c>
      <c r="D520" s="16">
        <f t="shared" si="2"/>
        <v>1.6</v>
      </c>
      <c r="E520" s="16">
        <f t="shared" si="3"/>
        <v>10.60767705</v>
      </c>
      <c r="F520" s="25">
        <f t="shared" si="4"/>
        <v>254.5842493</v>
      </c>
      <c r="G520" s="25">
        <f t="shared" si="12"/>
        <v>19646.46908</v>
      </c>
      <c r="H520" s="26">
        <v>25.21</v>
      </c>
      <c r="I520" s="16">
        <v>2.599</v>
      </c>
      <c r="J520" s="1">
        <v>25.0</v>
      </c>
      <c r="K520" s="16">
        <f t="shared" si="5"/>
        <v>18.37956844</v>
      </c>
      <c r="L520" s="20">
        <f t="shared" si="6"/>
        <v>14549.82686</v>
      </c>
      <c r="M520" s="25">
        <f t="shared" si="7"/>
        <v>2.624611122</v>
      </c>
      <c r="N520" s="25">
        <f t="shared" si="8"/>
        <v>13851.48134</v>
      </c>
      <c r="O520" s="25">
        <f t="shared" si="10"/>
        <v>7476101.711</v>
      </c>
    </row>
    <row r="521" ht="15.75" customHeight="1">
      <c r="A521" s="7">
        <v>42885.0</v>
      </c>
      <c r="B521" s="20">
        <v>7.615831587972E12</v>
      </c>
      <c r="C521" s="16">
        <f t="shared" si="1"/>
        <v>7.615831588</v>
      </c>
      <c r="D521" s="16">
        <f t="shared" si="2"/>
        <v>1.6</v>
      </c>
      <c r="E521" s="16">
        <f t="shared" si="3"/>
        <v>12.18533054</v>
      </c>
      <c r="F521" s="25">
        <f t="shared" si="4"/>
        <v>292.447933</v>
      </c>
      <c r="G521" s="25">
        <f t="shared" si="12"/>
        <v>19938.91701</v>
      </c>
      <c r="H521" s="26">
        <v>24.14</v>
      </c>
      <c r="I521" s="16">
        <v>2.136</v>
      </c>
      <c r="J521" s="1">
        <v>25.0</v>
      </c>
      <c r="K521" s="16">
        <f t="shared" si="5"/>
        <v>17.35191069</v>
      </c>
      <c r="L521" s="20">
        <f t="shared" si="6"/>
        <v>16952.24719</v>
      </c>
      <c r="M521" s="25">
        <f t="shared" si="7"/>
        <v>2.587691735</v>
      </c>
      <c r="N521" s="25">
        <f t="shared" si="8"/>
        <v>16853.93258</v>
      </c>
      <c r="O521" s="25">
        <f t="shared" si="10"/>
        <v>7492955.643</v>
      </c>
    </row>
    <row r="522" ht="15.75" customHeight="1">
      <c r="A522" s="7">
        <v>42886.0</v>
      </c>
      <c r="B522" s="20">
        <v>7.422419562383E12</v>
      </c>
      <c r="C522" s="16">
        <f t="shared" si="1"/>
        <v>7.422419562</v>
      </c>
      <c r="D522" s="16">
        <f t="shared" si="2"/>
        <v>1.6</v>
      </c>
      <c r="E522" s="16">
        <f t="shared" si="3"/>
        <v>11.8758713</v>
      </c>
      <c r="F522" s="25">
        <f t="shared" si="4"/>
        <v>285.0209112</v>
      </c>
      <c r="G522" s="25">
        <f t="shared" si="12"/>
        <v>20223.93793</v>
      </c>
      <c r="H522" s="26">
        <v>25.3</v>
      </c>
      <c r="I522" s="16">
        <v>2.491</v>
      </c>
      <c r="J522" s="1">
        <v>25.0</v>
      </c>
      <c r="K522" s="16">
        <f t="shared" si="5"/>
        <v>19.72186361</v>
      </c>
      <c r="L522" s="20">
        <f t="shared" si="6"/>
        <v>15234.84544</v>
      </c>
      <c r="M522" s="25">
        <f t="shared" si="7"/>
        <v>2.806273082</v>
      </c>
      <c r="N522" s="25">
        <f t="shared" si="8"/>
        <v>14452.0273</v>
      </c>
      <c r="O522" s="25">
        <f t="shared" si="10"/>
        <v>7507407.671</v>
      </c>
    </row>
    <row r="523" ht="15.75" customHeight="1">
      <c r="A523" s="7">
        <v>42887.0</v>
      </c>
      <c r="B523" s="20">
        <v>7.349627318273E12</v>
      </c>
      <c r="C523" s="16">
        <f t="shared" si="1"/>
        <v>7.349627318</v>
      </c>
      <c r="D523" s="16">
        <f t="shared" si="2"/>
        <v>1.6</v>
      </c>
      <c r="E523" s="16">
        <f t="shared" si="3"/>
        <v>11.75940371</v>
      </c>
      <c r="F523" s="25">
        <f t="shared" si="4"/>
        <v>282.225689</v>
      </c>
      <c r="G523" s="25">
        <f t="shared" si="12"/>
        <v>20506.16361</v>
      </c>
      <c r="H523" s="26">
        <v>28.8</v>
      </c>
      <c r="I523" s="16">
        <v>2.319</v>
      </c>
      <c r="J523" s="1">
        <v>25.0</v>
      </c>
      <c r="K523" s="16">
        <f t="shared" si="5"/>
        <v>18.18003813</v>
      </c>
      <c r="L523" s="20">
        <f t="shared" si="6"/>
        <v>18628.71928</v>
      </c>
      <c r="M523" s="25">
        <f t="shared" si="7"/>
        <v>2.272504767</v>
      </c>
      <c r="N523" s="25">
        <f t="shared" si="8"/>
        <v>15523.93273</v>
      </c>
      <c r="O523" s="25">
        <f t="shared" si="10"/>
        <v>7522931.603</v>
      </c>
    </row>
    <row r="524" ht="15.75" customHeight="1">
      <c r="A524" s="7">
        <v>42888.0</v>
      </c>
      <c r="B524" s="20">
        <v>7.415762503947E12</v>
      </c>
      <c r="C524" s="16">
        <f t="shared" si="1"/>
        <v>7.415762504</v>
      </c>
      <c r="D524" s="16">
        <f t="shared" si="2"/>
        <v>1.6</v>
      </c>
      <c r="E524" s="16">
        <f t="shared" si="3"/>
        <v>11.86522001</v>
      </c>
      <c r="F524" s="25">
        <f t="shared" si="4"/>
        <v>284.7652802</v>
      </c>
      <c r="G524" s="25">
        <f t="shared" si="12"/>
        <v>20790.92889</v>
      </c>
      <c r="H524" s="26">
        <v>28.94</v>
      </c>
      <c r="I524" s="16">
        <v>2.268</v>
      </c>
      <c r="J524" s="1">
        <v>25.0</v>
      </c>
      <c r="K524" s="16">
        <f t="shared" si="5"/>
        <v>17.94021265</v>
      </c>
      <c r="L524" s="20">
        <f t="shared" si="6"/>
        <v>19140.21164</v>
      </c>
      <c r="M524" s="25">
        <f t="shared" si="7"/>
        <v>2.231678146</v>
      </c>
      <c r="N524" s="25">
        <f t="shared" si="8"/>
        <v>15873.01587</v>
      </c>
      <c r="O524" s="25">
        <f t="shared" si="10"/>
        <v>7538804.619</v>
      </c>
    </row>
    <row r="525" ht="15.75" customHeight="1">
      <c r="A525" s="7">
        <v>42889.0</v>
      </c>
      <c r="B525" s="20">
        <v>8.134623193027E12</v>
      </c>
      <c r="C525" s="16">
        <f t="shared" si="1"/>
        <v>8.134623193</v>
      </c>
      <c r="D525" s="16">
        <f t="shared" si="2"/>
        <v>1.6</v>
      </c>
      <c r="E525" s="16">
        <f t="shared" si="3"/>
        <v>13.01539711</v>
      </c>
      <c r="F525" s="25">
        <f t="shared" si="4"/>
        <v>312.3695306</v>
      </c>
      <c r="G525" s="25">
        <f t="shared" si="12"/>
        <v>21103.29843</v>
      </c>
      <c r="H525" s="26">
        <v>27.66</v>
      </c>
      <c r="I525" s="16">
        <v>2.388</v>
      </c>
      <c r="J525" s="1">
        <v>25.0</v>
      </c>
      <c r="K525" s="16">
        <f t="shared" si="5"/>
        <v>20.7205122</v>
      </c>
      <c r="L525" s="20">
        <f t="shared" si="6"/>
        <v>17374.37186</v>
      </c>
      <c r="M525" s="25">
        <f t="shared" si="7"/>
        <v>2.696812867</v>
      </c>
      <c r="N525" s="25">
        <f t="shared" si="8"/>
        <v>15075.37688</v>
      </c>
      <c r="O525" s="25">
        <f t="shared" si="10"/>
        <v>7553879.996</v>
      </c>
    </row>
    <row r="526" ht="15.75" customHeight="1">
      <c r="A526" s="7">
        <v>42890.0</v>
      </c>
      <c r="B526" s="20">
        <v>7.322269351E12</v>
      </c>
      <c r="C526" s="16">
        <f t="shared" si="1"/>
        <v>7.322269351</v>
      </c>
      <c r="D526" s="16">
        <f t="shared" si="2"/>
        <v>1.6</v>
      </c>
      <c r="E526" s="16">
        <f t="shared" si="3"/>
        <v>11.71563096</v>
      </c>
      <c r="F526" s="25">
        <f t="shared" si="4"/>
        <v>281.1751431</v>
      </c>
      <c r="G526" s="25">
        <f t="shared" si="12"/>
        <v>21384.47357</v>
      </c>
      <c r="H526" s="26">
        <v>27.94</v>
      </c>
      <c r="I526" s="16">
        <v>2.581</v>
      </c>
      <c r="J526" s="1">
        <v>25.0</v>
      </c>
      <c r="K526" s="16">
        <f t="shared" si="5"/>
        <v>20.15869567</v>
      </c>
      <c r="L526" s="20">
        <f t="shared" si="6"/>
        <v>16237.89229</v>
      </c>
      <c r="M526" s="25">
        <f t="shared" si="7"/>
        <v>2.597398154</v>
      </c>
      <c r="N526" s="25">
        <f t="shared" si="8"/>
        <v>13948.08214</v>
      </c>
      <c r="O526" s="25">
        <f t="shared" si="10"/>
        <v>7567828.078</v>
      </c>
    </row>
    <row r="527" ht="15.75" customHeight="1">
      <c r="A527" s="7">
        <v>42891.0</v>
      </c>
      <c r="B527" s="20">
        <v>7.356949542277E12</v>
      </c>
      <c r="C527" s="16">
        <f t="shared" si="1"/>
        <v>7.356949542</v>
      </c>
      <c r="D527" s="16">
        <f t="shared" si="2"/>
        <v>1.6</v>
      </c>
      <c r="E527" s="16">
        <f t="shared" si="3"/>
        <v>11.77111927</v>
      </c>
      <c r="F527" s="25">
        <f t="shared" si="4"/>
        <v>282.5068624</v>
      </c>
      <c r="G527" s="25">
        <f t="shared" si="12"/>
        <v>21666.98043</v>
      </c>
      <c r="H527" s="26">
        <v>30.84</v>
      </c>
      <c r="I527" s="16">
        <v>2.432</v>
      </c>
      <c r="J527" s="1">
        <v>25.0</v>
      </c>
      <c r="K527" s="16">
        <f t="shared" si="5"/>
        <v>19.08490804</v>
      </c>
      <c r="L527" s="20">
        <f t="shared" si="6"/>
        <v>19021.38158</v>
      </c>
      <c r="M527" s="25">
        <f t="shared" si="7"/>
        <v>2.227810277</v>
      </c>
      <c r="N527" s="25">
        <f t="shared" si="8"/>
        <v>14802.63158</v>
      </c>
      <c r="O527" s="25">
        <f t="shared" si="10"/>
        <v>7582630.71</v>
      </c>
    </row>
    <row r="528" ht="15.75" customHeight="1">
      <c r="A528" s="7">
        <v>42892.0</v>
      </c>
      <c r="B528" s="20">
        <v>7.083327735248E12</v>
      </c>
      <c r="C528" s="16">
        <f t="shared" si="1"/>
        <v>7.083327735</v>
      </c>
      <c r="D528" s="16">
        <f t="shared" si="2"/>
        <v>1.6</v>
      </c>
      <c r="E528" s="16">
        <f t="shared" si="3"/>
        <v>11.33332438</v>
      </c>
      <c r="F528" s="25">
        <f t="shared" si="4"/>
        <v>271.999785</v>
      </c>
      <c r="G528" s="25">
        <f t="shared" si="12"/>
        <v>21938.98022</v>
      </c>
      <c r="H528" s="26">
        <v>30.55</v>
      </c>
      <c r="I528" s="16">
        <v>2.775</v>
      </c>
      <c r="J528" s="1">
        <v>25.0</v>
      </c>
      <c r="K528" s="16">
        <f t="shared" si="5"/>
        <v>20.9666501</v>
      </c>
      <c r="L528" s="20">
        <f t="shared" si="6"/>
        <v>16513.51351</v>
      </c>
      <c r="M528" s="25">
        <f t="shared" si="7"/>
        <v>2.470701812</v>
      </c>
      <c r="N528" s="25">
        <f t="shared" si="8"/>
        <v>12972.97297</v>
      </c>
      <c r="O528" s="25">
        <f t="shared" si="10"/>
        <v>7595603.683</v>
      </c>
    </row>
    <row r="529" ht="15.75" customHeight="1">
      <c r="A529" s="7">
        <v>42893.0</v>
      </c>
      <c r="B529" s="20">
        <v>6.367852067798E12</v>
      </c>
      <c r="C529" s="16">
        <f t="shared" si="1"/>
        <v>6.367852068</v>
      </c>
      <c r="D529" s="16">
        <f t="shared" si="2"/>
        <v>1.6</v>
      </c>
      <c r="E529" s="16">
        <f t="shared" si="3"/>
        <v>10.18856331</v>
      </c>
      <c r="F529" s="25">
        <f t="shared" si="4"/>
        <v>244.5255194</v>
      </c>
      <c r="G529" s="25">
        <f t="shared" si="12"/>
        <v>22183.50574</v>
      </c>
      <c r="H529" s="26">
        <v>28.39</v>
      </c>
      <c r="I529" s="16">
        <v>3.032</v>
      </c>
      <c r="J529" s="1">
        <v>25.0</v>
      </c>
      <c r="K529" s="16">
        <f t="shared" si="5"/>
        <v>20.59448263</v>
      </c>
      <c r="L529" s="20">
        <f t="shared" si="6"/>
        <v>14045.1847</v>
      </c>
      <c r="M529" s="25">
        <f t="shared" si="7"/>
        <v>2.611487759</v>
      </c>
      <c r="N529" s="25">
        <f t="shared" si="8"/>
        <v>11873.35092</v>
      </c>
      <c r="O529" s="25">
        <f t="shared" si="10"/>
        <v>7607477.034</v>
      </c>
    </row>
    <row r="530" ht="15.75" customHeight="1">
      <c r="A530" s="7">
        <v>42894.0</v>
      </c>
      <c r="B530" s="20">
        <v>5.765102569811E12</v>
      </c>
      <c r="C530" s="16">
        <f t="shared" si="1"/>
        <v>5.76510257</v>
      </c>
      <c r="D530" s="16">
        <f t="shared" si="2"/>
        <v>1.6</v>
      </c>
      <c r="E530" s="16">
        <f t="shared" si="3"/>
        <v>9.224164112</v>
      </c>
      <c r="F530" s="25">
        <f t="shared" si="4"/>
        <v>221.3799387</v>
      </c>
      <c r="G530" s="25">
        <f t="shared" si="12"/>
        <v>22404.88567</v>
      </c>
      <c r="H530" s="26">
        <v>30.21</v>
      </c>
      <c r="I530" s="16">
        <v>3.179</v>
      </c>
      <c r="J530" s="1">
        <v>25.0</v>
      </c>
      <c r="K530" s="16">
        <f t="shared" si="5"/>
        <v>19.54907847</v>
      </c>
      <c r="L530" s="20">
        <f t="shared" si="6"/>
        <v>14254.48254</v>
      </c>
      <c r="M530" s="25">
        <f t="shared" si="7"/>
        <v>2.329582341</v>
      </c>
      <c r="N530" s="25">
        <f t="shared" si="8"/>
        <v>11324.31582</v>
      </c>
      <c r="O530" s="25">
        <f t="shared" si="10"/>
        <v>7618801.349</v>
      </c>
    </row>
    <row r="531" ht="15.75" customHeight="1">
      <c r="A531" s="7">
        <v>42895.0</v>
      </c>
      <c r="B531" s="20">
        <v>5.514504471646E12</v>
      </c>
      <c r="C531" s="16">
        <f t="shared" si="1"/>
        <v>5.514504472</v>
      </c>
      <c r="D531" s="16">
        <f t="shared" si="2"/>
        <v>1.6</v>
      </c>
      <c r="E531" s="16">
        <f t="shared" si="3"/>
        <v>8.823207155</v>
      </c>
      <c r="F531" s="25">
        <f t="shared" si="4"/>
        <v>211.7569717</v>
      </c>
      <c r="G531" s="25">
        <f t="shared" si="12"/>
        <v>22616.64265</v>
      </c>
      <c r="H531" s="26">
        <v>29.68</v>
      </c>
      <c r="I531" s="16">
        <v>3.388</v>
      </c>
      <c r="J531" s="1">
        <v>25.0</v>
      </c>
      <c r="K531" s="16">
        <f t="shared" si="5"/>
        <v>19.92868389</v>
      </c>
      <c r="L531" s="20">
        <f t="shared" si="6"/>
        <v>13140.49587</v>
      </c>
      <c r="M531" s="25">
        <f t="shared" si="7"/>
        <v>2.417225809</v>
      </c>
      <c r="N531" s="25">
        <f t="shared" si="8"/>
        <v>10625.7379</v>
      </c>
      <c r="O531" s="25">
        <f t="shared" si="10"/>
        <v>7629427.087</v>
      </c>
    </row>
    <row r="532" ht="15.75" customHeight="1">
      <c r="A532" s="7">
        <v>42896.0</v>
      </c>
      <c r="B532" s="20">
        <v>5.461761066851E12</v>
      </c>
      <c r="C532" s="16">
        <f t="shared" si="1"/>
        <v>5.461761067</v>
      </c>
      <c r="D532" s="16">
        <f t="shared" si="2"/>
        <v>1.6</v>
      </c>
      <c r="E532" s="16">
        <f t="shared" si="3"/>
        <v>8.738817707</v>
      </c>
      <c r="F532" s="25">
        <f t="shared" si="4"/>
        <v>209.731625</v>
      </c>
      <c r="G532" s="25">
        <f t="shared" si="12"/>
        <v>22826.37427</v>
      </c>
      <c r="H532" s="26">
        <v>30.44</v>
      </c>
      <c r="I532" s="16">
        <v>3.31</v>
      </c>
      <c r="J532" s="1">
        <v>25.0</v>
      </c>
      <c r="K532" s="16">
        <f t="shared" si="5"/>
        <v>19.28365774</v>
      </c>
      <c r="L532" s="20">
        <f t="shared" si="6"/>
        <v>13794.56193</v>
      </c>
      <c r="M532" s="25">
        <f t="shared" si="7"/>
        <v>2.280590271</v>
      </c>
      <c r="N532" s="25">
        <f t="shared" si="8"/>
        <v>10876.13293</v>
      </c>
      <c r="O532" s="25">
        <f t="shared" si="10"/>
        <v>7640303.22</v>
      </c>
    </row>
    <row r="533" ht="15.75" customHeight="1">
      <c r="A533" s="7">
        <v>42897.0</v>
      </c>
      <c r="B533" s="20">
        <v>5.028085275084E12</v>
      </c>
      <c r="C533" s="16">
        <f t="shared" si="1"/>
        <v>5.028085275</v>
      </c>
      <c r="D533" s="16">
        <f t="shared" si="2"/>
        <v>1.6</v>
      </c>
      <c r="E533" s="16">
        <f t="shared" si="3"/>
        <v>8.04493644</v>
      </c>
      <c r="F533" s="25">
        <f t="shared" si="4"/>
        <v>193.0784746</v>
      </c>
      <c r="G533" s="25">
        <f t="shared" si="12"/>
        <v>23019.45275</v>
      </c>
      <c r="H533" s="26">
        <v>33.22</v>
      </c>
      <c r="I533" s="16">
        <v>2.424</v>
      </c>
      <c r="J533" s="1">
        <v>25.0</v>
      </c>
      <c r="K533" s="16">
        <f t="shared" si="5"/>
        <v>13.00061729</v>
      </c>
      <c r="L533" s="20">
        <f t="shared" si="6"/>
        <v>20556.93069</v>
      </c>
      <c r="M533" s="25">
        <f t="shared" si="7"/>
        <v>1.40885678</v>
      </c>
      <c r="N533" s="25">
        <f t="shared" si="8"/>
        <v>14851.48515</v>
      </c>
      <c r="O533" s="25">
        <f t="shared" si="10"/>
        <v>7655154.705</v>
      </c>
    </row>
    <row r="534" ht="15.75" customHeight="1">
      <c r="A534" s="7">
        <v>42898.0</v>
      </c>
      <c r="B534" s="20">
        <v>6.540311660174E12</v>
      </c>
      <c r="C534" s="16">
        <f t="shared" si="1"/>
        <v>6.54031166</v>
      </c>
      <c r="D534" s="16">
        <f t="shared" si="2"/>
        <v>1.6</v>
      </c>
      <c r="E534" s="16">
        <f t="shared" si="3"/>
        <v>10.46449866</v>
      </c>
      <c r="F534" s="25">
        <f t="shared" si="4"/>
        <v>251.1479678</v>
      </c>
      <c r="G534" s="25">
        <f t="shared" si="12"/>
        <v>23270.60071</v>
      </c>
      <c r="H534" s="26">
        <v>29.5</v>
      </c>
      <c r="I534" s="16">
        <v>2.102</v>
      </c>
      <c r="J534" s="1">
        <v>25.0</v>
      </c>
      <c r="K534" s="16">
        <f t="shared" si="5"/>
        <v>14.66425078</v>
      </c>
      <c r="L534" s="20">
        <f t="shared" si="6"/>
        <v>21051.37964</v>
      </c>
      <c r="M534" s="25">
        <f t="shared" si="7"/>
        <v>1.789535689</v>
      </c>
      <c r="N534" s="25">
        <f t="shared" si="8"/>
        <v>17126.54615</v>
      </c>
      <c r="O534" s="25">
        <f t="shared" si="10"/>
        <v>7672281.252</v>
      </c>
    </row>
    <row r="535" ht="15.75" customHeight="1">
      <c r="A535" s="7">
        <v>42899.0</v>
      </c>
      <c r="B535" s="20">
        <v>6.852319786654E12</v>
      </c>
      <c r="C535" s="16">
        <f t="shared" si="1"/>
        <v>6.852319787</v>
      </c>
      <c r="D535" s="16">
        <f t="shared" si="2"/>
        <v>1.6</v>
      </c>
      <c r="E535" s="16">
        <f t="shared" si="3"/>
        <v>10.96371166</v>
      </c>
      <c r="F535" s="25">
        <f t="shared" si="4"/>
        <v>263.1290798</v>
      </c>
      <c r="G535" s="25">
        <f t="shared" si="12"/>
        <v>23533.72979</v>
      </c>
      <c r="H535" s="26">
        <v>30.64</v>
      </c>
      <c r="I535" s="16">
        <v>2.031</v>
      </c>
      <c r="J535" s="1">
        <v>25.0</v>
      </c>
      <c r="K535" s="16">
        <f t="shared" si="5"/>
        <v>14.84486559</v>
      </c>
      <c r="L535" s="20">
        <f t="shared" si="6"/>
        <v>22629.24668</v>
      </c>
      <c r="M535" s="25">
        <f t="shared" si="7"/>
        <v>1.744174808</v>
      </c>
      <c r="N535" s="25">
        <f t="shared" si="8"/>
        <v>17725.25849</v>
      </c>
      <c r="O535" s="25">
        <f t="shared" si="10"/>
        <v>7690006.51</v>
      </c>
    </row>
    <row r="536" ht="15.75" customHeight="1">
      <c r="A536" s="7">
        <v>42900.0</v>
      </c>
      <c r="B536" s="20">
        <v>7.00942879384E12</v>
      </c>
      <c r="C536" s="16">
        <f t="shared" si="1"/>
        <v>7.009428794</v>
      </c>
      <c r="D536" s="16">
        <f t="shared" si="2"/>
        <v>1.6</v>
      </c>
      <c r="E536" s="16">
        <f t="shared" si="3"/>
        <v>11.21508607</v>
      </c>
      <c r="F536" s="25">
        <f t="shared" si="4"/>
        <v>269.1620657</v>
      </c>
      <c r="G536" s="25">
        <f t="shared" si="12"/>
        <v>23802.89186</v>
      </c>
      <c r="H536" s="26">
        <v>30.22</v>
      </c>
      <c r="I536" s="16">
        <v>2.487</v>
      </c>
      <c r="J536" s="1">
        <v>25.0</v>
      </c>
      <c r="K536" s="16">
        <f t="shared" si="5"/>
        <v>18.5946127</v>
      </c>
      <c r="L536" s="20">
        <f t="shared" si="6"/>
        <v>18226.77925</v>
      </c>
      <c r="M536" s="25">
        <f t="shared" si="7"/>
        <v>2.215109389</v>
      </c>
      <c r="N536" s="25">
        <f t="shared" si="8"/>
        <v>14475.27141</v>
      </c>
      <c r="O536" s="25">
        <f t="shared" si="10"/>
        <v>7704481.781</v>
      </c>
    </row>
    <row r="537" ht="15.75" customHeight="1">
      <c r="A537" s="7">
        <v>42901.0</v>
      </c>
      <c r="B537" s="20">
        <v>6.761876480589E12</v>
      </c>
      <c r="C537" s="16">
        <f t="shared" si="1"/>
        <v>6.761876481</v>
      </c>
      <c r="D537" s="16">
        <f t="shared" si="2"/>
        <v>1.6</v>
      </c>
      <c r="E537" s="16">
        <f t="shared" si="3"/>
        <v>10.81900237</v>
      </c>
      <c r="F537" s="25">
        <f t="shared" si="4"/>
        <v>259.6560569</v>
      </c>
      <c r="G537" s="25">
        <f t="shared" si="12"/>
        <v>24062.54792</v>
      </c>
      <c r="H537" s="26">
        <v>30.22</v>
      </c>
      <c r="I537" s="16">
        <v>2.553</v>
      </c>
      <c r="J537" s="1">
        <v>25.0</v>
      </c>
      <c r="K537" s="16">
        <f t="shared" si="5"/>
        <v>18.41394203</v>
      </c>
      <c r="L537" s="20">
        <f t="shared" si="6"/>
        <v>17755.58167</v>
      </c>
      <c r="M537" s="25">
        <f t="shared" si="7"/>
        <v>2.193586741</v>
      </c>
      <c r="N537" s="25">
        <f t="shared" si="8"/>
        <v>14101.05758</v>
      </c>
      <c r="O537" s="25">
        <f t="shared" si="10"/>
        <v>7718582.839</v>
      </c>
    </row>
    <row r="538" ht="15.75" customHeight="1">
      <c r="A538" s="7">
        <v>42902.0</v>
      </c>
      <c r="B538" s="20">
        <v>6.389218001434E12</v>
      </c>
      <c r="C538" s="16">
        <f t="shared" si="1"/>
        <v>6.389218001</v>
      </c>
      <c r="D538" s="16">
        <f t="shared" si="2"/>
        <v>1.6</v>
      </c>
      <c r="E538" s="16">
        <f t="shared" si="3"/>
        <v>10.2227488</v>
      </c>
      <c r="F538" s="25">
        <f t="shared" si="4"/>
        <v>245.3459713</v>
      </c>
      <c r="G538" s="25">
        <f t="shared" si="12"/>
        <v>24307.89389</v>
      </c>
      <c r="H538" s="26">
        <v>35.7</v>
      </c>
      <c r="I538" s="16">
        <v>2.59</v>
      </c>
      <c r="J538" s="1">
        <v>25.0</v>
      </c>
      <c r="K538" s="16">
        <f t="shared" si="5"/>
        <v>17.6512796</v>
      </c>
      <c r="L538" s="20">
        <f t="shared" si="6"/>
        <v>20675.67568</v>
      </c>
      <c r="M538" s="25">
        <f t="shared" si="7"/>
        <v>1.779960968</v>
      </c>
      <c r="N538" s="25">
        <f t="shared" si="8"/>
        <v>13899.6139</v>
      </c>
      <c r="O538" s="25">
        <f t="shared" si="10"/>
        <v>7732482.453</v>
      </c>
    </row>
    <row r="539" ht="15.75" customHeight="1">
      <c r="A539" s="7">
        <v>42903.0</v>
      </c>
      <c r="B539" s="20">
        <v>6.42037743534E12</v>
      </c>
      <c r="C539" s="16">
        <f t="shared" si="1"/>
        <v>6.420377435</v>
      </c>
      <c r="D539" s="16">
        <f t="shared" si="2"/>
        <v>1.6</v>
      </c>
      <c r="E539" s="16">
        <f t="shared" si="3"/>
        <v>10.2726039</v>
      </c>
      <c r="F539" s="25">
        <f t="shared" si="4"/>
        <v>246.5424935</v>
      </c>
      <c r="G539" s="25">
        <f t="shared" si="12"/>
        <v>24554.43638</v>
      </c>
      <c r="H539" s="26">
        <v>47.65</v>
      </c>
      <c r="I539" s="16">
        <v>2.404</v>
      </c>
      <c r="J539" s="1">
        <v>25.0</v>
      </c>
      <c r="K539" s="16">
        <f t="shared" si="5"/>
        <v>16.46355984</v>
      </c>
      <c r="L539" s="20">
        <f t="shared" si="6"/>
        <v>29731.69717</v>
      </c>
      <c r="M539" s="25">
        <f t="shared" si="7"/>
        <v>1.24383663</v>
      </c>
      <c r="N539" s="25">
        <f t="shared" si="8"/>
        <v>14975.0416</v>
      </c>
      <c r="O539" s="25">
        <f t="shared" si="10"/>
        <v>7747457.495</v>
      </c>
    </row>
    <row r="540" ht="15.75" customHeight="1">
      <c r="A540" s="7">
        <v>42904.0</v>
      </c>
      <c r="B540" s="20">
        <v>7.196138623889E12</v>
      </c>
      <c r="C540" s="16">
        <f t="shared" si="1"/>
        <v>7.196138624</v>
      </c>
      <c r="D540" s="16">
        <f t="shared" si="2"/>
        <v>1.6</v>
      </c>
      <c r="E540" s="16">
        <f t="shared" si="3"/>
        <v>11.5138218</v>
      </c>
      <c r="F540" s="25">
        <f t="shared" si="4"/>
        <v>276.3317232</v>
      </c>
      <c r="G540" s="25">
        <f t="shared" si="12"/>
        <v>24830.7681</v>
      </c>
      <c r="H540" s="26">
        <v>46.04</v>
      </c>
      <c r="I540" s="16">
        <v>2.209</v>
      </c>
      <c r="J540" s="1">
        <v>25.0</v>
      </c>
      <c r="K540" s="16">
        <f t="shared" si="5"/>
        <v>16.95602157</v>
      </c>
      <c r="L540" s="20">
        <f t="shared" si="6"/>
        <v>31263.01494</v>
      </c>
      <c r="M540" s="25">
        <f t="shared" si="7"/>
        <v>1.325840088</v>
      </c>
      <c r="N540" s="25">
        <f t="shared" si="8"/>
        <v>16296.96695</v>
      </c>
      <c r="O540" s="25">
        <f t="shared" si="10"/>
        <v>7763754.461</v>
      </c>
    </row>
    <row r="541" ht="15.75" customHeight="1">
      <c r="A541" s="7">
        <v>42905.0</v>
      </c>
      <c r="B541" s="20">
        <v>7.917826959084E12</v>
      </c>
      <c r="C541" s="16">
        <f t="shared" si="1"/>
        <v>7.917826959</v>
      </c>
      <c r="D541" s="16">
        <f t="shared" si="2"/>
        <v>1.6</v>
      </c>
      <c r="E541" s="16">
        <f t="shared" si="3"/>
        <v>12.66852313</v>
      </c>
      <c r="F541" s="25">
        <f t="shared" si="4"/>
        <v>304.0445552</v>
      </c>
      <c r="G541" s="25">
        <f t="shared" si="12"/>
        <v>25134.81266</v>
      </c>
      <c r="H541" s="26">
        <v>50.32</v>
      </c>
      <c r="I541" s="16">
        <v>2.0</v>
      </c>
      <c r="J541" s="1">
        <v>25.0</v>
      </c>
      <c r="K541" s="16">
        <f t="shared" si="5"/>
        <v>16.89136418</v>
      </c>
      <c r="L541" s="20">
        <f t="shared" si="6"/>
        <v>37740</v>
      </c>
      <c r="M541" s="25">
        <f t="shared" si="7"/>
        <v>1.208444178</v>
      </c>
      <c r="N541" s="25">
        <f t="shared" si="8"/>
        <v>18000</v>
      </c>
      <c r="O541" s="25">
        <f t="shared" si="10"/>
        <v>7781754.461</v>
      </c>
    </row>
    <row r="542" ht="15.75" customHeight="1">
      <c r="A542" s="7">
        <v>42906.0</v>
      </c>
      <c r="B542" s="20">
        <v>8.486425452217E12</v>
      </c>
      <c r="C542" s="16">
        <f t="shared" si="1"/>
        <v>8.486425452</v>
      </c>
      <c r="D542" s="16">
        <f t="shared" si="2"/>
        <v>1.6</v>
      </c>
      <c r="E542" s="16">
        <f t="shared" si="3"/>
        <v>13.57828072</v>
      </c>
      <c r="F542" s="25">
        <f t="shared" si="4"/>
        <v>325.8787374</v>
      </c>
      <c r="G542" s="25">
        <f t="shared" si="12"/>
        <v>25460.6914</v>
      </c>
      <c r="H542" s="26">
        <v>47.22</v>
      </c>
      <c r="I542" s="16">
        <v>2.175</v>
      </c>
      <c r="J542" s="1">
        <v>25.0</v>
      </c>
      <c r="K542" s="16">
        <f t="shared" si="5"/>
        <v>19.68850705</v>
      </c>
      <c r="L542" s="20">
        <f t="shared" si="6"/>
        <v>32565.51724</v>
      </c>
      <c r="M542" s="25">
        <f t="shared" si="7"/>
        <v>1.501029762</v>
      </c>
      <c r="N542" s="25">
        <f t="shared" si="8"/>
        <v>16551.72414</v>
      </c>
      <c r="O542" s="25">
        <f t="shared" si="10"/>
        <v>7798306.186</v>
      </c>
    </row>
    <row r="543" ht="15.75" customHeight="1">
      <c r="A543" s="7">
        <v>42907.0</v>
      </c>
      <c r="B543" s="20">
        <v>7.703569018297E12</v>
      </c>
      <c r="C543" s="16">
        <f t="shared" si="1"/>
        <v>7.703569018</v>
      </c>
      <c r="D543" s="16">
        <f t="shared" si="2"/>
        <v>1.6</v>
      </c>
      <c r="E543" s="16">
        <f t="shared" si="3"/>
        <v>12.32571043</v>
      </c>
      <c r="F543" s="25">
        <f t="shared" si="4"/>
        <v>295.8170503</v>
      </c>
      <c r="G543" s="25">
        <f t="shared" si="12"/>
        <v>25756.50845</v>
      </c>
      <c r="H543" s="26">
        <v>47.79</v>
      </c>
      <c r="I543" s="16">
        <v>2.796</v>
      </c>
      <c r="J543" s="1">
        <v>25.0</v>
      </c>
      <c r="K543" s="16">
        <f t="shared" si="5"/>
        <v>22.97512424</v>
      </c>
      <c r="L543" s="20">
        <f t="shared" si="6"/>
        <v>25638.41202</v>
      </c>
      <c r="M543" s="25">
        <f t="shared" si="7"/>
        <v>1.730706157</v>
      </c>
      <c r="N543" s="25">
        <f t="shared" si="8"/>
        <v>12875.53648</v>
      </c>
      <c r="O543" s="25">
        <f t="shared" si="10"/>
        <v>7811181.722</v>
      </c>
    </row>
    <row r="544" ht="15.75" customHeight="1">
      <c r="A544" s="7">
        <v>42908.0</v>
      </c>
      <c r="B544" s="20">
        <v>7.569240190866E12</v>
      </c>
      <c r="C544" s="16">
        <f t="shared" si="1"/>
        <v>7.569240191</v>
      </c>
      <c r="D544" s="16">
        <f t="shared" si="2"/>
        <v>1.6</v>
      </c>
      <c r="E544" s="16">
        <f t="shared" si="3"/>
        <v>12.11078431</v>
      </c>
      <c r="F544" s="25">
        <f t="shared" si="4"/>
        <v>290.6588233</v>
      </c>
      <c r="G544" s="25">
        <f t="shared" si="12"/>
        <v>26047.16727</v>
      </c>
      <c r="H544" s="26">
        <v>47.71</v>
      </c>
      <c r="I544" s="16">
        <v>2.491</v>
      </c>
      <c r="J544" s="1">
        <v>25.0</v>
      </c>
      <c r="K544" s="16">
        <f t="shared" si="5"/>
        <v>20.1119758</v>
      </c>
      <c r="L544" s="20">
        <f t="shared" si="6"/>
        <v>28729.42593</v>
      </c>
      <c r="M544" s="25">
        <f t="shared" si="7"/>
        <v>1.517566818</v>
      </c>
      <c r="N544" s="25">
        <f t="shared" si="8"/>
        <v>14452.0273</v>
      </c>
      <c r="O544" s="25">
        <f t="shared" si="10"/>
        <v>7825633.749</v>
      </c>
    </row>
    <row r="545" ht="15.75" customHeight="1">
      <c r="A545" s="7">
        <v>42909.0</v>
      </c>
      <c r="B545" s="20">
        <v>7.267626685199E12</v>
      </c>
      <c r="C545" s="16">
        <f t="shared" si="1"/>
        <v>7.267626685</v>
      </c>
      <c r="D545" s="16">
        <f t="shared" si="2"/>
        <v>1.6</v>
      </c>
      <c r="E545" s="16">
        <f t="shared" si="3"/>
        <v>11.6282027</v>
      </c>
      <c r="F545" s="25">
        <f t="shared" si="4"/>
        <v>279.0768647</v>
      </c>
      <c r="G545" s="25">
        <f t="shared" si="12"/>
        <v>26326.24413</v>
      </c>
      <c r="H545" s="26">
        <v>47.34</v>
      </c>
      <c r="I545" s="16">
        <v>2.785</v>
      </c>
      <c r="J545" s="1">
        <v>25.0</v>
      </c>
      <c r="K545" s="16">
        <f t="shared" si="5"/>
        <v>21.58969634</v>
      </c>
      <c r="L545" s="20">
        <f t="shared" si="6"/>
        <v>25497.307</v>
      </c>
      <c r="M545" s="25">
        <f t="shared" si="7"/>
        <v>1.641802003</v>
      </c>
      <c r="N545" s="25">
        <f t="shared" si="8"/>
        <v>12926.39138</v>
      </c>
      <c r="O545" s="25">
        <f t="shared" si="10"/>
        <v>7838560.141</v>
      </c>
    </row>
    <row r="546" ht="15.75" customHeight="1">
      <c r="A546" s="7">
        <v>42910.0</v>
      </c>
      <c r="B546" s="20">
        <v>7.098005407105E12</v>
      </c>
      <c r="C546" s="16">
        <f t="shared" si="1"/>
        <v>7.098005407</v>
      </c>
      <c r="D546" s="16">
        <f t="shared" si="2"/>
        <v>1.6</v>
      </c>
      <c r="E546" s="16">
        <f t="shared" si="3"/>
        <v>11.35680865</v>
      </c>
      <c r="F546" s="25">
        <f t="shared" si="4"/>
        <v>272.5634076</v>
      </c>
      <c r="G546" s="25">
        <f t="shared" si="12"/>
        <v>26598.80754</v>
      </c>
      <c r="H546" s="26">
        <v>44.49</v>
      </c>
      <c r="I546" s="16">
        <v>2.567</v>
      </c>
      <c r="J546" s="1">
        <v>25.0</v>
      </c>
      <c r="K546" s="16">
        <f t="shared" si="5"/>
        <v>19.43528521</v>
      </c>
      <c r="L546" s="20">
        <f t="shared" si="6"/>
        <v>25997.27308</v>
      </c>
      <c r="M546" s="25">
        <f t="shared" si="7"/>
        <v>1.572646139</v>
      </c>
      <c r="N546" s="25">
        <f t="shared" si="8"/>
        <v>14024.15271</v>
      </c>
      <c r="O546" s="25">
        <f t="shared" si="10"/>
        <v>7852584.293</v>
      </c>
    </row>
    <row r="547" ht="15.75" customHeight="1">
      <c r="A547" s="7">
        <v>42911.0</v>
      </c>
      <c r="B547" s="20">
        <v>7.264587764294E12</v>
      </c>
      <c r="C547" s="16">
        <f t="shared" si="1"/>
        <v>7.264587764</v>
      </c>
      <c r="D547" s="16">
        <f t="shared" si="2"/>
        <v>1.6</v>
      </c>
      <c r="E547" s="16">
        <f t="shared" si="3"/>
        <v>11.62334042</v>
      </c>
      <c r="F547" s="25">
        <f t="shared" si="4"/>
        <v>278.9601701</v>
      </c>
      <c r="G547" s="25">
        <f t="shared" si="12"/>
        <v>26877.76771</v>
      </c>
      <c r="H547" s="26">
        <v>43.92</v>
      </c>
      <c r="I547" s="16">
        <v>2.517</v>
      </c>
      <c r="J547" s="1">
        <v>25.0</v>
      </c>
      <c r="K547" s="16">
        <f t="shared" si="5"/>
        <v>19.50396523</v>
      </c>
      <c r="L547" s="20">
        <f t="shared" si="6"/>
        <v>26174.01669</v>
      </c>
      <c r="M547" s="25">
        <f t="shared" si="7"/>
        <v>1.598685675</v>
      </c>
      <c r="N547" s="25">
        <f t="shared" si="8"/>
        <v>14302.74136</v>
      </c>
      <c r="O547" s="25">
        <f t="shared" si="10"/>
        <v>7866887.035</v>
      </c>
    </row>
    <row r="548" ht="15.75" customHeight="1">
      <c r="A548" s="7">
        <v>42912.0</v>
      </c>
      <c r="B548" s="20">
        <v>7.119705287481E12</v>
      </c>
      <c r="C548" s="16">
        <f t="shared" si="1"/>
        <v>7.119705287</v>
      </c>
      <c r="D548" s="16">
        <f t="shared" si="2"/>
        <v>1.6</v>
      </c>
      <c r="E548" s="16">
        <f t="shared" si="3"/>
        <v>11.39152846</v>
      </c>
      <c r="F548" s="25">
        <f t="shared" si="4"/>
        <v>273.396683</v>
      </c>
      <c r="G548" s="25">
        <f t="shared" si="12"/>
        <v>27151.1644</v>
      </c>
      <c r="H548" s="26">
        <v>41.13</v>
      </c>
      <c r="I548" s="16">
        <v>2.613</v>
      </c>
      <c r="J548" s="1">
        <v>25.0</v>
      </c>
      <c r="K548" s="16">
        <f t="shared" si="5"/>
        <v>19.84404258</v>
      </c>
      <c r="L548" s="20">
        <f t="shared" si="6"/>
        <v>23610.79219</v>
      </c>
      <c r="M548" s="25">
        <f t="shared" si="7"/>
        <v>1.736896506</v>
      </c>
      <c r="N548" s="25">
        <f t="shared" si="8"/>
        <v>13777.26751</v>
      </c>
      <c r="O548" s="25">
        <f t="shared" si="10"/>
        <v>7880664.302</v>
      </c>
    </row>
    <row r="549" ht="15.75" customHeight="1">
      <c r="A549" s="7">
        <v>42913.0</v>
      </c>
      <c r="B549" s="20">
        <v>6.687114353036E12</v>
      </c>
      <c r="C549" s="16">
        <f t="shared" si="1"/>
        <v>6.687114353</v>
      </c>
      <c r="D549" s="16">
        <f t="shared" si="2"/>
        <v>1.6</v>
      </c>
      <c r="E549" s="16">
        <f t="shared" si="3"/>
        <v>10.69938296</v>
      </c>
      <c r="F549" s="25">
        <f t="shared" si="4"/>
        <v>256.7851912</v>
      </c>
      <c r="G549" s="25">
        <f t="shared" si="12"/>
        <v>27407.94959</v>
      </c>
      <c r="H549" s="26">
        <v>40.54</v>
      </c>
      <c r="I549" s="16">
        <v>2.796</v>
      </c>
      <c r="J549" s="1">
        <v>25.0</v>
      </c>
      <c r="K549" s="16">
        <f t="shared" si="5"/>
        <v>19.94364985</v>
      </c>
      <c r="L549" s="20">
        <f t="shared" si="6"/>
        <v>21748.92704</v>
      </c>
      <c r="M549" s="25">
        <f t="shared" si="7"/>
        <v>1.77101972</v>
      </c>
      <c r="N549" s="25">
        <f t="shared" si="8"/>
        <v>12875.53648</v>
      </c>
      <c r="O549" s="25">
        <f t="shared" si="10"/>
        <v>7893539.839</v>
      </c>
    </row>
    <row r="550" ht="15.75" customHeight="1">
      <c r="A550" s="7">
        <v>42914.0</v>
      </c>
      <c r="B550" s="20">
        <v>6.750189606429E12</v>
      </c>
      <c r="C550" s="16">
        <f t="shared" si="1"/>
        <v>6.750189606</v>
      </c>
      <c r="D550" s="16">
        <f t="shared" si="2"/>
        <v>1.6</v>
      </c>
      <c r="E550" s="16">
        <f t="shared" si="3"/>
        <v>10.80030337</v>
      </c>
      <c r="F550" s="25">
        <f t="shared" si="4"/>
        <v>259.2072809</v>
      </c>
      <c r="G550" s="25">
        <f t="shared" si="12"/>
        <v>27667.15687</v>
      </c>
      <c r="H550" s="26">
        <v>42.85</v>
      </c>
      <c r="I550" s="16">
        <v>2.441</v>
      </c>
      <c r="J550" s="1">
        <v>25.0</v>
      </c>
      <c r="K550" s="16">
        <f t="shared" si="5"/>
        <v>17.57569368</v>
      </c>
      <c r="L550" s="20">
        <f t="shared" si="6"/>
        <v>26331.42155</v>
      </c>
      <c r="M550" s="25">
        <f t="shared" si="7"/>
        <v>1.47660437</v>
      </c>
      <c r="N550" s="25">
        <f t="shared" si="8"/>
        <v>14748.05408</v>
      </c>
      <c r="O550" s="25">
        <f t="shared" si="10"/>
        <v>7908287.893</v>
      </c>
    </row>
    <row r="551" ht="15.75" customHeight="1">
      <c r="A551" s="7">
        <v>42915.0</v>
      </c>
      <c r="B551" s="20">
        <v>7.372424930698E12</v>
      </c>
      <c r="C551" s="16">
        <f t="shared" si="1"/>
        <v>7.372424931</v>
      </c>
      <c r="D551" s="16">
        <f t="shared" si="2"/>
        <v>1.6</v>
      </c>
      <c r="E551" s="16">
        <f t="shared" si="3"/>
        <v>11.79587989</v>
      </c>
      <c r="F551" s="25">
        <f t="shared" si="4"/>
        <v>283.1011173</v>
      </c>
      <c r="G551" s="25">
        <f t="shared" si="12"/>
        <v>27950.25798</v>
      </c>
      <c r="H551" s="26">
        <v>41.07</v>
      </c>
      <c r="I551" s="16">
        <v>2.271</v>
      </c>
      <c r="J551" s="1">
        <v>25.0</v>
      </c>
      <c r="K551" s="16">
        <f t="shared" si="5"/>
        <v>17.85896215</v>
      </c>
      <c r="L551" s="20">
        <f t="shared" si="6"/>
        <v>27126.81638</v>
      </c>
      <c r="M551" s="25">
        <f t="shared" si="7"/>
        <v>1.565431306</v>
      </c>
      <c r="N551" s="25">
        <f t="shared" si="8"/>
        <v>15852.04756</v>
      </c>
      <c r="O551" s="25">
        <f t="shared" si="10"/>
        <v>7924139.94</v>
      </c>
    </row>
    <row r="552" ht="15.75" customHeight="1">
      <c r="A552" s="7">
        <v>42916.0</v>
      </c>
      <c r="B552" s="20">
        <v>7.312380788184E12</v>
      </c>
      <c r="C552" s="16">
        <f t="shared" si="1"/>
        <v>7.312380788</v>
      </c>
      <c r="D552" s="16">
        <f t="shared" si="2"/>
        <v>1.6</v>
      </c>
      <c r="E552" s="16">
        <f t="shared" si="3"/>
        <v>11.69980926</v>
      </c>
      <c r="F552" s="25">
        <f t="shared" si="4"/>
        <v>280.7954223</v>
      </c>
      <c r="G552" s="25">
        <f t="shared" si="12"/>
        <v>28231.05341</v>
      </c>
      <c r="H552" s="26">
        <v>40.35</v>
      </c>
      <c r="I552" s="16">
        <v>2.517</v>
      </c>
      <c r="J552" s="1">
        <v>25.0</v>
      </c>
      <c r="K552" s="16">
        <f t="shared" si="5"/>
        <v>19.63227994</v>
      </c>
      <c r="L552" s="20">
        <f t="shared" si="6"/>
        <v>24046.48391</v>
      </c>
      <c r="M552" s="25">
        <f t="shared" si="7"/>
        <v>1.751578879</v>
      </c>
      <c r="N552" s="25">
        <f t="shared" si="8"/>
        <v>14302.74136</v>
      </c>
      <c r="O552" s="25">
        <f t="shared" si="10"/>
        <v>7938442.682</v>
      </c>
    </row>
    <row r="553" ht="15.75" customHeight="1">
      <c r="A553" s="7">
        <v>42917.0</v>
      </c>
      <c r="B553" s="20">
        <v>7.178260720797E12</v>
      </c>
      <c r="C553" s="16">
        <f t="shared" si="1"/>
        <v>7.178260721</v>
      </c>
      <c r="D553" s="16">
        <f t="shared" si="2"/>
        <v>1.6</v>
      </c>
      <c r="E553" s="16">
        <f t="shared" si="3"/>
        <v>11.48521715</v>
      </c>
      <c r="F553" s="25">
        <f t="shared" si="4"/>
        <v>275.6452117</v>
      </c>
      <c r="G553" s="25">
        <f t="shared" si="12"/>
        <v>28506.69862</v>
      </c>
      <c r="H553" s="26">
        <v>38.99</v>
      </c>
      <c r="I553" s="16">
        <v>2.562</v>
      </c>
      <c r="J553" s="1">
        <v>25.0</v>
      </c>
      <c r="K553" s="16">
        <f t="shared" si="5"/>
        <v>19.6167509</v>
      </c>
      <c r="L553" s="20">
        <f t="shared" si="6"/>
        <v>22827.86885</v>
      </c>
      <c r="M553" s="25">
        <f t="shared" si="7"/>
        <v>1.811241427</v>
      </c>
      <c r="N553" s="25">
        <f t="shared" si="8"/>
        <v>14051.52225</v>
      </c>
      <c r="O553" s="25">
        <f t="shared" si="10"/>
        <v>7952494.204</v>
      </c>
    </row>
    <row r="554" ht="15.75" customHeight="1">
      <c r="A554" s="7">
        <v>42918.0</v>
      </c>
      <c r="B554" s="20">
        <v>6.837767297629E12</v>
      </c>
      <c r="C554" s="16">
        <f t="shared" si="1"/>
        <v>6.837767298</v>
      </c>
      <c r="D554" s="16">
        <f t="shared" si="2"/>
        <v>1.6</v>
      </c>
      <c r="E554" s="16">
        <f t="shared" si="3"/>
        <v>10.94042768</v>
      </c>
      <c r="F554" s="25">
        <f t="shared" si="4"/>
        <v>262.5702642</v>
      </c>
      <c r="G554" s="25">
        <f t="shared" si="12"/>
        <v>28769.26888</v>
      </c>
      <c r="H554" s="26">
        <v>41.57</v>
      </c>
      <c r="I554" s="16">
        <v>2.628</v>
      </c>
      <c r="J554" s="1">
        <v>25.0</v>
      </c>
      <c r="K554" s="16">
        <f t="shared" si="5"/>
        <v>19.16762929</v>
      </c>
      <c r="L554" s="20">
        <f t="shared" si="6"/>
        <v>23727.16895</v>
      </c>
      <c r="M554" s="25">
        <f t="shared" si="7"/>
        <v>1.659934218</v>
      </c>
      <c r="N554" s="25">
        <f t="shared" si="8"/>
        <v>13698.63014</v>
      </c>
      <c r="O554" s="25">
        <f t="shared" si="10"/>
        <v>7966192.834</v>
      </c>
    </row>
    <row r="555" ht="15.75" customHeight="1">
      <c r="A555" s="7">
        <v>42919.0</v>
      </c>
      <c r="B555" s="20">
        <v>7.035001749664E12</v>
      </c>
      <c r="C555" s="16">
        <f t="shared" si="1"/>
        <v>7.03500175</v>
      </c>
      <c r="D555" s="16">
        <f t="shared" si="2"/>
        <v>1.6</v>
      </c>
      <c r="E555" s="16">
        <f t="shared" si="3"/>
        <v>11.2560028</v>
      </c>
      <c r="F555" s="25">
        <f t="shared" si="4"/>
        <v>270.1440672</v>
      </c>
      <c r="G555" s="25">
        <f t="shared" si="12"/>
        <v>29039.41295</v>
      </c>
      <c r="H555" s="26">
        <v>46.43</v>
      </c>
      <c r="I555" s="16">
        <v>2.496</v>
      </c>
      <c r="J555" s="1">
        <v>25.0</v>
      </c>
      <c r="K555" s="16">
        <f t="shared" si="5"/>
        <v>18.72998866</v>
      </c>
      <c r="L555" s="20">
        <f t="shared" si="6"/>
        <v>27902.64423</v>
      </c>
      <c r="M555" s="25">
        <f t="shared" si="7"/>
        <v>1.452249821</v>
      </c>
      <c r="N555" s="25">
        <f t="shared" si="8"/>
        <v>14423.07692</v>
      </c>
      <c r="O555" s="25">
        <f t="shared" si="10"/>
        <v>7980615.911</v>
      </c>
    </row>
    <row r="556" ht="15.75" customHeight="1">
      <c r="A556" s="7">
        <v>42920.0</v>
      </c>
      <c r="B556" s="20">
        <v>7.69315203428E12</v>
      </c>
      <c r="C556" s="16">
        <f t="shared" si="1"/>
        <v>7.693152034</v>
      </c>
      <c r="D556" s="16">
        <f t="shared" si="2"/>
        <v>1.6</v>
      </c>
      <c r="E556" s="16">
        <f t="shared" si="3"/>
        <v>12.30904325</v>
      </c>
      <c r="F556" s="25">
        <f t="shared" si="4"/>
        <v>295.4170381</v>
      </c>
      <c r="G556" s="25">
        <f t="shared" si="12"/>
        <v>29334.82999</v>
      </c>
      <c r="H556" s="26">
        <v>55.33</v>
      </c>
      <c r="I556" s="16">
        <v>2.404</v>
      </c>
      <c r="J556" s="1">
        <v>25.0</v>
      </c>
      <c r="K556" s="16">
        <f t="shared" si="5"/>
        <v>19.72729332</v>
      </c>
      <c r="L556" s="20">
        <f t="shared" si="6"/>
        <v>34523.71048</v>
      </c>
      <c r="M556" s="25">
        <f t="shared" si="7"/>
        <v>1.283539779</v>
      </c>
      <c r="N556" s="25">
        <f t="shared" si="8"/>
        <v>14975.0416</v>
      </c>
      <c r="O556" s="25">
        <f t="shared" si="10"/>
        <v>7995590.953</v>
      </c>
    </row>
    <row r="557" ht="15.75" customHeight="1">
      <c r="A557" s="7">
        <v>42921.0</v>
      </c>
      <c r="B557" s="20">
        <v>7.78339691181E12</v>
      </c>
      <c r="C557" s="16">
        <f t="shared" si="1"/>
        <v>7.783396912</v>
      </c>
      <c r="D557" s="16">
        <f t="shared" si="2"/>
        <v>1.6</v>
      </c>
      <c r="E557" s="16">
        <f t="shared" si="3"/>
        <v>12.45343506</v>
      </c>
      <c r="F557" s="25">
        <f t="shared" si="4"/>
        <v>298.8824414</v>
      </c>
      <c r="G557" s="25">
        <f t="shared" si="12"/>
        <v>29633.71243</v>
      </c>
      <c r="H557" s="26">
        <v>53.19</v>
      </c>
      <c r="I557" s="16">
        <v>2.226</v>
      </c>
      <c r="J557" s="1">
        <v>25.0</v>
      </c>
      <c r="K557" s="16">
        <f t="shared" si="5"/>
        <v>18.48089763</v>
      </c>
      <c r="L557" s="20">
        <f t="shared" si="6"/>
        <v>35842.31806</v>
      </c>
      <c r="M557" s="25">
        <f t="shared" si="7"/>
        <v>1.250822174</v>
      </c>
      <c r="N557" s="25">
        <f t="shared" si="8"/>
        <v>16172.50674</v>
      </c>
      <c r="O557" s="25">
        <f t="shared" si="10"/>
        <v>8011763.459</v>
      </c>
    </row>
    <row r="558" ht="15.75" customHeight="1">
      <c r="A558" s="7">
        <v>42922.0</v>
      </c>
      <c r="B558" s="20">
        <v>7.813619458445E12</v>
      </c>
      <c r="C558" s="16">
        <f t="shared" si="1"/>
        <v>7.813619458</v>
      </c>
      <c r="D558" s="16">
        <f t="shared" si="2"/>
        <v>1.6</v>
      </c>
      <c r="E558" s="16">
        <f t="shared" si="3"/>
        <v>12.50179113</v>
      </c>
      <c r="F558" s="25">
        <f t="shared" si="4"/>
        <v>300.0429872</v>
      </c>
      <c r="G558" s="25">
        <f t="shared" si="12"/>
        <v>29933.75542</v>
      </c>
      <c r="H558" s="26">
        <v>51.13</v>
      </c>
      <c r="I558" s="16">
        <v>2.282</v>
      </c>
      <c r="J558" s="1">
        <v>25.0</v>
      </c>
      <c r="K558" s="16">
        <f t="shared" si="5"/>
        <v>19.01939158</v>
      </c>
      <c r="L558" s="20">
        <f t="shared" si="6"/>
        <v>33608.6766</v>
      </c>
      <c r="M558" s="25">
        <f t="shared" si="7"/>
        <v>1.339131815</v>
      </c>
      <c r="N558" s="25">
        <f t="shared" si="8"/>
        <v>15775.63541</v>
      </c>
      <c r="O558" s="25">
        <f t="shared" si="10"/>
        <v>8027539.095</v>
      </c>
    </row>
    <row r="559" ht="15.75" customHeight="1">
      <c r="A559" s="7">
        <v>42923.0</v>
      </c>
      <c r="B559" s="20">
        <v>8.023146152159E12</v>
      </c>
      <c r="C559" s="16">
        <f t="shared" si="1"/>
        <v>8.023146152</v>
      </c>
      <c r="D559" s="16">
        <f t="shared" si="2"/>
        <v>1.6</v>
      </c>
      <c r="E559" s="16">
        <f t="shared" si="3"/>
        <v>12.83703384</v>
      </c>
      <c r="F559" s="25">
        <f t="shared" si="4"/>
        <v>308.0888122</v>
      </c>
      <c r="G559" s="25">
        <f t="shared" si="12"/>
        <v>30241.84423</v>
      </c>
      <c r="H559" s="26">
        <v>46.58</v>
      </c>
      <c r="I559" s="16">
        <v>2.282</v>
      </c>
      <c r="J559" s="1">
        <v>25.0</v>
      </c>
      <c r="K559" s="16">
        <f t="shared" si="5"/>
        <v>19.52940749</v>
      </c>
      <c r="L559" s="20">
        <f t="shared" si="6"/>
        <v>30617.87905</v>
      </c>
      <c r="M559" s="25">
        <f t="shared" si="7"/>
        <v>1.509357384</v>
      </c>
      <c r="N559" s="25">
        <f t="shared" si="8"/>
        <v>15775.63541</v>
      </c>
      <c r="O559" s="25">
        <f t="shared" si="10"/>
        <v>8043314.73</v>
      </c>
    </row>
    <row r="560" ht="15.75" customHeight="1">
      <c r="A560" s="7">
        <v>42924.0</v>
      </c>
      <c r="B560" s="20">
        <v>8.228788978846E12</v>
      </c>
      <c r="C560" s="16">
        <f t="shared" si="1"/>
        <v>8.228788979</v>
      </c>
      <c r="D560" s="16">
        <f t="shared" si="2"/>
        <v>1.6</v>
      </c>
      <c r="E560" s="16">
        <f t="shared" si="3"/>
        <v>13.16606237</v>
      </c>
      <c r="F560" s="25">
        <f t="shared" si="4"/>
        <v>315.9854968</v>
      </c>
      <c r="G560" s="25">
        <f t="shared" si="12"/>
        <v>30557.82973</v>
      </c>
      <c r="H560" s="26">
        <v>52.14</v>
      </c>
      <c r="I560" s="16">
        <v>2.517</v>
      </c>
      <c r="J560" s="1">
        <v>25.0</v>
      </c>
      <c r="K560" s="16">
        <f t="shared" si="5"/>
        <v>22.09265265</v>
      </c>
      <c r="L560" s="20">
        <f t="shared" si="6"/>
        <v>31072.7056</v>
      </c>
      <c r="M560" s="25">
        <f t="shared" si="7"/>
        <v>1.525384533</v>
      </c>
      <c r="N560" s="25">
        <f t="shared" si="8"/>
        <v>14302.74136</v>
      </c>
      <c r="O560" s="25">
        <f t="shared" si="10"/>
        <v>8057617.472</v>
      </c>
    </row>
    <row r="561" ht="15.75" customHeight="1">
      <c r="A561" s="7">
        <v>42925.0</v>
      </c>
      <c r="B561" s="20">
        <v>7.605108010914E12</v>
      </c>
      <c r="C561" s="16">
        <f t="shared" si="1"/>
        <v>7.605108011</v>
      </c>
      <c r="D561" s="16">
        <f t="shared" si="2"/>
        <v>1.6</v>
      </c>
      <c r="E561" s="16">
        <f t="shared" si="3"/>
        <v>12.16817282</v>
      </c>
      <c r="F561" s="25">
        <f t="shared" si="4"/>
        <v>292.0361476</v>
      </c>
      <c r="G561" s="25">
        <f t="shared" si="12"/>
        <v>30849.86587</v>
      </c>
      <c r="H561" s="26">
        <v>49.58</v>
      </c>
      <c r="I561" s="16">
        <v>2.558</v>
      </c>
      <c r="J561" s="1">
        <v>25.0</v>
      </c>
      <c r="K561" s="16">
        <f t="shared" si="5"/>
        <v>20.75079071</v>
      </c>
      <c r="L561" s="20">
        <f t="shared" si="6"/>
        <v>29073.49492</v>
      </c>
      <c r="M561" s="25">
        <f t="shared" si="7"/>
        <v>1.506713323</v>
      </c>
      <c r="N561" s="25">
        <f t="shared" si="8"/>
        <v>14073.49492</v>
      </c>
      <c r="O561" s="25">
        <f t="shared" si="10"/>
        <v>8071690.967</v>
      </c>
    </row>
    <row r="562" ht="15.75" customHeight="1">
      <c r="A562" s="7">
        <v>42926.0</v>
      </c>
      <c r="B562" s="20">
        <v>8.08135170048E12</v>
      </c>
      <c r="C562" s="16">
        <f t="shared" si="1"/>
        <v>8.0813517</v>
      </c>
      <c r="D562" s="16">
        <f t="shared" si="2"/>
        <v>1.6</v>
      </c>
      <c r="E562" s="16">
        <f t="shared" si="3"/>
        <v>12.93016272</v>
      </c>
      <c r="F562" s="25">
        <f t="shared" si="4"/>
        <v>310.3239053</v>
      </c>
      <c r="G562" s="25">
        <f t="shared" si="12"/>
        <v>31160.18978</v>
      </c>
      <c r="H562" s="26">
        <v>46.58</v>
      </c>
      <c r="I562" s="16">
        <v>2.408</v>
      </c>
      <c r="J562" s="1">
        <v>25.0</v>
      </c>
      <c r="K562" s="16">
        <f t="shared" si="5"/>
        <v>20.75722122</v>
      </c>
      <c r="L562" s="20">
        <f t="shared" si="6"/>
        <v>29015.78073</v>
      </c>
      <c r="M562" s="25">
        <f t="shared" si="7"/>
        <v>1.604250674</v>
      </c>
      <c r="N562" s="25">
        <f t="shared" si="8"/>
        <v>14950.16611</v>
      </c>
      <c r="O562" s="25">
        <f t="shared" si="10"/>
        <v>8086641.133</v>
      </c>
    </row>
    <row r="563" ht="15.75" customHeight="1">
      <c r="A563" s="7">
        <v>42927.0</v>
      </c>
      <c r="B563" s="20">
        <v>8.102518978436E12</v>
      </c>
      <c r="C563" s="16">
        <f t="shared" si="1"/>
        <v>8.102518978</v>
      </c>
      <c r="D563" s="16">
        <f t="shared" si="2"/>
        <v>1.6</v>
      </c>
      <c r="E563" s="16">
        <f t="shared" si="3"/>
        <v>12.96403037</v>
      </c>
      <c r="F563" s="25">
        <f t="shared" si="4"/>
        <v>311.1367288</v>
      </c>
      <c r="G563" s="25">
        <f t="shared" si="12"/>
        <v>31471.32651</v>
      </c>
      <c r="H563" s="26">
        <v>45.33</v>
      </c>
      <c r="I563" s="16">
        <v>2.571</v>
      </c>
      <c r="J563" s="1">
        <v>25.0</v>
      </c>
      <c r="K563" s="16">
        <f t="shared" si="5"/>
        <v>22.22034805</v>
      </c>
      <c r="L563" s="20">
        <f t="shared" si="6"/>
        <v>26446.90782</v>
      </c>
      <c r="M563" s="25">
        <f t="shared" si="7"/>
        <v>1.764686807</v>
      </c>
      <c r="N563" s="25">
        <f t="shared" si="8"/>
        <v>14002.33372</v>
      </c>
      <c r="O563" s="25">
        <f t="shared" si="10"/>
        <v>8100643.466</v>
      </c>
    </row>
    <row r="564" ht="15.75" customHeight="1">
      <c r="A564" s="7">
        <v>42928.0</v>
      </c>
      <c r="B564" s="20">
        <v>7.573306778205E12</v>
      </c>
      <c r="C564" s="16">
        <f t="shared" si="1"/>
        <v>7.573306778</v>
      </c>
      <c r="D564" s="16">
        <f t="shared" si="2"/>
        <v>1.6</v>
      </c>
      <c r="E564" s="16">
        <f t="shared" si="3"/>
        <v>12.11729085</v>
      </c>
      <c r="F564" s="25">
        <f t="shared" si="4"/>
        <v>290.8149803</v>
      </c>
      <c r="G564" s="25">
        <f t="shared" si="12"/>
        <v>31762.14149</v>
      </c>
      <c r="H564" s="26">
        <v>48.75</v>
      </c>
      <c r="I564" s="16">
        <v>2.437</v>
      </c>
      <c r="J564" s="1">
        <v>25.0</v>
      </c>
      <c r="K564" s="16">
        <f t="shared" si="5"/>
        <v>19.68655853</v>
      </c>
      <c r="L564" s="20">
        <f t="shared" si="6"/>
        <v>30006.15511</v>
      </c>
      <c r="M564" s="25">
        <f t="shared" si="7"/>
        <v>1.45377663</v>
      </c>
      <c r="N564" s="25">
        <f t="shared" si="8"/>
        <v>14772.26098</v>
      </c>
      <c r="O564" s="25">
        <f t="shared" si="10"/>
        <v>8115415.727</v>
      </c>
    </row>
    <row r="565" ht="15.75" customHeight="1">
      <c r="A565" s="7">
        <v>42929.0</v>
      </c>
      <c r="B565" s="20">
        <v>8.487255211934E12</v>
      </c>
      <c r="C565" s="16">
        <f t="shared" si="1"/>
        <v>8.487255212</v>
      </c>
      <c r="D565" s="16">
        <f t="shared" si="2"/>
        <v>1.6</v>
      </c>
      <c r="E565" s="16">
        <f t="shared" si="3"/>
        <v>13.57960834</v>
      </c>
      <c r="F565" s="25">
        <f t="shared" si="4"/>
        <v>325.9106001</v>
      </c>
      <c r="G565" s="25">
        <f t="shared" si="12"/>
        <v>32088.05209</v>
      </c>
      <c r="H565" s="26">
        <v>46.33</v>
      </c>
      <c r="I565" s="16">
        <v>2.357</v>
      </c>
      <c r="J565" s="1">
        <v>25.0</v>
      </c>
      <c r="K565" s="16">
        <f t="shared" si="5"/>
        <v>21.33809124</v>
      </c>
      <c r="L565" s="20">
        <f t="shared" si="6"/>
        <v>29484.51421</v>
      </c>
      <c r="M565" s="25">
        <f t="shared" si="7"/>
        <v>1.658042919</v>
      </c>
      <c r="N565" s="25">
        <f t="shared" si="8"/>
        <v>15273.65295</v>
      </c>
      <c r="O565" s="25">
        <f t="shared" si="10"/>
        <v>8130689.38</v>
      </c>
    </row>
    <row r="566" ht="15.75" customHeight="1">
      <c r="A566" s="7">
        <v>42930.0</v>
      </c>
      <c r="B566" s="20">
        <v>8.07007645849E12</v>
      </c>
      <c r="C566" s="16">
        <f t="shared" si="1"/>
        <v>8.070076458</v>
      </c>
      <c r="D566" s="16">
        <f t="shared" si="2"/>
        <v>1.6</v>
      </c>
      <c r="E566" s="16">
        <f t="shared" si="3"/>
        <v>12.91212233</v>
      </c>
      <c r="F566" s="25">
        <f t="shared" si="4"/>
        <v>309.890936</v>
      </c>
      <c r="G566" s="25">
        <f t="shared" si="12"/>
        <v>32397.94302</v>
      </c>
      <c r="H566" s="26">
        <v>42.8</v>
      </c>
      <c r="I566" s="16">
        <v>2.54</v>
      </c>
      <c r="J566" s="1">
        <v>25.0</v>
      </c>
      <c r="K566" s="16">
        <f t="shared" si="5"/>
        <v>21.86452715</v>
      </c>
      <c r="L566" s="20">
        <f t="shared" si="6"/>
        <v>25275.59055</v>
      </c>
      <c r="M566" s="25">
        <f t="shared" si="7"/>
        <v>1.839072377</v>
      </c>
      <c r="N566" s="25">
        <f t="shared" si="8"/>
        <v>14173.22835</v>
      </c>
      <c r="O566" s="25">
        <f t="shared" si="10"/>
        <v>8144862.609</v>
      </c>
    </row>
    <row r="567" ht="15.75" customHeight="1">
      <c r="A567" s="7">
        <v>42931.0</v>
      </c>
      <c r="B567" s="20">
        <v>7.935741472749E12</v>
      </c>
      <c r="C567" s="16">
        <f t="shared" si="1"/>
        <v>7.935741473</v>
      </c>
      <c r="D567" s="16">
        <f t="shared" si="2"/>
        <v>1.6</v>
      </c>
      <c r="E567" s="16">
        <f t="shared" si="3"/>
        <v>12.69718636</v>
      </c>
      <c r="F567" s="25">
        <f t="shared" si="4"/>
        <v>304.7324726</v>
      </c>
      <c r="G567" s="25">
        <f t="shared" si="12"/>
        <v>32702.6755</v>
      </c>
      <c r="H567" s="26">
        <v>38.92</v>
      </c>
      <c r="I567" s="16">
        <v>2.553</v>
      </c>
      <c r="J567" s="1">
        <v>25.0</v>
      </c>
      <c r="K567" s="16">
        <f t="shared" si="5"/>
        <v>21.61061118</v>
      </c>
      <c r="L567" s="20">
        <f t="shared" si="6"/>
        <v>22867.21504</v>
      </c>
      <c r="M567" s="25">
        <f t="shared" si="7"/>
        <v>1.998926008</v>
      </c>
      <c r="N567" s="25">
        <f t="shared" si="8"/>
        <v>14101.05758</v>
      </c>
      <c r="O567" s="25">
        <f t="shared" si="10"/>
        <v>8158963.666</v>
      </c>
    </row>
    <row r="568" ht="15.75" customHeight="1">
      <c r="A568" s="7">
        <v>42932.0</v>
      </c>
      <c r="B568" s="20">
        <v>8.427227035022E12</v>
      </c>
      <c r="C568" s="16">
        <f t="shared" si="1"/>
        <v>8.427227035</v>
      </c>
      <c r="D568" s="16">
        <f t="shared" si="2"/>
        <v>1.6</v>
      </c>
      <c r="E568" s="16">
        <f t="shared" si="3"/>
        <v>13.48356326</v>
      </c>
      <c r="F568" s="25">
        <f t="shared" si="4"/>
        <v>323.6055181</v>
      </c>
      <c r="G568" s="25">
        <f t="shared" si="12"/>
        <v>33026.28101</v>
      </c>
      <c r="H568" s="26">
        <v>40.91</v>
      </c>
      <c r="I568" s="16">
        <v>2.275</v>
      </c>
      <c r="J568" s="1">
        <v>25.0</v>
      </c>
      <c r="K568" s="16">
        <f t="shared" si="5"/>
        <v>20.45007094</v>
      </c>
      <c r="L568" s="20">
        <f t="shared" si="6"/>
        <v>26973.62637</v>
      </c>
      <c r="M568" s="25">
        <f t="shared" si="7"/>
        <v>1.799566252</v>
      </c>
      <c r="N568" s="25">
        <f t="shared" si="8"/>
        <v>15824.17582</v>
      </c>
      <c r="O568" s="25">
        <f t="shared" si="10"/>
        <v>8174787.842</v>
      </c>
    </row>
    <row r="569" ht="15.75" customHeight="1">
      <c r="A569" s="7">
        <v>42933.0</v>
      </c>
      <c r="B569" s="20">
        <v>9.027724911491E12</v>
      </c>
      <c r="C569" s="16">
        <f t="shared" si="1"/>
        <v>9.027724911</v>
      </c>
      <c r="D569" s="16">
        <f t="shared" si="2"/>
        <v>1.6</v>
      </c>
      <c r="E569" s="16">
        <f t="shared" si="3"/>
        <v>14.44435986</v>
      </c>
      <c r="F569" s="25">
        <f t="shared" si="4"/>
        <v>346.6646366</v>
      </c>
      <c r="G569" s="25">
        <f t="shared" si="12"/>
        <v>33372.94565</v>
      </c>
      <c r="H569" s="26">
        <v>42.67</v>
      </c>
      <c r="I569" s="16">
        <v>2.075</v>
      </c>
      <c r="J569" s="1">
        <v>25.0</v>
      </c>
      <c r="K569" s="16">
        <f t="shared" si="5"/>
        <v>19.98136447</v>
      </c>
      <c r="L569" s="20">
        <f t="shared" si="6"/>
        <v>30845.78313</v>
      </c>
      <c r="M569" s="25">
        <f t="shared" si="7"/>
        <v>1.685795924</v>
      </c>
      <c r="N569" s="25">
        <f t="shared" si="8"/>
        <v>17349.39759</v>
      </c>
      <c r="O569" s="25">
        <f t="shared" si="10"/>
        <v>8192137.24</v>
      </c>
    </row>
    <row r="570" ht="15.75" customHeight="1">
      <c r="A570" s="7">
        <v>42934.0</v>
      </c>
      <c r="B570" s="20">
        <v>1.003388135455E13</v>
      </c>
      <c r="C570" s="16">
        <f t="shared" si="1"/>
        <v>10.03388135</v>
      </c>
      <c r="D570" s="16">
        <f t="shared" si="2"/>
        <v>1.6</v>
      </c>
      <c r="E570" s="16">
        <f t="shared" si="3"/>
        <v>16.05421017</v>
      </c>
      <c r="F570" s="25">
        <f t="shared" si="4"/>
        <v>385.301044</v>
      </c>
      <c r="G570" s="25">
        <f t="shared" si="12"/>
        <v>33758.24669</v>
      </c>
      <c r="H570" s="26">
        <v>44.3</v>
      </c>
      <c r="I570" s="16">
        <v>2.195</v>
      </c>
      <c r="J570" s="1">
        <v>25.0</v>
      </c>
      <c r="K570" s="16">
        <f t="shared" si="5"/>
        <v>23.49266088</v>
      </c>
      <c r="L570" s="20">
        <f t="shared" si="6"/>
        <v>30273.34852</v>
      </c>
      <c r="M570" s="25">
        <f t="shared" si="7"/>
        <v>1.909110139</v>
      </c>
      <c r="N570" s="25">
        <f t="shared" si="8"/>
        <v>16400.91116</v>
      </c>
      <c r="O570" s="25">
        <f t="shared" si="10"/>
        <v>8208538.151</v>
      </c>
    </row>
    <row r="571" ht="15.75" customHeight="1">
      <c r="A571" s="7">
        <v>42935.0</v>
      </c>
      <c r="B571" s="20">
        <v>1.0365985474689E13</v>
      </c>
      <c r="C571" s="16">
        <f t="shared" si="1"/>
        <v>10.36598547</v>
      </c>
      <c r="D571" s="16">
        <f t="shared" si="2"/>
        <v>1.6</v>
      </c>
      <c r="E571" s="16">
        <f t="shared" si="3"/>
        <v>16.58557676</v>
      </c>
      <c r="F571" s="25">
        <f t="shared" si="4"/>
        <v>398.0538422</v>
      </c>
      <c r="G571" s="25">
        <f t="shared" si="12"/>
        <v>34156.30054</v>
      </c>
      <c r="H571" s="26">
        <v>40.86</v>
      </c>
      <c r="I571" s="16">
        <v>2.136</v>
      </c>
      <c r="J571" s="1">
        <v>25.0</v>
      </c>
      <c r="K571" s="16">
        <f t="shared" si="5"/>
        <v>23.61786131</v>
      </c>
      <c r="L571" s="20">
        <f t="shared" si="6"/>
        <v>28693.82022</v>
      </c>
      <c r="M571" s="25">
        <f t="shared" si="7"/>
        <v>2.080868837</v>
      </c>
      <c r="N571" s="25">
        <f t="shared" si="8"/>
        <v>16853.93258</v>
      </c>
      <c r="O571" s="25">
        <f t="shared" si="10"/>
        <v>8225392.083</v>
      </c>
    </row>
    <row r="572" ht="15.75" customHeight="1">
      <c r="A572" s="7">
        <v>42936.0</v>
      </c>
      <c r="B572" s="20">
        <v>9.742460956896E12</v>
      </c>
      <c r="C572" s="16">
        <f t="shared" si="1"/>
        <v>9.742460957</v>
      </c>
      <c r="D572" s="16">
        <f t="shared" si="2"/>
        <v>1.6</v>
      </c>
      <c r="E572" s="16">
        <f t="shared" si="3"/>
        <v>15.58793753</v>
      </c>
      <c r="F572" s="25">
        <f t="shared" si="4"/>
        <v>374.1105007</v>
      </c>
      <c r="G572" s="25">
        <f t="shared" si="12"/>
        <v>34530.41104</v>
      </c>
      <c r="H572" s="26">
        <v>45.02</v>
      </c>
      <c r="I572" s="16">
        <v>2.24</v>
      </c>
      <c r="J572" s="1">
        <v>25.0</v>
      </c>
      <c r="K572" s="16">
        <f t="shared" si="5"/>
        <v>23.27798671</v>
      </c>
      <c r="L572" s="20">
        <f t="shared" si="6"/>
        <v>30147.32143</v>
      </c>
      <c r="M572" s="25">
        <f t="shared" si="7"/>
        <v>1.861411643</v>
      </c>
      <c r="N572" s="25">
        <f t="shared" si="8"/>
        <v>16071.42857</v>
      </c>
      <c r="O572" s="25">
        <f t="shared" si="10"/>
        <v>8241463.512</v>
      </c>
    </row>
    <row r="573" ht="15.75" customHeight="1">
      <c r="A573" s="7">
        <v>42937.0</v>
      </c>
      <c r="B573" s="20">
        <v>1.1181424953132E13</v>
      </c>
      <c r="C573" s="16">
        <f t="shared" si="1"/>
        <v>11.18142495</v>
      </c>
      <c r="D573" s="16">
        <f t="shared" si="2"/>
        <v>1.6</v>
      </c>
      <c r="E573" s="16">
        <f t="shared" si="3"/>
        <v>17.89027993</v>
      </c>
      <c r="F573" s="25">
        <f t="shared" si="4"/>
        <v>429.3667182</v>
      </c>
      <c r="G573" s="25">
        <f t="shared" si="12"/>
        <v>34959.77776</v>
      </c>
      <c r="H573" s="26">
        <v>45.76</v>
      </c>
      <c r="I573" s="16">
        <v>2.195</v>
      </c>
      <c r="J573" s="1">
        <v>25.0</v>
      </c>
      <c r="K573" s="16">
        <f t="shared" si="5"/>
        <v>26.17944296</v>
      </c>
      <c r="L573" s="20">
        <f t="shared" si="6"/>
        <v>31271.07062</v>
      </c>
      <c r="M573" s="25">
        <f t="shared" si="7"/>
        <v>2.059571561</v>
      </c>
      <c r="N573" s="25">
        <f t="shared" si="8"/>
        <v>16400.91116</v>
      </c>
      <c r="O573" s="25">
        <f t="shared" si="10"/>
        <v>8257864.423</v>
      </c>
    </row>
    <row r="574" ht="15.75" customHeight="1">
      <c r="A574" s="7">
        <v>42938.0</v>
      </c>
      <c r="B574" s="20">
        <v>1.1201185321886E13</v>
      </c>
      <c r="C574" s="16">
        <f t="shared" si="1"/>
        <v>11.20118532</v>
      </c>
      <c r="D574" s="16">
        <f t="shared" si="2"/>
        <v>1.6</v>
      </c>
      <c r="E574" s="16">
        <f t="shared" si="3"/>
        <v>17.92189652</v>
      </c>
      <c r="F574" s="25">
        <f t="shared" si="4"/>
        <v>430.1255164</v>
      </c>
      <c r="G574" s="25">
        <f t="shared" si="12"/>
        <v>35389.90327</v>
      </c>
      <c r="H574" s="26">
        <v>46.56</v>
      </c>
      <c r="I574" s="16">
        <v>2.289</v>
      </c>
      <c r="J574" s="1">
        <v>25.0</v>
      </c>
      <c r="K574" s="16">
        <f t="shared" si="5"/>
        <v>27.34881408</v>
      </c>
      <c r="L574" s="20">
        <f t="shared" si="6"/>
        <v>30511.14024</v>
      </c>
      <c r="M574" s="25">
        <f t="shared" si="7"/>
        <v>2.114599027</v>
      </c>
      <c r="N574" s="25">
        <f t="shared" si="8"/>
        <v>15727.39187</v>
      </c>
      <c r="O574" s="25">
        <f t="shared" si="10"/>
        <v>8273591.815</v>
      </c>
    </row>
    <row r="575" ht="15.75" customHeight="1">
      <c r="A575" s="7">
        <v>42939.0</v>
      </c>
      <c r="B575" s="20">
        <v>1.1124643403882E13</v>
      </c>
      <c r="C575" s="16">
        <f t="shared" si="1"/>
        <v>11.1246434</v>
      </c>
      <c r="D575" s="16">
        <f t="shared" si="2"/>
        <v>1.6</v>
      </c>
      <c r="E575" s="16">
        <f t="shared" si="3"/>
        <v>17.79942945</v>
      </c>
      <c r="F575" s="25">
        <f t="shared" si="4"/>
        <v>427.1863067</v>
      </c>
      <c r="G575" s="25">
        <f t="shared" si="12"/>
        <v>35817.08958</v>
      </c>
      <c r="H575" s="26">
        <v>44.06</v>
      </c>
      <c r="I575" s="16">
        <v>2.202</v>
      </c>
      <c r="J575" s="1">
        <v>25.0</v>
      </c>
      <c r="K575" s="16">
        <f t="shared" si="5"/>
        <v>26.12956243</v>
      </c>
      <c r="L575" s="20">
        <f t="shared" si="6"/>
        <v>30013.62398</v>
      </c>
      <c r="M575" s="25">
        <f t="shared" si="7"/>
        <v>2.134961978</v>
      </c>
      <c r="N575" s="25">
        <f t="shared" si="8"/>
        <v>16348.77384</v>
      </c>
      <c r="O575" s="25">
        <f t="shared" si="10"/>
        <v>8289940.589</v>
      </c>
    </row>
    <row r="576" ht="15.75" customHeight="1">
      <c r="A576" s="7">
        <v>42940.0</v>
      </c>
      <c r="B576" s="20">
        <v>1.1775123618686E13</v>
      </c>
      <c r="C576" s="16">
        <f t="shared" si="1"/>
        <v>11.77512362</v>
      </c>
      <c r="D576" s="16">
        <f t="shared" si="2"/>
        <v>1.6</v>
      </c>
      <c r="E576" s="16">
        <f t="shared" si="3"/>
        <v>18.84019779</v>
      </c>
      <c r="F576" s="25">
        <f t="shared" si="4"/>
        <v>452.164747</v>
      </c>
      <c r="G576" s="25">
        <f t="shared" si="12"/>
        <v>36269.25433</v>
      </c>
      <c r="H576" s="26">
        <v>44.41</v>
      </c>
      <c r="I576" s="16">
        <v>2.47</v>
      </c>
      <c r="J576" s="1">
        <v>25.0</v>
      </c>
      <c r="K576" s="16">
        <f t="shared" si="5"/>
        <v>31.02352569</v>
      </c>
      <c r="L576" s="20">
        <f t="shared" si="6"/>
        <v>26969.63563</v>
      </c>
      <c r="M576" s="25">
        <f t="shared" si="7"/>
        <v>2.514854594</v>
      </c>
      <c r="N576" s="25">
        <f t="shared" si="8"/>
        <v>14574.89879</v>
      </c>
      <c r="O576" s="25">
        <f t="shared" si="10"/>
        <v>8304515.488</v>
      </c>
    </row>
    <row r="577" ht="15.75" customHeight="1">
      <c r="A577" s="7">
        <v>42941.0</v>
      </c>
      <c r="B577" s="20">
        <v>1.1108451164048E13</v>
      </c>
      <c r="C577" s="16">
        <f t="shared" si="1"/>
        <v>11.10845116</v>
      </c>
      <c r="D577" s="16">
        <f t="shared" si="2"/>
        <v>1.6</v>
      </c>
      <c r="E577" s="16">
        <f t="shared" si="3"/>
        <v>17.77352186</v>
      </c>
      <c r="F577" s="25">
        <f t="shared" si="4"/>
        <v>426.5645247</v>
      </c>
      <c r="G577" s="25">
        <f t="shared" si="12"/>
        <v>36695.81885</v>
      </c>
      <c r="H577" s="26">
        <v>42.24</v>
      </c>
      <c r="I577" s="16">
        <v>2.558</v>
      </c>
      <c r="J577" s="1">
        <v>25.0</v>
      </c>
      <c r="K577" s="16">
        <f t="shared" si="5"/>
        <v>30.30977928</v>
      </c>
      <c r="L577" s="20">
        <f t="shared" si="6"/>
        <v>24769.35106</v>
      </c>
      <c r="M577" s="25">
        <f t="shared" si="7"/>
        <v>2.583219825</v>
      </c>
      <c r="N577" s="25">
        <f t="shared" si="8"/>
        <v>14073.49492</v>
      </c>
      <c r="O577" s="25">
        <f t="shared" si="10"/>
        <v>8318588.983</v>
      </c>
    </row>
    <row r="578" ht="15.75" customHeight="1">
      <c r="A578" s="7">
        <v>42942.0</v>
      </c>
      <c r="B578" s="20">
        <v>1.1056268351565E13</v>
      </c>
      <c r="C578" s="16">
        <f t="shared" si="1"/>
        <v>11.05626835</v>
      </c>
      <c r="D578" s="16">
        <f t="shared" si="2"/>
        <v>1.6</v>
      </c>
      <c r="E578" s="16">
        <f t="shared" si="3"/>
        <v>17.69002936</v>
      </c>
      <c r="F578" s="25">
        <f t="shared" si="4"/>
        <v>424.5607047</v>
      </c>
      <c r="G578" s="25">
        <f t="shared" si="12"/>
        <v>37120.37956</v>
      </c>
      <c r="H578" s="26">
        <v>42.23</v>
      </c>
      <c r="I578" s="16">
        <v>2.478</v>
      </c>
      <c r="J578" s="1">
        <v>25.0</v>
      </c>
      <c r="K578" s="16">
        <f t="shared" si="5"/>
        <v>29.22392851</v>
      </c>
      <c r="L578" s="20">
        <f t="shared" si="6"/>
        <v>25562.954</v>
      </c>
      <c r="M578" s="25">
        <f t="shared" si="7"/>
        <v>2.491265513</v>
      </c>
      <c r="N578" s="25">
        <f t="shared" si="8"/>
        <v>14527.84504</v>
      </c>
      <c r="O578" s="25">
        <f t="shared" si="10"/>
        <v>8333116.828</v>
      </c>
    </row>
    <row r="579" ht="15.75" customHeight="1">
      <c r="A579" s="7">
        <v>42943.0</v>
      </c>
      <c r="B579" s="20">
        <v>1.1927814060142E13</v>
      </c>
      <c r="C579" s="16">
        <f t="shared" si="1"/>
        <v>11.92781406</v>
      </c>
      <c r="D579" s="16">
        <f t="shared" si="2"/>
        <v>1.6</v>
      </c>
      <c r="E579" s="16">
        <f t="shared" si="3"/>
        <v>19.0845025</v>
      </c>
      <c r="F579" s="25">
        <f t="shared" si="4"/>
        <v>458.0280599</v>
      </c>
      <c r="G579" s="25">
        <f t="shared" si="12"/>
        <v>37578.40762</v>
      </c>
      <c r="H579" s="26">
        <v>42.14</v>
      </c>
      <c r="I579" s="16">
        <v>2.353</v>
      </c>
      <c r="J579" s="1">
        <v>25.0</v>
      </c>
      <c r="K579" s="16">
        <f t="shared" si="5"/>
        <v>29.93722292</v>
      </c>
      <c r="L579" s="20">
        <f t="shared" si="6"/>
        <v>26863.57841</v>
      </c>
      <c r="M579" s="25">
        <f t="shared" si="7"/>
        <v>2.557522603</v>
      </c>
      <c r="N579" s="25">
        <f t="shared" si="8"/>
        <v>15299.61751</v>
      </c>
      <c r="O579" s="25">
        <f t="shared" si="10"/>
        <v>8348416.445</v>
      </c>
    </row>
    <row r="580" ht="15.75" customHeight="1">
      <c r="A580" s="7">
        <v>42944.0</v>
      </c>
      <c r="B580" s="20">
        <v>1.1935469320485E13</v>
      </c>
      <c r="C580" s="16">
        <f t="shared" si="1"/>
        <v>11.93546932</v>
      </c>
      <c r="D580" s="16">
        <f t="shared" si="2"/>
        <v>1.6</v>
      </c>
      <c r="E580" s="16">
        <f t="shared" si="3"/>
        <v>19.09675091</v>
      </c>
      <c r="F580" s="25">
        <f t="shared" si="4"/>
        <v>458.3220219</v>
      </c>
      <c r="G580" s="25">
        <f t="shared" si="12"/>
        <v>38036.72964</v>
      </c>
      <c r="H580" s="26">
        <v>40.61</v>
      </c>
      <c r="I580" s="16">
        <v>2.304</v>
      </c>
      <c r="J580" s="1">
        <v>25.0</v>
      </c>
      <c r="K580" s="16">
        <f t="shared" si="5"/>
        <v>29.3326094</v>
      </c>
      <c r="L580" s="20">
        <f t="shared" si="6"/>
        <v>26438.80208</v>
      </c>
      <c r="M580" s="25">
        <f t="shared" si="7"/>
        <v>2.600280568</v>
      </c>
      <c r="N580" s="25">
        <f t="shared" si="8"/>
        <v>15625</v>
      </c>
      <c r="O580" s="25">
        <f t="shared" si="10"/>
        <v>8364041.445</v>
      </c>
    </row>
    <row r="581" ht="15.75" customHeight="1">
      <c r="A581" s="7">
        <v>42945.0</v>
      </c>
      <c r="B581" s="20">
        <v>1.2249312930217E13</v>
      </c>
      <c r="C581" s="16">
        <f t="shared" si="1"/>
        <v>12.24931293</v>
      </c>
      <c r="D581" s="16">
        <f t="shared" si="2"/>
        <v>1.6</v>
      </c>
      <c r="E581" s="16">
        <f t="shared" si="3"/>
        <v>19.59890069</v>
      </c>
      <c r="F581" s="25">
        <f t="shared" si="4"/>
        <v>470.3736165</v>
      </c>
      <c r="G581" s="25">
        <f t="shared" si="12"/>
        <v>38507.10325</v>
      </c>
      <c r="H581" s="26">
        <v>41.12</v>
      </c>
      <c r="I581" s="16">
        <v>2.254</v>
      </c>
      <c r="J581" s="1">
        <v>25.0</v>
      </c>
      <c r="K581" s="16">
        <f t="shared" si="5"/>
        <v>29.45061477</v>
      </c>
      <c r="L581" s="20">
        <f t="shared" si="6"/>
        <v>27364.685</v>
      </c>
      <c r="M581" s="25">
        <f t="shared" si="7"/>
        <v>2.578361215</v>
      </c>
      <c r="N581" s="25">
        <f t="shared" si="8"/>
        <v>15971.60603</v>
      </c>
      <c r="O581" s="25">
        <f t="shared" si="10"/>
        <v>8380013.051</v>
      </c>
    </row>
    <row r="582" ht="15.75" customHeight="1">
      <c r="A582" s="7">
        <v>42946.0</v>
      </c>
      <c r="B582" s="20">
        <v>1.302520986553E13</v>
      </c>
      <c r="C582" s="16">
        <f t="shared" si="1"/>
        <v>13.02520987</v>
      </c>
      <c r="D582" s="16">
        <f t="shared" si="2"/>
        <v>1.6</v>
      </c>
      <c r="E582" s="16">
        <f t="shared" si="3"/>
        <v>20.84033578</v>
      </c>
      <c r="F582" s="25">
        <f t="shared" si="4"/>
        <v>500.1680588</v>
      </c>
      <c r="G582" s="25">
        <f t="shared" si="12"/>
        <v>39007.27131</v>
      </c>
      <c r="H582" s="26">
        <v>40.42</v>
      </c>
      <c r="I582" s="16">
        <v>2.202</v>
      </c>
      <c r="J582" s="1">
        <v>25.0</v>
      </c>
      <c r="K582" s="16">
        <f t="shared" si="5"/>
        <v>30.59361293</v>
      </c>
      <c r="L582" s="20">
        <f t="shared" si="6"/>
        <v>27534.05995</v>
      </c>
      <c r="M582" s="25">
        <f t="shared" si="7"/>
        <v>2.72481461</v>
      </c>
      <c r="N582" s="25">
        <f t="shared" si="8"/>
        <v>16348.77384</v>
      </c>
      <c r="O582" s="25">
        <f t="shared" si="10"/>
        <v>8396361.825</v>
      </c>
    </row>
    <row r="583" ht="15.75" customHeight="1">
      <c r="A583" s="7">
        <v>42947.0</v>
      </c>
      <c r="B583" s="20">
        <v>1.3141917373268E13</v>
      </c>
      <c r="C583" s="16">
        <f t="shared" si="1"/>
        <v>13.14191737</v>
      </c>
      <c r="D583" s="16">
        <f t="shared" si="2"/>
        <v>1.6</v>
      </c>
      <c r="E583" s="16">
        <f t="shared" si="3"/>
        <v>21.0270678</v>
      </c>
      <c r="F583" s="25">
        <f t="shared" si="4"/>
        <v>504.6496271</v>
      </c>
      <c r="G583" s="25">
        <f t="shared" si="12"/>
        <v>39511.92094</v>
      </c>
      <c r="H583" s="26">
        <v>43.02</v>
      </c>
      <c r="I583" s="16">
        <v>2.54</v>
      </c>
      <c r="J583" s="1">
        <v>25.0</v>
      </c>
      <c r="K583" s="16">
        <f t="shared" si="5"/>
        <v>35.6058348</v>
      </c>
      <c r="L583" s="20">
        <f t="shared" si="6"/>
        <v>25405.51181</v>
      </c>
      <c r="M583" s="25">
        <f t="shared" si="7"/>
        <v>2.979567766</v>
      </c>
      <c r="N583" s="25">
        <f t="shared" si="8"/>
        <v>14173.22835</v>
      </c>
      <c r="O583" s="25">
        <f t="shared" si="10"/>
        <v>8410535.053</v>
      </c>
    </row>
    <row r="584" ht="15.75" customHeight="1">
      <c r="A584" s="7">
        <v>42948.0</v>
      </c>
      <c r="B584" s="20">
        <v>1.2543188094883E13</v>
      </c>
      <c r="C584" s="16">
        <f t="shared" si="1"/>
        <v>12.54318809</v>
      </c>
      <c r="D584" s="16">
        <f t="shared" si="2"/>
        <v>1.6</v>
      </c>
      <c r="E584" s="16">
        <f t="shared" si="3"/>
        <v>20.06910095</v>
      </c>
      <c r="F584" s="25">
        <f t="shared" si="4"/>
        <v>481.6584228</v>
      </c>
      <c r="G584" s="25">
        <f t="shared" si="12"/>
        <v>39993.57936</v>
      </c>
      <c r="H584" s="26">
        <v>43.04</v>
      </c>
      <c r="I584" s="16">
        <v>2.445</v>
      </c>
      <c r="J584" s="1">
        <v>25.0</v>
      </c>
      <c r="K584" s="16">
        <f t="shared" si="5"/>
        <v>32.71263455</v>
      </c>
      <c r="L584" s="20">
        <f t="shared" si="6"/>
        <v>26404.90798</v>
      </c>
      <c r="M584" s="25">
        <f t="shared" si="7"/>
        <v>2.736186905</v>
      </c>
      <c r="N584" s="25">
        <f t="shared" si="8"/>
        <v>14723.92638</v>
      </c>
      <c r="O584" s="25">
        <f t="shared" si="10"/>
        <v>8425258.98</v>
      </c>
    </row>
    <row r="585" ht="15.75" customHeight="1">
      <c r="A585" s="7">
        <v>42949.0</v>
      </c>
      <c r="B585" s="20">
        <v>1.3060144746937E13</v>
      </c>
      <c r="C585" s="16">
        <f t="shared" si="1"/>
        <v>13.06014475</v>
      </c>
      <c r="D585" s="16">
        <f t="shared" si="2"/>
        <v>1.6</v>
      </c>
      <c r="E585" s="16">
        <f t="shared" si="3"/>
        <v>20.8962316</v>
      </c>
      <c r="F585" s="25">
        <f t="shared" si="4"/>
        <v>501.5095583</v>
      </c>
      <c r="G585" s="25">
        <f t="shared" si="12"/>
        <v>40495.08892</v>
      </c>
      <c r="H585" s="26">
        <v>42.13</v>
      </c>
      <c r="I585" s="16">
        <v>2.38</v>
      </c>
      <c r="J585" s="1">
        <v>25.0</v>
      </c>
      <c r="K585" s="16">
        <f t="shared" si="5"/>
        <v>33.15535413</v>
      </c>
      <c r="L585" s="20">
        <f t="shared" si="6"/>
        <v>26552.52101</v>
      </c>
      <c r="M585" s="25">
        <f t="shared" si="7"/>
        <v>2.833118321</v>
      </c>
      <c r="N585" s="25">
        <f t="shared" si="8"/>
        <v>15126.05042</v>
      </c>
      <c r="O585" s="25">
        <f t="shared" si="10"/>
        <v>8440385.03</v>
      </c>
    </row>
    <row r="586" ht="15.75" customHeight="1">
      <c r="A586" s="7">
        <v>42950.0</v>
      </c>
      <c r="B586" s="20">
        <v>1.2948890282485E13</v>
      </c>
      <c r="C586" s="16">
        <f t="shared" si="1"/>
        <v>12.94889028</v>
      </c>
      <c r="D586" s="16">
        <f t="shared" si="2"/>
        <v>1.6</v>
      </c>
      <c r="E586" s="16">
        <f t="shared" si="3"/>
        <v>20.71822445</v>
      </c>
      <c r="F586" s="25">
        <f t="shared" si="4"/>
        <v>497.2373868</v>
      </c>
      <c r="G586" s="25">
        <f t="shared" si="12"/>
        <v>40992.32631</v>
      </c>
      <c r="H586" s="26">
        <v>42.86</v>
      </c>
      <c r="I586" s="16">
        <v>2.496</v>
      </c>
      <c r="J586" s="1">
        <v>25.0</v>
      </c>
      <c r="K586" s="16">
        <f t="shared" si="5"/>
        <v>34.47512549</v>
      </c>
      <c r="L586" s="20">
        <f t="shared" si="6"/>
        <v>25757.21154</v>
      </c>
      <c r="M586" s="25">
        <f t="shared" si="7"/>
        <v>2.895717493</v>
      </c>
      <c r="N586" s="25">
        <f t="shared" si="8"/>
        <v>14423.07692</v>
      </c>
      <c r="O586" s="25">
        <f t="shared" si="10"/>
        <v>8454808.107</v>
      </c>
    </row>
    <row r="587" ht="15.75" customHeight="1">
      <c r="A587" s="7">
        <v>42951.0</v>
      </c>
      <c r="B587" s="20">
        <v>1.317347130469E13</v>
      </c>
      <c r="C587" s="16">
        <f t="shared" si="1"/>
        <v>13.1734713</v>
      </c>
      <c r="D587" s="16">
        <f t="shared" si="2"/>
        <v>1.6</v>
      </c>
      <c r="E587" s="16">
        <f t="shared" si="3"/>
        <v>21.07755409</v>
      </c>
      <c r="F587" s="25">
        <f t="shared" si="4"/>
        <v>505.8612981</v>
      </c>
      <c r="G587" s="25">
        <f t="shared" si="12"/>
        <v>41498.18761</v>
      </c>
      <c r="H587" s="26">
        <v>43.45</v>
      </c>
      <c r="I587" s="16">
        <v>2.372</v>
      </c>
      <c r="J587" s="1">
        <v>25.0</v>
      </c>
      <c r="K587" s="16">
        <f t="shared" si="5"/>
        <v>33.33063886</v>
      </c>
      <c r="L587" s="20">
        <f t="shared" si="6"/>
        <v>27476.81282</v>
      </c>
      <c r="M587" s="25">
        <f t="shared" si="7"/>
        <v>2.76157192</v>
      </c>
      <c r="N587" s="25">
        <f t="shared" si="8"/>
        <v>15177.06577</v>
      </c>
      <c r="O587" s="25">
        <f t="shared" si="10"/>
        <v>8469985.173</v>
      </c>
    </row>
    <row r="588" ht="15.75" customHeight="1">
      <c r="A588" s="7">
        <v>42952.0</v>
      </c>
      <c r="B588" s="20">
        <v>1.3029317395789E13</v>
      </c>
      <c r="C588" s="16">
        <f t="shared" si="1"/>
        <v>13.0293174</v>
      </c>
      <c r="D588" s="16">
        <f t="shared" si="2"/>
        <v>1.6</v>
      </c>
      <c r="E588" s="16">
        <f t="shared" si="3"/>
        <v>20.84690783</v>
      </c>
      <c r="F588" s="25">
        <f t="shared" si="4"/>
        <v>500.325788</v>
      </c>
      <c r="G588" s="25">
        <f t="shared" si="12"/>
        <v>41998.51339</v>
      </c>
      <c r="H588" s="26">
        <v>46.86</v>
      </c>
      <c r="I588" s="16">
        <v>2.496</v>
      </c>
      <c r="J588" s="1">
        <v>25.0</v>
      </c>
      <c r="K588" s="16">
        <f t="shared" si="5"/>
        <v>34.68925463</v>
      </c>
      <c r="L588" s="20">
        <f t="shared" si="6"/>
        <v>28161.05769</v>
      </c>
      <c r="M588" s="25">
        <f t="shared" si="7"/>
        <v>2.664987552</v>
      </c>
      <c r="N588" s="25">
        <f t="shared" si="8"/>
        <v>14423.07692</v>
      </c>
      <c r="O588" s="25">
        <f t="shared" si="10"/>
        <v>8484408.25</v>
      </c>
    </row>
    <row r="589" ht="15.75" customHeight="1">
      <c r="A589" s="7">
        <v>42953.0</v>
      </c>
      <c r="B589" s="20">
        <v>1.2352094534411E13</v>
      </c>
      <c r="C589" s="16">
        <f t="shared" si="1"/>
        <v>12.35209453</v>
      </c>
      <c r="D589" s="16">
        <f t="shared" si="2"/>
        <v>1.6</v>
      </c>
      <c r="E589" s="16">
        <f t="shared" si="3"/>
        <v>19.76335126</v>
      </c>
      <c r="F589" s="25">
        <f t="shared" si="4"/>
        <v>474.3204301</v>
      </c>
      <c r="G589" s="25">
        <f t="shared" si="12"/>
        <v>42472.83382</v>
      </c>
      <c r="H589" s="26">
        <v>45.1</v>
      </c>
      <c r="I589" s="16">
        <v>2.657</v>
      </c>
      <c r="J589" s="1">
        <v>25.0</v>
      </c>
      <c r="K589" s="16">
        <f t="shared" si="5"/>
        <v>35.00748286</v>
      </c>
      <c r="L589" s="20">
        <f t="shared" si="6"/>
        <v>25461.04629</v>
      </c>
      <c r="M589" s="25">
        <f t="shared" si="7"/>
        <v>2.794388875</v>
      </c>
      <c r="N589" s="25">
        <f t="shared" si="8"/>
        <v>13549.11554</v>
      </c>
      <c r="O589" s="25">
        <f t="shared" si="10"/>
        <v>8497957.365</v>
      </c>
    </row>
    <row r="590" ht="15.75" customHeight="1">
      <c r="A590" s="7">
        <v>42954.0</v>
      </c>
      <c r="B590" s="20">
        <v>1.2654678434047E13</v>
      </c>
      <c r="C590" s="16">
        <f t="shared" si="1"/>
        <v>12.65467843</v>
      </c>
      <c r="D590" s="16">
        <f t="shared" si="2"/>
        <v>1.6</v>
      </c>
      <c r="E590" s="16">
        <f t="shared" si="3"/>
        <v>20.24748549</v>
      </c>
      <c r="F590" s="25">
        <f t="shared" si="4"/>
        <v>485.9396519</v>
      </c>
      <c r="G590" s="25">
        <f t="shared" si="12"/>
        <v>42958.77348</v>
      </c>
      <c r="H590" s="26">
        <v>45.8</v>
      </c>
      <c r="I590" s="16">
        <v>2.466</v>
      </c>
      <c r="J590" s="1">
        <v>25.0</v>
      </c>
      <c r="K590" s="16">
        <f t="shared" si="5"/>
        <v>33.28686615</v>
      </c>
      <c r="L590" s="20">
        <f t="shared" si="6"/>
        <v>27858.88078</v>
      </c>
      <c r="M590" s="25">
        <f t="shared" si="7"/>
        <v>2.616434894</v>
      </c>
      <c r="N590" s="25">
        <f t="shared" si="8"/>
        <v>14598.54015</v>
      </c>
      <c r="O590" s="25">
        <f t="shared" si="10"/>
        <v>8512555.905</v>
      </c>
    </row>
    <row r="591" ht="15.75" customHeight="1">
      <c r="A591" s="7">
        <v>42955.0</v>
      </c>
      <c r="B591" s="20">
        <v>1.3038097512365E13</v>
      </c>
      <c r="C591" s="16">
        <f t="shared" si="1"/>
        <v>13.03809751</v>
      </c>
      <c r="D591" s="16">
        <f t="shared" si="2"/>
        <v>1.6</v>
      </c>
      <c r="E591" s="16">
        <f t="shared" si="3"/>
        <v>20.86095602</v>
      </c>
      <c r="F591" s="25">
        <f t="shared" si="4"/>
        <v>500.6629445</v>
      </c>
      <c r="G591" s="25">
        <f t="shared" si="12"/>
        <v>43459.43642</v>
      </c>
      <c r="H591" s="26">
        <v>48.63</v>
      </c>
      <c r="I591" s="16">
        <v>2.38</v>
      </c>
      <c r="J591" s="1">
        <v>25.0</v>
      </c>
      <c r="K591" s="16">
        <f t="shared" si="5"/>
        <v>33.09938355</v>
      </c>
      <c r="L591" s="20">
        <f t="shared" si="6"/>
        <v>30649.15966</v>
      </c>
      <c r="M591" s="25">
        <f t="shared" si="7"/>
        <v>2.450293662</v>
      </c>
      <c r="N591" s="25">
        <f t="shared" si="8"/>
        <v>15126.05042</v>
      </c>
      <c r="O591" s="25">
        <f t="shared" si="10"/>
        <v>8527681.956</v>
      </c>
    </row>
    <row r="592" ht="15.75" customHeight="1">
      <c r="A592" s="7">
        <v>42956.0</v>
      </c>
      <c r="B592" s="20">
        <v>1.3039621380845E13</v>
      </c>
      <c r="C592" s="16">
        <f t="shared" si="1"/>
        <v>13.03962138</v>
      </c>
      <c r="D592" s="16">
        <f t="shared" si="2"/>
        <v>1.6</v>
      </c>
      <c r="E592" s="16">
        <f t="shared" si="3"/>
        <v>20.86339421</v>
      </c>
      <c r="F592" s="25">
        <f t="shared" si="4"/>
        <v>500.721461</v>
      </c>
      <c r="G592" s="25">
        <f t="shared" si="12"/>
        <v>43960.15788</v>
      </c>
      <c r="H592" s="26">
        <v>48.01</v>
      </c>
      <c r="I592" s="16">
        <v>2.478</v>
      </c>
      <c r="J592" s="1">
        <v>25.0</v>
      </c>
      <c r="K592" s="16">
        <f t="shared" si="5"/>
        <v>34.46632723</v>
      </c>
      <c r="L592" s="20">
        <f t="shared" si="6"/>
        <v>29061.74334</v>
      </c>
      <c r="M592" s="25">
        <f t="shared" si="7"/>
        <v>2.584436118</v>
      </c>
      <c r="N592" s="25">
        <f t="shared" si="8"/>
        <v>14527.84504</v>
      </c>
      <c r="O592" s="25">
        <f t="shared" si="10"/>
        <v>8542209.801</v>
      </c>
    </row>
    <row r="593" ht="15.75" customHeight="1">
      <c r="A593" s="7">
        <v>42957.0</v>
      </c>
      <c r="B593" s="20">
        <v>1.3309650996936E13</v>
      </c>
      <c r="C593" s="16">
        <f t="shared" si="1"/>
        <v>13.309651</v>
      </c>
      <c r="D593" s="16">
        <f t="shared" si="2"/>
        <v>1.6</v>
      </c>
      <c r="E593" s="16">
        <f t="shared" si="3"/>
        <v>21.2954416</v>
      </c>
      <c r="F593" s="25">
        <f t="shared" si="4"/>
        <v>511.0905983</v>
      </c>
      <c r="G593" s="25">
        <f t="shared" si="12"/>
        <v>44471.24848</v>
      </c>
      <c r="H593" s="26">
        <v>46.5</v>
      </c>
      <c r="I593" s="16">
        <v>2.449</v>
      </c>
      <c r="J593" s="1">
        <v>25.0</v>
      </c>
      <c r="K593" s="16">
        <f t="shared" si="5"/>
        <v>34.76835764</v>
      </c>
      <c r="L593" s="20">
        <f t="shared" si="6"/>
        <v>28481.01266</v>
      </c>
      <c r="M593" s="25">
        <f t="shared" si="7"/>
        <v>2.691743818</v>
      </c>
      <c r="N593" s="25">
        <f t="shared" si="8"/>
        <v>14699.8775</v>
      </c>
      <c r="O593" s="25">
        <f t="shared" si="10"/>
        <v>8556909.678</v>
      </c>
    </row>
    <row r="594" ht="15.75" customHeight="1">
      <c r="A594" s="7">
        <v>42958.0</v>
      </c>
      <c r="B594" s="20">
        <v>1.3322092845007E13</v>
      </c>
      <c r="C594" s="16">
        <f t="shared" si="1"/>
        <v>13.32209285</v>
      </c>
      <c r="D594" s="16">
        <f t="shared" si="2"/>
        <v>1.6</v>
      </c>
      <c r="E594" s="16">
        <f t="shared" si="3"/>
        <v>21.31534855</v>
      </c>
      <c r="F594" s="25">
        <f t="shared" si="4"/>
        <v>511.5683652</v>
      </c>
      <c r="G594" s="25">
        <f t="shared" si="12"/>
        <v>44982.81684</v>
      </c>
      <c r="H594" s="26">
        <v>47.1</v>
      </c>
      <c r="I594" s="16">
        <v>2.457</v>
      </c>
      <c r="J594" s="1">
        <v>25.0</v>
      </c>
      <c r="K594" s="16">
        <f t="shared" si="5"/>
        <v>34.91454093</v>
      </c>
      <c r="L594" s="20">
        <f t="shared" si="6"/>
        <v>28754.57875</v>
      </c>
      <c r="M594" s="25">
        <f t="shared" si="7"/>
        <v>2.668627332</v>
      </c>
      <c r="N594" s="25">
        <f t="shared" si="8"/>
        <v>14652.01465</v>
      </c>
      <c r="O594" s="25">
        <f t="shared" si="10"/>
        <v>8571561.693</v>
      </c>
    </row>
    <row r="595" ht="15.75" customHeight="1">
      <c r="A595" s="7">
        <v>42959.0</v>
      </c>
      <c r="B595" s="20">
        <v>1.275152402713E13</v>
      </c>
      <c r="C595" s="16">
        <f t="shared" si="1"/>
        <v>12.75152403</v>
      </c>
      <c r="D595" s="16">
        <f t="shared" si="2"/>
        <v>1.6</v>
      </c>
      <c r="E595" s="16">
        <f t="shared" si="3"/>
        <v>20.40243844</v>
      </c>
      <c r="F595" s="25">
        <f t="shared" si="4"/>
        <v>489.6585226</v>
      </c>
      <c r="G595" s="25">
        <f t="shared" si="12"/>
        <v>45472.47537</v>
      </c>
      <c r="H595" s="26">
        <v>46.43</v>
      </c>
      <c r="I595" s="16">
        <v>2.509</v>
      </c>
      <c r="J595" s="1">
        <v>25.0</v>
      </c>
      <c r="K595" s="16">
        <f t="shared" si="5"/>
        <v>34.1264787</v>
      </c>
      <c r="L595" s="20">
        <f t="shared" si="6"/>
        <v>27758.07094</v>
      </c>
      <c r="M595" s="25">
        <f t="shared" si="7"/>
        <v>2.64603324</v>
      </c>
      <c r="N595" s="25">
        <f t="shared" si="8"/>
        <v>14348.34595</v>
      </c>
      <c r="O595" s="25">
        <f t="shared" si="10"/>
        <v>8585910.039</v>
      </c>
    </row>
    <row r="596" ht="15.75" customHeight="1">
      <c r="A596" s="7">
        <v>42960.0</v>
      </c>
      <c r="B596" s="20">
        <v>1.3788218847484E13</v>
      </c>
      <c r="C596" s="16">
        <f t="shared" si="1"/>
        <v>13.78821885</v>
      </c>
      <c r="D596" s="16">
        <f t="shared" si="2"/>
        <v>1.6</v>
      </c>
      <c r="E596" s="16">
        <f t="shared" si="3"/>
        <v>22.06115016</v>
      </c>
      <c r="F596" s="25">
        <f t="shared" si="4"/>
        <v>529.4676037</v>
      </c>
      <c r="G596" s="25">
        <f t="shared" si="12"/>
        <v>46001.94297</v>
      </c>
      <c r="H596" s="26">
        <v>45.81</v>
      </c>
      <c r="I596" s="16">
        <v>2.304</v>
      </c>
      <c r="J596" s="1">
        <v>25.0</v>
      </c>
      <c r="K596" s="16">
        <f t="shared" si="5"/>
        <v>33.88592664</v>
      </c>
      <c r="L596" s="20">
        <f t="shared" si="6"/>
        <v>29824.21875</v>
      </c>
      <c r="M596" s="25">
        <f t="shared" si="7"/>
        <v>2.66294119</v>
      </c>
      <c r="N596" s="25">
        <f t="shared" si="8"/>
        <v>15625</v>
      </c>
      <c r="O596" s="25">
        <f t="shared" si="10"/>
        <v>8601535.039</v>
      </c>
    </row>
    <row r="597" ht="15.75" customHeight="1">
      <c r="A597" s="7">
        <v>42961.0</v>
      </c>
      <c r="B597" s="20">
        <v>1.4258881902291E13</v>
      </c>
      <c r="C597" s="16">
        <f t="shared" si="1"/>
        <v>14.2588819</v>
      </c>
      <c r="D597" s="16">
        <f t="shared" si="2"/>
        <v>1.6</v>
      </c>
      <c r="E597" s="16">
        <f t="shared" si="3"/>
        <v>22.81421104</v>
      </c>
      <c r="F597" s="25">
        <f t="shared" si="4"/>
        <v>547.541065</v>
      </c>
      <c r="G597" s="25">
        <f t="shared" si="12"/>
        <v>46549.48404</v>
      </c>
      <c r="H597" s="26">
        <v>45.8</v>
      </c>
      <c r="I597" s="16">
        <v>2.585</v>
      </c>
      <c r="J597" s="1">
        <v>25.0</v>
      </c>
      <c r="K597" s="16">
        <f t="shared" si="5"/>
        <v>39.31649037</v>
      </c>
      <c r="L597" s="20">
        <f t="shared" si="6"/>
        <v>26576.40232</v>
      </c>
      <c r="M597" s="25">
        <f t="shared" si="7"/>
        <v>3.090379155</v>
      </c>
      <c r="N597" s="25">
        <f t="shared" si="8"/>
        <v>13926.49903</v>
      </c>
      <c r="O597" s="25">
        <f t="shared" si="10"/>
        <v>8615461.538</v>
      </c>
    </row>
    <row r="598" ht="15.75" customHeight="1">
      <c r="A598" s="7">
        <v>42962.0</v>
      </c>
      <c r="B598" s="20">
        <v>1.2409952103635E13</v>
      </c>
      <c r="C598" s="16">
        <f t="shared" si="1"/>
        <v>12.4099521</v>
      </c>
      <c r="D598" s="16">
        <f t="shared" si="2"/>
        <v>1.6</v>
      </c>
      <c r="E598" s="16">
        <f t="shared" si="3"/>
        <v>19.85592337</v>
      </c>
      <c r="F598" s="25">
        <f t="shared" si="4"/>
        <v>476.5421608</v>
      </c>
      <c r="G598" s="25">
        <f t="shared" si="12"/>
        <v>47026.0262</v>
      </c>
      <c r="H598" s="26">
        <v>43.31</v>
      </c>
      <c r="I598" s="16">
        <v>2.633</v>
      </c>
      <c r="J598" s="1">
        <v>25.0</v>
      </c>
      <c r="K598" s="16">
        <f t="shared" si="5"/>
        <v>34.85376415</v>
      </c>
      <c r="L598" s="20">
        <f t="shared" si="6"/>
        <v>24673.37638</v>
      </c>
      <c r="M598" s="25">
        <f t="shared" si="7"/>
        <v>2.897103462</v>
      </c>
      <c r="N598" s="25">
        <f t="shared" si="8"/>
        <v>13672.61679</v>
      </c>
      <c r="O598" s="25">
        <f t="shared" si="10"/>
        <v>8629134.155</v>
      </c>
    </row>
    <row r="599" ht="15.75" customHeight="1">
      <c r="A599" s="7">
        <v>42963.0</v>
      </c>
      <c r="B599" s="20">
        <v>1.2814393469517E13</v>
      </c>
      <c r="C599" s="16">
        <f t="shared" si="1"/>
        <v>12.81439347</v>
      </c>
      <c r="D599" s="16">
        <f t="shared" si="2"/>
        <v>1.6</v>
      </c>
      <c r="E599" s="16">
        <f t="shared" si="3"/>
        <v>20.50302955</v>
      </c>
      <c r="F599" s="25">
        <f t="shared" si="4"/>
        <v>492.0727092</v>
      </c>
      <c r="G599" s="25">
        <f t="shared" si="12"/>
        <v>47518.09891</v>
      </c>
      <c r="H599" s="26">
        <v>44.15</v>
      </c>
      <c r="I599" s="16">
        <v>2.738</v>
      </c>
      <c r="J599" s="1">
        <v>25.0</v>
      </c>
      <c r="K599" s="16">
        <f t="shared" si="5"/>
        <v>37.42486327</v>
      </c>
      <c r="L599" s="20">
        <f t="shared" si="6"/>
        <v>24187.36304</v>
      </c>
      <c r="M599" s="25">
        <f t="shared" si="7"/>
        <v>3.05163098</v>
      </c>
      <c r="N599" s="25">
        <f t="shared" si="8"/>
        <v>13148.28342</v>
      </c>
      <c r="O599" s="25">
        <f t="shared" si="10"/>
        <v>8642282.438</v>
      </c>
    </row>
    <row r="600" ht="15.75" customHeight="1">
      <c r="A600" s="7">
        <v>42964.0</v>
      </c>
      <c r="B600" s="20">
        <v>1.2529773221144E13</v>
      </c>
      <c r="C600" s="16">
        <f t="shared" si="1"/>
        <v>12.52977322</v>
      </c>
      <c r="D600" s="16">
        <f t="shared" si="2"/>
        <v>1.6</v>
      </c>
      <c r="E600" s="16">
        <f t="shared" si="3"/>
        <v>20.04763715</v>
      </c>
      <c r="F600" s="25">
        <f t="shared" si="4"/>
        <v>481.1432917</v>
      </c>
      <c r="G600" s="25">
        <f t="shared" si="12"/>
        <v>47999.2422</v>
      </c>
      <c r="H600" s="26">
        <v>43.91</v>
      </c>
      <c r="I600" s="16">
        <v>2.576</v>
      </c>
      <c r="J600" s="1">
        <v>25.0</v>
      </c>
      <c r="K600" s="16">
        <f t="shared" si="5"/>
        <v>34.42847554</v>
      </c>
      <c r="L600" s="20">
        <f t="shared" si="6"/>
        <v>25568.71118</v>
      </c>
      <c r="M600" s="25">
        <f t="shared" si="7"/>
        <v>2.822648871</v>
      </c>
      <c r="N600" s="25">
        <f t="shared" si="8"/>
        <v>13975.15528</v>
      </c>
      <c r="O600" s="25">
        <f t="shared" si="10"/>
        <v>8656257.594</v>
      </c>
    </row>
    <row r="601" ht="15.75" customHeight="1">
      <c r="A601" s="7">
        <v>42965.0</v>
      </c>
      <c r="B601" s="20">
        <v>1.2411709707898E13</v>
      </c>
      <c r="C601" s="16">
        <f t="shared" si="1"/>
        <v>12.41170971</v>
      </c>
      <c r="D601" s="16">
        <f t="shared" si="2"/>
        <v>1.6</v>
      </c>
      <c r="E601" s="16">
        <f t="shared" si="3"/>
        <v>19.85873553</v>
      </c>
      <c r="F601" s="25">
        <f t="shared" si="4"/>
        <v>476.6096528</v>
      </c>
      <c r="G601" s="25">
        <f t="shared" si="12"/>
        <v>48475.85185</v>
      </c>
      <c r="H601" s="26">
        <v>47.28</v>
      </c>
      <c r="I601" s="16">
        <v>2.567</v>
      </c>
      <c r="J601" s="1">
        <v>25.0</v>
      </c>
      <c r="K601" s="16">
        <f t="shared" si="5"/>
        <v>33.98491607</v>
      </c>
      <c r="L601" s="20">
        <f t="shared" si="6"/>
        <v>27627.58083</v>
      </c>
      <c r="M601" s="25">
        <f t="shared" si="7"/>
        <v>2.587683965</v>
      </c>
      <c r="N601" s="25">
        <f t="shared" si="8"/>
        <v>14024.15271</v>
      </c>
      <c r="O601" s="25">
        <f t="shared" si="10"/>
        <v>8670281.746</v>
      </c>
    </row>
    <row r="602" ht="15.75" customHeight="1">
      <c r="A602" s="7">
        <v>42966.0</v>
      </c>
      <c r="B602" s="20">
        <v>1.230018630493E13</v>
      </c>
      <c r="C602" s="16">
        <f t="shared" si="1"/>
        <v>12.3001863</v>
      </c>
      <c r="D602" s="16">
        <f t="shared" si="2"/>
        <v>1.6</v>
      </c>
      <c r="E602" s="16">
        <f t="shared" si="3"/>
        <v>19.68029809</v>
      </c>
      <c r="F602" s="25">
        <f t="shared" si="4"/>
        <v>472.3271541</v>
      </c>
      <c r="G602" s="25">
        <f t="shared" si="12"/>
        <v>48948.179</v>
      </c>
      <c r="H602" s="26">
        <v>45.48</v>
      </c>
      <c r="I602" s="16">
        <v>2.637</v>
      </c>
      <c r="J602" s="1">
        <v>25.0</v>
      </c>
      <c r="K602" s="16">
        <f t="shared" si="5"/>
        <v>34.59796404</v>
      </c>
      <c r="L602" s="20">
        <f t="shared" si="6"/>
        <v>25870.30717</v>
      </c>
      <c r="M602" s="25">
        <f t="shared" si="7"/>
        <v>2.738625122</v>
      </c>
      <c r="N602" s="25">
        <f t="shared" si="8"/>
        <v>13651.87713</v>
      </c>
      <c r="O602" s="25">
        <f t="shared" si="10"/>
        <v>8683933.623</v>
      </c>
    </row>
    <row r="603" ht="15.75" customHeight="1">
      <c r="A603" s="7">
        <v>42967.0</v>
      </c>
      <c r="B603" s="20">
        <v>1.2930389751504E13</v>
      </c>
      <c r="C603" s="16">
        <f t="shared" si="1"/>
        <v>12.93038975</v>
      </c>
      <c r="D603" s="16">
        <f t="shared" si="2"/>
        <v>1.6</v>
      </c>
      <c r="E603" s="16">
        <f t="shared" si="3"/>
        <v>20.6886236</v>
      </c>
      <c r="F603" s="25">
        <f t="shared" si="4"/>
        <v>496.5269665</v>
      </c>
      <c r="G603" s="25">
        <f t="shared" si="12"/>
        <v>49444.70597</v>
      </c>
      <c r="H603" s="26">
        <v>46.23</v>
      </c>
      <c r="I603" s="16">
        <v>2.372</v>
      </c>
      <c r="J603" s="1">
        <v>25.0</v>
      </c>
      <c r="K603" s="16">
        <f t="shared" si="5"/>
        <v>32.71561012</v>
      </c>
      <c r="L603" s="20">
        <f t="shared" si="6"/>
        <v>29234.82293</v>
      </c>
      <c r="M603" s="25">
        <f t="shared" si="7"/>
        <v>2.547614026</v>
      </c>
      <c r="N603" s="25">
        <f t="shared" si="8"/>
        <v>15177.06577</v>
      </c>
      <c r="O603" s="25">
        <f t="shared" si="10"/>
        <v>8699110.689</v>
      </c>
    </row>
    <row r="604" ht="15.75" customHeight="1">
      <c r="A604" s="7">
        <v>42968.0</v>
      </c>
      <c r="B604" s="20">
        <v>1.2983953953616E13</v>
      </c>
      <c r="C604" s="16">
        <f t="shared" si="1"/>
        <v>12.98395395</v>
      </c>
      <c r="D604" s="16">
        <f t="shared" si="2"/>
        <v>1.6</v>
      </c>
      <c r="E604" s="16">
        <f t="shared" si="3"/>
        <v>20.77432633</v>
      </c>
      <c r="F604" s="25">
        <f t="shared" si="4"/>
        <v>498.5838318</v>
      </c>
      <c r="G604" s="25">
        <f t="shared" si="12"/>
        <v>49943.2898</v>
      </c>
      <c r="H604" s="26">
        <v>47.94</v>
      </c>
      <c r="I604" s="16">
        <v>2.453</v>
      </c>
      <c r="J604" s="1">
        <v>25.0</v>
      </c>
      <c r="K604" s="16">
        <f t="shared" si="5"/>
        <v>33.97294832</v>
      </c>
      <c r="L604" s="20">
        <f t="shared" si="6"/>
        <v>29315.12434</v>
      </c>
      <c r="M604" s="25">
        <f t="shared" si="7"/>
        <v>2.551160074</v>
      </c>
      <c r="N604" s="25">
        <f t="shared" si="8"/>
        <v>14675.90705</v>
      </c>
      <c r="O604" s="25">
        <f t="shared" si="10"/>
        <v>8713786.596</v>
      </c>
    </row>
    <row r="605" ht="15.75" customHeight="1">
      <c r="A605" s="7">
        <v>42969.0</v>
      </c>
      <c r="B605" s="20">
        <v>1.3578935826074E13</v>
      </c>
      <c r="C605" s="16">
        <f t="shared" si="1"/>
        <v>13.57893583</v>
      </c>
      <c r="D605" s="16">
        <f t="shared" si="2"/>
        <v>1.6</v>
      </c>
      <c r="E605" s="16">
        <f t="shared" si="3"/>
        <v>21.72629732</v>
      </c>
      <c r="F605" s="25">
        <f t="shared" si="4"/>
        <v>521.4311357</v>
      </c>
      <c r="G605" s="25">
        <f t="shared" si="12"/>
        <v>50464.72094</v>
      </c>
      <c r="H605" s="26">
        <v>46.73</v>
      </c>
      <c r="I605" s="16">
        <v>2.219</v>
      </c>
      <c r="J605" s="1">
        <v>25.0</v>
      </c>
      <c r="K605" s="16">
        <f t="shared" si="5"/>
        <v>32.14043584</v>
      </c>
      <c r="L605" s="20">
        <f t="shared" si="6"/>
        <v>31588.5534</v>
      </c>
      <c r="M605" s="25">
        <f t="shared" si="7"/>
        <v>2.476044704</v>
      </c>
      <c r="N605" s="25">
        <f t="shared" si="8"/>
        <v>16223.52411</v>
      </c>
      <c r="O605" s="25">
        <f t="shared" si="10"/>
        <v>8730010.12</v>
      </c>
    </row>
    <row r="606" ht="15.75" customHeight="1">
      <c r="A606" s="7">
        <v>42970.0</v>
      </c>
      <c r="B606" s="20">
        <v>1.3910242240946E13</v>
      </c>
      <c r="C606" s="16">
        <f t="shared" si="1"/>
        <v>13.91024224</v>
      </c>
      <c r="D606" s="16">
        <f t="shared" si="2"/>
        <v>1.6</v>
      </c>
      <c r="E606" s="16">
        <f t="shared" si="3"/>
        <v>22.25638759</v>
      </c>
      <c r="F606" s="25">
        <f t="shared" si="4"/>
        <v>534.1533021</v>
      </c>
      <c r="G606" s="25">
        <f t="shared" si="12"/>
        <v>50998.87424</v>
      </c>
      <c r="H606" s="26">
        <v>53.25</v>
      </c>
      <c r="I606" s="16">
        <v>2.349</v>
      </c>
      <c r="J606" s="1">
        <v>25.0</v>
      </c>
      <c r="K606" s="16">
        <f t="shared" si="5"/>
        <v>34.85350296</v>
      </c>
      <c r="L606" s="20">
        <f t="shared" si="6"/>
        <v>34003.83142</v>
      </c>
      <c r="M606" s="25">
        <f t="shared" si="7"/>
        <v>2.356293158</v>
      </c>
      <c r="N606" s="25">
        <f t="shared" si="8"/>
        <v>15325.6705</v>
      </c>
      <c r="O606" s="25">
        <f t="shared" si="10"/>
        <v>8745335.791</v>
      </c>
    </row>
    <row r="607" ht="15.75" customHeight="1">
      <c r="A607" s="7">
        <v>42971.0</v>
      </c>
      <c r="B607" s="20">
        <v>1.4405682989855E13</v>
      </c>
      <c r="C607" s="16">
        <f t="shared" si="1"/>
        <v>14.40568299</v>
      </c>
      <c r="D607" s="16">
        <f t="shared" si="2"/>
        <v>1.6</v>
      </c>
      <c r="E607" s="16">
        <f t="shared" si="3"/>
        <v>23.04909278</v>
      </c>
      <c r="F607" s="25">
        <f t="shared" si="4"/>
        <v>553.1782268</v>
      </c>
      <c r="G607" s="25">
        <f t="shared" si="12"/>
        <v>51552.05247</v>
      </c>
      <c r="H607" s="26">
        <v>50.19</v>
      </c>
      <c r="I607" s="16">
        <v>2.326</v>
      </c>
      <c r="J607" s="1">
        <v>25.0</v>
      </c>
      <c r="K607" s="16">
        <f t="shared" si="5"/>
        <v>35.74145988</v>
      </c>
      <c r="L607" s="20">
        <f t="shared" si="6"/>
        <v>32366.72399</v>
      </c>
      <c r="M607" s="25">
        <f t="shared" si="7"/>
        <v>2.563643267</v>
      </c>
      <c r="N607" s="25">
        <f t="shared" si="8"/>
        <v>15477.2141</v>
      </c>
      <c r="O607" s="25">
        <f t="shared" si="10"/>
        <v>8760813.005</v>
      </c>
    </row>
    <row r="608" ht="15.75" customHeight="1">
      <c r="A608" s="7">
        <v>42972.0</v>
      </c>
      <c r="B608" s="20">
        <v>1.4541184341015E13</v>
      </c>
      <c r="C608" s="16">
        <f t="shared" si="1"/>
        <v>14.54118434</v>
      </c>
      <c r="D608" s="16">
        <f t="shared" si="2"/>
        <v>1.6</v>
      </c>
      <c r="E608" s="16">
        <f t="shared" si="3"/>
        <v>23.26589495</v>
      </c>
      <c r="F608" s="25">
        <f t="shared" si="4"/>
        <v>558.3814787</v>
      </c>
      <c r="G608" s="25">
        <f t="shared" si="12"/>
        <v>52110.43395</v>
      </c>
      <c r="H608" s="26">
        <v>51.18</v>
      </c>
      <c r="I608" s="16">
        <v>2.282</v>
      </c>
      <c r="J608" s="1">
        <v>25.0</v>
      </c>
      <c r="K608" s="16">
        <f t="shared" si="5"/>
        <v>35.39518151</v>
      </c>
      <c r="L608" s="20">
        <f t="shared" si="6"/>
        <v>33641.54251</v>
      </c>
      <c r="M608" s="25">
        <f t="shared" si="7"/>
        <v>2.489696238</v>
      </c>
      <c r="N608" s="25">
        <f t="shared" si="8"/>
        <v>15775.63541</v>
      </c>
      <c r="O608" s="25">
        <f t="shared" si="10"/>
        <v>8776588.64</v>
      </c>
    </row>
    <row r="609" ht="15.75" customHeight="1">
      <c r="A609" s="7">
        <v>42973.0</v>
      </c>
      <c r="B609" s="20">
        <v>1.4898125601436E13</v>
      </c>
      <c r="C609" s="16">
        <f t="shared" si="1"/>
        <v>14.8981256</v>
      </c>
      <c r="D609" s="16">
        <f t="shared" si="2"/>
        <v>1.6</v>
      </c>
      <c r="E609" s="16">
        <f t="shared" si="3"/>
        <v>23.83700096</v>
      </c>
      <c r="F609" s="25">
        <f t="shared" si="4"/>
        <v>572.0880231</v>
      </c>
      <c r="G609" s="25">
        <f t="shared" si="12"/>
        <v>52682.52197</v>
      </c>
      <c r="H609" s="26">
        <v>51.75</v>
      </c>
      <c r="I609" s="16">
        <v>2.33</v>
      </c>
      <c r="J609" s="1">
        <v>25.0</v>
      </c>
      <c r="K609" s="16">
        <f t="shared" si="5"/>
        <v>37.02680816</v>
      </c>
      <c r="L609" s="20">
        <f t="shared" si="6"/>
        <v>33315.45064</v>
      </c>
      <c r="M609" s="25">
        <f t="shared" si="7"/>
        <v>2.575777959</v>
      </c>
      <c r="N609" s="25">
        <f t="shared" si="8"/>
        <v>15450.64378</v>
      </c>
      <c r="O609" s="25">
        <f t="shared" si="10"/>
        <v>8792039.284</v>
      </c>
    </row>
    <row r="610" ht="15.75" customHeight="1">
      <c r="A610" s="7">
        <v>42974.0</v>
      </c>
      <c r="B610" s="20">
        <v>1.6383260120141E13</v>
      </c>
      <c r="C610" s="16">
        <f t="shared" si="1"/>
        <v>16.38326012</v>
      </c>
      <c r="D610" s="16">
        <f t="shared" si="2"/>
        <v>1.6</v>
      </c>
      <c r="E610" s="16">
        <f t="shared" si="3"/>
        <v>26.21321619</v>
      </c>
      <c r="F610" s="25">
        <f t="shared" si="4"/>
        <v>629.1171886</v>
      </c>
      <c r="G610" s="25">
        <f t="shared" si="12"/>
        <v>53311.63916</v>
      </c>
      <c r="H610" s="26">
        <v>61.16</v>
      </c>
      <c r="I610" s="16">
        <v>2.099</v>
      </c>
      <c r="J610" s="1">
        <v>25.0</v>
      </c>
      <c r="K610" s="16">
        <f t="shared" si="5"/>
        <v>36.68102719</v>
      </c>
      <c r="L610" s="20">
        <f t="shared" si="6"/>
        <v>43706.52692</v>
      </c>
      <c r="M610" s="25">
        <f t="shared" si="7"/>
        <v>2.159118671</v>
      </c>
      <c r="N610" s="25">
        <f t="shared" si="8"/>
        <v>17151.0243</v>
      </c>
      <c r="O610" s="25">
        <f t="shared" si="10"/>
        <v>8809190.308</v>
      </c>
    </row>
    <row r="611" ht="15.75" customHeight="1">
      <c r="A611" s="7">
        <v>42975.0</v>
      </c>
      <c r="B611" s="20">
        <v>1.7678365486089E13</v>
      </c>
      <c r="C611" s="16">
        <f t="shared" si="1"/>
        <v>17.67836549</v>
      </c>
      <c r="D611" s="16">
        <f t="shared" si="2"/>
        <v>1.6</v>
      </c>
      <c r="E611" s="16">
        <f t="shared" si="3"/>
        <v>28.28538478</v>
      </c>
      <c r="F611" s="25">
        <f t="shared" si="4"/>
        <v>678.8492347</v>
      </c>
      <c r="G611" s="25">
        <f t="shared" si="12"/>
        <v>53990.48839</v>
      </c>
      <c r="H611" s="26">
        <v>62.36</v>
      </c>
      <c r="I611" s="16">
        <v>2.037</v>
      </c>
      <c r="J611" s="1">
        <v>25.0</v>
      </c>
      <c r="K611" s="16">
        <f t="shared" si="5"/>
        <v>38.41155253</v>
      </c>
      <c r="L611" s="20">
        <f t="shared" si="6"/>
        <v>45920.47128</v>
      </c>
      <c r="M611" s="25">
        <f t="shared" si="7"/>
        <v>2.217472564</v>
      </c>
      <c r="N611" s="25">
        <f t="shared" si="8"/>
        <v>17673.0486</v>
      </c>
      <c r="O611" s="25">
        <f t="shared" si="10"/>
        <v>8826863.357</v>
      </c>
    </row>
    <row r="612" ht="15.75" customHeight="1">
      <c r="A612" s="7">
        <v>42976.0</v>
      </c>
      <c r="B612" s="20">
        <v>1.8833406667721E13</v>
      </c>
      <c r="C612" s="16">
        <f t="shared" si="1"/>
        <v>18.83340667</v>
      </c>
      <c r="D612" s="16">
        <f t="shared" si="2"/>
        <v>1.6</v>
      </c>
      <c r="E612" s="16">
        <f t="shared" si="3"/>
        <v>30.13345067</v>
      </c>
      <c r="F612" s="25">
        <f t="shared" si="4"/>
        <v>723.202816</v>
      </c>
      <c r="G612" s="25">
        <f t="shared" si="12"/>
        <v>54713.69121</v>
      </c>
      <c r="H612" s="26">
        <v>63.17</v>
      </c>
      <c r="I612" s="16">
        <v>2.048</v>
      </c>
      <c r="J612" s="1">
        <v>25.0</v>
      </c>
      <c r="K612" s="16">
        <f t="shared" si="5"/>
        <v>41.14220465</v>
      </c>
      <c r="L612" s="20">
        <f t="shared" si="6"/>
        <v>46267.08984</v>
      </c>
      <c r="M612" s="25">
        <f t="shared" si="7"/>
        <v>2.344656272</v>
      </c>
      <c r="N612" s="25">
        <f t="shared" si="8"/>
        <v>17578.125</v>
      </c>
      <c r="O612" s="25">
        <f t="shared" si="10"/>
        <v>8844441.482</v>
      </c>
    </row>
    <row r="613" ht="15.75" customHeight="1">
      <c r="A613" s="7">
        <v>42977.0</v>
      </c>
      <c r="B613" s="20">
        <v>2.0671690139711E13</v>
      </c>
      <c r="C613" s="16">
        <f t="shared" si="1"/>
        <v>20.67169014</v>
      </c>
      <c r="D613" s="16">
        <f t="shared" si="2"/>
        <v>1.6</v>
      </c>
      <c r="E613" s="16">
        <f t="shared" si="3"/>
        <v>33.07470422</v>
      </c>
      <c r="F613" s="25">
        <f t="shared" si="4"/>
        <v>793.7929014</v>
      </c>
      <c r="G613" s="25">
        <f t="shared" si="12"/>
        <v>55507.48411</v>
      </c>
      <c r="H613" s="26">
        <v>64.17</v>
      </c>
      <c r="I613" s="16">
        <v>2.054</v>
      </c>
      <c r="J613" s="1">
        <v>25.0</v>
      </c>
      <c r="K613" s="16">
        <f t="shared" si="5"/>
        <v>45.29029498</v>
      </c>
      <c r="L613" s="20">
        <f t="shared" si="6"/>
        <v>46862.22006</v>
      </c>
      <c r="M613" s="25">
        <f t="shared" si="7"/>
        <v>2.540830013</v>
      </c>
      <c r="N613" s="25">
        <f t="shared" si="8"/>
        <v>17526.77702</v>
      </c>
      <c r="O613" s="25">
        <f t="shared" si="10"/>
        <v>8861968.259</v>
      </c>
    </row>
    <row r="614" ht="15.75" customHeight="1">
      <c r="A614" s="7">
        <v>42978.0</v>
      </c>
      <c r="B614" s="20">
        <v>2.0532325751932E13</v>
      </c>
      <c r="C614" s="16">
        <f t="shared" si="1"/>
        <v>20.53232575</v>
      </c>
      <c r="D614" s="16">
        <f t="shared" si="2"/>
        <v>1.6</v>
      </c>
      <c r="E614" s="16">
        <f t="shared" si="3"/>
        <v>32.8517212</v>
      </c>
      <c r="F614" s="25">
        <f t="shared" si="4"/>
        <v>788.4413089</v>
      </c>
      <c r="G614" s="25">
        <f t="shared" si="12"/>
        <v>56295.92542</v>
      </c>
      <c r="H614" s="26">
        <v>71.06</v>
      </c>
      <c r="I614" s="16">
        <v>2.388</v>
      </c>
      <c r="J614" s="1">
        <v>25.0</v>
      </c>
      <c r="K614" s="16">
        <f t="shared" si="5"/>
        <v>52.29994016</v>
      </c>
      <c r="L614" s="20">
        <f t="shared" si="6"/>
        <v>44635.67839</v>
      </c>
      <c r="M614" s="25">
        <f t="shared" si="7"/>
        <v>2.649588862</v>
      </c>
      <c r="N614" s="25">
        <f t="shared" si="8"/>
        <v>15075.37688</v>
      </c>
      <c r="O614" s="25">
        <f t="shared" si="10"/>
        <v>8877043.636</v>
      </c>
    </row>
    <row r="615" ht="15.75" customHeight="1">
      <c r="A615" s="7">
        <v>42979.0</v>
      </c>
      <c r="B615" s="20">
        <v>1.9049488301574E13</v>
      </c>
      <c r="C615" s="16">
        <f t="shared" si="1"/>
        <v>19.0494883</v>
      </c>
      <c r="D615" s="16">
        <f t="shared" si="2"/>
        <v>1.6</v>
      </c>
      <c r="E615" s="16">
        <f t="shared" si="3"/>
        <v>30.47918128</v>
      </c>
      <c r="F615" s="25">
        <f t="shared" si="4"/>
        <v>731.5003508</v>
      </c>
      <c r="G615" s="25">
        <f t="shared" si="12"/>
        <v>57027.42577</v>
      </c>
      <c r="H615" s="26">
        <v>86.04</v>
      </c>
      <c r="I615" s="16">
        <v>2.323</v>
      </c>
      <c r="J615" s="1">
        <v>25.0</v>
      </c>
      <c r="K615" s="16">
        <f t="shared" si="5"/>
        <v>47.20209208</v>
      </c>
      <c r="L615" s="20">
        <f t="shared" si="6"/>
        <v>55557.46879</v>
      </c>
      <c r="M615" s="25">
        <f t="shared" si="7"/>
        <v>1.974982932</v>
      </c>
      <c r="N615" s="25">
        <f t="shared" si="8"/>
        <v>15497.20189</v>
      </c>
      <c r="O615" s="25">
        <f t="shared" si="10"/>
        <v>8892540.838</v>
      </c>
    </row>
    <row r="616" ht="15.75" customHeight="1">
      <c r="A616" s="7">
        <v>42980.0</v>
      </c>
      <c r="B616" s="20">
        <v>2.015062416795E13</v>
      </c>
      <c r="C616" s="16">
        <f t="shared" si="1"/>
        <v>20.15062417</v>
      </c>
      <c r="D616" s="16">
        <f t="shared" si="2"/>
        <v>1.6</v>
      </c>
      <c r="E616" s="16">
        <f t="shared" si="3"/>
        <v>32.24099867</v>
      </c>
      <c r="F616" s="25">
        <f t="shared" si="4"/>
        <v>773.783968</v>
      </c>
      <c r="G616" s="25">
        <f t="shared" si="12"/>
        <v>57801.20974</v>
      </c>
      <c r="H616" s="26">
        <v>79.02</v>
      </c>
      <c r="I616" s="16">
        <v>2.408</v>
      </c>
      <c r="J616" s="1">
        <v>25.0</v>
      </c>
      <c r="K616" s="16">
        <f t="shared" si="5"/>
        <v>51.75754986</v>
      </c>
      <c r="L616" s="20">
        <f t="shared" si="6"/>
        <v>49223.42193</v>
      </c>
      <c r="M616" s="25">
        <f t="shared" si="7"/>
        <v>2.357974937</v>
      </c>
      <c r="N616" s="25">
        <f t="shared" si="8"/>
        <v>14950.16611</v>
      </c>
      <c r="O616" s="25">
        <f t="shared" si="10"/>
        <v>8907491.004</v>
      </c>
    </row>
    <row r="617" ht="15.75" customHeight="1">
      <c r="A617" s="7">
        <v>42981.0</v>
      </c>
      <c r="B617" s="20">
        <v>2.0263981432319E13</v>
      </c>
      <c r="C617" s="16">
        <f t="shared" si="1"/>
        <v>20.26398143</v>
      </c>
      <c r="D617" s="16">
        <f t="shared" si="2"/>
        <v>1.6</v>
      </c>
      <c r="E617" s="16">
        <f t="shared" si="3"/>
        <v>32.42237029</v>
      </c>
      <c r="F617" s="25">
        <f t="shared" si="4"/>
        <v>778.136887</v>
      </c>
      <c r="G617" s="25">
        <f t="shared" si="12"/>
        <v>58579.34663</v>
      </c>
      <c r="H617" s="26">
        <v>76.84</v>
      </c>
      <c r="I617" s="16">
        <v>2.453</v>
      </c>
      <c r="J617" s="1">
        <v>25.0</v>
      </c>
      <c r="K617" s="16">
        <f t="shared" si="5"/>
        <v>53.02138288</v>
      </c>
      <c r="L617" s="20">
        <f t="shared" si="6"/>
        <v>46987.36241</v>
      </c>
      <c r="M617" s="25">
        <f t="shared" si="7"/>
        <v>2.484083529</v>
      </c>
      <c r="N617" s="25">
        <f t="shared" si="8"/>
        <v>14675.90705</v>
      </c>
      <c r="O617" s="25">
        <f t="shared" si="10"/>
        <v>8922166.911</v>
      </c>
    </row>
    <row r="618" ht="15.75" customHeight="1">
      <c r="A618" s="7">
        <v>42982.0</v>
      </c>
      <c r="B618" s="20">
        <v>1.8920653970639E13</v>
      </c>
      <c r="C618" s="16">
        <f t="shared" si="1"/>
        <v>18.92065397</v>
      </c>
      <c r="D618" s="16">
        <f t="shared" si="2"/>
        <v>1.6</v>
      </c>
      <c r="E618" s="16">
        <f t="shared" si="3"/>
        <v>30.27304635</v>
      </c>
      <c r="F618" s="25">
        <f t="shared" si="4"/>
        <v>726.5531125</v>
      </c>
      <c r="G618" s="25">
        <f t="shared" si="12"/>
        <v>59305.89974</v>
      </c>
      <c r="H618" s="26">
        <v>65.21</v>
      </c>
      <c r="I618" s="16">
        <v>2.764</v>
      </c>
      <c r="J618" s="1">
        <v>25.0</v>
      </c>
      <c r="K618" s="16">
        <f t="shared" si="5"/>
        <v>55.78313341</v>
      </c>
      <c r="L618" s="20">
        <f t="shared" si="6"/>
        <v>35388.92909</v>
      </c>
      <c r="M618" s="25">
        <f t="shared" si="7"/>
        <v>3.079577983</v>
      </c>
      <c r="N618" s="25">
        <f t="shared" si="8"/>
        <v>13024.60203</v>
      </c>
      <c r="O618" s="25">
        <f t="shared" si="10"/>
        <v>8935191.513</v>
      </c>
    </row>
    <row r="619" ht="15.75" customHeight="1">
      <c r="A619" s="7">
        <v>42983.0</v>
      </c>
      <c r="B619" s="20">
        <v>1.8962613232621E13</v>
      </c>
      <c r="C619" s="16">
        <f t="shared" si="1"/>
        <v>18.96261323</v>
      </c>
      <c r="D619" s="16">
        <f t="shared" si="2"/>
        <v>1.6</v>
      </c>
      <c r="E619" s="16">
        <f t="shared" si="3"/>
        <v>30.34018117</v>
      </c>
      <c r="F619" s="25">
        <f t="shared" si="4"/>
        <v>728.1643481</v>
      </c>
      <c r="G619" s="25">
        <f t="shared" si="12"/>
        <v>60034.06409</v>
      </c>
      <c r="H619" s="26">
        <v>71.29</v>
      </c>
      <c r="I619" s="16">
        <v>2.432</v>
      </c>
      <c r="J619" s="1">
        <v>25.0</v>
      </c>
      <c r="K619" s="16">
        <f t="shared" si="5"/>
        <v>49.19154707</v>
      </c>
      <c r="L619" s="20">
        <f t="shared" si="6"/>
        <v>43969.98355</v>
      </c>
      <c r="M619" s="25">
        <f t="shared" si="7"/>
        <v>2.484073074</v>
      </c>
      <c r="N619" s="25">
        <f t="shared" si="8"/>
        <v>14802.63158</v>
      </c>
      <c r="O619" s="25">
        <f t="shared" si="10"/>
        <v>8949994.145</v>
      </c>
    </row>
    <row r="620" ht="15.75" customHeight="1">
      <c r="A620" s="7">
        <v>42984.0</v>
      </c>
      <c r="B620" s="20">
        <v>2.1229473382824E13</v>
      </c>
      <c r="C620" s="16">
        <f t="shared" si="1"/>
        <v>21.22947338</v>
      </c>
      <c r="D620" s="16">
        <f t="shared" si="2"/>
        <v>1.6</v>
      </c>
      <c r="E620" s="16">
        <f t="shared" si="3"/>
        <v>33.96715741</v>
      </c>
      <c r="F620" s="25">
        <f t="shared" si="4"/>
        <v>815.2117779</v>
      </c>
      <c r="G620" s="25">
        <f t="shared" si="12"/>
        <v>60849.27586</v>
      </c>
      <c r="H620" s="26">
        <v>80.11</v>
      </c>
      <c r="I620" s="16">
        <v>2.192</v>
      </c>
      <c r="J620" s="1">
        <v>25.0</v>
      </c>
      <c r="K620" s="16">
        <f t="shared" si="5"/>
        <v>49.63733937</v>
      </c>
      <c r="L620" s="20">
        <f t="shared" si="6"/>
        <v>54819.79927</v>
      </c>
      <c r="M620" s="25">
        <f t="shared" si="7"/>
        <v>2.230613178</v>
      </c>
      <c r="N620" s="25">
        <f t="shared" si="8"/>
        <v>16423.35766</v>
      </c>
      <c r="O620" s="25">
        <f t="shared" si="10"/>
        <v>8966417.502</v>
      </c>
    </row>
    <row r="621" ht="15.75" customHeight="1">
      <c r="A621" s="7">
        <v>42985.0</v>
      </c>
      <c r="B621" s="20">
        <v>2.2350368235634E13</v>
      </c>
      <c r="C621" s="16">
        <f t="shared" si="1"/>
        <v>22.35036824</v>
      </c>
      <c r="D621" s="16">
        <f t="shared" si="2"/>
        <v>1.6</v>
      </c>
      <c r="E621" s="16">
        <f t="shared" si="3"/>
        <v>35.76058918</v>
      </c>
      <c r="F621" s="25">
        <f t="shared" si="4"/>
        <v>858.2541402</v>
      </c>
      <c r="G621" s="25">
        <f t="shared" si="12"/>
        <v>61707.53</v>
      </c>
      <c r="H621" s="26">
        <v>78.48</v>
      </c>
      <c r="I621" s="16">
        <v>2.311</v>
      </c>
      <c r="J621" s="1">
        <v>25.0</v>
      </c>
      <c r="K621" s="16">
        <f t="shared" si="5"/>
        <v>55.09514773</v>
      </c>
      <c r="L621" s="20">
        <f t="shared" si="6"/>
        <v>50938.98745</v>
      </c>
      <c r="M621" s="25">
        <f t="shared" si="7"/>
        <v>2.527300354</v>
      </c>
      <c r="N621" s="25">
        <f t="shared" si="8"/>
        <v>15577.672</v>
      </c>
      <c r="O621" s="25">
        <f t="shared" si="10"/>
        <v>8981995.174</v>
      </c>
    </row>
    <row r="622" ht="15.75" customHeight="1">
      <c r="A622" s="7">
        <v>42986.0</v>
      </c>
      <c r="B622" s="20">
        <v>2.1487797082797E13</v>
      </c>
      <c r="C622" s="16">
        <f t="shared" si="1"/>
        <v>21.48779708</v>
      </c>
      <c r="D622" s="16">
        <f t="shared" si="2"/>
        <v>1.6</v>
      </c>
      <c r="E622" s="16">
        <f t="shared" si="3"/>
        <v>34.38047533</v>
      </c>
      <c r="F622" s="25">
        <f t="shared" si="4"/>
        <v>825.131408</v>
      </c>
      <c r="G622" s="25">
        <f t="shared" si="12"/>
        <v>62532.66141</v>
      </c>
      <c r="H622" s="26">
        <v>67.79</v>
      </c>
      <c r="I622" s="16">
        <v>2.152</v>
      </c>
      <c r="J622" s="1">
        <v>25.0</v>
      </c>
      <c r="K622" s="16">
        <f t="shared" si="5"/>
        <v>49.32452194</v>
      </c>
      <c r="L622" s="20">
        <f t="shared" si="6"/>
        <v>47251.39405</v>
      </c>
      <c r="M622" s="25">
        <f t="shared" si="7"/>
        <v>2.619387505</v>
      </c>
      <c r="N622" s="25">
        <f t="shared" si="8"/>
        <v>16728.62454</v>
      </c>
      <c r="O622" s="25">
        <f t="shared" si="10"/>
        <v>8998723.799</v>
      </c>
    </row>
    <row r="623" ht="15.75" customHeight="1">
      <c r="A623" s="7">
        <v>42987.0</v>
      </c>
      <c r="B623" s="20">
        <v>2.4393841766339E13</v>
      </c>
      <c r="C623" s="16">
        <f t="shared" si="1"/>
        <v>24.39384177</v>
      </c>
      <c r="D623" s="16">
        <f t="shared" si="2"/>
        <v>1.6</v>
      </c>
      <c r="E623" s="16">
        <f t="shared" si="3"/>
        <v>39.03014683</v>
      </c>
      <c r="F623" s="25">
        <f t="shared" si="4"/>
        <v>936.7235238</v>
      </c>
      <c r="G623" s="25">
        <f t="shared" si="12"/>
        <v>63469.38494</v>
      </c>
      <c r="H623" s="26">
        <v>66.01</v>
      </c>
      <c r="I623" s="16">
        <v>2.483</v>
      </c>
      <c r="J623" s="1">
        <v>25.0</v>
      </c>
      <c r="K623" s="16">
        <f t="shared" si="5"/>
        <v>64.60790305</v>
      </c>
      <c r="L623" s="20">
        <f t="shared" si="6"/>
        <v>39877.16472</v>
      </c>
      <c r="M623" s="25">
        <f t="shared" si="7"/>
        <v>3.52353357</v>
      </c>
      <c r="N623" s="25">
        <f t="shared" si="8"/>
        <v>14498.59041</v>
      </c>
      <c r="O623" s="25">
        <f t="shared" si="10"/>
        <v>9013222.389</v>
      </c>
    </row>
    <row r="624" ht="15.75" customHeight="1">
      <c r="A624" s="7">
        <v>42988.0</v>
      </c>
      <c r="B624" s="20">
        <v>2.0358511982809E13</v>
      </c>
      <c r="C624" s="16">
        <f t="shared" si="1"/>
        <v>20.35851198</v>
      </c>
      <c r="D624" s="16">
        <f t="shared" si="2"/>
        <v>1.6</v>
      </c>
      <c r="E624" s="16">
        <f t="shared" si="3"/>
        <v>32.57361917</v>
      </c>
      <c r="F624" s="25">
        <f t="shared" si="4"/>
        <v>781.7668601</v>
      </c>
      <c r="G624" s="25">
        <f t="shared" si="12"/>
        <v>64251.1518</v>
      </c>
      <c r="H624" s="26">
        <v>61.61</v>
      </c>
      <c r="I624" s="16">
        <v>2.732</v>
      </c>
      <c r="J624" s="1">
        <v>25.0</v>
      </c>
      <c r="K624" s="16">
        <f t="shared" si="5"/>
        <v>59.32741839</v>
      </c>
      <c r="L624" s="20">
        <f t="shared" si="6"/>
        <v>33826.86676</v>
      </c>
      <c r="M624" s="25">
        <f t="shared" si="7"/>
        <v>3.466624025</v>
      </c>
      <c r="N624" s="25">
        <f t="shared" si="8"/>
        <v>13177.15959</v>
      </c>
      <c r="O624" s="25">
        <f t="shared" si="10"/>
        <v>9026399.549</v>
      </c>
    </row>
    <row r="625" ht="15.75" customHeight="1">
      <c r="A625" s="7">
        <v>42989.0</v>
      </c>
      <c r="B625" s="20">
        <v>2.2049154668574E13</v>
      </c>
      <c r="C625" s="16">
        <f t="shared" si="1"/>
        <v>22.04915467</v>
      </c>
      <c r="D625" s="16">
        <f t="shared" si="2"/>
        <v>1.6</v>
      </c>
      <c r="E625" s="16">
        <f t="shared" si="3"/>
        <v>35.27864747</v>
      </c>
      <c r="F625" s="25">
        <f t="shared" si="4"/>
        <v>846.6875393</v>
      </c>
      <c r="G625" s="25">
        <f t="shared" si="12"/>
        <v>65097.83934</v>
      </c>
      <c r="H625" s="26">
        <v>66.04</v>
      </c>
      <c r="I625" s="16">
        <v>2.412</v>
      </c>
      <c r="J625" s="1">
        <v>25.0</v>
      </c>
      <c r="K625" s="16">
        <f t="shared" si="5"/>
        <v>56.72806513</v>
      </c>
      <c r="L625" s="20">
        <f t="shared" si="6"/>
        <v>41069.65174</v>
      </c>
      <c r="M625" s="25">
        <f t="shared" si="7"/>
        <v>3.092383926</v>
      </c>
      <c r="N625" s="25">
        <f t="shared" si="8"/>
        <v>14925.37313</v>
      </c>
      <c r="O625" s="25">
        <f t="shared" si="10"/>
        <v>9041324.922</v>
      </c>
    </row>
    <row r="626" ht="15.75" customHeight="1">
      <c r="A626" s="7">
        <v>42990.0</v>
      </c>
      <c r="B626" s="20">
        <v>2.2552294709346E13</v>
      </c>
      <c r="C626" s="16">
        <f t="shared" si="1"/>
        <v>22.55229471</v>
      </c>
      <c r="D626" s="16">
        <f t="shared" si="2"/>
        <v>1.6</v>
      </c>
      <c r="E626" s="16">
        <f t="shared" si="3"/>
        <v>36.08367153</v>
      </c>
      <c r="F626" s="25">
        <f t="shared" si="4"/>
        <v>866.0081168</v>
      </c>
      <c r="G626" s="25">
        <f t="shared" si="12"/>
        <v>65963.84745</v>
      </c>
      <c r="H626" s="26">
        <v>64.23</v>
      </c>
      <c r="I626" s="16">
        <v>2.531</v>
      </c>
      <c r="J626" s="1">
        <v>25.0</v>
      </c>
      <c r="K626" s="16">
        <f t="shared" si="5"/>
        <v>60.88518177</v>
      </c>
      <c r="L626" s="20">
        <f t="shared" si="6"/>
        <v>38065.98183</v>
      </c>
      <c r="M626" s="25">
        <f t="shared" si="7"/>
        <v>3.412527703</v>
      </c>
      <c r="N626" s="25">
        <f t="shared" si="8"/>
        <v>14223.62702</v>
      </c>
      <c r="O626" s="25">
        <f t="shared" si="10"/>
        <v>9055548.549</v>
      </c>
    </row>
    <row r="627" ht="15.75" customHeight="1">
      <c r="A627" s="7">
        <v>42991.0</v>
      </c>
      <c r="B627" s="20">
        <v>2.1357198273749E13</v>
      </c>
      <c r="C627" s="16">
        <f t="shared" si="1"/>
        <v>21.35719827</v>
      </c>
      <c r="D627" s="16">
        <f t="shared" si="2"/>
        <v>1.6</v>
      </c>
      <c r="E627" s="16">
        <f t="shared" si="3"/>
        <v>34.17151724</v>
      </c>
      <c r="F627" s="25">
        <f t="shared" si="4"/>
        <v>820.1164137</v>
      </c>
      <c r="G627" s="25">
        <f t="shared" si="12"/>
        <v>66783.96387</v>
      </c>
      <c r="H627" s="26">
        <v>61.73</v>
      </c>
      <c r="I627" s="16">
        <v>2.487</v>
      </c>
      <c r="J627" s="1">
        <v>25.0</v>
      </c>
      <c r="K627" s="16">
        <f t="shared" si="5"/>
        <v>56.65637558</v>
      </c>
      <c r="L627" s="20">
        <f t="shared" si="6"/>
        <v>37231.60434</v>
      </c>
      <c r="M627" s="25">
        <f t="shared" si="7"/>
        <v>3.304113917</v>
      </c>
      <c r="N627" s="25">
        <f t="shared" si="8"/>
        <v>14475.27141</v>
      </c>
      <c r="O627" s="25">
        <f t="shared" si="10"/>
        <v>9070023.82</v>
      </c>
    </row>
    <row r="628" ht="15.75" customHeight="1">
      <c r="A628" s="7">
        <v>42992.0</v>
      </c>
      <c r="B628" s="20">
        <v>2.3016917500549E13</v>
      </c>
      <c r="C628" s="16">
        <f t="shared" si="1"/>
        <v>23.0169175</v>
      </c>
      <c r="D628" s="16">
        <f t="shared" si="2"/>
        <v>1.6</v>
      </c>
      <c r="E628" s="16">
        <f t="shared" si="3"/>
        <v>36.827068</v>
      </c>
      <c r="F628" s="25">
        <f t="shared" si="4"/>
        <v>883.849632</v>
      </c>
      <c r="G628" s="25">
        <f t="shared" si="12"/>
        <v>67667.8135</v>
      </c>
      <c r="H628" s="26">
        <v>41.58</v>
      </c>
      <c r="I628" s="16">
        <v>2.319</v>
      </c>
      <c r="J628" s="1">
        <v>25.0</v>
      </c>
      <c r="K628" s="16">
        <f t="shared" si="5"/>
        <v>56.93464713</v>
      </c>
      <c r="L628" s="20">
        <f t="shared" si="6"/>
        <v>26895.21345</v>
      </c>
      <c r="M628" s="25">
        <f t="shared" si="7"/>
        <v>4.929406678</v>
      </c>
      <c r="N628" s="25">
        <f t="shared" si="8"/>
        <v>15523.93273</v>
      </c>
      <c r="O628" s="25">
        <f t="shared" si="10"/>
        <v>9085547.753</v>
      </c>
    </row>
    <row r="629" ht="15.75" customHeight="1">
      <c r="A629" s="7">
        <v>42993.0</v>
      </c>
      <c r="B629" s="20">
        <v>2.3026032719673E13</v>
      </c>
      <c r="C629" s="16">
        <f t="shared" si="1"/>
        <v>23.02603272</v>
      </c>
      <c r="D629" s="16">
        <f t="shared" si="2"/>
        <v>1.6</v>
      </c>
      <c r="E629" s="16">
        <f t="shared" si="3"/>
        <v>36.84165235</v>
      </c>
      <c r="F629" s="25">
        <f t="shared" si="4"/>
        <v>884.1996564</v>
      </c>
      <c r="G629" s="25">
        <f t="shared" si="12"/>
        <v>68552.01315</v>
      </c>
      <c r="H629" s="26">
        <v>48.21</v>
      </c>
      <c r="I629" s="16">
        <v>2.404</v>
      </c>
      <c r="J629" s="1">
        <v>25.0</v>
      </c>
      <c r="K629" s="16">
        <f t="shared" si="5"/>
        <v>59.04488817</v>
      </c>
      <c r="L629" s="20">
        <f t="shared" si="6"/>
        <v>30081.11481</v>
      </c>
      <c r="M629" s="25">
        <f t="shared" si="7"/>
        <v>4.409076901</v>
      </c>
      <c r="N629" s="25">
        <f t="shared" si="8"/>
        <v>14975.0416</v>
      </c>
      <c r="O629" s="25">
        <f t="shared" si="10"/>
        <v>9100522.795</v>
      </c>
    </row>
    <row r="630" ht="15.75" customHeight="1">
      <c r="A630" s="7">
        <v>42994.0</v>
      </c>
      <c r="B630" s="20">
        <v>2.3266715794681E13</v>
      </c>
      <c r="C630" s="16">
        <f t="shared" si="1"/>
        <v>23.26671579</v>
      </c>
      <c r="D630" s="16">
        <f t="shared" si="2"/>
        <v>1.6</v>
      </c>
      <c r="E630" s="16">
        <f t="shared" si="3"/>
        <v>37.22674527</v>
      </c>
      <c r="F630" s="25">
        <f t="shared" si="4"/>
        <v>893.4418865</v>
      </c>
      <c r="G630" s="25">
        <f t="shared" si="12"/>
        <v>69445.45504</v>
      </c>
      <c r="H630" s="26">
        <v>48.26</v>
      </c>
      <c r="I630" s="16">
        <v>2.345</v>
      </c>
      <c r="J630" s="1">
        <v>25.0</v>
      </c>
      <c r="K630" s="16">
        <f t="shared" si="5"/>
        <v>58.19781177</v>
      </c>
      <c r="L630" s="20">
        <f t="shared" si="6"/>
        <v>30869.93603</v>
      </c>
      <c r="M630" s="25">
        <f t="shared" si="7"/>
        <v>4.341320398</v>
      </c>
      <c r="N630" s="25">
        <f t="shared" si="8"/>
        <v>15351.81237</v>
      </c>
      <c r="O630" s="25">
        <f t="shared" si="10"/>
        <v>9115874.607</v>
      </c>
    </row>
    <row r="631" ht="15.75" customHeight="1">
      <c r="A631" s="7">
        <v>42995.0</v>
      </c>
      <c r="B631" s="20">
        <v>2.3826988602218E13</v>
      </c>
      <c r="C631" s="16">
        <f t="shared" si="1"/>
        <v>23.8269886</v>
      </c>
      <c r="D631" s="16">
        <f t="shared" si="2"/>
        <v>1.6</v>
      </c>
      <c r="E631" s="16">
        <f t="shared" si="3"/>
        <v>38.12318176</v>
      </c>
      <c r="F631" s="25">
        <f t="shared" si="4"/>
        <v>914.9563623</v>
      </c>
      <c r="G631" s="25">
        <f t="shared" si="12"/>
        <v>70360.4114</v>
      </c>
      <c r="H631" s="26">
        <v>48.49</v>
      </c>
      <c r="I631" s="16">
        <v>2.372</v>
      </c>
      <c r="J631" s="1">
        <v>25.0</v>
      </c>
      <c r="K631" s="16">
        <f t="shared" si="5"/>
        <v>60.2854581</v>
      </c>
      <c r="L631" s="20">
        <f t="shared" si="6"/>
        <v>30663.99663</v>
      </c>
      <c r="M631" s="25">
        <f t="shared" si="7"/>
        <v>4.475719718</v>
      </c>
      <c r="N631" s="25">
        <f t="shared" si="8"/>
        <v>15177.06577</v>
      </c>
      <c r="O631" s="25">
        <f t="shared" si="10"/>
        <v>9131051.673</v>
      </c>
    </row>
    <row r="632" ht="15.75" customHeight="1">
      <c r="A632" s="7">
        <v>42996.0</v>
      </c>
      <c r="B632" s="20">
        <v>2.3015024888901E13</v>
      </c>
      <c r="C632" s="16">
        <f t="shared" si="1"/>
        <v>23.01502489</v>
      </c>
      <c r="D632" s="16">
        <f t="shared" si="2"/>
        <v>1.6</v>
      </c>
      <c r="E632" s="16">
        <f t="shared" si="3"/>
        <v>36.82403982</v>
      </c>
      <c r="F632" s="25">
        <f t="shared" si="4"/>
        <v>883.7769557</v>
      </c>
      <c r="G632" s="25">
        <f t="shared" si="12"/>
        <v>71244.18836</v>
      </c>
      <c r="H632" s="26">
        <v>55.53</v>
      </c>
      <c r="I632" s="16">
        <v>2.38</v>
      </c>
      <c r="J632" s="1">
        <v>25.0</v>
      </c>
      <c r="K632" s="16">
        <f t="shared" si="5"/>
        <v>58.42747652</v>
      </c>
      <c r="L632" s="20">
        <f t="shared" si="6"/>
        <v>34997.89916</v>
      </c>
      <c r="M632" s="25">
        <f t="shared" si="7"/>
        <v>3.787842886</v>
      </c>
      <c r="N632" s="25">
        <f t="shared" si="8"/>
        <v>15126.05042</v>
      </c>
      <c r="O632" s="25">
        <f t="shared" si="10"/>
        <v>9146177.723</v>
      </c>
    </row>
    <row r="633" ht="15.75" customHeight="1">
      <c r="A633" s="7">
        <v>42997.0</v>
      </c>
      <c r="B633" s="20">
        <v>2.3620773365408E13</v>
      </c>
      <c r="C633" s="16">
        <f t="shared" si="1"/>
        <v>23.62077337</v>
      </c>
      <c r="D633" s="16">
        <f t="shared" si="2"/>
        <v>1.6</v>
      </c>
      <c r="E633" s="16">
        <f t="shared" si="3"/>
        <v>37.79323738</v>
      </c>
      <c r="F633" s="25">
        <f t="shared" si="4"/>
        <v>907.0376972</v>
      </c>
      <c r="G633" s="25">
        <f t="shared" si="12"/>
        <v>72151.22606</v>
      </c>
      <c r="H633" s="26">
        <v>52.84</v>
      </c>
      <c r="I633" s="16">
        <v>2.633</v>
      </c>
      <c r="J633" s="1">
        <v>25.0</v>
      </c>
      <c r="K633" s="16">
        <f t="shared" si="5"/>
        <v>66.33972936</v>
      </c>
      <c r="L633" s="20">
        <f t="shared" si="6"/>
        <v>30102.54463</v>
      </c>
      <c r="M633" s="25">
        <f t="shared" si="7"/>
        <v>4.51973932</v>
      </c>
      <c r="N633" s="25">
        <f t="shared" si="8"/>
        <v>13672.61679</v>
      </c>
      <c r="O633" s="25">
        <f t="shared" si="10"/>
        <v>9159850.34</v>
      </c>
    </row>
    <row r="634" ht="15.75" customHeight="1">
      <c r="A634" s="7">
        <v>42998.0</v>
      </c>
      <c r="B634" s="20">
        <v>2.3126455548383E13</v>
      </c>
      <c r="C634" s="16">
        <f t="shared" si="1"/>
        <v>23.12645555</v>
      </c>
      <c r="D634" s="16">
        <f t="shared" si="2"/>
        <v>1.6</v>
      </c>
      <c r="E634" s="16">
        <f t="shared" si="3"/>
        <v>37.00232888</v>
      </c>
      <c r="F634" s="25">
        <f t="shared" si="4"/>
        <v>888.0558931</v>
      </c>
      <c r="G634" s="25">
        <f t="shared" si="12"/>
        <v>73039.28195</v>
      </c>
      <c r="H634" s="26">
        <v>51.73</v>
      </c>
      <c r="I634" s="16">
        <v>2.293</v>
      </c>
      <c r="J634" s="1">
        <v>25.0</v>
      </c>
      <c r="K634" s="16">
        <f t="shared" si="5"/>
        <v>56.56422674</v>
      </c>
      <c r="L634" s="20">
        <f t="shared" si="6"/>
        <v>33839.94767</v>
      </c>
      <c r="M634" s="25">
        <f t="shared" si="7"/>
        <v>3.936424053</v>
      </c>
      <c r="N634" s="25">
        <f t="shared" si="8"/>
        <v>15699.95639</v>
      </c>
      <c r="O634" s="25">
        <f t="shared" si="10"/>
        <v>9175550.296</v>
      </c>
    </row>
    <row r="635" ht="15.75" customHeight="1">
      <c r="A635" s="7">
        <v>42999.0</v>
      </c>
      <c r="B635" s="20">
        <v>2.6164359727392E13</v>
      </c>
      <c r="C635" s="16">
        <f t="shared" si="1"/>
        <v>26.16435973</v>
      </c>
      <c r="D635" s="16">
        <f t="shared" si="2"/>
        <v>1.6</v>
      </c>
      <c r="E635" s="16">
        <f t="shared" si="3"/>
        <v>41.86297556</v>
      </c>
      <c r="F635" s="25">
        <f t="shared" si="4"/>
        <v>1004.711414</v>
      </c>
      <c r="G635" s="25">
        <f t="shared" si="12"/>
        <v>74043.99336</v>
      </c>
      <c r="H635" s="26">
        <v>46.61</v>
      </c>
      <c r="I635" s="16">
        <v>2.38</v>
      </c>
      <c r="J635" s="1">
        <v>25.0</v>
      </c>
      <c r="K635" s="16">
        <f t="shared" si="5"/>
        <v>66.42258789</v>
      </c>
      <c r="L635" s="20">
        <f t="shared" si="6"/>
        <v>29376.05042</v>
      </c>
      <c r="M635" s="25">
        <f t="shared" si="7"/>
        <v>5.130257808</v>
      </c>
      <c r="N635" s="25">
        <f t="shared" si="8"/>
        <v>15126.05042</v>
      </c>
      <c r="O635" s="25">
        <f t="shared" si="10"/>
        <v>9190676.347</v>
      </c>
    </row>
    <row r="636" ht="15.75" customHeight="1">
      <c r="A636" s="7">
        <v>43000.0</v>
      </c>
      <c r="B636" s="20">
        <v>2.3974009359317E13</v>
      </c>
      <c r="C636" s="16">
        <f t="shared" si="1"/>
        <v>23.97400936</v>
      </c>
      <c r="D636" s="16">
        <f t="shared" si="2"/>
        <v>1.6</v>
      </c>
      <c r="E636" s="16">
        <f t="shared" si="3"/>
        <v>38.35841497</v>
      </c>
      <c r="F636" s="25">
        <f t="shared" si="4"/>
        <v>920.6019594</v>
      </c>
      <c r="G636" s="25">
        <f t="shared" si="12"/>
        <v>74964.59532</v>
      </c>
      <c r="H636" s="26">
        <v>48.09</v>
      </c>
      <c r="I636" s="16">
        <v>2.388</v>
      </c>
      <c r="J636" s="1">
        <v>25.0</v>
      </c>
      <c r="K636" s="16">
        <f t="shared" si="5"/>
        <v>61.06659664</v>
      </c>
      <c r="L636" s="20">
        <f t="shared" si="6"/>
        <v>30207.28643</v>
      </c>
      <c r="M636" s="25">
        <f t="shared" si="7"/>
        <v>4.571423329</v>
      </c>
      <c r="N636" s="25">
        <f t="shared" si="8"/>
        <v>15075.37688</v>
      </c>
      <c r="O636" s="25">
        <f t="shared" si="10"/>
        <v>9205751.724</v>
      </c>
    </row>
    <row r="637" ht="15.75" customHeight="1">
      <c r="A637" s="7">
        <v>43001.0</v>
      </c>
      <c r="B637" s="20">
        <v>2.5612443175039E13</v>
      </c>
      <c r="C637" s="16">
        <f t="shared" si="1"/>
        <v>25.61244318</v>
      </c>
      <c r="D637" s="16">
        <f t="shared" si="2"/>
        <v>1.6</v>
      </c>
      <c r="E637" s="16">
        <f t="shared" si="3"/>
        <v>40.97990908</v>
      </c>
      <c r="F637" s="25">
        <f t="shared" si="4"/>
        <v>983.5178179</v>
      </c>
      <c r="G637" s="25">
        <f t="shared" si="12"/>
        <v>75948.11314</v>
      </c>
      <c r="H637" s="26">
        <v>49.27</v>
      </c>
      <c r="I637" s="16">
        <v>2.42</v>
      </c>
      <c r="J637" s="1">
        <v>25.0</v>
      </c>
      <c r="K637" s="16">
        <f t="shared" si="5"/>
        <v>66.11425332</v>
      </c>
      <c r="L637" s="20">
        <f t="shared" si="6"/>
        <v>30539.2562</v>
      </c>
      <c r="M637" s="25">
        <f t="shared" si="7"/>
        <v>4.830755266</v>
      </c>
      <c r="N637" s="25">
        <f t="shared" si="8"/>
        <v>14876.03306</v>
      </c>
      <c r="O637" s="25">
        <f t="shared" si="10"/>
        <v>9220627.757</v>
      </c>
    </row>
    <row r="638" ht="15.75" customHeight="1">
      <c r="A638" s="7">
        <v>43002.0</v>
      </c>
      <c r="B638" s="20">
        <v>2.6016946042607E13</v>
      </c>
      <c r="C638" s="16">
        <f t="shared" si="1"/>
        <v>26.01694604</v>
      </c>
      <c r="D638" s="16">
        <f t="shared" si="2"/>
        <v>1.6</v>
      </c>
      <c r="E638" s="16">
        <f t="shared" si="3"/>
        <v>41.62711367</v>
      </c>
      <c r="F638" s="25">
        <f t="shared" si="4"/>
        <v>999.050728</v>
      </c>
      <c r="G638" s="25">
        <f t="shared" si="12"/>
        <v>76947.16387</v>
      </c>
      <c r="H638" s="26">
        <v>47.62</v>
      </c>
      <c r="I638" s="16">
        <v>2.353</v>
      </c>
      <c r="J638" s="1">
        <v>25.0</v>
      </c>
      <c r="K638" s="16">
        <f t="shared" si="5"/>
        <v>65.29906564</v>
      </c>
      <c r="L638" s="20">
        <f t="shared" si="6"/>
        <v>30356.99108</v>
      </c>
      <c r="M638" s="25">
        <f t="shared" si="7"/>
        <v>4.936510632</v>
      </c>
      <c r="N638" s="25">
        <f t="shared" si="8"/>
        <v>15299.61751</v>
      </c>
      <c r="O638" s="25">
        <f t="shared" si="10"/>
        <v>9235927.374</v>
      </c>
    </row>
    <row r="639" ht="15.75" customHeight="1">
      <c r="A639" s="7">
        <v>43003.0</v>
      </c>
      <c r="B639" s="20">
        <v>2.5697496051299E13</v>
      </c>
      <c r="C639" s="16">
        <f t="shared" si="1"/>
        <v>25.69749605</v>
      </c>
      <c r="D639" s="16">
        <f t="shared" si="2"/>
        <v>1.6</v>
      </c>
      <c r="E639" s="16">
        <f t="shared" si="3"/>
        <v>41.11599368</v>
      </c>
      <c r="F639" s="25">
        <f t="shared" si="4"/>
        <v>986.7838484</v>
      </c>
      <c r="G639" s="25">
        <f t="shared" si="12"/>
        <v>77933.94772</v>
      </c>
      <c r="H639" s="26">
        <v>51.58</v>
      </c>
      <c r="I639" s="16">
        <v>2.428</v>
      </c>
      <c r="J639" s="1">
        <v>25.0</v>
      </c>
      <c r="K639" s="16">
        <f t="shared" si="5"/>
        <v>66.55308844</v>
      </c>
      <c r="L639" s="20">
        <f t="shared" si="6"/>
        <v>31865.73311</v>
      </c>
      <c r="M639" s="25">
        <f t="shared" si="7"/>
        <v>4.645039131</v>
      </c>
      <c r="N639" s="25">
        <f t="shared" si="8"/>
        <v>14827.01812</v>
      </c>
      <c r="O639" s="25">
        <f t="shared" si="10"/>
        <v>9250754.392</v>
      </c>
    </row>
    <row r="640" ht="15.75" customHeight="1">
      <c r="A640" s="7">
        <v>43004.0</v>
      </c>
      <c r="B640" s="20">
        <v>2.6018648646975E13</v>
      </c>
      <c r="C640" s="16">
        <f t="shared" si="1"/>
        <v>26.01864865</v>
      </c>
      <c r="D640" s="16">
        <f t="shared" si="2"/>
        <v>1.6</v>
      </c>
      <c r="E640" s="16">
        <f t="shared" si="3"/>
        <v>41.62983784</v>
      </c>
      <c r="F640" s="25">
        <f t="shared" si="4"/>
        <v>999.116108</v>
      </c>
      <c r="G640" s="25">
        <f t="shared" si="12"/>
        <v>78933.06382</v>
      </c>
      <c r="H640" s="26">
        <v>51.55</v>
      </c>
      <c r="I640" s="16">
        <v>2.42</v>
      </c>
      <c r="J640" s="1">
        <v>25.0</v>
      </c>
      <c r="K640" s="16">
        <f t="shared" si="5"/>
        <v>67.16280504</v>
      </c>
      <c r="L640" s="20">
        <f t="shared" si="6"/>
        <v>31952.47934</v>
      </c>
      <c r="M640" s="25">
        <f t="shared" si="7"/>
        <v>4.690321982</v>
      </c>
      <c r="N640" s="25">
        <f t="shared" si="8"/>
        <v>14876.03306</v>
      </c>
      <c r="O640" s="25">
        <f t="shared" si="10"/>
        <v>9265630.425</v>
      </c>
    </row>
    <row r="641" ht="15.75" customHeight="1">
      <c r="A641" s="7">
        <v>43005.0</v>
      </c>
      <c r="B641" s="20">
        <v>2.4729880535467E13</v>
      </c>
      <c r="C641" s="16">
        <f t="shared" si="1"/>
        <v>24.72988054</v>
      </c>
      <c r="D641" s="16">
        <f t="shared" si="2"/>
        <v>1.6</v>
      </c>
      <c r="E641" s="16">
        <f t="shared" si="3"/>
        <v>39.56780886</v>
      </c>
      <c r="F641" s="25">
        <f t="shared" si="4"/>
        <v>949.6274126</v>
      </c>
      <c r="G641" s="25">
        <f t="shared" si="12"/>
        <v>79882.69124</v>
      </c>
      <c r="H641" s="26">
        <v>56.28</v>
      </c>
      <c r="I641" s="16">
        <v>2.697</v>
      </c>
      <c r="J641" s="1">
        <v>25.0</v>
      </c>
      <c r="K641" s="16">
        <f t="shared" si="5"/>
        <v>71.14292032</v>
      </c>
      <c r="L641" s="20">
        <f t="shared" si="6"/>
        <v>31301.44605</v>
      </c>
      <c r="M641" s="25">
        <f t="shared" si="7"/>
        <v>4.55071985</v>
      </c>
      <c r="N641" s="25">
        <f t="shared" si="8"/>
        <v>13348.16463</v>
      </c>
      <c r="O641" s="25">
        <f t="shared" si="10"/>
        <v>9278978.59</v>
      </c>
    </row>
    <row r="642" ht="15.75" customHeight="1">
      <c r="A642" s="7">
        <v>43006.0</v>
      </c>
      <c r="B642" s="20">
        <v>2.5644858223273E13</v>
      </c>
      <c r="C642" s="16">
        <f t="shared" si="1"/>
        <v>25.64485822</v>
      </c>
      <c r="D642" s="16">
        <f t="shared" si="2"/>
        <v>1.6</v>
      </c>
      <c r="E642" s="16">
        <f t="shared" si="3"/>
        <v>41.03177316</v>
      </c>
      <c r="F642" s="25">
        <f t="shared" si="4"/>
        <v>984.7625558</v>
      </c>
      <c r="G642" s="25">
        <f t="shared" si="12"/>
        <v>80867.45379</v>
      </c>
      <c r="H642" s="26">
        <v>54.09</v>
      </c>
      <c r="I642" s="16">
        <v>2.361</v>
      </c>
      <c r="J642" s="1">
        <v>25.0</v>
      </c>
      <c r="K642" s="16">
        <f t="shared" si="5"/>
        <v>64.58401095</v>
      </c>
      <c r="L642" s="20">
        <f t="shared" si="6"/>
        <v>34364.67598</v>
      </c>
      <c r="M642" s="25">
        <f t="shared" si="7"/>
        <v>4.298436669</v>
      </c>
      <c r="N642" s="25">
        <f t="shared" si="8"/>
        <v>15247.77637</v>
      </c>
      <c r="O642" s="25">
        <f t="shared" si="10"/>
        <v>9294226.366</v>
      </c>
    </row>
    <row r="643" ht="15.75" customHeight="1">
      <c r="A643" s="7">
        <v>43007.0</v>
      </c>
      <c r="B643" s="20">
        <v>2.7361358177974E13</v>
      </c>
      <c r="C643" s="16">
        <f t="shared" si="1"/>
        <v>27.36135818</v>
      </c>
      <c r="D643" s="16">
        <f t="shared" si="2"/>
        <v>1.6</v>
      </c>
      <c r="E643" s="16">
        <f t="shared" si="3"/>
        <v>43.77817308</v>
      </c>
      <c r="F643" s="25">
        <f t="shared" si="4"/>
        <v>1050.676154</v>
      </c>
      <c r="G643" s="25">
        <f t="shared" si="12"/>
        <v>81918.12995</v>
      </c>
      <c r="H643" s="26">
        <v>52.62</v>
      </c>
      <c r="I643" s="16">
        <v>2.38</v>
      </c>
      <c r="J643" s="1">
        <v>25.0</v>
      </c>
      <c r="K643" s="16">
        <f t="shared" si="5"/>
        <v>69.46136796</v>
      </c>
      <c r="L643" s="20">
        <f t="shared" si="6"/>
        <v>33163.86555</v>
      </c>
      <c r="M643" s="25">
        <f t="shared" si="7"/>
        <v>4.752203053</v>
      </c>
      <c r="N643" s="25">
        <f t="shared" si="8"/>
        <v>15126.05042</v>
      </c>
      <c r="O643" s="25">
        <f t="shared" si="10"/>
        <v>9309352.417</v>
      </c>
    </row>
    <row r="644" ht="15.75" customHeight="1">
      <c r="A644" s="7">
        <v>43008.0</v>
      </c>
      <c r="B644" s="20">
        <v>2.7595230381221E13</v>
      </c>
      <c r="C644" s="16">
        <f t="shared" si="1"/>
        <v>27.59523038</v>
      </c>
      <c r="D644" s="16">
        <f t="shared" si="2"/>
        <v>1.6</v>
      </c>
      <c r="E644" s="16">
        <f t="shared" si="3"/>
        <v>44.15236861</v>
      </c>
      <c r="F644" s="25">
        <f t="shared" si="4"/>
        <v>1059.656847</v>
      </c>
      <c r="G644" s="25">
        <f t="shared" si="12"/>
        <v>82977.78679</v>
      </c>
      <c r="H644" s="26">
        <v>55.14</v>
      </c>
      <c r="I644" s="16">
        <v>2.286</v>
      </c>
      <c r="J644" s="1">
        <v>25.0</v>
      </c>
      <c r="K644" s="16">
        <f t="shared" si="5"/>
        <v>67.28820976</v>
      </c>
      <c r="L644" s="20">
        <f t="shared" si="6"/>
        <v>36181.10236</v>
      </c>
      <c r="M644" s="25">
        <f t="shared" si="7"/>
        <v>4.393136655</v>
      </c>
      <c r="N644" s="25">
        <f t="shared" si="8"/>
        <v>15748.0315</v>
      </c>
      <c r="O644" s="25">
        <f t="shared" si="10"/>
        <v>9325100.448</v>
      </c>
    </row>
    <row r="645" ht="15.75" customHeight="1">
      <c r="A645" s="7">
        <v>43009.0</v>
      </c>
      <c r="B645" s="20">
        <v>2.8508669014011E13</v>
      </c>
      <c r="C645" s="16">
        <f t="shared" si="1"/>
        <v>28.50866901</v>
      </c>
      <c r="D645" s="16">
        <f t="shared" si="2"/>
        <v>1.6</v>
      </c>
      <c r="E645" s="16">
        <f t="shared" si="3"/>
        <v>45.61387042</v>
      </c>
      <c r="F645" s="25">
        <f t="shared" si="4"/>
        <v>1094.73289</v>
      </c>
      <c r="G645" s="25">
        <f t="shared" si="12"/>
        <v>84072.51968</v>
      </c>
      <c r="H645" s="26">
        <v>54.54</v>
      </c>
      <c r="I645" s="16">
        <v>2.289</v>
      </c>
      <c r="J645" s="1">
        <v>25.0</v>
      </c>
      <c r="K645" s="16">
        <f t="shared" si="5"/>
        <v>69.60676626</v>
      </c>
      <c r="L645" s="20">
        <f t="shared" si="6"/>
        <v>35740.49803</v>
      </c>
      <c r="M645" s="25">
        <f t="shared" si="7"/>
        <v>4.594506024</v>
      </c>
      <c r="N645" s="25">
        <f t="shared" si="8"/>
        <v>15727.39187</v>
      </c>
      <c r="O645" s="25">
        <f t="shared" si="10"/>
        <v>9340827.84</v>
      </c>
    </row>
    <row r="646" ht="15.75" customHeight="1">
      <c r="A646" s="7">
        <v>43010.0</v>
      </c>
      <c r="B646" s="20">
        <v>2.7255435755738E13</v>
      </c>
      <c r="C646" s="16">
        <f t="shared" si="1"/>
        <v>27.25543576</v>
      </c>
      <c r="D646" s="16">
        <f t="shared" si="2"/>
        <v>1.6</v>
      </c>
      <c r="E646" s="16">
        <f t="shared" si="3"/>
        <v>43.60869721</v>
      </c>
      <c r="F646" s="25">
        <f t="shared" si="4"/>
        <v>1046.608733</v>
      </c>
      <c r="G646" s="25">
        <f t="shared" si="12"/>
        <v>85119.12842</v>
      </c>
      <c r="H646" s="26">
        <v>53.38</v>
      </c>
      <c r="I646" s="16">
        <v>2.441</v>
      </c>
      <c r="J646" s="1">
        <v>25.0</v>
      </c>
      <c r="K646" s="16">
        <f t="shared" si="5"/>
        <v>70.96588659</v>
      </c>
      <c r="L646" s="20">
        <f t="shared" si="6"/>
        <v>32802.13027</v>
      </c>
      <c r="M646" s="25">
        <f t="shared" si="7"/>
        <v>4.786009587</v>
      </c>
      <c r="N646" s="25">
        <f t="shared" si="8"/>
        <v>14748.05408</v>
      </c>
      <c r="O646" s="25">
        <f t="shared" si="10"/>
        <v>9355575.894</v>
      </c>
    </row>
    <row r="647" ht="15.75" customHeight="1">
      <c r="A647" s="7">
        <v>43011.0</v>
      </c>
      <c r="B647" s="20">
        <v>2.8326856525719E13</v>
      </c>
      <c r="C647" s="16">
        <f t="shared" si="1"/>
        <v>28.32685653</v>
      </c>
      <c r="D647" s="16">
        <f t="shared" si="2"/>
        <v>1.6</v>
      </c>
      <c r="E647" s="16">
        <f t="shared" si="3"/>
        <v>45.32297044</v>
      </c>
      <c r="F647" s="25">
        <f t="shared" si="4"/>
        <v>1087.751291</v>
      </c>
      <c r="G647" s="25">
        <f t="shared" si="12"/>
        <v>86206.87971</v>
      </c>
      <c r="H647" s="26">
        <v>52.35</v>
      </c>
      <c r="I647" s="16">
        <v>2.449</v>
      </c>
      <c r="J647" s="1">
        <v>25.0</v>
      </c>
      <c r="K647" s="16">
        <f t="shared" si="5"/>
        <v>73.99730307</v>
      </c>
      <c r="L647" s="20">
        <f t="shared" si="6"/>
        <v>32064.1078</v>
      </c>
      <c r="M647" s="25">
        <f t="shared" si="7"/>
        <v>5.088639753</v>
      </c>
      <c r="N647" s="25">
        <f t="shared" si="8"/>
        <v>14699.8775</v>
      </c>
      <c r="O647" s="25">
        <f t="shared" si="10"/>
        <v>9370275.772</v>
      </c>
    </row>
    <row r="648" ht="15.75" customHeight="1">
      <c r="A648" s="7">
        <v>43012.0</v>
      </c>
      <c r="B648" s="20">
        <v>2.9357236128453E13</v>
      </c>
      <c r="C648" s="16">
        <f t="shared" si="1"/>
        <v>29.35723613</v>
      </c>
      <c r="D648" s="16">
        <f t="shared" si="2"/>
        <v>1.6</v>
      </c>
      <c r="E648" s="16">
        <f t="shared" si="3"/>
        <v>46.97157781</v>
      </c>
      <c r="F648" s="25">
        <f t="shared" si="4"/>
        <v>1127.317867</v>
      </c>
      <c r="G648" s="25">
        <f t="shared" si="12"/>
        <v>87334.19757</v>
      </c>
      <c r="H648" s="26">
        <v>51.4</v>
      </c>
      <c r="I648" s="16">
        <v>2.357</v>
      </c>
      <c r="J648" s="1">
        <v>25.0</v>
      </c>
      <c r="K648" s="16">
        <f t="shared" si="5"/>
        <v>73.80800593</v>
      </c>
      <c r="L648" s="20">
        <f t="shared" si="6"/>
        <v>32711.0734</v>
      </c>
      <c r="M648" s="25">
        <f t="shared" si="7"/>
        <v>5.169432322</v>
      </c>
      <c r="N648" s="25">
        <f t="shared" si="8"/>
        <v>15273.65295</v>
      </c>
      <c r="O648" s="25">
        <f t="shared" si="10"/>
        <v>9385549.425</v>
      </c>
    </row>
    <row r="649" ht="15.75" customHeight="1">
      <c r="A649" s="7">
        <v>43013.0</v>
      </c>
      <c r="B649" s="20">
        <v>2.8496624047866E13</v>
      </c>
      <c r="C649" s="16">
        <f t="shared" si="1"/>
        <v>28.49662405</v>
      </c>
      <c r="D649" s="16">
        <f t="shared" si="2"/>
        <v>1.6</v>
      </c>
      <c r="E649" s="16">
        <f t="shared" si="3"/>
        <v>45.59459848</v>
      </c>
      <c r="F649" s="25">
        <f t="shared" si="4"/>
        <v>1094.270363</v>
      </c>
      <c r="G649" s="25">
        <f t="shared" si="12"/>
        <v>88428.46794</v>
      </c>
      <c r="H649" s="26">
        <v>51.67</v>
      </c>
      <c r="I649" s="16">
        <v>2.623</v>
      </c>
      <c r="J649" s="1">
        <v>25.0</v>
      </c>
      <c r="K649" s="16">
        <f t="shared" si="5"/>
        <v>79.72975454</v>
      </c>
      <c r="L649" s="20">
        <f t="shared" si="6"/>
        <v>29548.22722</v>
      </c>
      <c r="M649" s="25">
        <f t="shared" si="7"/>
        <v>5.555005154</v>
      </c>
      <c r="N649" s="25">
        <f t="shared" si="8"/>
        <v>13724.74266</v>
      </c>
      <c r="O649" s="25">
        <f t="shared" si="10"/>
        <v>9399274.167</v>
      </c>
    </row>
    <row r="650" ht="15.75" customHeight="1">
      <c r="A650" s="7">
        <v>43014.0</v>
      </c>
      <c r="B650" s="20">
        <v>2.6873024094116E13</v>
      </c>
      <c r="C650" s="16">
        <f t="shared" si="1"/>
        <v>26.87302409</v>
      </c>
      <c r="D650" s="16">
        <f t="shared" si="2"/>
        <v>1.6</v>
      </c>
      <c r="E650" s="16">
        <f t="shared" si="3"/>
        <v>42.99683855</v>
      </c>
      <c r="F650" s="25">
        <f t="shared" si="4"/>
        <v>1031.924125</v>
      </c>
      <c r="G650" s="25">
        <f t="shared" si="12"/>
        <v>89460.39206</v>
      </c>
      <c r="H650" s="26">
        <v>52.12</v>
      </c>
      <c r="I650" s="16">
        <v>2.47</v>
      </c>
      <c r="J650" s="1">
        <v>25.0</v>
      </c>
      <c r="K650" s="16">
        <f t="shared" si="5"/>
        <v>70.80146081</v>
      </c>
      <c r="L650" s="20">
        <f t="shared" si="6"/>
        <v>31651.82186</v>
      </c>
      <c r="M650" s="25">
        <f t="shared" si="7"/>
        <v>4.890354162</v>
      </c>
      <c r="N650" s="25">
        <f t="shared" si="8"/>
        <v>14574.89879</v>
      </c>
      <c r="O650" s="25">
        <f t="shared" si="10"/>
        <v>9413849.066</v>
      </c>
    </row>
    <row r="651" ht="15.75" customHeight="1">
      <c r="A651" s="7">
        <v>43015.0</v>
      </c>
      <c r="B651" s="20">
        <v>2.8449183839829E13</v>
      </c>
      <c r="C651" s="16">
        <f t="shared" si="1"/>
        <v>28.44918384</v>
      </c>
      <c r="D651" s="16">
        <f t="shared" si="2"/>
        <v>1.6</v>
      </c>
      <c r="E651" s="16">
        <f t="shared" si="3"/>
        <v>45.51869414</v>
      </c>
      <c r="F651" s="25">
        <f t="shared" si="4"/>
        <v>1092.448659</v>
      </c>
      <c r="G651" s="25">
        <f t="shared" si="12"/>
        <v>90552.84072</v>
      </c>
      <c r="H651" s="26">
        <v>52.58</v>
      </c>
      <c r="I651" s="16">
        <v>2.5</v>
      </c>
      <c r="J651" s="1">
        <v>25.0</v>
      </c>
      <c r="K651" s="16">
        <f t="shared" si="5"/>
        <v>75.86449024</v>
      </c>
      <c r="L651" s="20">
        <f t="shared" si="6"/>
        <v>31548</v>
      </c>
      <c r="M651" s="25">
        <f t="shared" si="7"/>
        <v>5.194221469</v>
      </c>
      <c r="N651" s="25">
        <f t="shared" si="8"/>
        <v>14400</v>
      </c>
      <c r="O651" s="25">
        <f t="shared" si="10"/>
        <v>9428249.066</v>
      </c>
    </row>
    <row r="652" ht="15.75" customHeight="1">
      <c r="A652" s="7">
        <v>43016.0</v>
      </c>
      <c r="B652" s="20">
        <v>2.8152068194781E13</v>
      </c>
      <c r="C652" s="16">
        <f t="shared" si="1"/>
        <v>28.15206819</v>
      </c>
      <c r="D652" s="16">
        <f t="shared" si="2"/>
        <v>1.6</v>
      </c>
      <c r="E652" s="16">
        <f t="shared" si="3"/>
        <v>45.04330911</v>
      </c>
      <c r="F652" s="25">
        <f t="shared" si="4"/>
        <v>1081.039419</v>
      </c>
      <c r="G652" s="25">
        <f t="shared" si="12"/>
        <v>91633.88014</v>
      </c>
      <c r="H652" s="26">
        <v>53.14</v>
      </c>
      <c r="I652" s="16">
        <v>2.437</v>
      </c>
      <c r="J652" s="1">
        <v>25.0</v>
      </c>
      <c r="K652" s="16">
        <f t="shared" si="5"/>
        <v>73.18036287</v>
      </c>
      <c r="L652" s="20">
        <f t="shared" si="6"/>
        <v>32708.24785</v>
      </c>
      <c r="M652" s="25">
        <f t="shared" si="7"/>
        <v>4.95764596</v>
      </c>
      <c r="N652" s="25">
        <f t="shared" si="8"/>
        <v>14772.26098</v>
      </c>
      <c r="O652" s="25">
        <f t="shared" si="10"/>
        <v>9443021.327</v>
      </c>
    </row>
    <row r="653" ht="15.75" customHeight="1">
      <c r="A653" s="7">
        <v>43017.0</v>
      </c>
      <c r="B653" s="20">
        <v>2.8872322962288E13</v>
      </c>
      <c r="C653" s="16">
        <f t="shared" si="1"/>
        <v>28.87232296</v>
      </c>
      <c r="D653" s="16">
        <f t="shared" si="2"/>
        <v>1.6</v>
      </c>
      <c r="E653" s="16">
        <f t="shared" si="3"/>
        <v>46.19571674</v>
      </c>
      <c r="F653" s="25">
        <f t="shared" si="4"/>
        <v>1108.697202</v>
      </c>
      <c r="G653" s="25">
        <f t="shared" si="12"/>
        <v>92742.57734</v>
      </c>
      <c r="H653" s="26">
        <v>50.16</v>
      </c>
      <c r="I653" s="16">
        <v>2.54</v>
      </c>
      <c r="J653" s="1">
        <v>25.0</v>
      </c>
      <c r="K653" s="16">
        <f t="shared" si="5"/>
        <v>78.22474701</v>
      </c>
      <c r="L653" s="20">
        <f t="shared" si="6"/>
        <v>29622.04724</v>
      </c>
      <c r="M653" s="25">
        <f t="shared" si="7"/>
        <v>5.614216293</v>
      </c>
      <c r="N653" s="25">
        <f t="shared" si="8"/>
        <v>14173.22835</v>
      </c>
      <c r="O653" s="25">
        <f t="shared" si="10"/>
        <v>9457194.556</v>
      </c>
    </row>
    <row r="654" ht="15.75" customHeight="1">
      <c r="A654" s="7">
        <v>43018.0</v>
      </c>
      <c r="B654" s="20">
        <v>2.621297082954E13</v>
      </c>
      <c r="C654" s="16">
        <f t="shared" si="1"/>
        <v>26.21297083</v>
      </c>
      <c r="D654" s="16">
        <f t="shared" si="2"/>
        <v>1.6</v>
      </c>
      <c r="E654" s="16">
        <f t="shared" si="3"/>
        <v>41.94075333</v>
      </c>
      <c r="F654" s="25">
        <f t="shared" si="4"/>
        <v>1006.57808</v>
      </c>
      <c r="G654" s="25">
        <f t="shared" si="12"/>
        <v>93749.15542</v>
      </c>
      <c r="H654" s="26">
        <v>50.72</v>
      </c>
      <c r="I654" s="16">
        <v>2.748</v>
      </c>
      <c r="J654" s="1">
        <v>25.0</v>
      </c>
      <c r="K654" s="16">
        <f t="shared" si="5"/>
        <v>76.8354601</v>
      </c>
      <c r="L654" s="20">
        <f t="shared" si="6"/>
        <v>27685.58952</v>
      </c>
      <c r="M654" s="25">
        <f t="shared" si="7"/>
        <v>5.453620985</v>
      </c>
      <c r="N654" s="25">
        <f t="shared" si="8"/>
        <v>13100.43668</v>
      </c>
      <c r="O654" s="25">
        <f t="shared" si="10"/>
        <v>9470294.992</v>
      </c>
    </row>
    <row r="655" ht="15.75" customHeight="1">
      <c r="A655" s="7">
        <v>43019.0</v>
      </c>
      <c r="B655" s="20">
        <v>2.5485804312248E13</v>
      </c>
      <c r="C655" s="16">
        <f t="shared" si="1"/>
        <v>25.48580431</v>
      </c>
      <c r="D655" s="16">
        <f t="shared" si="2"/>
        <v>1.6</v>
      </c>
      <c r="E655" s="16">
        <f t="shared" si="3"/>
        <v>40.7772869</v>
      </c>
      <c r="F655" s="25">
        <f t="shared" si="4"/>
        <v>978.6548856</v>
      </c>
      <c r="G655" s="25">
        <f t="shared" si="12"/>
        <v>94727.81031</v>
      </c>
      <c r="H655" s="26">
        <v>50.89</v>
      </c>
      <c r="I655" s="16">
        <v>2.637</v>
      </c>
      <c r="J655" s="1">
        <v>25.0</v>
      </c>
      <c r="K655" s="16">
        <f t="shared" si="5"/>
        <v>71.68647037</v>
      </c>
      <c r="L655" s="20">
        <f t="shared" si="6"/>
        <v>28947.6678</v>
      </c>
      <c r="M655" s="25">
        <f t="shared" si="7"/>
        <v>5.071159232</v>
      </c>
      <c r="N655" s="25">
        <f t="shared" si="8"/>
        <v>13651.87713</v>
      </c>
      <c r="O655" s="25">
        <f t="shared" si="10"/>
        <v>9483946.869</v>
      </c>
    </row>
    <row r="656" ht="15.75" customHeight="1">
      <c r="A656" s="7">
        <v>43020.0</v>
      </c>
      <c r="B656" s="20">
        <v>2.6961998644134E13</v>
      </c>
      <c r="C656" s="16">
        <f t="shared" si="1"/>
        <v>26.96199864</v>
      </c>
      <c r="D656" s="16">
        <f t="shared" si="2"/>
        <v>1.6</v>
      </c>
      <c r="E656" s="16">
        <f t="shared" si="3"/>
        <v>43.13919783</v>
      </c>
      <c r="F656" s="25">
        <f t="shared" si="4"/>
        <v>1035.340748</v>
      </c>
      <c r="G656" s="25">
        <f t="shared" si="12"/>
        <v>95763.15106</v>
      </c>
      <c r="H656" s="26">
        <v>60.11</v>
      </c>
      <c r="I656" s="16">
        <v>2.604</v>
      </c>
      <c r="J656" s="1">
        <v>25.0</v>
      </c>
      <c r="K656" s="16">
        <f t="shared" si="5"/>
        <v>74.88964743</v>
      </c>
      <c r="L656" s="20">
        <f t="shared" si="6"/>
        <v>34625.57604</v>
      </c>
      <c r="M656" s="25">
        <f t="shared" si="7"/>
        <v>4.48515606</v>
      </c>
      <c r="N656" s="25">
        <f t="shared" si="8"/>
        <v>13824.88479</v>
      </c>
      <c r="O656" s="25">
        <f t="shared" si="10"/>
        <v>9497771.754</v>
      </c>
    </row>
    <row r="657" ht="15.75" customHeight="1">
      <c r="A657" s="7">
        <v>43021.0</v>
      </c>
      <c r="B657" s="20">
        <v>2.6597352670945E13</v>
      </c>
      <c r="C657" s="16">
        <f t="shared" si="1"/>
        <v>26.59735267</v>
      </c>
      <c r="D657" s="16">
        <f t="shared" si="2"/>
        <v>1.6</v>
      </c>
      <c r="E657" s="16">
        <f t="shared" si="3"/>
        <v>42.55576427</v>
      </c>
      <c r="F657" s="25">
        <f t="shared" si="4"/>
        <v>1021.338343</v>
      </c>
      <c r="G657" s="25">
        <f t="shared" si="12"/>
        <v>96784.4894</v>
      </c>
      <c r="H657" s="26">
        <v>59.43</v>
      </c>
      <c r="I657" s="16">
        <v>2.5</v>
      </c>
      <c r="J657" s="1">
        <v>25.0</v>
      </c>
      <c r="K657" s="16">
        <f t="shared" si="5"/>
        <v>70.92627379</v>
      </c>
      <c r="L657" s="20">
        <f t="shared" si="6"/>
        <v>35658</v>
      </c>
      <c r="M657" s="25">
        <f t="shared" si="7"/>
        <v>4.296392153</v>
      </c>
      <c r="N657" s="25">
        <f t="shared" si="8"/>
        <v>14400</v>
      </c>
      <c r="O657" s="25">
        <f t="shared" si="10"/>
        <v>9512171.754</v>
      </c>
    </row>
    <row r="658" ht="15.75" customHeight="1">
      <c r="A658" s="7">
        <v>43022.0</v>
      </c>
      <c r="B658" s="20">
        <v>2.879374414832E13</v>
      </c>
      <c r="C658" s="16">
        <f t="shared" si="1"/>
        <v>28.79374415</v>
      </c>
      <c r="D658" s="16">
        <f t="shared" si="2"/>
        <v>1.6</v>
      </c>
      <c r="E658" s="16">
        <f t="shared" si="3"/>
        <v>46.06999064</v>
      </c>
      <c r="F658" s="25">
        <f t="shared" si="4"/>
        <v>1105.679775</v>
      </c>
      <c r="G658" s="25">
        <f t="shared" si="12"/>
        <v>97890.16917</v>
      </c>
      <c r="H658" s="26">
        <v>63.95</v>
      </c>
      <c r="I658" s="16">
        <v>2.271</v>
      </c>
      <c r="J658" s="1">
        <v>25.0</v>
      </c>
      <c r="K658" s="16">
        <f t="shared" si="5"/>
        <v>69.74996582</v>
      </c>
      <c r="L658" s="20">
        <f t="shared" si="6"/>
        <v>42239.10172</v>
      </c>
      <c r="M658" s="25">
        <f t="shared" si="7"/>
        <v>3.926503158</v>
      </c>
      <c r="N658" s="25">
        <f t="shared" si="8"/>
        <v>15852.04756</v>
      </c>
      <c r="O658" s="25">
        <f t="shared" si="10"/>
        <v>9528023.802</v>
      </c>
    </row>
    <row r="659" ht="15.75" customHeight="1">
      <c r="A659" s="7">
        <v>43023.0</v>
      </c>
      <c r="B659" s="20">
        <v>2.9830302342759E13</v>
      </c>
      <c r="C659" s="16">
        <f t="shared" si="1"/>
        <v>29.83030234</v>
      </c>
      <c r="D659" s="16">
        <f t="shared" si="2"/>
        <v>1.6</v>
      </c>
      <c r="E659" s="16">
        <f t="shared" si="3"/>
        <v>47.72848375</v>
      </c>
      <c r="F659" s="25">
        <f t="shared" si="4"/>
        <v>1145.48361</v>
      </c>
      <c r="G659" s="25">
        <f t="shared" si="12"/>
        <v>99035.65278</v>
      </c>
      <c r="H659" s="26">
        <v>65.47</v>
      </c>
      <c r="I659" s="16">
        <v>2.149</v>
      </c>
      <c r="J659" s="1">
        <v>25.0</v>
      </c>
      <c r="K659" s="16">
        <f t="shared" si="5"/>
        <v>68.37900772</v>
      </c>
      <c r="L659" s="20">
        <f t="shared" si="6"/>
        <v>45697.99907</v>
      </c>
      <c r="M659" s="25">
        <f t="shared" si="7"/>
        <v>3.759957657</v>
      </c>
      <c r="N659" s="25">
        <f t="shared" si="8"/>
        <v>16751.97766</v>
      </c>
      <c r="O659" s="25">
        <f t="shared" si="10"/>
        <v>9544775.779</v>
      </c>
    </row>
    <row r="660" ht="15.75" customHeight="1">
      <c r="A660" s="7">
        <v>43024.0</v>
      </c>
      <c r="B660" s="20">
        <v>3.1136457439085E13</v>
      </c>
      <c r="C660" s="16">
        <f t="shared" si="1"/>
        <v>31.13645744</v>
      </c>
      <c r="D660" s="16">
        <f t="shared" si="2"/>
        <v>1.6</v>
      </c>
      <c r="E660" s="16">
        <f t="shared" si="3"/>
        <v>49.8183319</v>
      </c>
      <c r="F660" s="25">
        <f t="shared" si="4"/>
        <v>1195.639966</v>
      </c>
      <c r="G660" s="25">
        <f t="shared" si="12"/>
        <v>100231.2927</v>
      </c>
      <c r="H660" s="26">
        <v>64.62</v>
      </c>
      <c r="I660" s="16">
        <v>2.384</v>
      </c>
      <c r="J660" s="1">
        <v>25.0</v>
      </c>
      <c r="K660" s="16">
        <f t="shared" si="5"/>
        <v>79.1779355</v>
      </c>
      <c r="L660" s="20">
        <f t="shared" si="6"/>
        <v>40658.55705</v>
      </c>
      <c r="M660" s="25">
        <f t="shared" si="7"/>
        <v>4.411027048</v>
      </c>
      <c r="N660" s="25">
        <f t="shared" si="8"/>
        <v>15100.67114</v>
      </c>
      <c r="O660" s="25">
        <f t="shared" si="10"/>
        <v>9559876.45</v>
      </c>
    </row>
    <row r="661" ht="15.75" customHeight="1">
      <c r="A661" s="7">
        <v>43025.0</v>
      </c>
      <c r="B661" s="20">
        <v>2.7994995303374E13</v>
      </c>
      <c r="C661" s="16">
        <f t="shared" si="1"/>
        <v>27.9949953</v>
      </c>
      <c r="D661" s="16">
        <f t="shared" si="2"/>
        <v>1.6</v>
      </c>
      <c r="E661" s="16">
        <f t="shared" si="3"/>
        <v>44.79199249</v>
      </c>
      <c r="F661" s="25">
        <f t="shared" si="4"/>
        <v>1075.00782</v>
      </c>
      <c r="G661" s="25">
        <f t="shared" si="12"/>
        <v>101306.3006</v>
      </c>
      <c r="H661" s="26">
        <v>59.48</v>
      </c>
      <c r="I661" s="16">
        <v>2.567</v>
      </c>
      <c r="J661" s="1">
        <v>25.0</v>
      </c>
      <c r="K661" s="16">
        <f t="shared" si="5"/>
        <v>76.65402981</v>
      </c>
      <c r="L661" s="20">
        <f t="shared" si="6"/>
        <v>34756.52513</v>
      </c>
      <c r="M661" s="25">
        <f t="shared" si="7"/>
        <v>4.639450358</v>
      </c>
      <c r="N661" s="25">
        <f t="shared" si="8"/>
        <v>14024.15271</v>
      </c>
      <c r="O661" s="25">
        <f t="shared" si="10"/>
        <v>9573900.603</v>
      </c>
    </row>
    <row r="662" ht="15.75" customHeight="1">
      <c r="A662" s="7">
        <v>43026.0</v>
      </c>
      <c r="B662" s="20">
        <v>3.0073573987623E13</v>
      </c>
      <c r="C662" s="16">
        <f t="shared" si="1"/>
        <v>30.07357399</v>
      </c>
      <c r="D662" s="16">
        <f t="shared" si="2"/>
        <v>1.6</v>
      </c>
      <c r="E662" s="16">
        <f t="shared" si="3"/>
        <v>48.11771838</v>
      </c>
      <c r="F662" s="25">
        <f t="shared" si="4"/>
        <v>1154.825241</v>
      </c>
      <c r="G662" s="25">
        <f t="shared" si="12"/>
        <v>102461.1258</v>
      </c>
      <c r="H662" s="26">
        <v>60.73</v>
      </c>
      <c r="I662" s="16">
        <v>2.424</v>
      </c>
      <c r="J662" s="1">
        <v>25.0</v>
      </c>
      <c r="K662" s="16">
        <f t="shared" si="5"/>
        <v>77.7582329</v>
      </c>
      <c r="L662" s="20">
        <f t="shared" si="6"/>
        <v>37580.44554</v>
      </c>
      <c r="M662" s="25">
        <f t="shared" si="7"/>
        <v>4.609412785</v>
      </c>
      <c r="N662" s="25">
        <f t="shared" si="8"/>
        <v>14851.48515</v>
      </c>
      <c r="O662" s="25">
        <f t="shared" si="10"/>
        <v>9588752.088</v>
      </c>
    </row>
    <row r="663" ht="15.75" customHeight="1">
      <c r="A663" s="7">
        <v>43027.0</v>
      </c>
      <c r="B663" s="20">
        <v>3.0917168447521E13</v>
      </c>
      <c r="C663" s="16">
        <f t="shared" si="1"/>
        <v>30.91716845</v>
      </c>
      <c r="D663" s="16">
        <f t="shared" si="2"/>
        <v>1.6</v>
      </c>
      <c r="E663" s="16">
        <f t="shared" si="3"/>
        <v>49.46746952</v>
      </c>
      <c r="F663" s="25">
        <f t="shared" si="4"/>
        <v>1187.219268</v>
      </c>
      <c r="G663" s="25">
        <f t="shared" si="12"/>
        <v>103648.3451</v>
      </c>
      <c r="H663" s="26">
        <v>59.74</v>
      </c>
      <c r="I663" s="16">
        <v>2.531</v>
      </c>
      <c r="J663" s="1">
        <v>25.0</v>
      </c>
      <c r="K663" s="16">
        <f t="shared" si="5"/>
        <v>83.46811023</v>
      </c>
      <c r="L663" s="20">
        <f t="shared" si="6"/>
        <v>35404.97827</v>
      </c>
      <c r="M663" s="25">
        <f t="shared" si="7"/>
        <v>5.029882772</v>
      </c>
      <c r="N663" s="25">
        <f t="shared" si="8"/>
        <v>14223.62702</v>
      </c>
      <c r="O663" s="25">
        <f t="shared" si="10"/>
        <v>9602975.715</v>
      </c>
    </row>
    <row r="664" ht="15.75" customHeight="1">
      <c r="A664" s="7">
        <v>43028.0</v>
      </c>
      <c r="B664" s="20">
        <v>2.843762602303E13</v>
      </c>
      <c r="C664" s="16">
        <f t="shared" si="1"/>
        <v>28.43762602</v>
      </c>
      <c r="D664" s="16">
        <f t="shared" si="2"/>
        <v>1.6</v>
      </c>
      <c r="E664" s="16">
        <f t="shared" si="3"/>
        <v>45.50020164</v>
      </c>
      <c r="F664" s="25">
        <f t="shared" si="4"/>
        <v>1092.004839</v>
      </c>
      <c r="G664" s="25">
        <f t="shared" si="12"/>
        <v>104740.3499</v>
      </c>
      <c r="H664" s="26">
        <v>60.33</v>
      </c>
      <c r="I664" s="16">
        <v>2.496</v>
      </c>
      <c r="J664" s="1">
        <v>25.0</v>
      </c>
      <c r="K664" s="16">
        <f t="shared" si="5"/>
        <v>75.71233552</v>
      </c>
      <c r="L664" s="20">
        <f t="shared" si="6"/>
        <v>36256.00962</v>
      </c>
      <c r="M664" s="25">
        <f t="shared" si="7"/>
        <v>4.517891727</v>
      </c>
      <c r="N664" s="25">
        <f t="shared" si="8"/>
        <v>14423.07692</v>
      </c>
      <c r="O664" s="25">
        <f t="shared" si="10"/>
        <v>9617398.792</v>
      </c>
    </row>
    <row r="665" ht="15.75" customHeight="1">
      <c r="A665" s="7">
        <v>43029.0</v>
      </c>
      <c r="B665" s="20">
        <v>2.9974942582004E13</v>
      </c>
      <c r="C665" s="16">
        <f t="shared" si="1"/>
        <v>29.97494258</v>
      </c>
      <c r="D665" s="16">
        <f t="shared" si="2"/>
        <v>1.6</v>
      </c>
      <c r="E665" s="16">
        <f t="shared" si="3"/>
        <v>47.95990813</v>
      </c>
      <c r="F665" s="25">
        <f t="shared" si="4"/>
        <v>1151.037795</v>
      </c>
      <c r="G665" s="25">
        <f t="shared" si="12"/>
        <v>105891.3877</v>
      </c>
      <c r="H665" s="26">
        <v>58.2</v>
      </c>
      <c r="I665" s="16">
        <v>2.487</v>
      </c>
      <c r="J665" s="1">
        <v>25.0</v>
      </c>
      <c r="K665" s="16">
        <f t="shared" si="5"/>
        <v>79.51752768</v>
      </c>
      <c r="L665" s="20">
        <f t="shared" si="6"/>
        <v>35102.53317</v>
      </c>
      <c r="M665" s="25">
        <f t="shared" si="7"/>
        <v>4.91860996</v>
      </c>
      <c r="N665" s="25">
        <f t="shared" si="8"/>
        <v>14475.27141</v>
      </c>
      <c r="O665" s="25">
        <f t="shared" si="10"/>
        <v>9631874.064</v>
      </c>
    </row>
    <row r="666" ht="15.75" customHeight="1">
      <c r="A666" s="7">
        <v>43030.0</v>
      </c>
      <c r="B666" s="20">
        <v>2.802696682206E13</v>
      </c>
      <c r="C666" s="16">
        <f t="shared" si="1"/>
        <v>28.02696682</v>
      </c>
      <c r="D666" s="16">
        <f t="shared" si="2"/>
        <v>1.6</v>
      </c>
      <c r="E666" s="16">
        <f t="shared" si="3"/>
        <v>44.84314692</v>
      </c>
      <c r="F666" s="25">
        <f t="shared" si="4"/>
        <v>1076.235526</v>
      </c>
      <c r="G666" s="25">
        <f t="shared" si="12"/>
        <v>106967.6232</v>
      </c>
      <c r="H666" s="26">
        <v>56.81</v>
      </c>
      <c r="I666" s="16">
        <v>2.672</v>
      </c>
      <c r="J666" s="1">
        <v>25.0</v>
      </c>
      <c r="K666" s="16">
        <f t="shared" si="5"/>
        <v>79.88059237</v>
      </c>
      <c r="L666" s="20">
        <f t="shared" si="6"/>
        <v>31891.84132</v>
      </c>
      <c r="M666" s="25">
        <f t="shared" si="7"/>
        <v>5.061963255</v>
      </c>
      <c r="N666" s="25">
        <f t="shared" si="8"/>
        <v>13473.05389</v>
      </c>
      <c r="O666" s="25">
        <f t="shared" si="10"/>
        <v>9645347.118</v>
      </c>
    </row>
    <row r="667" ht="15.75" customHeight="1">
      <c r="A667" s="7">
        <v>43031.0</v>
      </c>
      <c r="B667" s="20">
        <v>2.864688955314E13</v>
      </c>
      <c r="C667" s="16">
        <f t="shared" si="1"/>
        <v>28.64688955</v>
      </c>
      <c r="D667" s="16">
        <f t="shared" si="2"/>
        <v>1.6</v>
      </c>
      <c r="E667" s="16">
        <f t="shared" si="3"/>
        <v>45.83502329</v>
      </c>
      <c r="F667" s="25">
        <f t="shared" si="4"/>
        <v>1100.040559</v>
      </c>
      <c r="G667" s="25">
        <f t="shared" si="12"/>
        <v>108067.6638</v>
      </c>
      <c r="H667" s="26">
        <v>54.92</v>
      </c>
      <c r="I667" s="16">
        <v>2.353</v>
      </c>
      <c r="J667" s="1">
        <v>25.0</v>
      </c>
      <c r="K667" s="16">
        <f t="shared" si="5"/>
        <v>71.89987319</v>
      </c>
      <c r="L667" s="20">
        <f t="shared" si="6"/>
        <v>35010.62473</v>
      </c>
      <c r="M667" s="25">
        <f t="shared" si="7"/>
        <v>4.713028833</v>
      </c>
      <c r="N667" s="25">
        <f t="shared" si="8"/>
        <v>15299.61751</v>
      </c>
      <c r="O667" s="25">
        <f t="shared" si="10"/>
        <v>9660646.735</v>
      </c>
    </row>
    <row r="668" ht="15.75" customHeight="1">
      <c r="A668" s="7">
        <v>43032.0</v>
      </c>
      <c r="B668" s="20">
        <v>3.0365691960766E13</v>
      </c>
      <c r="C668" s="16">
        <f t="shared" si="1"/>
        <v>30.36569196</v>
      </c>
      <c r="D668" s="16">
        <f t="shared" si="2"/>
        <v>1.6</v>
      </c>
      <c r="E668" s="16">
        <f t="shared" si="3"/>
        <v>48.58510714</v>
      </c>
      <c r="F668" s="25">
        <f t="shared" si="4"/>
        <v>1166.042571</v>
      </c>
      <c r="G668" s="25">
        <f t="shared" si="12"/>
        <v>109233.7064</v>
      </c>
      <c r="H668" s="26">
        <v>55.96</v>
      </c>
      <c r="I668" s="16">
        <v>2.54</v>
      </c>
      <c r="J668" s="1">
        <v>25.0</v>
      </c>
      <c r="K668" s="16">
        <f t="shared" si="5"/>
        <v>82.27078142</v>
      </c>
      <c r="L668" s="20">
        <f t="shared" si="6"/>
        <v>33047.24409</v>
      </c>
      <c r="M668" s="25">
        <f t="shared" si="7"/>
        <v>5.292616389</v>
      </c>
      <c r="N668" s="25">
        <f t="shared" si="8"/>
        <v>14173.22835</v>
      </c>
      <c r="O668" s="25">
        <f t="shared" si="10"/>
        <v>9674819.963</v>
      </c>
    </row>
    <row r="669" ht="15.75" customHeight="1">
      <c r="A669" s="7">
        <v>43033.0</v>
      </c>
      <c r="B669" s="20">
        <v>2.8540209989989E13</v>
      </c>
      <c r="C669" s="16">
        <f t="shared" si="1"/>
        <v>28.54020999</v>
      </c>
      <c r="D669" s="16">
        <f t="shared" si="2"/>
        <v>1.6</v>
      </c>
      <c r="E669" s="16">
        <f t="shared" si="3"/>
        <v>45.66433598</v>
      </c>
      <c r="F669" s="25">
        <f t="shared" si="4"/>
        <v>1095.944064</v>
      </c>
      <c r="G669" s="25">
        <f t="shared" si="12"/>
        <v>110329.6504</v>
      </c>
      <c r="H669" s="26">
        <v>56.49</v>
      </c>
      <c r="I669" s="16">
        <v>2.59</v>
      </c>
      <c r="J669" s="1">
        <v>25.0</v>
      </c>
      <c r="K669" s="16">
        <f t="shared" si="5"/>
        <v>78.8470868</v>
      </c>
      <c r="L669" s="20">
        <f t="shared" si="6"/>
        <v>32716.21622</v>
      </c>
      <c r="M669" s="25">
        <f t="shared" si="7"/>
        <v>5.024774517</v>
      </c>
      <c r="N669" s="25">
        <f t="shared" si="8"/>
        <v>13899.6139</v>
      </c>
      <c r="O669" s="25">
        <f t="shared" si="10"/>
        <v>9688719.577</v>
      </c>
    </row>
    <row r="670" ht="15.75" customHeight="1">
      <c r="A670" s="7">
        <v>43034.0</v>
      </c>
      <c r="B670" s="20">
        <v>2.9239198631045E13</v>
      </c>
      <c r="C670" s="16">
        <f t="shared" si="1"/>
        <v>29.23919863</v>
      </c>
      <c r="D670" s="16">
        <f t="shared" si="2"/>
        <v>1.6</v>
      </c>
      <c r="E670" s="16">
        <f t="shared" si="3"/>
        <v>46.78271781</v>
      </c>
      <c r="F670" s="25">
        <f t="shared" si="4"/>
        <v>1122.785227</v>
      </c>
      <c r="G670" s="25">
        <f t="shared" si="12"/>
        <v>111452.4357</v>
      </c>
      <c r="H670" s="26">
        <v>55.74</v>
      </c>
      <c r="I670" s="16">
        <v>2.513</v>
      </c>
      <c r="J670" s="1">
        <v>25.0</v>
      </c>
      <c r="K670" s="16">
        <f t="shared" si="5"/>
        <v>78.37664657</v>
      </c>
      <c r="L670" s="20">
        <f t="shared" si="6"/>
        <v>33270.99085</v>
      </c>
      <c r="M670" s="25">
        <f t="shared" si="7"/>
        <v>5.062000855</v>
      </c>
      <c r="N670" s="25">
        <f t="shared" si="8"/>
        <v>14325.50736</v>
      </c>
      <c r="O670" s="25">
        <f t="shared" si="10"/>
        <v>9703045.085</v>
      </c>
    </row>
    <row r="671" ht="15.75" customHeight="1">
      <c r="A671" s="7">
        <v>43035.0</v>
      </c>
      <c r="B671" s="20">
        <v>2.8981685812107E13</v>
      </c>
      <c r="C671" s="16">
        <f t="shared" si="1"/>
        <v>28.98168581</v>
      </c>
      <c r="D671" s="16">
        <f t="shared" si="2"/>
        <v>1.6</v>
      </c>
      <c r="E671" s="16">
        <f t="shared" si="3"/>
        <v>46.3706973</v>
      </c>
      <c r="F671" s="25">
        <f t="shared" si="4"/>
        <v>1112.896735</v>
      </c>
      <c r="G671" s="25">
        <f t="shared" si="12"/>
        <v>112565.3324</v>
      </c>
      <c r="H671" s="26">
        <v>55.33</v>
      </c>
      <c r="I671" s="16">
        <v>2.424</v>
      </c>
      <c r="J671" s="1">
        <v>25.0</v>
      </c>
      <c r="K671" s="16">
        <f t="shared" si="5"/>
        <v>74.93504684</v>
      </c>
      <c r="L671" s="20">
        <f t="shared" si="6"/>
        <v>34238.86139</v>
      </c>
      <c r="M671" s="25">
        <f t="shared" si="7"/>
        <v>4.875585914</v>
      </c>
      <c r="N671" s="25">
        <f t="shared" si="8"/>
        <v>14851.48515</v>
      </c>
      <c r="O671" s="25">
        <f t="shared" si="10"/>
        <v>9717896.57</v>
      </c>
    </row>
    <row r="672" ht="15.75" customHeight="1">
      <c r="A672" s="7">
        <v>43036.0</v>
      </c>
      <c r="B672" s="20">
        <v>3.059331812601E13</v>
      </c>
      <c r="C672" s="16">
        <f t="shared" si="1"/>
        <v>30.59331813</v>
      </c>
      <c r="D672" s="16">
        <f t="shared" si="2"/>
        <v>1.6</v>
      </c>
      <c r="E672" s="16">
        <f t="shared" si="3"/>
        <v>48.949309</v>
      </c>
      <c r="F672" s="25">
        <f t="shared" si="4"/>
        <v>1174.783416</v>
      </c>
      <c r="G672" s="25">
        <f t="shared" si="12"/>
        <v>113740.1158</v>
      </c>
      <c r="H672" s="26">
        <v>54.69</v>
      </c>
      <c r="I672" s="16">
        <v>2.404</v>
      </c>
      <c r="J672" s="1">
        <v>25.0</v>
      </c>
      <c r="K672" s="16">
        <f t="shared" si="5"/>
        <v>78.44942589</v>
      </c>
      <c r="L672" s="20">
        <f t="shared" si="6"/>
        <v>34124.37604</v>
      </c>
      <c r="M672" s="25">
        <f t="shared" si="7"/>
        <v>5.163977568</v>
      </c>
      <c r="N672" s="25">
        <f t="shared" si="8"/>
        <v>14975.0416</v>
      </c>
      <c r="O672" s="25">
        <f t="shared" si="10"/>
        <v>9732871.611</v>
      </c>
    </row>
    <row r="673" ht="15.75" customHeight="1">
      <c r="A673" s="7">
        <v>43037.0</v>
      </c>
      <c r="B673" s="20">
        <v>3.1251456616306E13</v>
      </c>
      <c r="C673" s="16">
        <f t="shared" si="1"/>
        <v>31.25145662</v>
      </c>
      <c r="D673" s="16">
        <f t="shared" si="2"/>
        <v>1.6</v>
      </c>
      <c r="E673" s="16">
        <f t="shared" si="3"/>
        <v>50.00233059</v>
      </c>
      <c r="F673" s="25">
        <f t="shared" si="4"/>
        <v>1200.055934</v>
      </c>
      <c r="G673" s="25">
        <f t="shared" si="12"/>
        <v>114940.1717</v>
      </c>
      <c r="H673" s="26">
        <v>57.11</v>
      </c>
      <c r="I673" s="16">
        <v>2.233</v>
      </c>
      <c r="J673" s="1">
        <v>25.0</v>
      </c>
      <c r="K673" s="16">
        <f t="shared" si="5"/>
        <v>74.4368028</v>
      </c>
      <c r="L673" s="20">
        <f t="shared" si="6"/>
        <v>38363.18854</v>
      </c>
      <c r="M673" s="25">
        <f t="shared" si="7"/>
        <v>4.692216601</v>
      </c>
      <c r="N673" s="25">
        <f t="shared" si="8"/>
        <v>16121.80923</v>
      </c>
      <c r="O673" s="25">
        <f t="shared" si="10"/>
        <v>9748993.421</v>
      </c>
    </row>
    <row r="674" ht="15.75" customHeight="1">
      <c r="A674" s="7">
        <v>43038.0</v>
      </c>
      <c r="B674" s="20">
        <v>3.1238476770847E13</v>
      </c>
      <c r="C674" s="16">
        <f t="shared" si="1"/>
        <v>31.23847677</v>
      </c>
      <c r="D674" s="16">
        <f t="shared" si="2"/>
        <v>1.6</v>
      </c>
      <c r="E674" s="16">
        <f t="shared" si="3"/>
        <v>49.98156283</v>
      </c>
      <c r="F674" s="25">
        <f t="shared" si="4"/>
        <v>1199.557508</v>
      </c>
      <c r="G674" s="25">
        <f t="shared" si="12"/>
        <v>116139.7293</v>
      </c>
      <c r="H674" s="26">
        <v>56.39</v>
      </c>
      <c r="I674" s="16">
        <v>2.326</v>
      </c>
      <c r="J674" s="1">
        <v>25.0</v>
      </c>
      <c r="K674" s="16">
        <f t="shared" si="5"/>
        <v>77.50474343</v>
      </c>
      <c r="L674" s="20">
        <f t="shared" si="6"/>
        <v>36365.0043</v>
      </c>
      <c r="M674" s="25">
        <f t="shared" si="7"/>
        <v>4.947988586</v>
      </c>
      <c r="N674" s="25">
        <f t="shared" si="8"/>
        <v>15477.2141</v>
      </c>
      <c r="O674" s="25">
        <f t="shared" si="10"/>
        <v>9764470.635</v>
      </c>
    </row>
    <row r="675" ht="15.75" customHeight="1">
      <c r="A675" s="7">
        <v>43039.0</v>
      </c>
      <c r="B675" s="20">
        <v>3.1840351952343E13</v>
      </c>
      <c r="C675" s="16">
        <f t="shared" si="1"/>
        <v>31.84035195</v>
      </c>
      <c r="D675" s="16">
        <f t="shared" si="2"/>
        <v>1.6</v>
      </c>
      <c r="E675" s="16">
        <f t="shared" si="3"/>
        <v>50.94456312</v>
      </c>
      <c r="F675" s="25">
        <f t="shared" si="4"/>
        <v>1222.669515</v>
      </c>
      <c r="G675" s="25">
        <f t="shared" si="12"/>
        <v>117362.3988</v>
      </c>
      <c r="H675" s="26">
        <v>55.75</v>
      </c>
      <c r="I675" s="16">
        <v>2.549</v>
      </c>
      <c r="J675" s="1">
        <v>25.0</v>
      </c>
      <c r="K675" s="16">
        <f t="shared" si="5"/>
        <v>86.57179427</v>
      </c>
      <c r="L675" s="20">
        <f t="shared" si="6"/>
        <v>32806.98313</v>
      </c>
      <c r="M675" s="25">
        <f t="shared" si="7"/>
        <v>5.590286267</v>
      </c>
      <c r="N675" s="25">
        <f t="shared" si="8"/>
        <v>14123.18556</v>
      </c>
      <c r="O675" s="25">
        <f t="shared" si="10"/>
        <v>9778593.82</v>
      </c>
    </row>
    <row r="676" ht="15.75" customHeight="1">
      <c r="A676" s="7">
        <v>43040.0</v>
      </c>
      <c r="B676" s="20">
        <v>3.0553756585977E13</v>
      </c>
      <c r="C676" s="16">
        <f t="shared" si="1"/>
        <v>30.55375659</v>
      </c>
      <c r="D676" s="16">
        <f t="shared" si="2"/>
        <v>1.6</v>
      </c>
      <c r="E676" s="16">
        <f t="shared" si="3"/>
        <v>48.88601054</v>
      </c>
      <c r="F676" s="25">
        <f t="shared" si="4"/>
        <v>1173.264253</v>
      </c>
      <c r="G676" s="25">
        <f t="shared" si="12"/>
        <v>118535.663</v>
      </c>
      <c r="H676" s="26">
        <v>53.18</v>
      </c>
      <c r="I676" s="16">
        <v>2.531</v>
      </c>
      <c r="J676" s="1">
        <v>25.0</v>
      </c>
      <c r="K676" s="16">
        <f t="shared" si="5"/>
        <v>82.48699511</v>
      </c>
      <c r="L676" s="20">
        <f t="shared" si="6"/>
        <v>31517.18688</v>
      </c>
      <c r="M676" s="25">
        <f t="shared" si="7"/>
        <v>5.583925957</v>
      </c>
      <c r="N676" s="25">
        <f t="shared" si="8"/>
        <v>14223.62702</v>
      </c>
      <c r="O676" s="25">
        <f t="shared" si="10"/>
        <v>9792817.447</v>
      </c>
    </row>
    <row r="677" ht="15.75" customHeight="1">
      <c r="A677" s="7">
        <v>43041.0</v>
      </c>
      <c r="B677" s="20">
        <v>2.9010207632811E13</v>
      </c>
      <c r="C677" s="16">
        <f t="shared" si="1"/>
        <v>29.01020763</v>
      </c>
      <c r="D677" s="16">
        <f t="shared" si="2"/>
        <v>1.6</v>
      </c>
      <c r="E677" s="16">
        <f t="shared" si="3"/>
        <v>46.41633221</v>
      </c>
      <c r="F677" s="25">
        <f t="shared" si="4"/>
        <v>1113.991973</v>
      </c>
      <c r="G677" s="25">
        <f t="shared" si="12"/>
        <v>119649.655</v>
      </c>
      <c r="H677" s="26">
        <v>54.74</v>
      </c>
      <c r="I677" s="16">
        <v>2.835</v>
      </c>
      <c r="J677" s="1">
        <v>25.0</v>
      </c>
      <c r="K677" s="16">
        <f t="shared" si="5"/>
        <v>87.72686788</v>
      </c>
      <c r="L677" s="20">
        <f t="shared" si="6"/>
        <v>28962.96296</v>
      </c>
      <c r="M677" s="25">
        <f t="shared" si="7"/>
        <v>5.769395769</v>
      </c>
      <c r="N677" s="25">
        <f t="shared" si="8"/>
        <v>12698.4127</v>
      </c>
      <c r="O677" s="25">
        <f t="shared" si="10"/>
        <v>9805515.86</v>
      </c>
    </row>
    <row r="678" ht="15.75" customHeight="1">
      <c r="A678" s="7">
        <v>43042.0</v>
      </c>
      <c r="B678" s="20">
        <v>2.803565233466E13</v>
      </c>
      <c r="C678" s="16">
        <f t="shared" si="1"/>
        <v>28.03565233</v>
      </c>
      <c r="D678" s="16">
        <f t="shared" si="2"/>
        <v>1.6</v>
      </c>
      <c r="E678" s="16">
        <f t="shared" si="3"/>
        <v>44.85704374</v>
      </c>
      <c r="F678" s="25">
        <f t="shared" si="4"/>
        <v>1076.56905</v>
      </c>
      <c r="G678" s="25">
        <f t="shared" si="12"/>
        <v>120726.224</v>
      </c>
      <c r="H678" s="26">
        <v>56.18</v>
      </c>
      <c r="I678" s="16">
        <v>2.531</v>
      </c>
      <c r="J678" s="1">
        <v>25.0</v>
      </c>
      <c r="K678" s="16">
        <f t="shared" si="5"/>
        <v>75.68878513</v>
      </c>
      <c r="L678" s="20">
        <f t="shared" si="6"/>
        <v>33295.14026</v>
      </c>
      <c r="M678" s="25">
        <f t="shared" si="7"/>
        <v>4.850117951</v>
      </c>
      <c r="N678" s="25">
        <f t="shared" si="8"/>
        <v>14223.62702</v>
      </c>
      <c r="O678" s="25">
        <f t="shared" si="10"/>
        <v>9819739.487</v>
      </c>
    </row>
    <row r="679" ht="15.75" customHeight="1">
      <c r="A679" s="7">
        <v>43043.0</v>
      </c>
      <c r="B679" s="20">
        <v>3.1627004747786E13</v>
      </c>
      <c r="C679" s="16">
        <f t="shared" si="1"/>
        <v>31.62700475</v>
      </c>
      <c r="D679" s="16">
        <f t="shared" si="2"/>
        <v>1.6</v>
      </c>
      <c r="E679" s="16">
        <f t="shared" si="3"/>
        <v>50.6032076</v>
      </c>
      <c r="F679" s="25">
        <f t="shared" si="4"/>
        <v>1214.476982</v>
      </c>
      <c r="G679" s="25">
        <f t="shared" si="12"/>
        <v>121940.701</v>
      </c>
      <c r="H679" s="26">
        <v>55.04</v>
      </c>
      <c r="I679" s="16">
        <v>2.24</v>
      </c>
      <c r="J679" s="1">
        <v>25.0</v>
      </c>
      <c r="K679" s="16">
        <f t="shared" si="5"/>
        <v>75.56745668</v>
      </c>
      <c r="L679" s="20">
        <f t="shared" si="6"/>
        <v>36857.14286</v>
      </c>
      <c r="M679" s="25">
        <f t="shared" si="7"/>
        <v>4.942638882</v>
      </c>
      <c r="N679" s="25">
        <f t="shared" si="8"/>
        <v>16071.42857</v>
      </c>
      <c r="O679" s="25">
        <f t="shared" si="10"/>
        <v>9835810.916</v>
      </c>
    </row>
    <row r="680" ht="15.75" customHeight="1">
      <c r="A680" s="7">
        <v>43044.0</v>
      </c>
      <c r="B680" s="20">
        <v>2.9761987159601E13</v>
      </c>
      <c r="C680" s="16">
        <f t="shared" si="1"/>
        <v>29.76198716</v>
      </c>
      <c r="D680" s="16">
        <f t="shared" si="2"/>
        <v>1.6</v>
      </c>
      <c r="E680" s="16">
        <f t="shared" si="3"/>
        <v>47.61917946</v>
      </c>
      <c r="F680" s="25">
        <f t="shared" si="4"/>
        <v>1142.860307</v>
      </c>
      <c r="G680" s="25">
        <f t="shared" si="12"/>
        <v>123083.5613</v>
      </c>
      <c r="H680" s="26">
        <v>54.75</v>
      </c>
      <c r="I680" s="16">
        <v>2.687</v>
      </c>
      <c r="J680" s="1">
        <v>25.0</v>
      </c>
      <c r="K680" s="16">
        <f t="shared" si="5"/>
        <v>85.30182346</v>
      </c>
      <c r="L680" s="20">
        <f t="shared" si="6"/>
        <v>30563.82583</v>
      </c>
      <c r="M680" s="25">
        <f t="shared" si="7"/>
        <v>5.608887022</v>
      </c>
      <c r="N680" s="25">
        <f t="shared" si="8"/>
        <v>13397.84146</v>
      </c>
      <c r="O680" s="25">
        <f t="shared" si="10"/>
        <v>9849208.757</v>
      </c>
    </row>
    <row r="681" ht="15.75" customHeight="1">
      <c r="A681" s="7">
        <v>43045.0</v>
      </c>
      <c r="B681" s="20">
        <v>2.8166123020042E13</v>
      </c>
      <c r="C681" s="16">
        <f t="shared" si="1"/>
        <v>28.16612302</v>
      </c>
      <c r="D681" s="16">
        <f t="shared" si="2"/>
        <v>1.6</v>
      </c>
      <c r="E681" s="16">
        <f t="shared" si="3"/>
        <v>45.06579683</v>
      </c>
      <c r="F681" s="25">
        <f t="shared" si="4"/>
        <v>1081.579124</v>
      </c>
      <c r="G681" s="25">
        <f t="shared" si="12"/>
        <v>124165.1405</v>
      </c>
      <c r="H681" s="26">
        <v>55.17</v>
      </c>
      <c r="I681" s="16">
        <v>2.604</v>
      </c>
      <c r="J681" s="1">
        <v>25.0</v>
      </c>
      <c r="K681" s="16">
        <f t="shared" si="5"/>
        <v>78.2342233</v>
      </c>
      <c r="L681" s="20">
        <f t="shared" si="6"/>
        <v>31779.95392</v>
      </c>
      <c r="M681" s="25">
        <f t="shared" si="7"/>
        <v>5.105006414</v>
      </c>
      <c r="N681" s="25">
        <f t="shared" si="8"/>
        <v>13824.88479</v>
      </c>
      <c r="O681" s="25">
        <f t="shared" si="10"/>
        <v>9863033.642</v>
      </c>
    </row>
    <row r="682" ht="15.75" customHeight="1">
      <c r="A682" s="7">
        <v>43046.0</v>
      </c>
      <c r="B682" s="20">
        <v>2.8730207931183E13</v>
      </c>
      <c r="C682" s="16">
        <f t="shared" si="1"/>
        <v>28.73020793</v>
      </c>
      <c r="D682" s="16">
        <f t="shared" si="2"/>
        <v>1.6</v>
      </c>
      <c r="E682" s="16">
        <f t="shared" si="3"/>
        <v>45.96833269</v>
      </c>
      <c r="F682" s="25">
        <f t="shared" si="4"/>
        <v>1103.239985</v>
      </c>
      <c r="G682" s="25">
        <f t="shared" si="12"/>
        <v>125268.3804</v>
      </c>
      <c r="H682" s="26">
        <v>61.3</v>
      </c>
      <c r="I682" s="16">
        <v>2.517</v>
      </c>
      <c r="J682" s="1">
        <v>25.0</v>
      </c>
      <c r="K682" s="16">
        <f t="shared" si="5"/>
        <v>77.13486225</v>
      </c>
      <c r="L682" s="20">
        <f t="shared" si="6"/>
        <v>36531.58522</v>
      </c>
      <c r="M682" s="25">
        <f t="shared" si="7"/>
        <v>4.529942971</v>
      </c>
      <c r="N682" s="25">
        <f t="shared" si="8"/>
        <v>14302.74136</v>
      </c>
      <c r="O682" s="25">
        <f t="shared" si="10"/>
        <v>9877336.383</v>
      </c>
    </row>
    <row r="683" ht="15.75" customHeight="1">
      <c r="A683" s="7">
        <v>43047.0</v>
      </c>
      <c r="B683" s="20">
        <v>2.8943906502679E13</v>
      </c>
      <c r="C683" s="16">
        <f t="shared" si="1"/>
        <v>28.9439065</v>
      </c>
      <c r="D683" s="16">
        <f t="shared" si="2"/>
        <v>1.6</v>
      </c>
      <c r="E683" s="16">
        <f t="shared" si="3"/>
        <v>46.3102504</v>
      </c>
      <c r="F683" s="25">
        <f t="shared" si="4"/>
        <v>1111.44601</v>
      </c>
      <c r="G683" s="25">
        <f t="shared" si="12"/>
        <v>126379.8265</v>
      </c>
      <c r="H683" s="26">
        <v>62.57</v>
      </c>
      <c r="I683" s="16">
        <v>2.585</v>
      </c>
      <c r="J683" s="1">
        <v>25.0</v>
      </c>
      <c r="K683" s="16">
        <f t="shared" si="5"/>
        <v>79.8079982</v>
      </c>
      <c r="L683" s="20">
        <f t="shared" si="6"/>
        <v>36307.54352</v>
      </c>
      <c r="M683" s="25">
        <f t="shared" si="7"/>
        <v>4.591797883</v>
      </c>
      <c r="N683" s="25">
        <f t="shared" si="8"/>
        <v>13926.49903</v>
      </c>
      <c r="O683" s="25">
        <f t="shared" si="10"/>
        <v>9891262.882</v>
      </c>
    </row>
    <row r="684" ht="15.75" customHeight="1">
      <c r="A684" s="7">
        <v>43048.0</v>
      </c>
      <c r="B684" s="20">
        <v>2.8985094798528E13</v>
      </c>
      <c r="C684" s="16">
        <f t="shared" si="1"/>
        <v>28.9850948</v>
      </c>
      <c r="D684" s="16">
        <f t="shared" si="2"/>
        <v>1.6</v>
      </c>
      <c r="E684" s="16">
        <f t="shared" si="3"/>
        <v>46.37615168</v>
      </c>
      <c r="F684" s="25">
        <f t="shared" si="4"/>
        <v>1113.02764</v>
      </c>
      <c r="G684" s="25">
        <f t="shared" si="12"/>
        <v>127492.8541</v>
      </c>
      <c r="H684" s="26">
        <v>64.27</v>
      </c>
      <c r="I684" s="16">
        <v>2.474</v>
      </c>
      <c r="J684" s="1">
        <v>25.0</v>
      </c>
      <c r="K684" s="16">
        <f t="shared" si="5"/>
        <v>76.48973283</v>
      </c>
      <c r="L684" s="20">
        <f t="shared" si="6"/>
        <v>38967.2595</v>
      </c>
      <c r="M684" s="25">
        <f t="shared" si="7"/>
        <v>4.284472354</v>
      </c>
      <c r="N684" s="25">
        <f t="shared" si="8"/>
        <v>14551.33387</v>
      </c>
      <c r="O684" s="25">
        <f t="shared" si="10"/>
        <v>9905814.216</v>
      </c>
    </row>
    <row r="685" ht="15.75" customHeight="1">
      <c r="A685" s="7">
        <v>43049.0</v>
      </c>
      <c r="B685" s="20">
        <v>3.251069043118E13</v>
      </c>
      <c r="C685" s="16">
        <f t="shared" si="1"/>
        <v>32.51069043</v>
      </c>
      <c r="D685" s="16">
        <f t="shared" si="2"/>
        <v>1.6</v>
      </c>
      <c r="E685" s="16">
        <f t="shared" si="3"/>
        <v>52.01710469</v>
      </c>
      <c r="F685" s="25">
        <f t="shared" si="4"/>
        <v>1248.410513</v>
      </c>
      <c r="G685" s="25">
        <f t="shared" si="12"/>
        <v>128741.2646</v>
      </c>
      <c r="H685" s="26">
        <v>59.26</v>
      </c>
      <c r="I685" s="16">
        <v>2.202</v>
      </c>
      <c r="J685" s="1">
        <v>25.0</v>
      </c>
      <c r="K685" s="16">
        <f t="shared" si="5"/>
        <v>76.36110968</v>
      </c>
      <c r="L685" s="20">
        <f t="shared" si="6"/>
        <v>40367.84741</v>
      </c>
      <c r="M685" s="25">
        <f t="shared" si="7"/>
        <v>4.638879427</v>
      </c>
      <c r="N685" s="25">
        <f t="shared" si="8"/>
        <v>16348.77384</v>
      </c>
      <c r="O685" s="25">
        <f t="shared" si="10"/>
        <v>9922162.99</v>
      </c>
    </row>
    <row r="686" ht="15.75" customHeight="1">
      <c r="A686" s="7">
        <v>43050.0</v>
      </c>
      <c r="B686" s="20">
        <v>3.3456814194287E13</v>
      </c>
      <c r="C686" s="16">
        <f t="shared" si="1"/>
        <v>33.45681419</v>
      </c>
      <c r="D686" s="16">
        <f t="shared" si="2"/>
        <v>1.6</v>
      </c>
      <c r="E686" s="16">
        <f t="shared" si="3"/>
        <v>53.53090271</v>
      </c>
      <c r="F686" s="25">
        <f t="shared" si="4"/>
        <v>1284.741665</v>
      </c>
      <c r="G686" s="25">
        <f t="shared" si="12"/>
        <v>130026.0063</v>
      </c>
      <c r="H686" s="26">
        <v>62.3</v>
      </c>
      <c r="I686" s="16">
        <v>2.308</v>
      </c>
      <c r="J686" s="1">
        <v>25.0</v>
      </c>
      <c r="K686" s="16">
        <f t="shared" si="5"/>
        <v>82.36621564</v>
      </c>
      <c r="L686" s="20">
        <f t="shared" si="6"/>
        <v>40489.60139</v>
      </c>
      <c r="M686" s="25">
        <f t="shared" si="7"/>
        <v>4.759524499</v>
      </c>
      <c r="N686" s="25">
        <f t="shared" si="8"/>
        <v>15597.92028</v>
      </c>
      <c r="O686" s="25">
        <f t="shared" si="10"/>
        <v>9937760.91</v>
      </c>
    </row>
    <row r="687" ht="15.75" customHeight="1">
      <c r="A687" s="7">
        <v>43051.0</v>
      </c>
      <c r="B687" s="20">
        <v>3.4542027423952E13</v>
      </c>
      <c r="C687" s="16">
        <f t="shared" si="1"/>
        <v>34.54202742</v>
      </c>
      <c r="D687" s="16">
        <f t="shared" si="2"/>
        <v>1.6</v>
      </c>
      <c r="E687" s="16">
        <f t="shared" si="3"/>
        <v>55.26724388</v>
      </c>
      <c r="F687" s="25">
        <f t="shared" si="4"/>
        <v>1326.413853</v>
      </c>
      <c r="G687" s="25">
        <f t="shared" si="12"/>
        <v>131352.4201</v>
      </c>
      <c r="H687" s="26">
        <v>59.01</v>
      </c>
      <c r="I687" s="16">
        <v>2.014</v>
      </c>
      <c r="J687" s="1">
        <v>25.0</v>
      </c>
      <c r="K687" s="16">
        <f t="shared" si="5"/>
        <v>74.20548611</v>
      </c>
      <c r="L687" s="20">
        <f t="shared" si="6"/>
        <v>43949.85104</v>
      </c>
      <c r="M687" s="25">
        <f t="shared" si="7"/>
        <v>4.527025081</v>
      </c>
      <c r="N687" s="25">
        <f t="shared" si="8"/>
        <v>17874.87587</v>
      </c>
      <c r="O687" s="25">
        <f t="shared" si="10"/>
        <v>9955635.786</v>
      </c>
    </row>
    <row r="688" ht="15.75" customHeight="1">
      <c r="A688" s="7">
        <v>43052.0</v>
      </c>
      <c r="B688" s="20">
        <v>3.5012758836997E13</v>
      </c>
      <c r="C688" s="16">
        <f t="shared" si="1"/>
        <v>35.01275884</v>
      </c>
      <c r="D688" s="16">
        <f t="shared" si="2"/>
        <v>1.6</v>
      </c>
      <c r="E688" s="16">
        <f t="shared" si="3"/>
        <v>56.02041414</v>
      </c>
      <c r="F688" s="25">
        <f t="shared" si="4"/>
        <v>1344.489939</v>
      </c>
      <c r="G688" s="25">
        <f t="shared" si="12"/>
        <v>132696.9101</v>
      </c>
      <c r="H688" s="26">
        <v>61.4</v>
      </c>
      <c r="I688" s="16">
        <v>2.633</v>
      </c>
      <c r="J688" s="1">
        <v>25.0</v>
      </c>
      <c r="K688" s="16">
        <f t="shared" si="5"/>
        <v>98.33450029</v>
      </c>
      <c r="L688" s="20">
        <f t="shared" si="6"/>
        <v>34979.11128</v>
      </c>
      <c r="M688" s="25">
        <f t="shared" si="7"/>
        <v>5.765540733</v>
      </c>
      <c r="N688" s="25">
        <f t="shared" si="8"/>
        <v>13672.61679</v>
      </c>
      <c r="O688" s="25">
        <f t="shared" si="10"/>
        <v>9969308.403</v>
      </c>
    </row>
    <row r="689" ht="15.75" customHeight="1">
      <c r="A689" s="7">
        <v>43053.0</v>
      </c>
      <c r="B689" s="20">
        <v>3.1731188805113E13</v>
      </c>
      <c r="C689" s="16">
        <f t="shared" si="1"/>
        <v>31.73118881</v>
      </c>
      <c r="D689" s="16">
        <f t="shared" si="2"/>
        <v>1.6</v>
      </c>
      <c r="E689" s="16">
        <f t="shared" si="3"/>
        <v>50.76990209</v>
      </c>
      <c r="F689" s="25">
        <f t="shared" si="4"/>
        <v>1218.47765</v>
      </c>
      <c r="G689" s="25">
        <f t="shared" si="12"/>
        <v>133915.3877</v>
      </c>
      <c r="H689" s="26">
        <v>62.68</v>
      </c>
      <c r="I689" s="16">
        <v>2.628</v>
      </c>
      <c r="J689" s="1">
        <v>25.0</v>
      </c>
      <c r="K689" s="16">
        <f t="shared" si="5"/>
        <v>88.94886846</v>
      </c>
      <c r="L689" s="20">
        <f t="shared" si="6"/>
        <v>35776.25571</v>
      </c>
      <c r="M689" s="25">
        <f t="shared" si="7"/>
        <v>5.108741647</v>
      </c>
      <c r="N689" s="25">
        <f t="shared" si="8"/>
        <v>13698.63014</v>
      </c>
      <c r="O689" s="25">
        <f t="shared" si="10"/>
        <v>9983007.033</v>
      </c>
    </row>
    <row r="690" ht="15.75" customHeight="1">
      <c r="A690" s="7">
        <v>43054.0</v>
      </c>
      <c r="B690" s="20">
        <v>3.1332375455064E13</v>
      </c>
      <c r="C690" s="16">
        <f t="shared" si="1"/>
        <v>31.33237546</v>
      </c>
      <c r="D690" s="16">
        <f t="shared" si="2"/>
        <v>1.6</v>
      </c>
      <c r="E690" s="16">
        <f t="shared" si="3"/>
        <v>50.13180073</v>
      </c>
      <c r="F690" s="25">
        <f t="shared" si="4"/>
        <v>1203.163217</v>
      </c>
      <c r="G690" s="25">
        <f t="shared" si="12"/>
        <v>135118.5509</v>
      </c>
      <c r="H690" s="26">
        <v>63.82</v>
      </c>
      <c r="I690" s="16">
        <v>2.753</v>
      </c>
      <c r="J690" s="1">
        <v>25.0</v>
      </c>
      <c r="K690" s="16">
        <f t="shared" si="5"/>
        <v>92.00856494</v>
      </c>
      <c r="L690" s="20">
        <f t="shared" si="6"/>
        <v>34772.97494</v>
      </c>
      <c r="M690" s="25">
        <f t="shared" si="7"/>
        <v>5.190078875</v>
      </c>
      <c r="N690" s="25">
        <f t="shared" si="8"/>
        <v>13076.64366</v>
      </c>
      <c r="O690" s="25">
        <f t="shared" si="10"/>
        <v>9996083.677</v>
      </c>
    </row>
    <row r="691" ht="15.75" customHeight="1">
      <c r="A691" s="7">
        <v>43055.0</v>
      </c>
      <c r="B691" s="20">
        <v>3.1159338976429E13</v>
      </c>
      <c r="C691" s="16">
        <f t="shared" si="1"/>
        <v>31.15933898</v>
      </c>
      <c r="D691" s="16">
        <f t="shared" si="2"/>
        <v>1.6</v>
      </c>
      <c r="E691" s="16">
        <f t="shared" si="3"/>
        <v>49.85494236</v>
      </c>
      <c r="F691" s="25">
        <f t="shared" si="4"/>
        <v>1196.518617</v>
      </c>
      <c r="G691" s="25">
        <f t="shared" si="12"/>
        <v>136315.0695</v>
      </c>
      <c r="H691" s="26">
        <v>71.06</v>
      </c>
      <c r="I691" s="16">
        <v>2.791</v>
      </c>
      <c r="J691" s="1">
        <v>25.0</v>
      </c>
      <c r="K691" s="16">
        <f t="shared" si="5"/>
        <v>92.76342942</v>
      </c>
      <c r="L691" s="20">
        <f t="shared" si="6"/>
        <v>38190.61268</v>
      </c>
      <c r="M691" s="25">
        <f t="shared" si="7"/>
        <v>4.699526399</v>
      </c>
      <c r="N691" s="25">
        <f t="shared" si="8"/>
        <v>12898.60265</v>
      </c>
      <c r="O691" s="25">
        <f t="shared" si="10"/>
        <v>10008982.28</v>
      </c>
    </row>
    <row r="692" ht="15.75" customHeight="1">
      <c r="A692" s="7">
        <v>43056.0</v>
      </c>
      <c r="B692" s="20">
        <v>2.8318689012874E13</v>
      </c>
      <c r="C692" s="16">
        <f t="shared" si="1"/>
        <v>28.31868901</v>
      </c>
      <c r="D692" s="16">
        <f t="shared" si="2"/>
        <v>1.6</v>
      </c>
      <c r="E692" s="16">
        <f t="shared" si="3"/>
        <v>45.30990242</v>
      </c>
      <c r="F692" s="25">
        <f t="shared" si="4"/>
        <v>1087.437658</v>
      </c>
      <c r="G692" s="25">
        <f t="shared" si="12"/>
        <v>137402.5072</v>
      </c>
      <c r="H692" s="26">
        <v>67.57</v>
      </c>
      <c r="I692" s="16">
        <v>2.618</v>
      </c>
      <c r="J692" s="1">
        <v>25.0</v>
      </c>
      <c r="K692" s="16">
        <f t="shared" si="5"/>
        <v>79.08088302</v>
      </c>
      <c r="L692" s="20">
        <f t="shared" si="6"/>
        <v>38714.66769</v>
      </c>
      <c r="M692" s="25">
        <f t="shared" si="7"/>
        <v>4.21327777</v>
      </c>
      <c r="N692" s="25">
        <f t="shared" si="8"/>
        <v>13750.95493</v>
      </c>
      <c r="O692" s="25">
        <f t="shared" si="10"/>
        <v>10022733.23</v>
      </c>
    </row>
    <row r="693" ht="15.75" customHeight="1">
      <c r="A693" s="7">
        <v>43057.0</v>
      </c>
      <c r="B693" s="20">
        <v>3.2683408969026E13</v>
      </c>
      <c r="C693" s="16">
        <f t="shared" si="1"/>
        <v>32.68340897</v>
      </c>
      <c r="D693" s="16">
        <f t="shared" si="2"/>
        <v>1.6</v>
      </c>
      <c r="E693" s="16">
        <f t="shared" si="3"/>
        <v>52.29345435</v>
      </c>
      <c r="F693" s="25">
        <f t="shared" si="4"/>
        <v>1255.042904</v>
      </c>
      <c r="G693" s="25">
        <f t="shared" si="12"/>
        <v>138657.5501</v>
      </c>
      <c r="H693" s="26">
        <v>69.64</v>
      </c>
      <c r="I693" s="16">
        <v>2.275</v>
      </c>
      <c r="J693" s="1">
        <v>25.0</v>
      </c>
      <c r="K693" s="16">
        <f t="shared" si="5"/>
        <v>79.3117391</v>
      </c>
      <c r="L693" s="20">
        <f t="shared" si="6"/>
        <v>45916.48352</v>
      </c>
      <c r="M693" s="25">
        <f t="shared" si="7"/>
        <v>4.099975025</v>
      </c>
      <c r="N693" s="25">
        <f t="shared" si="8"/>
        <v>15824.17582</v>
      </c>
      <c r="O693" s="25">
        <f t="shared" si="10"/>
        <v>10038557.41</v>
      </c>
    </row>
    <row r="694" ht="15.75" customHeight="1">
      <c r="A694" s="7">
        <v>43058.0</v>
      </c>
      <c r="B694" s="20">
        <v>3.4851312529383E13</v>
      </c>
      <c r="C694" s="16">
        <f t="shared" si="1"/>
        <v>34.85131253</v>
      </c>
      <c r="D694" s="16">
        <f t="shared" si="2"/>
        <v>1.6</v>
      </c>
      <c r="E694" s="16">
        <f t="shared" si="3"/>
        <v>55.76210005</v>
      </c>
      <c r="F694" s="25">
        <f t="shared" si="4"/>
        <v>1338.290401</v>
      </c>
      <c r="G694" s="25">
        <f t="shared" si="12"/>
        <v>139995.8405</v>
      </c>
      <c r="H694" s="26">
        <v>71.59</v>
      </c>
      <c r="I694" s="16">
        <v>2.069</v>
      </c>
      <c r="J694" s="1">
        <v>25.0</v>
      </c>
      <c r="K694" s="16">
        <f t="shared" si="5"/>
        <v>76.91452333</v>
      </c>
      <c r="L694" s="20">
        <f t="shared" si="6"/>
        <v>51901.88497</v>
      </c>
      <c r="M694" s="25">
        <f t="shared" si="7"/>
        <v>3.867750859</v>
      </c>
      <c r="N694" s="25">
        <f t="shared" si="8"/>
        <v>17399.71</v>
      </c>
      <c r="O694" s="25">
        <f t="shared" si="10"/>
        <v>10055957.12</v>
      </c>
    </row>
    <row r="695" ht="15.75" customHeight="1">
      <c r="A695" s="7">
        <v>43059.0</v>
      </c>
      <c r="B695" s="20">
        <v>4.0239311922335E13</v>
      </c>
      <c r="C695" s="16">
        <f t="shared" si="1"/>
        <v>40.23931192</v>
      </c>
      <c r="D695" s="16">
        <f t="shared" si="2"/>
        <v>1.6</v>
      </c>
      <c r="E695" s="16">
        <f t="shared" si="3"/>
        <v>64.38289908</v>
      </c>
      <c r="F695" s="25">
        <f t="shared" si="4"/>
        <v>1545.189578</v>
      </c>
      <c r="G695" s="25">
        <f t="shared" si="12"/>
        <v>141541.0301</v>
      </c>
      <c r="H695" s="26">
        <v>72.25</v>
      </c>
      <c r="I695" s="16">
        <v>2.133</v>
      </c>
      <c r="J695" s="1">
        <v>25.0</v>
      </c>
      <c r="K695" s="16">
        <f t="shared" si="5"/>
        <v>91.55248249</v>
      </c>
      <c r="L695" s="20">
        <f t="shared" si="6"/>
        <v>50808.72011</v>
      </c>
      <c r="M695" s="25">
        <f t="shared" si="7"/>
        <v>4.561784594</v>
      </c>
      <c r="N695" s="25">
        <f t="shared" si="8"/>
        <v>16877.63713</v>
      </c>
      <c r="O695" s="25">
        <f t="shared" si="10"/>
        <v>10072834.76</v>
      </c>
    </row>
    <row r="696" ht="15.75" customHeight="1">
      <c r="A696" s="7">
        <v>43060.0</v>
      </c>
      <c r="B696" s="20">
        <v>3.7946690170797E13</v>
      </c>
      <c r="C696" s="16">
        <f t="shared" si="1"/>
        <v>37.94669017</v>
      </c>
      <c r="D696" s="16">
        <f t="shared" si="2"/>
        <v>1.6</v>
      </c>
      <c r="E696" s="16">
        <f t="shared" si="3"/>
        <v>60.71470427</v>
      </c>
      <c r="F696" s="25">
        <f t="shared" si="4"/>
        <v>1457.152903</v>
      </c>
      <c r="G696" s="25">
        <f t="shared" si="12"/>
        <v>142998.183</v>
      </c>
      <c r="H696" s="26">
        <v>70.03</v>
      </c>
      <c r="I696" s="16">
        <v>2.466</v>
      </c>
      <c r="J696" s="1">
        <v>25.0</v>
      </c>
      <c r="K696" s="16">
        <f t="shared" si="5"/>
        <v>99.81497383</v>
      </c>
      <c r="L696" s="20">
        <f t="shared" si="6"/>
        <v>42597.3236</v>
      </c>
      <c r="M696" s="25">
        <f t="shared" si="7"/>
        <v>5.13114245</v>
      </c>
      <c r="N696" s="25">
        <f t="shared" si="8"/>
        <v>14598.54015</v>
      </c>
      <c r="O696" s="25">
        <f t="shared" si="10"/>
        <v>10087433.3</v>
      </c>
    </row>
    <row r="697" ht="15.75" customHeight="1">
      <c r="A697" s="7">
        <v>43061.0</v>
      </c>
      <c r="B697" s="20">
        <v>3.3109468140896E13</v>
      </c>
      <c r="C697" s="16">
        <f t="shared" si="1"/>
        <v>33.10946814</v>
      </c>
      <c r="D697" s="16">
        <f t="shared" si="2"/>
        <v>1.6</v>
      </c>
      <c r="E697" s="16">
        <f t="shared" si="3"/>
        <v>52.97514903</v>
      </c>
      <c r="F697" s="25">
        <f t="shared" si="4"/>
        <v>1271.403577</v>
      </c>
      <c r="G697" s="25">
        <f t="shared" si="12"/>
        <v>144269.5866</v>
      </c>
      <c r="H697" s="26">
        <v>71.89</v>
      </c>
      <c r="I697" s="16">
        <v>2.599</v>
      </c>
      <c r="J697" s="1">
        <v>25.0</v>
      </c>
      <c r="K697" s="16">
        <f t="shared" si="5"/>
        <v>91.78827488</v>
      </c>
      <c r="L697" s="20">
        <f t="shared" si="6"/>
        <v>41490.95806</v>
      </c>
      <c r="M697" s="25">
        <f t="shared" si="7"/>
        <v>4.596436077</v>
      </c>
      <c r="N697" s="25">
        <f t="shared" si="8"/>
        <v>13851.48134</v>
      </c>
      <c r="O697" s="25">
        <f t="shared" si="10"/>
        <v>10101284.78</v>
      </c>
    </row>
    <row r="698" ht="15.75" customHeight="1">
      <c r="A698" s="7">
        <v>43062.0</v>
      </c>
      <c r="B698" s="20">
        <v>3.3640139245821E13</v>
      </c>
      <c r="C698" s="16">
        <f t="shared" si="1"/>
        <v>33.64013925</v>
      </c>
      <c r="D698" s="16">
        <f t="shared" si="2"/>
        <v>1.6</v>
      </c>
      <c r="E698" s="16">
        <f t="shared" si="3"/>
        <v>53.82422279</v>
      </c>
      <c r="F698" s="25">
        <f t="shared" si="4"/>
        <v>1291.781347</v>
      </c>
      <c r="G698" s="25">
        <f t="shared" si="12"/>
        <v>145561.3679</v>
      </c>
      <c r="H698" s="26">
        <v>73.22</v>
      </c>
      <c r="I698" s="16">
        <v>2.618</v>
      </c>
      <c r="J698" s="1">
        <v>25.0</v>
      </c>
      <c r="K698" s="16">
        <f t="shared" si="5"/>
        <v>93.94121018</v>
      </c>
      <c r="L698" s="20">
        <f t="shared" si="6"/>
        <v>41951.87166</v>
      </c>
      <c r="M698" s="25">
        <f t="shared" si="7"/>
        <v>4.618797551</v>
      </c>
      <c r="N698" s="25">
        <f t="shared" si="8"/>
        <v>13750.95493</v>
      </c>
      <c r="O698" s="25">
        <f t="shared" si="10"/>
        <v>10115035.73</v>
      </c>
    </row>
    <row r="699" ht="15.75" customHeight="1">
      <c r="A699" s="7">
        <v>43063.0</v>
      </c>
      <c r="B699" s="20">
        <v>3.4257635840323E13</v>
      </c>
      <c r="C699" s="16">
        <f t="shared" si="1"/>
        <v>34.25763584</v>
      </c>
      <c r="D699" s="16">
        <f t="shared" si="2"/>
        <v>1.6</v>
      </c>
      <c r="E699" s="16">
        <f t="shared" si="3"/>
        <v>54.81221734</v>
      </c>
      <c r="F699" s="25">
        <f t="shared" si="4"/>
        <v>1315.493216</v>
      </c>
      <c r="G699" s="25">
        <f t="shared" si="12"/>
        <v>146876.8611</v>
      </c>
      <c r="H699" s="26">
        <v>77.97</v>
      </c>
      <c r="I699" s="16">
        <v>2.562</v>
      </c>
      <c r="J699" s="1">
        <v>25.0</v>
      </c>
      <c r="K699" s="16">
        <f t="shared" si="5"/>
        <v>93.61926722</v>
      </c>
      <c r="L699" s="20">
        <f t="shared" si="6"/>
        <v>45649.8829</v>
      </c>
      <c r="M699" s="25">
        <f t="shared" si="7"/>
        <v>4.322551776</v>
      </c>
      <c r="N699" s="25">
        <f t="shared" si="8"/>
        <v>14051.52225</v>
      </c>
      <c r="O699" s="25">
        <f t="shared" si="10"/>
        <v>10129087.26</v>
      </c>
    </row>
    <row r="700" ht="15.75" customHeight="1">
      <c r="A700" s="7">
        <v>43064.0</v>
      </c>
      <c r="B700" s="20">
        <v>3.3927076719585E13</v>
      </c>
      <c r="C700" s="16">
        <f t="shared" si="1"/>
        <v>33.92707672</v>
      </c>
      <c r="D700" s="16">
        <f t="shared" si="2"/>
        <v>1.6</v>
      </c>
      <c r="E700" s="16">
        <f t="shared" si="3"/>
        <v>54.28332275</v>
      </c>
      <c r="F700" s="25">
        <f t="shared" si="4"/>
        <v>1302.799746</v>
      </c>
      <c r="G700" s="25">
        <f t="shared" si="12"/>
        <v>148179.6609</v>
      </c>
      <c r="H700" s="26">
        <v>88.82</v>
      </c>
      <c r="I700" s="16">
        <v>2.623</v>
      </c>
      <c r="J700" s="1">
        <v>25.0</v>
      </c>
      <c r="K700" s="16">
        <f t="shared" si="5"/>
        <v>94.92343705</v>
      </c>
      <c r="L700" s="20">
        <f t="shared" si="6"/>
        <v>50792.98513</v>
      </c>
      <c r="M700" s="25">
        <f t="shared" si="7"/>
        <v>3.847380921</v>
      </c>
      <c r="N700" s="25">
        <f t="shared" si="8"/>
        <v>13724.74266</v>
      </c>
      <c r="O700" s="25">
        <f t="shared" si="10"/>
        <v>10142812</v>
      </c>
    </row>
    <row r="701" ht="15.75" customHeight="1">
      <c r="A701" s="7">
        <v>43065.0</v>
      </c>
      <c r="B701" s="20">
        <v>3.6836001477524E13</v>
      </c>
      <c r="C701" s="16">
        <f t="shared" si="1"/>
        <v>36.83600148</v>
      </c>
      <c r="D701" s="16">
        <f t="shared" si="2"/>
        <v>1.6</v>
      </c>
      <c r="E701" s="16">
        <f t="shared" si="3"/>
        <v>58.93760236</v>
      </c>
      <c r="F701" s="25">
        <f t="shared" si="4"/>
        <v>1414.502457</v>
      </c>
      <c r="G701" s="25">
        <f t="shared" si="12"/>
        <v>149594.1633</v>
      </c>
      <c r="H701" s="26">
        <v>85.93</v>
      </c>
      <c r="I701" s="16">
        <v>2.226</v>
      </c>
      <c r="J701" s="1">
        <v>25.0</v>
      </c>
      <c r="K701" s="16">
        <f t="shared" si="5"/>
        <v>87.46340191</v>
      </c>
      <c r="L701" s="20">
        <f t="shared" si="6"/>
        <v>57904.31267</v>
      </c>
      <c r="M701" s="25">
        <f t="shared" si="7"/>
        <v>3.664241206</v>
      </c>
      <c r="N701" s="25">
        <f t="shared" si="8"/>
        <v>16172.50674</v>
      </c>
      <c r="O701" s="25">
        <f t="shared" si="10"/>
        <v>10158984.51</v>
      </c>
    </row>
    <row r="702" ht="15.75" customHeight="1">
      <c r="A702" s="7">
        <v>43066.0</v>
      </c>
      <c r="B702" s="20">
        <v>4.2995542523584E13</v>
      </c>
      <c r="C702" s="16">
        <f t="shared" si="1"/>
        <v>42.99554252</v>
      </c>
      <c r="D702" s="16">
        <f t="shared" si="2"/>
        <v>1.6</v>
      </c>
      <c r="E702" s="16">
        <f t="shared" si="3"/>
        <v>68.79286804</v>
      </c>
      <c r="F702" s="25">
        <f t="shared" si="4"/>
        <v>1651.028833</v>
      </c>
      <c r="G702" s="25">
        <f t="shared" si="12"/>
        <v>151245.1922</v>
      </c>
      <c r="H702" s="26">
        <v>91.6</v>
      </c>
      <c r="I702" s="16">
        <v>2.025</v>
      </c>
      <c r="J702" s="1">
        <v>25.0</v>
      </c>
      <c r="K702" s="16">
        <f t="shared" si="5"/>
        <v>92.87037185</v>
      </c>
      <c r="L702" s="20">
        <f t="shared" si="6"/>
        <v>67851.85185</v>
      </c>
      <c r="M702" s="25">
        <f t="shared" si="7"/>
        <v>3.649927278</v>
      </c>
      <c r="N702" s="25">
        <f t="shared" si="8"/>
        <v>17777.77778</v>
      </c>
      <c r="O702" s="25">
        <f t="shared" si="10"/>
        <v>10176762.28</v>
      </c>
    </row>
    <row r="703" ht="15.75" customHeight="1">
      <c r="A703" s="7">
        <v>43067.0</v>
      </c>
      <c r="B703" s="20">
        <v>4.2423879578297E13</v>
      </c>
      <c r="C703" s="16">
        <f t="shared" si="1"/>
        <v>42.42387958</v>
      </c>
      <c r="D703" s="16">
        <f t="shared" si="2"/>
        <v>1.6</v>
      </c>
      <c r="E703" s="16">
        <f t="shared" si="3"/>
        <v>67.87820733</v>
      </c>
      <c r="F703" s="25">
        <f t="shared" si="4"/>
        <v>1629.076976</v>
      </c>
      <c r="G703" s="25">
        <f t="shared" si="12"/>
        <v>152874.2691</v>
      </c>
      <c r="H703" s="26">
        <v>96.03</v>
      </c>
      <c r="I703" s="16">
        <v>2.149</v>
      </c>
      <c r="J703" s="1">
        <v>25.0</v>
      </c>
      <c r="K703" s="16">
        <f t="shared" si="5"/>
        <v>97.24684503</v>
      </c>
      <c r="L703" s="20">
        <f t="shared" si="6"/>
        <v>67028.85063</v>
      </c>
      <c r="M703" s="25">
        <f t="shared" si="7"/>
        <v>3.645617433</v>
      </c>
      <c r="N703" s="25">
        <f t="shared" si="8"/>
        <v>16751.97766</v>
      </c>
      <c r="O703" s="25">
        <f t="shared" si="10"/>
        <v>10193514.26</v>
      </c>
    </row>
    <row r="704" ht="15.75" customHeight="1">
      <c r="A704" s="7">
        <v>43068.0</v>
      </c>
      <c r="B704" s="20">
        <v>4.1870089455933E13</v>
      </c>
      <c r="C704" s="16">
        <f t="shared" si="1"/>
        <v>41.87008946</v>
      </c>
      <c r="D704" s="16">
        <f t="shared" si="2"/>
        <v>1.6</v>
      </c>
      <c r="E704" s="16">
        <f t="shared" si="3"/>
        <v>66.99214313</v>
      </c>
      <c r="F704" s="25">
        <f t="shared" si="4"/>
        <v>1607.811435</v>
      </c>
      <c r="G704" s="25">
        <f t="shared" si="12"/>
        <v>154482.0806</v>
      </c>
      <c r="H704" s="26">
        <v>85.57</v>
      </c>
      <c r="I704" s="16">
        <v>2.063</v>
      </c>
      <c r="J704" s="1">
        <v>25.0</v>
      </c>
      <c r="K704" s="16">
        <f t="shared" si="5"/>
        <v>92.13652752</v>
      </c>
      <c r="L704" s="20">
        <f t="shared" si="6"/>
        <v>62217.64421</v>
      </c>
      <c r="M704" s="25">
        <f t="shared" si="7"/>
        <v>3.876259192</v>
      </c>
      <c r="N704" s="25">
        <f t="shared" si="8"/>
        <v>17450.31508</v>
      </c>
      <c r="O704" s="25">
        <f t="shared" si="10"/>
        <v>10210964.58</v>
      </c>
    </row>
    <row r="705" ht="15.75" customHeight="1">
      <c r="A705" s="7">
        <v>43069.0</v>
      </c>
      <c r="B705" s="20">
        <v>4.8684551259252E13</v>
      </c>
      <c r="C705" s="16">
        <f t="shared" si="1"/>
        <v>48.68455126</v>
      </c>
      <c r="D705" s="16">
        <f t="shared" si="2"/>
        <v>1.6</v>
      </c>
      <c r="E705" s="16">
        <f t="shared" si="3"/>
        <v>77.89528201</v>
      </c>
      <c r="F705" s="25">
        <f t="shared" si="4"/>
        <v>1869.486768</v>
      </c>
      <c r="G705" s="25">
        <f t="shared" si="12"/>
        <v>156351.5673</v>
      </c>
      <c r="H705" s="26">
        <v>88.33</v>
      </c>
      <c r="I705" s="16">
        <v>2.449</v>
      </c>
      <c r="J705" s="1">
        <v>25.0</v>
      </c>
      <c r="K705" s="16">
        <f t="shared" si="5"/>
        <v>127.1770304</v>
      </c>
      <c r="L705" s="20">
        <f t="shared" si="6"/>
        <v>54101.67415</v>
      </c>
      <c r="M705" s="25">
        <f t="shared" si="7"/>
        <v>5.183259477</v>
      </c>
      <c r="N705" s="25">
        <f t="shared" si="8"/>
        <v>14699.8775</v>
      </c>
      <c r="O705" s="25">
        <f t="shared" si="10"/>
        <v>10225664.45</v>
      </c>
    </row>
    <row r="706" ht="15.75" customHeight="1">
      <c r="A706" s="7">
        <v>43070.0</v>
      </c>
      <c r="B706" s="20">
        <v>4.0535693430104E13</v>
      </c>
      <c r="C706" s="16">
        <f t="shared" si="1"/>
        <v>40.53569343</v>
      </c>
      <c r="D706" s="16">
        <f t="shared" si="2"/>
        <v>1.6</v>
      </c>
      <c r="E706" s="16">
        <f t="shared" si="3"/>
        <v>64.85710949</v>
      </c>
      <c r="F706" s="25">
        <f t="shared" si="4"/>
        <v>1556.570628</v>
      </c>
      <c r="G706" s="25">
        <f t="shared" si="12"/>
        <v>157908.138</v>
      </c>
      <c r="H706" s="26">
        <v>99.0</v>
      </c>
      <c r="I706" s="16">
        <v>2.791</v>
      </c>
      <c r="J706" s="1">
        <v>25.0</v>
      </c>
      <c r="K706" s="16">
        <f t="shared" si="5"/>
        <v>120.6774617</v>
      </c>
      <c r="L706" s="20">
        <f t="shared" si="6"/>
        <v>53206.73594</v>
      </c>
      <c r="M706" s="25">
        <f t="shared" si="7"/>
        <v>4.388271335</v>
      </c>
      <c r="N706" s="25">
        <f t="shared" si="8"/>
        <v>12898.60265</v>
      </c>
      <c r="O706" s="25">
        <f t="shared" si="10"/>
        <v>10238563.06</v>
      </c>
    </row>
    <row r="707" ht="15.75" customHeight="1">
      <c r="A707" s="7">
        <v>43071.0</v>
      </c>
      <c r="B707" s="20">
        <v>3.7958822333257E13</v>
      </c>
      <c r="C707" s="16">
        <f t="shared" si="1"/>
        <v>37.95882233</v>
      </c>
      <c r="D707" s="16">
        <f t="shared" si="2"/>
        <v>1.6</v>
      </c>
      <c r="E707" s="16">
        <f t="shared" si="3"/>
        <v>60.73411573</v>
      </c>
      <c r="F707" s="25">
        <f t="shared" si="4"/>
        <v>1457.618778</v>
      </c>
      <c r="G707" s="25">
        <f t="shared" si="12"/>
        <v>159365.7568</v>
      </c>
      <c r="H707" s="26">
        <v>100.28</v>
      </c>
      <c r="I707" s="16">
        <v>2.933</v>
      </c>
      <c r="J707" s="1">
        <v>25.0</v>
      </c>
      <c r="K707" s="16">
        <f t="shared" si="5"/>
        <v>118.755441</v>
      </c>
      <c r="L707" s="20">
        <f t="shared" si="6"/>
        <v>51285.37334</v>
      </c>
      <c r="M707" s="25">
        <f t="shared" si="7"/>
        <v>4.26325875</v>
      </c>
      <c r="N707" s="25">
        <f t="shared" si="8"/>
        <v>12274.12206</v>
      </c>
      <c r="O707" s="25">
        <f t="shared" si="10"/>
        <v>10250837.18</v>
      </c>
    </row>
    <row r="708" ht="15.75" customHeight="1">
      <c r="A708" s="7">
        <v>43072.0</v>
      </c>
      <c r="B708" s="20">
        <v>3.956047153126E13</v>
      </c>
      <c r="C708" s="16">
        <f t="shared" si="1"/>
        <v>39.56047153</v>
      </c>
      <c r="D708" s="16">
        <f t="shared" si="2"/>
        <v>1.6</v>
      </c>
      <c r="E708" s="16">
        <f t="shared" si="3"/>
        <v>63.29675445</v>
      </c>
      <c r="F708" s="25">
        <f t="shared" si="4"/>
        <v>1519.122107</v>
      </c>
      <c r="G708" s="25">
        <f t="shared" si="12"/>
        <v>160884.8789</v>
      </c>
      <c r="H708" s="26">
        <v>101.26</v>
      </c>
      <c r="I708" s="16">
        <v>2.567</v>
      </c>
      <c r="J708" s="1">
        <v>25.0</v>
      </c>
      <c r="K708" s="16">
        <f t="shared" si="5"/>
        <v>108.3218458</v>
      </c>
      <c r="L708" s="20">
        <f t="shared" si="6"/>
        <v>59170.23763</v>
      </c>
      <c r="M708" s="25">
        <f t="shared" si="7"/>
        <v>3.851063054</v>
      </c>
      <c r="N708" s="25">
        <f t="shared" si="8"/>
        <v>14024.15271</v>
      </c>
      <c r="O708" s="25">
        <f t="shared" si="10"/>
        <v>10264861.33</v>
      </c>
    </row>
    <row r="709" ht="15.75" customHeight="1">
      <c r="A709" s="7">
        <v>43073.0</v>
      </c>
      <c r="B709" s="20">
        <v>4.4047606317598E13</v>
      </c>
      <c r="C709" s="16">
        <f t="shared" si="1"/>
        <v>44.04760632</v>
      </c>
      <c r="D709" s="16">
        <f t="shared" si="2"/>
        <v>1.6</v>
      </c>
      <c r="E709" s="16">
        <f t="shared" si="3"/>
        <v>70.47617011</v>
      </c>
      <c r="F709" s="25">
        <f t="shared" si="4"/>
        <v>1691.428083</v>
      </c>
      <c r="G709" s="25">
        <f t="shared" si="12"/>
        <v>162576.3069</v>
      </c>
      <c r="H709" s="26">
        <v>104.24</v>
      </c>
      <c r="I709" s="16">
        <v>2.156</v>
      </c>
      <c r="J709" s="1">
        <v>25.0</v>
      </c>
      <c r="K709" s="16">
        <f t="shared" si="5"/>
        <v>101.2977485</v>
      </c>
      <c r="L709" s="20">
        <f t="shared" si="6"/>
        <v>72523.19109</v>
      </c>
      <c r="M709" s="25">
        <f t="shared" si="7"/>
        <v>3.498387324</v>
      </c>
      <c r="N709" s="25">
        <f t="shared" si="8"/>
        <v>16697.58813</v>
      </c>
      <c r="O709" s="25">
        <f t="shared" si="10"/>
        <v>10281558.92</v>
      </c>
    </row>
    <row r="710" ht="15.75" customHeight="1">
      <c r="A710" s="7">
        <v>43074.0</v>
      </c>
      <c r="B710" s="20">
        <v>4.4132453863247E13</v>
      </c>
      <c r="C710" s="16">
        <f t="shared" si="1"/>
        <v>44.13245386</v>
      </c>
      <c r="D710" s="16">
        <f t="shared" si="2"/>
        <v>1.6</v>
      </c>
      <c r="E710" s="16">
        <f t="shared" si="3"/>
        <v>70.61192618</v>
      </c>
      <c r="F710" s="25">
        <f t="shared" si="4"/>
        <v>1694.686228</v>
      </c>
      <c r="G710" s="25">
        <f t="shared" si="12"/>
        <v>164270.9932</v>
      </c>
      <c r="H710" s="26">
        <v>102.4</v>
      </c>
      <c r="I710" s="16">
        <v>2.02</v>
      </c>
      <c r="J710" s="1">
        <v>25.0</v>
      </c>
      <c r="K710" s="16">
        <f t="shared" si="5"/>
        <v>95.09072726</v>
      </c>
      <c r="L710" s="20">
        <f t="shared" si="6"/>
        <v>76039.60396</v>
      </c>
      <c r="M710" s="25">
        <f t="shared" si="7"/>
        <v>3.34303338</v>
      </c>
      <c r="N710" s="25">
        <f t="shared" si="8"/>
        <v>17821.78218</v>
      </c>
      <c r="O710" s="25">
        <f t="shared" si="10"/>
        <v>10299380.7</v>
      </c>
    </row>
    <row r="711" ht="15.75" customHeight="1">
      <c r="A711" s="7">
        <v>43075.0</v>
      </c>
      <c r="B711" s="20">
        <v>5.8186110709414E13</v>
      </c>
      <c r="C711" s="16">
        <f t="shared" si="1"/>
        <v>58.18611071</v>
      </c>
      <c r="D711" s="16">
        <f t="shared" si="2"/>
        <v>1.6</v>
      </c>
      <c r="E711" s="16">
        <f t="shared" si="3"/>
        <v>93.09777714</v>
      </c>
      <c r="F711" s="25">
        <f t="shared" si="4"/>
        <v>2234.346651</v>
      </c>
      <c r="G711" s="25">
        <f t="shared" si="12"/>
        <v>166505.3398</v>
      </c>
      <c r="H711" s="26">
        <v>100.35</v>
      </c>
      <c r="I711" s="16">
        <v>1.887</v>
      </c>
      <c r="J711" s="1">
        <v>25.0</v>
      </c>
      <c r="K711" s="16">
        <f t="shared" si="5"/>
        <v>117.1170036</v>
      </c>
      <c r="L711" s="20">
        <f t="shared" si="6"/>
        <v>79769.47536</v>
      </c>
      <c r="M711" s="25">
        <f t="shared" si="7"/>
        <v>4.201506857</v>
      </c>
      <c r="N711" s="25">
        <f t="shared" si="8"/>
        <v>19077.90143</v>
      </c>
      <c r="O711" s="25">
        <f t="shared" si="10"/>
        <v>10318458.6</v>
      </c>
    </row>
    <row r="712" ht="15.75" customHeight="1">
      <c r="A712" s="7">
        <v>43076.0</v>
      </c>
      <c r="B712" s="20">
        <v>6.3431501304613E13</v>
      </c>
      <c r="C712" s="16">
        <f t="shared" si="1"/>
        <v>63.4315013</v>
      </c>
      <c r="D712" s="16">
        <f t="shared" si="2"/>
        <v>1.6</v>
      </c>
      <c r="E712" s="16">
        <f t="shared" si="3"/>
        <v>101.4904021</v>
      </c>
      <c r="F712" s="25">
        <f t="shared" si="4"/>
        <v>2435.76965</v>
      </c>
      <c r="G712" s="25">
        <f t="shared" si="12"/>
        <v>168941.1095</v>
      </c>
      <c r="H712" s="26">
        <v>98.29</v>
      </c>
      <c r="I712" s="16">
        <v>1.853</v>
      </c>
      <c r="J712" s="1">
        <v>25.0</v>
      </c>
      <c r="K712" s="16">
        <f t="shared" si="5"/>
        <v>125.3744767</v>
      </c>
      <c r="L712" s="20">
        <f t="shared" si="6"/>
        <v>79565.56935</v>
      </c>
      <c r="M712" s="25">
        <f t="shared" si="7"/>
        <v>4.592004438</v>
      </c>
      <c r="N712" s="25">
        <f t="shared" si="8"/>
        <v>19427.95467</v>
      </c>
      <c r="O712" s="25">
        <f t="shared" si="10"/>
        <v>10337886.56</v>
      </c>
    </row>
    <row r="713" ht="15.75" customHeight="1">
      <c r="A713" s="7">
        <v>43077.0</v>
      </c>
      <c r="B713" s="20">
        <v>7.5355774508434E13</v>
      </c>
      <c r="C713" s="16">
        <f t="shared" si="1"/>
        <v>75.35577451</v>
      </c>
      <c r="D713" s="16">
        <f t="shared" si="2"/>
        <v>1.6</v>
      </c>
      <c r="E713" s="16">
        <f t="shared" si="3"/>
        <v>120.5692392</v>
      </c>
      <c r="F713" s="25">
        <f t="shared" si="4"/>
        <v>2893.661741</v>
      </c>
      <c r="G713" s="25">
        <f t="shared" si="12"/>
        <v>171834.7712</v>
      </c>
      <c r="H713" s="26">
        <v>124.85</v>
      </c>
      <c r="I713" s="16">
        <v>1.577</v>
      </c>
      <c r="J713" s="1">
        <v>25.0</v>
      </c>
      <c r="K713" s="16">
        <f t="shared" si="5"/>
        <v>126.7584602</v>
      </c>
      <c r="L713" s="20">
        <f t="shared" si="6"/>
        <v>118753.9632</v>
      </c>
      <c r="M713" s="25">
        <f t="shared" si="7"/>
        <v>3.655029688</v>
      </c>
      <c r="N713" s="25">
        <f t="shared" si="8"/>
        <v>22828.15472</v>
      </c>
      <c r="O713" s="25">
        <f t="shared" si="10"/>
        <v>10360714.71</v>
      </c>
    </row>
    <row r="714" ht="15.75" customHeight="1">
      <c r="A714" s="7">
        <v>43078.0</v>
      </c>
      <c r="B714" s="20">
        <v>9.4230029574912E13</v>
      </c>
      <c r="C714" s="16">
        <f t="shared" si="1"/>
        <v>94.23002957</v>
      </c>
      <c r="D714" s="16">
        <f t="shared" si="2"/>
        <v>1.6</v>
      </c>
      <c r="E714" s="16">
        <f t="shared" si="3"/>
        <v>150.7680473</v>
      </c>
      <c r="F714" s="25">
        <f t="shared" si="4"/>
        <v>3618.433136</v>
      </c>
      <c r="G714" s="25">
        <f t="shared" si="12"/>
        <v>175453.2043</v>
      </c>
      <c r="H714" s="26">
        <v>155.24</v>
      </c>
      <c r="I714" s="16">
        <v>2.121</v>
      </c>
      <c r="J714" s="1">
        <v>25.0</v>
      </c>
      <c r="K714" s="16">
        <f t="shared" si="5"/>
        <v>213.1860189</v>
      </c>
      <c r="L714" s="20">
        <f t="shared" si="6"/>
        <v>109787.8359</v>
      </c>
      <c r="M714" s="25">
        <f t="shared" si="7"/>
        <v>4.943762356</v>
      </c>
      <c r="N714" s="25">
        <f t="shared" si="8"/>
        <v>16973.12588</v>
      </c>
      <c r="O714" s="25">
        <f t="shared" si="10"/>
        <v>10377687.84</v>
      </c>
    </row>
    <row r="715" ht="15.75" customHeight="1">
      <c r="A715" s="7">
        <v>43079.0</v>
      </c>
      <c r="B715" s="20">
        <v>8.6549169239188E13</v>
      </c>
      <c r="C715" s="16">
        <f t="shared" si="1"/>
        <v>86.54916924</v>
      </c>
      <c r="D715" s="16">
        <f t="shared" si="2"/>
        <v>1.6</v>
      </c>
      <c r="E715" s="16">
        <f t="shared" si="3"/>
        <v>138.4786708</v>
      </c>
      <c r="F715" s="25">
        <f t="shared" si="4"/>
        <v>3323.488099</v>
      </c>
      <c r="G715" s="25">
        <f t="shared" si="12"/>
        <v>178776.6924</v>
      </c>
      <c r="H715" s="26">
        <v>148.66</v>
      </c>
      <c r="I715" s="16">
        <v>1.928</v>
      </c>
      <c r="J715" s="1">
        <v>25.0</v>
      </c>
      <c r="K715" s="16">
        <f t="shared" si="5"/>
        <v>177.9912515</v>
      </c>
      <c r="L715" s="20">
        <f t="shared" si="6"/>
        <v>115658.7137</v>
      </c>
      <c r="M715" s="25">
        <f t="shared" si="7"/>
        <v>4.310295341</v>
      </c>
      <c r="N715" s="25">
        <f t="shared" si="8"/>
        <v>18672.19917</v>
      </c>
      <c r="O715" s="25">
        <f t="shared" si="10"/>
        <v>10396360.04</v>
      </c>
    </row>
    <row r="716" ht="15.75" customHeight="1">
      <c r="A716" s="7">
        <v>43080.0</v>
      </c>
      <c r="B716" s="20">
        <v>8.8683695033708E13</v>
      </c>
      <c r="C716" s="16">
        <f t="shared" si="1"/>
        <v>88.68369503</v>
      </c>
      <c r="D716" s="16">
        <f t="shared" si="2"/>
        <v>1.6</v>
      </c>
      <c r="E716" s="16">
        <f t="shared" si="3"/>
        <v>141.8939121</v>
      </c>
      <c r="F716" s="25">
        <f t="shared" si="4"/>
        <v>3405.453889</v>
      </c>
      <c r="G716" s="25">
        <f t="shared" si="12"/>
        <v>182182.1463</v>
      </c>
      <c r="H716" s="26">
        <v>214.2</v>
      </c>
      <c r="I716" s="16">
        <v>2.008</v>
      </c>
      <c r="J716" s="1">
        <v>25.0</v>
      </c>
      <c r="K716" s="16">
        <f t="shared" si="5"/>
        <v>189.9486503</v>
      </c>
      <c r="L716" s="20">
        <f t="shared" si="6"/>
        <v>160009.9602</v>
      </c>
      <c r="M716" s="25">
        <f t="shared" si="7"/>
        <v>3.19241429</v>
      </c>
      <c r="N716" s="25">
        <f t="shared" si="8"/>
        <v>17928.28685</v>
      </c>
      <c r="O716" s="25">
        <f t="shared" si="10"/>
        <v>10414288.32</v>
      </c>
    </row>
    <row r="717" ht="15.75" customHeight="1">
      <c r="A717" s="7">
        <v>43081.0</v>
      </c>
      <c r="B717" s="20">
        <v>9.6562142255092E13</v>
      </c>
      <c r="C717" s="16">
        <f t="shared" si="1"/>
        <v>96.56214226</v>
      </c>
      <c r="D717" s="16">
        <f t="shared" si="2"/>
        <v>1.6</v>
      </c>
      <c r="E717" s="16">
        <f t="shared" si="3"/>
        <v>154.4994276</v>
      </c>
      <c r="F717" s="25">
        <f t="shared" si="4"/>
        <v>3707.986263</v>
      </c>
      <c r="G717" s="25">
        <f t="shared" si="12"/>
        <v>185890.1326</v>
      </c>
      <c r="H717" s="26">
        <v>316.16</v>
      </c>
      <c r="I717" s="16">
        <v>2.526</v>
      </c>
      <c r="J717" s="1">
        <v>25.0</v>
      </c>
      <c r="K717" s="16">
        <f t="shared" si="5"/>
        <v>260.1770361</v>
      </c>
      <c r="L717" s="20">
        <f t="shared" si="6"/>
        <v>187743.4679</v>
      </c>
      <c r="M717" s="25">
        <f t="shared" si="7"/>
        <v>2.962542162</v>
      </c>
      <c r="N717" s="25">
        <f t="shared" si="8"/>
        <v>14251.78147</v>
      </c>
      <c r="O717" s="25">
        <f t="shared" si="10"/>
        <v>10428540.11</v>
      </c>
    </row>
    <row r="718" ht="15.75" customHeight="1">
      <c r="A718" s="7">
        <v>43082.0</v>
      </c>
      <c r="B718" s="20">
        <v>8.8967725319382E13</v>
      </c>
      <c r="C718" s="16">
        <f t="shared" si="1"/>
        <v>88.96772532</v>
      </c>
      <c r="D718" s="16">
        <f t="shared" si="2"/>
        <v>1.6</v>
      </c>
      <c r="E718" s="16">
        <f t="shared" si="3"/>
        <v>142.3483605</v>
      </c>
      <c r="F718" s="25">
        <f t="shared" si="4"/>
        <v>3416.360652</v>
      </c>
      <c r="G718" s="25">
        <f t="shared" si="12"/>
        <v>189306.4932</v>
      </c>
      <c r="H718" s="26">
        <v>302.6</v>
      </c>
      <c r="I718" s="16">
        <v>2.319</v>
      </c>
      <c r="J718" s="1">
        <v>25.0</v>
      </c>
      <c r="K718" s="16">
        <f t="shared" si="5"/>
        <v>220.0705654</v>
      </c>
      <c r="L718" s="20">
        <f t="shared" si="6"/>
        <v>195730.9185</v>
      </c>
      <c r="M718" s="25">
        <f t="shared" si="7"/>
        <v>2.618156098</v>
      </c>
      <c r="N718" s="25">
        <f t="shared" si="8"/>
        <v>15523.93273</v>
      </c>
      <c r="O718" s="25">
        <f t="shared" si="10"/>
        <v>10444064.04</v>
      </c>
    </row>
    <row r="719" ht="15.75" customHeight="1">
      <c r="A719" s="7">
        <v>43083.0</v>
      </c>
      <c r="B719" s="20">
        <v>9.7494618293255E13</v>
      </c>
      <c r="C719" s="16">
        <f t="shared" si="1"/>
        <v>97.49461829</v>
      </c>
      <c r="D719" s="16">
        <f t="shared" si="2"/>
        <v>1.6</v>
      </c>
      <c r="E719" s="16">
        <f t="shared" si="3"/>
        <v>155.9913893</v>
      </c>
      <c r="F719" s="25">
        <f t="shared" si="4"/>
        <v>3743.793342</v>
      </c>
      <c r="G719" s="25">
        <f t="shared" si="12"/>
        <v>193050.2866</v>
      </c>
      <c r="H719" s="26">
        <v>279.33</v>
      </c>
      <c r="I719" s="16">
        <v>2.286</v>
      </c>
      <c r="J719" s="1">
        <v>25.0</v>
      </c>
      <c r="K719" s="16">
        <f t="shared" si="5"/>
        <v>237.7308772</v>
      </c>
      <c r="L719" s="20">
        <f t="shared" si="6"/>
        <v>183287.4016</v>
      </c>
      <c r="M719" s="25">
        <f t="shared" si="7"/>
        <v>3.063871257</v>
      </c>
      <c r="N719" s="25">
        <f t="shared" si="8"/>
        <v>15748.0315</v>
      </c>
      <c r="O719" s="25">
        <f t="shared" si="10"/>
        <v>10459812.07</v>
      </c>
    </row>
    <row r="720" ht="15.75" customHeight="1">
      <c r="A720" s="7">
        <v>43084.0</v>
      </c>
      <c r="B720" s="20">
        <v>9.467834863239E13</v>
      </c>
      <c r="C720" s="16">
        <f t="shared" si="1"/>
        <v>94.67834863</v>
      </c>
      <c r="D720" s="16">
        <f t="shared" si="2"/>
        <v>1.6</v>
      </c>
      <c r="E720" s="16">
        <f t="shared" si="3"/>
        <v>151.4853578</v>
      </c>
      <c r="F720" s="25">
        <f t="shared" si="4"/>
        <v>3635.648587</v>
      </c>
      <c r="G720" s="25">
        <f t="shared" si="12"/>
        <v>196685.9352</v>
      </c>
      <c r="H720" s="26">
        <v>299.78</v>
      </c>
      <c r="I720" s="16">
        <v>2.353</v>
      </c>
      <c r="J720" s="1">
        <v>25.0</v>
      </c>
      <c r="K720" s="16">
        <f t="shared" si="5"/>
        <v>237.6300313</v>
      </c>
      <c r="L720" s="20">
        <f t="shared" si="6"/>
        <v>191104.9724</v>
      </c>
      <c r="M720" s="25">
        <f t="shared" si="7"/>
        <v>2.853653054</v>
      </c>
      <c r="N720" s="25">
        <f t="shared" si="8"/>
        <v>15299.61751</v>
      </c>
      <c r="O720" s="25">
        <f t="shared" si="10"/>
        <v>10475111.69</v>
      </c>
    </row>
    <row r="721" ht="15.75" customHeight="1">
      <c r="A721" s="7">
        <v>43085.0</v>
      </c>
      <c r="B721" s="20">
        <v>1.0354027766102E14</v>
      </c>
      <c r="C721" s="16">
        <f t="shared" si="1"/>
        <v>103.5402777</v>
      </c>
      <c r="D721" s="16">
        <f t="shared" si="2"/>
        <v>1.6</v>
      </c>
      <c r="E721" s="16">
        <f t="shared" si="3"/>
        <v>165.6644443</v>
      </c>
      <c r="F721" s="25">
        <f t="shared" si="4"/>
        <v>3975.946662</v>
      </c>
      <c r="G721" s="25">
        <f t="shared" si="12"/>
        <v>200661.8818</v>
      </c>
      <c r="H721" s="26">
        <v>298.97</v>
      </c>
      <c r="I721" s="16">
        <v>2.108</v>
      </c>
      <c r="J721" s="1">
        <v>25.0</v>
      </c>
      <c r="K721" s="16">
        <f t="shared" si="5"/>
        <v>232.8137657</v>
      </c>
      <c r="L721" s="20">
        <f t="shared" si="6"/>
        <v>212739.5636</v>
      </c>
      <c r="M721" s="25">
        <f t="shared" si="7"/>
        <v>2.803390161</v>
      </c>
      <c r="N721" s="25">
        <f t="shared" si="8"/>
        <v>17077.79886</v>
      </c>
      <c r="O721" s="25">
        <f t="shared" si="10"/>
        <v>10492189.49</v>
      </c>
    </row>
    <row r="722" ht="15.75" customHeight="1">
      <c r="A722" s="7">
        <v>43086.0</v>
      </c>
      <c r="B722" s="20">
        <v>1.0332966341468E14</v>
      </c>
      <c r="C722" s="16">
        <f t="shared" si="1"/>
        <v>103.3296634</v>
      </c>
      <c r="D722" s="16">
        <f t="shared" si="2"/>
        <v>1.6</v>
      </c>
      <c r="E722" s="16">
        <f t="shared" si="3"/>
        <v>165.3274615</v>
      </c>
      <c r="F722" s="25">
        <f t="shared" si="4"/>
        <v>3967.859075</v>
      </c>
      <c r="G722" s="25">
        <f t="shared" si="12"/>
        <v>204629.7409</v>
      </c>
      <c r="H722" s="26">
        <v>318.72</v>
      </c>
      <c r="I722" s="16">
        <v>2.376</v>
      </c>
      <c r="J722" s="1">
        <v>25.0</v>
      </c>
      <c r="K722" s="16">
        <f t="shared" si="5"/>
        <v>261.878699</v>
      </c>
      <c r="L722" s="20">
        <f t="shared" si="6"/>
        <v>201212.1212</v>
      </c>
      <c r="M722" s="25">
        <f t="shared" si="7"/>
        <v>2.957967232</v>
      </c>
      <c r="N722" s="25">
        <f t="shared" si="8"/>
        <v>15151.51515</v>
      </c>
      <c r="O722" s="25">
        <f t="shared" si="10"/>
        <v>10507341</v>
      </c>
    </row>
    <row r="723" ht="15.75" customHeight="1">
      <c r="A723" s="7">
        <v>43087.0</v>
      </c>
      <c r="B723" s="20">
        <v>1.0398290852865E14</v>
      </c>
      <c r="C723" s="16">
        <f t="shared" si="1"/>
        <v>103.9829085</v>
      </c>
      <c r="D723" s="16">
        <f t="shared" si="2"/>
        <v>1.6</v>
      </c>
      <c r="E723" s="16">
        <f t="shared" si="3"/>
        <v>166.3726536</v>
      </c>
      <c r="F723" s="25">
        <f t="shared" si="4"/>
        <v>3992.943688</v>
      </c>
      <c r="G723" s="25">
        <f t="shared" si="12"/>
        <v>208622.6846</v>
      </c>
      <c r="H723" s="26">
        <v>358.34</v>
      </c>
      <c r="I723" s="16">
        <v>2.384</v>
      </c>
      <c r="J723" s="1">
        <v>25.0</v>
      </c>
      <c r="K723" s="16">
        <f t="shared" si="5"/>
        <v>264.4216042</v>
      </c>
      <c r="L723" s="20">
        <f t="shared" si="6"/>
        <v>225465.604</v>
      </c>
      <c r="M723" s="25">
        <f t="shared" si="7"/>
        <v>2.656465299</v>
      </c>
      <c r="N723" s="25">
        <f t="shared" si="8"/>
        <v>15100.67114</v>
      </c>
      <c r="O723" s="25">
        <f t="shared" si="10"/>
        <v>10522441.67</v>
      </c>
    </row>
    <row r="724" ht="15.75" customHeight="1">
      <c r="A724" s="7">
        <v>43088.0</v>
      </c>
      <c r="B724" s="20">
        <v>9.5437113030014E13</v>
      </c>
      <c r="C724" s="16">
        <f t="shared" si="1"/>
        <v>95.43711303</v>
      </c>
      <c r="D724" s="16">
        <f t="shared" si="2"/>
        <v>1.6</v>
      </c>
      <c r="E724" s="16">
        <f t="shared" si="3"/>
        <v>152.6993808</v>
      </c>
      <c r="F724" s="25">
        <f t="shared" si="4"/>
        <v>3664.78514</v>
      </c>
      <c r="G724" s="25">
        <f t="shared" si="12"/>
        <v>212287.4697</v>
      </c>
      <c r="H724" s="26">
        <v>350.25</v>
      </c>
      <c r="I724" s="16">
        <v>2.682</v>
      </c>
      <c r="J724" s="1">
        <v>25.0</v>
      </c>
      <c r="K724" s="16">
        <f t="shared" si="5"/>
        <v>273.026493</v>
      </c>
      <c r="L724" s="20">
        <f t="shared" si="6"/>
        <v>195889.2617</v>
      </c>
      <c r="M724" s="25">
        <f t="shared" si="7"/>
        <v>2.806268022</v>
      </c>
      <c r="N724" s="25">
        <f t="shared" si="8"/>
        <v>13422.81879</v>
      </c>
      <c r="O724" s="25">
        <f t="shared" si="10"/>
        <v>10535864.49</v>
      </c>
    </row>
    <row r="725" ht="15.75" customHeight="1">
      <c r="A725" s="7">
        <v>43089.0</v>
      </c>
      <c r="B725" s="20">
        <v>9.6423520110305E13</v>
      </c>
      <c r="C725" s="16">
        <f t="shared" si="1"/>
        <v>96.42352011</v>
      </c>
      <c r="D725" s="16">
        <f t="shared" si="2"/>
        <v>1.6</v>
      </c>
      <c r="E725" s="16">
        <f t="shared" si="3"/>
        <v>154.2776322</v>
      </c>
      <c r="F725" s="25">
        <f t="shared" si="4"/>
        <v>3702.663172</v>
      </c>
      <c r="G725" s="25">
        <f t="shared" si="12"/>
        <v>215990.1329</v>
      </c>
      <c r="H725" s="26">
        <v>314.62</v>
      </c>
      <c r="I725" s="16">
        <v>2.558</v>
      </c>
      <c r="J725" s="1">
        <v>25.0</v>
      </c>
      <c r="K725" s="16">
        <f t="shared" si="5"/>
        <v>263.0947887</v>
      </c>
      <c r="L725" s="20">
        <f t="shared" si="6"/>
        <v>184491.7905</v>
      </c>
      <c r="M725" s="25">
        <f t="shared" si="7"/>
        <v>3.010429214</v>
      </c>
      <c r="N725" s="25">
        <f t="shared" si="8"/>
        <v>14073.49492</v>
      </c>
      <c r="O725" s="25">
        <f t="shared" si="10"/>
        <v>10549937.99</v>
      </c>
    </row>
    <row r="726" ht="15.75" customHeight="1">
      <c r="A726" s="7">
        <v>43090.0</v>
      </c>
      <c r="B726" s="20">
        <v>1.0234452238806E14</v>
      </c>
      <c r="C726" s="16">
        <f t="shared" si="1"/>
        <v>102.3445224</v>
      </c>
      <c r="D726" s="16">
        <f t="shared" si="2"/>
        <v>1.6</v>
      </c>
      <c r="E726" s="16">
        <f t="shared" si="3"/>
        <v>163.7512358</v>
      </c>
      <c r="F726" s="25">
        <f t="shared" si="4"/>
        <v>3930.02966</v>
      </c>
      <c r="G726" s="25">
        <f t="shared" si="12"/>
        <v>219920.1626</v>
      </c>
      <c r="H726" s="26">
        <v>317.46</v>
      </c>
      <c r="I726" s="16">
        <v>2.553</v>
      </c>
      <c r="J726" s="1">
        <v>25.0</v>
      </c>
      <c r="K726" s="16">
        <f t="shared" si="5"/>
        <v>278.7046034</v>
      </c>
      <c r="L726" s="20">
        <f t="shared" si="6"/>
        <v>186521.7391</v>
      </c>
      <c r="M726" s="25">
        <f t="shared" si="7"/>
        <v>3.160513363</v>
      </c>
      <c r="N726" s="25">
        <f t="shared" si="8"/>
        <v>14101.05758</v>
      </c>
      <c r="O726" s="25">
        <f t="shared" si="10"/>
        <v>10564039.04</v>
      </c>
    </row>
    <row r="727" ht="15.75" customHeight="1">
      <c r="A727" s="7">
        <v>43091.0</v>
      </c>
      <c r="B727" s="20">
        <v>9.8442511607319E13</v>
      </c>
      <c r="C727" s="16">
        <f t="shared" si="1"/>
        <v>98.44251161</v>
      </c>
      <c r="D727" s="16">
        <f t="shared" si="2"/>
        <v>1.6</v>
      </c>
      <c r="E727" s="16">
        <f t="shared" si="3"/>
        <v>157.5080186</v>
      </c>
      <c r="F727" s="25">
        <f t="shared" si="4"/>
        <v>3780.192446</v>
      </c>
      <c r="G727" s="25">
        <f t="shared" si="12"/>
        <v>223700.355</v>
      </c>
      <c r="H727" s="26">
        <v>264.93</v>
      </c>
      <c r="I727" s="16">
        <v>2.412</v>
      </c>
      <c r="J727" s="5">
        <v>25.0</v>
      </c>
      <c r="K727" s="16">
        <f t="shared" si="5"/>
        <v>253.2728939</v>
      </c>
      <c r="L727" s="20">
        <f t="shared" si="6"/>
        <v>164757.4627</v>
      </c>
      <c r="M727" s="25">
        <f t="shared" si="7"/>
        <v>3.441597471</v>
      </c>
      <c r="N727" s="25">
        <f t="shared" si="8"/>
        <v>14925.37313</v>
      </c>
      <c r="O727" s="25">
        <f t="shared" si="10"/>
        <v>10578964.42</v>
      </c>
    </row>
    <row r="728" ht="15.75" customHeight="1">
      <c r="A728" s="7">
        <v>43092.0</v>
      </c>
      <c r="B728" s="20">
        <v>1.0326064780938E14</v>
      </c>
      <c r="C728" s="16">
        <f t="shared" si="1"/>
        <v>103.2606478</v>
      </c>
      <c r="D728" s="16">
        <f t="shared" si="2"/>
        <v>1.6</v>
      </c>
      <c r="E728" s="16">
        <f t="shared" si="3"/>
        <v>165.2170365</v>
      </c>
      <c r="F728" s="25">
        <f t="shared" si="4"/>
        <v>3965.208876</v>
      </c>
      <c r="G728" s="25">
        <f t="shared" si="12"/>
        <v>227665.5639</v>
      </c>
      <c r="H728" s="26">
        <v>288.27</v>
      </c>
      <c r="I728" s="16">
        <v>2.384</v>
      </c>
      <c r="J728" s="5">
        <v>25.0</v>
      </c>
      <c r="K728" s="16">
        <f t="shared" si="5"/>
        <v>262.5849433</v>
      </c>
      <c r="L728" s="20">
        <f t="shared" si="6"/>
        <v>181377.9362</v>
      </c>
      <c r="M728" s="25">
        <f t="shared" si="7"/>
        <v>3.279237507</v>
      </c>
      <c r="N728" s="25">
        <f t="shared" si="8"/>
        <v>15100.67114</v>
      </c>
      <c r="O728" s="25">
        <f t="shared" si="10"/>
        <v>10594065.09</v>
      </c>
    </row>
    <row r="729" ht="15.75" customHeight="1">
      <c r="A729" s="7">
        <v>43093.0</v>
      </c>
      <c r="B729" s="20">
        <v>1.0445959225674E14</v>
      </c>
      <c r="C729" s="16">
        <f t="shared" si="1"/>
        <v>104.4595923</v>
      </c>
      <c r="D729" s="16">
        <f t="shared" si="2"/>
        <v>1.6</v>
      </c>
      <c r="E729" s="16">
        <f t="shared" si="3"/>
        <v>167.1353476</v>
      </c>
      <c r="F729" s="25">
        <f t="shared" si="4"/>
        <v>4011.248343</v>
      </c>
      <c r="G729" s="25">
        <f t="shared" si="12"/>
        <v>231676.8122</v>
      </c>
      <c r="H729" s="26">
        <v>275.98</v>
      </c>
      <c r="I729" s="16">
        <v>2.341</v>
      </c>
      <c r="J729" s="5">
        <v>25.0</v>
      </c>
      <c r="K729" s="16">
        <f t="shared" si="5"/>
        <v>260.8425658</v>
      </c>
      <c r="L729" s="20">
        <f t="shared" si="6"/>
        <v>176834.686</v>
      </c>
      <c r="M729" s="25">
        <f t="shared" si="7"/>
        <v>3.402540898</v>
      </c>
      <c r="N729" s="25">
        <f t="shared" si="8"/>
        <v>15378.04357</v>
      </c>
      <c r="O729" s="25">
        <f t="shared" si="10"/>
        <v>10609443.13</v>
      </c>
    </row>
    <row r="730" ht="15.75" customHeight="1">
      <c r="A730" s="7">
        <v>43094.0</v>
      </c>
      <c r="B730" s="20">
        <v>1.01837043952081E14</v>
      </c>
      <c r="C730" s="16">
        <f t="shared" si="1"/>
        <v>101.837044</v>
      </c>
      <c r="D730" s="16">
        <f t="shared" si="2"/>
        <v>1.6</v>
      </c>
      <c r="E730" s="16">
        <f t="shared" si="3"/>
        <v>162.9392703</v>
      </c>
      <c r="F730" s="25">
        <f t="shared" si="4"/>
        <v>3910.542488</v>
      </c>
      <c r="G730" s="25">
        <f t="shared" si="12"/>
        <v>235587.3547</v>
      </c>
      <c r="H730" s="26">
        <v>273.39</v>
      </c>
      <c r="I730" s="16">
        <v>2.553</v>
      </c>
      <c r="J730" s="5">
        <v>25.0</v>
      </c>
      <c r="K730" s="16">
        <f t="shared" si="5"/>
        <v>277.3226381</v>
      </c>
      <c r="L730" s="20">
        <f t="shared" si="6"/>
        <v>160628.6722</v>
      </c>
      <c r="M730" s="25">
        <f t="shared" si="7"/>
        <v>3.651784985</v>
      </c>
      <c r="N730" s="25">
        <f t="shared" si="8"/>
        <v>14101.05758</v>
      </c>
      <c r="O730" s="25">
        <f t="shared" si="10"/>
        <v>10623544.19</v>
      </c>
    </row>
    <row r="731" ht="15.75" customHeight="1">
      <c r="A731" s="7">
        <v>43095.0</v>
      </c>
      <c r="B731" s="20">
        <v>1.0770990282005E14</v>
      </c>
      <c r="C731" s="16">
        <f t="shared" si="1"/>
        <v>107.7099028</v>
      </c>
      <c r="D731" s="16">
        <f t="shared" si="2"/>
        <v>1.6</v>
      </c>
      <c r="E731" s="16">
        <f t="shared" si="3"/>
        <v>172.3358445</v>
      </c>
      <c r="F731" s="25">
        <f t="shared" si="4"/>
        <v>4136.060268</v>
      </c>
      <c r="G731" s="25">
        <f t="shared" si="12"/>
        <v>239723.415</v>
      </c>
      <c r="H731" s="26">
        <v>286.5</v>
      </c>
      <c r="I731" s="16">
        <v>2.319</v>
      </c>
      <c r="J731" s="5">
        <v>25.0</v>
      </c>
      <c r="K731" s="16">
        <f t="shared" si="5"/>
        <v>266.4312156</v>
      </c>
      <c r="L731" s="20">
        <f t="shared" si="6"/>
        <v>185316.947</v>
      </c>
      <c r="M731" s="25">
        <f t="shared" si="7"/>
        <v>3.347826793</v>
      </c>
      <c r="N731" s="25">
        <f t="shared" si="8"/>
        <v>15523.93273</v>
      </c>
      <c r="O731" s="25">
        <f t="shared" si="10"/>
        <v>10639068.12</v>
      </c>
    </row>
    <row r="732" ht="15.75" customHeight="1">
      <c r="A732" s="7">
        <v>43096.0</v>
      </c>
      <c r="B732" s="20">
        <v>1.0641159034653E14</v>
      </c>
      <c r="C732" s="16">
        <f t="shared" si="1"/>
        <v>106.4115903</v>
      </c>
      <c r="D732" s="16">
        <f t="shared" si="2"/>
        <v>1.6</v>
      </c>
      <c r="E732" s="16">
        <f t="shared" si="3"/>
        <v>170.2585446</v>
      </c>
      <c r="F732" s="25">
        <f t="shared" si="4"/>
        <v>4086.205069</v>
      </c>
      <c r="G732" s="25">
        <f t="shared" si="12"/>
        <v>243809.6201</v>
      </c>
      <c r="H732" s="26">
        <v>272.17</v>
      </c>
      <c r="I732" s="16">
        <v>2.416</v>
      </c>
      <c r="J732" s="5">
        <v>25.0</v>
      </c>
      <c r="K732" s="16">
        <f t="shared" si="5"/>
        <v>274.2297624</v>
      </c>
      <c r="L732" s="20">
        <f t="shared" si="6"/>
        <v>168979.7185</v>
      </c>
      <c r="M732" s="25">
        <f t="shared" si="7"/>
        <v>3.627244534</v>
      </c>
      <c r="N732" s="25">
        <f t="shared" si="8"/>
        <v>14900.66225</v>
      </c>
      <c r="O732" s="25">
        <f t="shared" si="10"/>
        <v>10653968.78</v>
      </c>
    </row>
    <row r="733" ht="15.75" customHeight="1">
      <c r="A733" s="7">
        <v>43097.0</v>
      </c>
      <c r="B733" s="20">
        <v>1.0760704714544E14</v>
      </c>
      <c r="C733" s="16">
        <f t="shared" si="1"/>
        <v>107.6070471</v>
      </c>
      <c r="D733" s="16">
        <f t="shared" si="2"/>
        <v>1.6</v>
      </c>
      <c r="E733" s="16">
        <f t="shared" si="3"/>
        <v>172.1712754</v>
      </c>
      <c r="F733" s="25">
        <f t="shared" si="4"/>
        <v>4132.11061</v>
      </c>
      <c r="G733" s="25">
        <f t="shared" si="12"/>
        <v>247941.7307</v>
      </c>
      <c r="H733" s="26">
        <v>249.93</v>
      </c>
      <c r="I733" s="16">
        <v>2.428</v>
      </c>
      <c r="J733" s="5">
        <v>25.0</v>
      </c>
      <c r="K733" s="16">
        <f t="shared" si="5"/>
        <v>278.6879045</v>
      </c>
      <c r="L733" s="20">
        <f t="shared" si="6"/>
        <v>154404.86</v>
      </c>
      <c r="M733" s="25">
        <f t="shared" si="7"/>
        <v>4.014229809</v>
      </c>
      <c r="N733" s="25">
        <f t="shared" si="8"/>
        <v>14827.01812</v>
      </c>
      <c r="O733" s="25">
        <f t="shared" si="10"/>
        <v>10668795.8</v>
      </c>
    </row>
    <row r="734" ht="15.75" customHeight="1">
      <c r="A734" s="7">
        <v>43098.0</v>
      </c>
      <c r="B734" s="20">
        <v>1.1011894114281E14</v>
      </c>
      <c r="C734" s="16">
        <f t="shared" si="1"/>
        <v>110.1189411</v>
      </c>
      <c r="D734" s="16">
        <f t="shared" si="2"/>
        <v>1.6</v>
      </c>
      <c r="E734" s="16">
        <f t="shared" si="3"/>
        <v>176.1903058</v>
      </c>
      <c r="F734" s="25">
        <f t="shared" si="4"/>
        <v>4228.56734</v>
      </c>
      <c r="G734" s="25">
        <f t="shared" si="12"/>
        <v>252170.298</v>
      </c>
      <c r="H734" s="26">
        <v>245.5</v>
      </c>
      <c r="I734" s="16">
        <v>2.408</v>
      </c>
      <c r="J734" s="5">
        <v>25.0</v>
      </c>
      <c r="K734" s="16">
        <f t="shared" si="5"/>
        <v>282.844171</v>
      </c>
      <c r="L734" s="20">
        <f t="shared" si="6"/>
        <v>152927.7409</v>
      </c>
      <c r="M734" s="25">
        <f t="shared" si="7"/>
        <v>4.147613098</v>
      </c>
      <c r="N734" s="25">
        <f t="shared" si="8"/>
        <v>14950.16611</v>
      </c>
      <c r="O734" s="25">
        <f t="shared" si="10"/>
        <v>10683745.97</v>
      </c>
    </row>
    <row r="735" ht="15.75" customHeight="1">
      <c r="A735" s="7">
        <v>43099.0</v>
      </c>
      <c r="B735" s="20">
        <v>1.0738812564885E14</v>
      </c>
      <c r="C735" s="16">
        <f t="shared" si="1"/>
        <v>107.3881256</v>
      </c>
      <c r="D735" s="16">
        <f t="shared" si="2"/>
        <v>1.6</v>
      </c>
      <c r="E735" s="16">
        <f t="shared" si="3"/>
        <v>171.821001</v>
      </c>
      <c r="F735" s="25">
        <f t="shared" si="4"/>
        <v>4123.704025</v>
      </c>
      <c r="G735" s="25">
        <f t="shared" si="12"/>
        <v>256294.002</v>
      </c>
      <c r="H735" s="26">
        <v>218.96</v>
      </c>
      <c r="I735" s="16">
        <v>2.416</v>
      </c>
      <c r="J735" s="5">
        <v>25.0</v>
      </c>
      <c r="K735" s="16">
        <f t="shared" si="5"/>
        <v>276.746359</v>
      </c>
      <c r="L735" s="20">
        <f t="shared" si="6"/>
        <v>135943.7086</v>
      </c>
      <c r="M735" s="25">
        <f t="shared" si="7"/>
        <v>4.550086283</v>
      </c>
      <c r="N735" s="25">
        <f t="shared" si="8"/>
        <v>14900.66225</v>
      </c>
      <c r="O735" s="25">
        <f t="shared" si="10"/>
        <v>10698646.63</v>
      </c>
    </row>
    <row r="736" ht="15.75" customHeight="1">
      <c r="A736" s="58">
        <v>43100.0</v>
      </c>
      <c r="B736" s="65">
        <v>1.1049886277188E14</v>
      </c>
      <c r="C736" s="16">
        <f t="shared" si="1"/>
        <v>110.4988628</v>
      </c>
      <c r="D736" s="16">
        <f t="shared" si="2"/>
        <v>1.6</v>
      </c>
      <c r="E736" s="16">
        <f t="shared" si="3"/>
        <v>176.7981804</v>
      </c>
      <c r="F736" s="25">
        <f t="shared" si="4"/>
        <v>4243.15633</v>
      </c>
      <c r="G736" s="60">
        <f t="shared" si="12"/>
        <v>260537.1584</v>
      </c>
      <c r="H736" s="63">
        <v>232.1</v>
      </c>
      <c r="I736" s="61">
        <v>2.517</v>
      </c>
      <c r="J736" s="52">
        <v>25.0</v>
      </c>
      <c r="K736" s="16">
        <f t="shared" si="5"/>
        <v>296.6673468</v>
      </c>
      <c r="L736" s="20">
        <f t="shared" si="6"/>
        <v>138319.4279</v>
      </c>
      <c r="M736" s="25">
        <f t="shared" si="7"/>
        <v>4.601475435</v>
      </c>
      <c r="N736" s="25">
        <f t="shared" si="8"/>
        <v>14302.74136</v>
      </c>
      <c r="O736" s="25">
        <f t="shared" si="10"/>
        <v>10712949.37</v>
      </c>
    </row>
    <row r="737" ht="15.75" customHeight="1">
      <c r="A737" s="7">
        <v>43101.0</v>
      </c>
      <c r="B737" s="20">
        <v>1.0533554420864E14</v>
      </c>
      <c r="C737" s="16">
        <f t="shared" si="1"/>
        <v>105.3355442</v>
      </c>
      <c r="D737" s="16">
        <f t="shared" si="2"/>
        <v>1.6</v>
      </c>
      <c r="E737" s="16">
        <f t="shared" si="3"/>
        <v>168.5368707</v>
      </c>
      <c r="F737" s="25">
        <f t="shared" si="4"/>
        <v>4044.884898</v>
      </c>
      <c r="G737" s="25">
        <f>F737</f>
        <v>4044.884898</v>
      </c>
      <c r="H737" s="26">
        <v>229.03</v>
      </c>
      <c r="I737" s="16">
        <v>2.628</v>
      </c>
      <c r="J737" s="1">
        <v>25.0</v>
      </c>
      <c r="K737" s="16">
        <f t="shared" si="5"/>
        <v>295.2765975</v>
      </c>
      <c r="L737" s="20">
        <f t="shared" si="6"/>
        <v>130724.8858</v>
      </c>
      <c r="M737" s="25">
        <f t="shared" si="7"/>
        <v>4.641294813</v>
      </c>
      <c r="N737" s="25">
        <f t="shared" si="8"/>
        <v>13698.63014</v>
      </c>
      <c r="O737" s="25">
        <f t="shared" si="10"/>
        <v>10726648</v>
      </c>
    </row>
    <row r="738" ht="15.75" customHeight="1">
      <c r="A738" s="7">
        <v>43102.0</v>
      </c>
      <c r="B738" s="20">
        <v>1.0421992824607E14</v>
      </c>
      <c r="C738" s="16">
        <f t="shared" si="1"/>
        <v>104.2199282</v>
      </c>
      <c r="D738" s="16">
        <f t="shared" si="2"/>
        <v>1.6</v>
      </c>
      <c r="E738" s="16">
        <f t="shared" si="3"/>
        <v>166.7518852</v>
      </c>
      <c r="F738" s="25">
        <f t="shared" si="4"/>
        <v>4002.045245</v>
      </c>
      <c r="G738" s="25">
        <f t="shared" ref="G738:G917" si="13">F738+G737</f>
        <v>8046.930142</v>
      </c>
      <c r="H738" s="26">
        <v>255.68</v>
      </c>
      <c r="I738" s="16">
        <v>2.595</v>
      </c>
      <c r="J738" s="1">
        <v>25.0</v>
      </c>
      <c r="K738" s="16">
        <f t="shared" si="5"/>
        <v>288.4807614</v>
      </c>
      <c r="L738" s="20">
        <f t="shared" si="6"/>
        <v>147791.9075</v>
      </c>
      <c r="M738" s="25">
        <f t="shared" si="7"/>
        <v>4.061838004</v>
      </c>
      <c r="N738" s="25">
        <f t="shared" si="8"/>
        <v>13872.83237</v>
      </c>
      <c r="O738" s="25">
        <f t="shared" si="10"/>
        <v>10740520.83</v>
      </c>
    </row>
    <row r="739" ht="15.75" customHeight="1">
      <c r="A739" s="7">
        <v>43103.0</v>
      </c>
      <c r="B739" s="20">
        <v>1.1030474608258E14</v>
      </c>
      <c r="C739" s="16">
        <f t="shared" si="1"/>
        <v>110.3047461</v>
      </c>
      <c r="D739" s="16">
        <f t="shared" si="2"/>
        <v>1.6</v>
      </c>
      <c r="E739" s="16">
        <f t="shared" si="3"/>
        <v>176.4875937</v>
      </c>
      <c r="F739" s="25">
        <f t="shared" si="4"/>
        <v>4235.70225</v>
      </c>
      <c r="G739" s="25">
        <f t="shared" si="13"/>
        <v>12282.63239</v>
      </c>
      <c r="H739" s="26">
        <v>245.37</v>
      </c>
      <c r="I739" s="16">
        <v>2.5</v>
      </c>
      <c r="J739" s="1">
        <v>25.0</v>
      </c>
      <c r="K739" s="16">
        <f t="shared" si="5"/>
        <v>294.1459896</v>
      </c>
      <c r="L739" s="20">
        <f t="shared" si="6"/>
        <v>147222</v>
      </c>
      <c r="M739" s="25">
        <f t="shared" si="7"/>
        <v>4.315627674</v>
      </c>
      <c r="N739" s="25">
        <f t="shared" si="8"/>
        <v>14400</v>
      </c>
      <c r="O739" s="25">
        <f t="shared" si="10"/>
        <v>10754920.83</v>
      </c>
    </row>
    <row r="740" ht="15.75" customHeight="1">
      <c r="A740" s="7">
        <v>43104.0</v>
      </c>
      <c r="B740" s="20">
        <v>1.0570397890315E14</v>
      </c>
      <c r="C740" s="16">
        <f t="shared" si="1"/>
        <v>105.7039789</v>
      </c>
      <c r="D740" s="16">
        <f t="shared" si="2"/>
        <v>1.6</v>
      </c>
      <c r="E740" s="16">
        <f t="shared" si="3"/>
        <v>169.1263662</v>
      </c>
      <c r="F740" s="25">
        <f t="shared" si="4"/>
        <v>4059.03279</v>
      </c>
      <c r="G740" s="25">
        <f t="shared" si="13"/>
        <v>16341.66518</v>
      </c>
      <c r="H740" s="26">
        <v>241.37</v>
      </c>
      <c r="I740" s="16">
        <v>2.3</v>
      </c>
      <c r="J740" s="1">
        <v>25.0</v>
      </c>
      <c r="K740" s="16">
        <f t="shared" si="5"/>
        <v>259.3270949</v>
      </c>
      <c r="L740" s="20">
        <f t="shared" si="6"/>
        <v>157415.2174</v>
      </c>
      <c r="M740" s="25">
        <f t="shared" si="7"/>
        <v>3.867827575</v>
      </c>
      <c r="N740" s="25">
        <f t="shared" si="8"/>
        <v>15652.17391</v>
      </c>
      <c r="O740" s="25">
        <f t="shared" si="10"/>
        <v>10770573.01</v>
      </c>
    </row>
    <row r="741" ht="15.75" customHeight="1">
      <c r="A741" s="7">
        <v>43105.0</v>
      </c>
      <c r="B741" s="20">
        <v>1.1405216023908E14</v>
      </c>
      <c r="C741" s="16">
        <f t="shared" si="1"/>
        <v>114.0521602</v>
      </c>
      <c r="D741" s="16">
        <f t="shared" si="2"/>
        <v>1.6</v>
      </c>
      <c r="E741" s="16">
        <f t="shared" si="3"/>
        <v>182.4834564</v>
      </c>
      <c r="F741" s="25">
        <f t="shared" si="4"/>
        <v>4379.602953</v>
      </c>
      <c r="G741" s="25">
        <f t="shared" si="13"/>
        <v>20721.26813</v>
      </c>
      <c r="H741" s="26">
        <v>249.27</v>
      </c>
      <c r="I741" s="16">
        <v>2.531</v>
      </c>
      <c r="J741" s="1">
        <v>25.0</v>
      </c>
      <c r="K741" s="16">
        <f t="shared" si="5"/>
        <v>307.9104187</v>
      </c>
      <c r="L741" s="20">
        <f t="shared" si="6"/>
        <v>147730.1462</v>
      </c>
      <c r="M741" s="25">
        <f t="shared" si="7"/>
        <v>4.446894963</v>
      </c>
      <c r="N741" s="25">
        <f t="shared" si="8"/>
        <v>14223.62702</v>
      </c>
      <c r="O741" s="25">
        <f t="shared" si="10"/>
        <v>10784796.64</v>
      </c>
    </row>
    <row r="742" ht="15.75" customHeight="1">
      <c r="A742" s="7">
        <v>43106.0</v>
      </c>
      <c r="B742" s="20">
        <v>1.0748860681801E14</v>
      </c>
      <c r="C742" s="16">
        <f t="shared" si="1"/>
        <v>107.4886068</v>
      </c>
      <c r="D742" s="16">
        <f t="shared" si="2"/>
        <v>1.6</v>
      </c>
      <c r="E742" s="16">
        <f t="shared" si="3"/>
        <v>171.9817709</v>
      </c>
      <c r="F742" s="25">
        <f t="shared" si="4"/>
        <v>4127.562502</v>
      </c>
      <c r="G742" s="25">
        <f t="shared" si="13"/>
        <v>24848.83064</v>
      </c>
      <c r="H742" s="26">
        <v>296.45</v>
      </c>
      <c r="I742" s="16">
        <v>2.553</v>
      </c>
      <c r="J742" s="1">
        <v>25.0</v>
      </c>
      <c r="K742" s="16">
        <f t="shared" si="5"/>
        <v>292.7129741</v>
      </c>
      <c r="L742" s="20">
        <f t="shared" si="6"/>
        <v>174177.4383</v>
      </c>
      <c r="M742" s="25">
        <f t="shared" si="7"/>
        <v>3.554618677</v>
      </c>
      <c r="N742" s="25">
        <f t="shared" si="8"/>
        <v>14101.05758</v>
      </c>
      <c r="O742" s="25">
        <f t="shared" si="10"/>
        <v>10798897.69</v>
      </c>
    </row>
    <row r="743" ht="15.75" customHeight="1">
      <c r="A743" s="7">
        <v>43107.0</v>
      </c>
      <c r="B743" s="20">
        <v>1.0170909782009E14</v>
      </c>
      <c r="C743" s="16">
        <f t="shared" si="1"/>
        <v>101.7090978</v>
      </c>
      <c r="D743" s="16">
        <f t="shared" si="2"/>
        <v>1.6</v>
      </c>
      <c r="E743" s="16">
        <f t="shared" si="3"/>
        <v>162.7345565</v>
      </c>
      <c r="F743" s="25">
        <f t="shared" si="4"/>
        <v>3905.629356</v>
      </c>
      <c r="G743" s="25">
        <f t="shared" si="13"/>
        <v>28754.45999</v>
      </c>
      <c r="H743" s="26">
        <v>288.45</v>
      </c>
      <c r="I743" s="16">
        <v>2.712</v>
      </c>
      <c r="J743" s="1">
        <v>25.0</v>
      </c>
      <c r="K743" s="16">
        <f t="shared" si="5"/>
        <v>294.2240782</v>
      </c>
      <c r="L743" s="20">
        <f t="shared" si="6"/>
        <v>159540.9292</v>
      </c>
      <c r="M743" s="25">
        <f t="shared" si="7"/>
        <v>3.672063378</v>
      </c>
      <c r="N743" s="25">
        <f t="shared" si="8"/>
        <v>13274.33628</v>
      </c>
      <c r="O743" s="25">
        <f t="shared" si="10"/>
        <v>10812172.03</v>
      </c>
    </row>
    <row r="744" ht="15.75" customHeight="1">
      <c r="A744" s="7">
        <v>43108.0</v>
      </c>
      <c r="B744" s="20">
        <v>1.0068020069632E14</v>
      </c>
      <c r="C744" s="16">
        <f t="shared" si="1"/>
        <v>100.6802007</v>
      </c>
      <c r="D744" s="16">
        <f t="shared" si="2"/>
        <v>1.6</v>
      </c>
      <c r="E744" s="16">
        <f t="shared" si="3"/>
        <v>161.0883211</v>
      </c>
      <c r="F744" s="25">
        <f t="shared" si="4"/>
        <v>3866.119707</v>
      </c>
      <c r="G744" s="25">
        <f t="shared" si="13"/>
        <v>32620.5797</v>
      </c>
      <c r="H744" s="26">
        <v>255.76</v>
      </c>
      <c r="I744" s="16">
        <v>2.567</v>
      </c>
      <c r="J744" s="1">
        <v>25.0</v>
      </c>
      <c r="K744" s="16">
        <f t="shared" si="5"/>
        <v>275.6758135</v>
      </c>
      <c r="L744" s="20">
        <f t="shared" si="6"/>
        <v>149450.7207</v>
      </c>
      <c r="M744" s="25">
        <f t="shared" si="7"/>
        <v>3.880328936</v>
      </c>
      <c r="N744" s="25">
        <f t="shared" si="8"/>
        <v>14024.15271</v>
      </c>
      <c r="O744" s="25">
        <f t="shared" si="10"/>
        <v>10826196.18</v>
      </c>
    </row>
    <row r="745" ht="15.75" customHeight="1">
      <c r="A745" s="7">
        <v>43109.0</v>
      </c>
      <c r="B745" s="20">
        <v>9.8548037046141E13</v>
      </c>
      <c r="C745" s="16">
        <f t="shared" si="1"/>
        <v>98.54803705</v>
      </c>
      <c r="D745" s="16">
        <f t="shared" si="2"/>
        <v>1.6</v>
      </c>
      <c r="E745" s="16">
        <f t="shared" si="3"/>
        <v>157.6768593</v>
      </c>
      <c r="F745" s="25">
        <f t="shared" si="4"/>
        <v>3784.244623</v>
      </c>
      <c r="G745" s="25">
        <f t="shared" si="13"/>
        <v>36404.82432</v>
      </c>
      <c r="H745" s="26">
        <v>247.04</v>
      </c>
      <c r="I745" s="16">
        <v>2.672</v>
      </c>
      <c r="J745" s="1">
        <v>25.0</v>
      </c>
      <c r="K745" s="16">
        <f t="shared" si="5"/>
        <v>280.8750453</v>
      </c>
      <c r="L745" s="20">
        <f t="shared" si="6"/>
        <v>138682.6347</v>
      </c>
      <c r="M745" s="25">
        <f t="shared" si="7"/>
        <v>4.093062513</v>
      </c>
      <c r="N745" s="25">
        <f t="shared" si="8"/>
        <v>13473.05389</v>
      </c>
      <c r="O745" s="25">
        <f t="shared" si="10"/>
        <v>10839669.24</v>
      </c>
    </row>
    <row r="746" ht="15.75" customHeight="1">
      <c r="A746" s="7">
        <v>43110.0</v>
      </c>
      <c r="B746" s="20">
        <v>1.036712669698E14</v>
      </c>
      <c r="C746" s="16">
        <f t="shared" si="1"/>
        <v>103.671267</v>
      </c>
      <c r="D746" s="16">
        <f t="shared" si="2"/>
        <v>1.6</v>
      </c>
      <c r="E746" s="16">
        <f t="shared" si="3"/>
        <v>165.8740272</v>
      </c>
      <c r="F746" s="25">
        <f t="shared" si="4"/>
        <v>3980.976652</v>
      </c>
      <c r="G746" s="25">
        <f t="shared" si="13"/>
        <v>40385.80097</v>
      </c>
      <c r="H746" s="26">
        <v>250.52</v>
      </c>
      <c r="I746" s="16">
        <v>2.595</v>
      </c>
      <c r="J746" s="1">
        <v>25.0</v>
      </c>
      <c r="K746" s="16">
        <f t="shared" si="5"/>
        <v>286.962067</v>
      </c>
      <c r="L746" s="20">
        <f t="shared" si="6"/>
        <v>144809.2486</v>
      </c>
      <c r="M746" s="25">
        <f t="shared" si="7"/>
        <v>4.123676517</v>
      </c>
      <c r="N746" s="25">
        <f t="shared" si="8"/>
        <v>13872.83237</v>
      </c>
      <c r="O746" s="25">
        <f t="shared" si="10"/>
        <v>10853542.07</v>
      </c>
    </row>
    <row r="747" ht="15.75" customHeight="1">
      <c r="A747" s="7">
        <v>43111.0</v>
      </c>
      <c r="B747" s="20">
        <v>1.0135369265233E14</v>
      </c>
      <c r="C747" s="16">
        <f t="shared" si="1"/>
        <v>101.3536927</v>
      </c>
      <c r="D747" s="16">
        <f t="shared" si="2"/>
        <v>1.6</v>
      </c>
      <c r="E747" s="16">
        <f t="shared" si="3"/>
        <v>162.1659082</v>
      </c>
      <c r="F747" s="25">
        <f t="shared" si="4"/>
        <v>3891.981798</v>
      </c>
      <c r="G747" s="25">
        <f t="shared" si="13"/>
        <v>44277.78277</v>
      </c>
      <c r="H747" s="26">
        <v>229.37</v>
      </c>
      <c r="I747" s="16">
        <v>2.453</v>
      </c>
      <c r="J747" s="1">
        <v>25.0</v>
      </c>
      <c r="K747" s="16">
        <f t="shared" si="5"/>
        <v>265.1953153</v>
      </c>
      <c r="L747" s="20">
        <f t="shared" si="6"/>
        <v>140258.8667</v>
      </c>
      <c r="M747" s="25">
        <f t="shared" si="7"/>
        <v>4.162284235</v>
      </c>
      <c r="N747" s="25">
        <f t="shared" si="8"/>
        <v>14675.90705</v>
      </c>
      <c r="O747" s="25">
        <f t="shared" si="10"/>
        <v>10868217.98</v>
      </c>
    </row>
    <row r="748" ht="15.75" customHeight="1">
      <c r="A748" s="7">
        <v>43112.0</v>
      </c>
      <c r="B748" s="20">
        <v>9.9934626562856E13</v>
      </c>
      <c r="C748" s="16">
        <f t="shared" si="1"/>
        <v>99.93462656</v>
      </c>
      <c r="D748" s="16">
        <f t="shared" si="2"/>
        <v>1.6</v>
      </c>
      <c r="E748" s="16">
        <f t="shared" si="3"/>
        <v>159.8954025</v>
      </c>
      <c r="F748" s="25">
        <f t="shared" si="4"/>
        <v>3837.48966</v>
      </c>
      <c r="G748" s="25">
        <f t="shared" si="13"/>
        <v>48115.27243</v>
      </c>
      <c r="H748" s="26">
        <v>236.86</v>
      </c>
      <c r="I748" s="16">
        <v>2.642</v>
      </c>
      <c r="J748" s="1">
        <v>25.0</v>
      </c>
      <c r="K748" s="16">
        <f t="shared" si="5"/>
        <v>281.6291023</v>
      </c>
      <c r="L748" s="20">
        <f t="shared" si="6"/>
        <v>134477.6684</v>
      </c>
      <c r="M748" s="25">
        <f t="shared" si="7"/>
        <v>4.280438944</v>
      </c>
      <c r="N748" s="25">
        <f t="shared" si="8"/>
        <v>13626.04088</v>
      </c>
      <c r="O748" s="25">
        <f t="shared" si="10"/>
        <v>10881844.02</v>
      </c>
    </row>
    <row r="749" ht="15.75" customHeight="1">
      <c r="A749" s="7">
        <v>43113.0</v>
      </c>
      <c r="B749" s="20">
        <v>9.8214898746809E13</v>
      </c>
      <c r="C749" s="16">
        <f t="shared" si="1"/>
        <v>98.21489875</v>
      </c>
      <c r="D749" s="16">
        <f t="shared" si="2"/>
        <v>1.6</v>
      </c>
      <c r="E749" s="16">
        <f t="shared" si="3"/>
        <v>157.143838</v>
      </c>
      <c r="F749" s="25">
        <f t="shared" si="4"/>
        <v>3771.452112</v>
      </c>
      <c r="G749" s="25">
        <f t="shared" si="13"/>
        <v>51886.72454</v>
      </c>
      <c r="H749" s="26">
        <v>259.19</v>
      </c>
      <c r="I749" s="16">
        <v>2.522</v>
      </c>
      <c r="J749" s="1">
        <v>25.0</v>
      </c>
      <c r="K749" s="16">
        <f t="shared" si="5"/>
        <v>264.2111729</v>
      </c>
      <c r="L749" s="20">
        <f t="shared" si="6"/>
        <v>154157.4148</v>
      </c>
      <c r="M749" s="25">
        <f t="shared" si="7"/>
        <v>3.669741204</v>
      </c>
      <c r="N749" s="25">
        <f t="shared" si="8"/>
        <v>14274.38541</v>
      </c>
      <c r="O749" s="25">
        <f t="shared" si="10"/>
        <v>10896118.4</v>
      </c>
    </row>
    <row r="750" ht="15.75" customHeight="1">
      <c r="A750" s="7">
        <v>43114.0</v>
      </c>
      <c r="B750" s="20">
        <v>1.0680507983214E14</v>
      </c>
      <c r="C750" s="16">
        <f t="shared" si="1"/>
        <v>106.8050798</v>
      </c>
      <c r="D750" s="16">
        <f t="shared" si="2"/>
        <v>1.6</v>
      </c>
      <c r="E750" s="16">
        <f t="shared" si="3"/>
        <v>170.8881277</v>
      </c>
      <c r="F750" s="25">
        <f t="shared" si="4"/>
        <v>4101.315066</v>
      </c>
      <c r="G750" s="25">
        <f t="shared" si="13"/>
        <v>55988.03961</v>
      </c>
      <c r="H750" s="26">
        <v>238.68</v>
      </c>
      <c r="I750" s="16">
        <v>2.286</v>
      </c>
      <c r="J750" s="1">
        <v>25.0</v>
      </c>
      <c r="K750" s="16">
        <f t="shared" si="5"/>
        <v>260.4335067</v>
      </c>
      <c r="L750" s="20">
        <f t="shared" si="6"/>
        <v>156614.1732</v>
      </c>
      <c r="M750" s="25">
        <f t="shared" si="7"/>
        <v>3.928107189</v>
      </c>
      <c r="N750" s="25">
        <f t="shared" si="8"/>
        <v>15748.0315</v>
      </c>
      <c r="O750" s="25">
        <f t="shared" si="10"/>
        <v>10911866.43</v>
      </c>
    </row>
    <row r="751" ht="15.75" customHeight="1">
      <c r="A751" s="7">
        <v>43115.0</v>
      </c>
      <c r="B751" s="20">
        <v>1.0672215360158E14</v>
      </c>
      <c r="C751" s="16">
        <f t="shared" si="1"/>
        <v>106.7221536</v>
      </c>
      <c r="D751" s="16">
        <f t="shared" si="2"/>
        <v>1.6</v>
      </c>
      <c r="E751" s="16">
        <f t="shared" si="3"/>
        <v>170.7554458</v>
      </c>
      <c r="F751" s="25">
        <f t="shared" si="4"/>
        <v>4098.130698</v>
      </c>
      <c r="G751" s="25">
        <f t="shared" si="13"/>
        <v>60086.17031</v>
      </c>
      <c r="H751" s="26">
        <v>232.77</v>
      </c>
      <c r="I751" s="16">
        <v>2.576</v>
      </c>
      <c r="J751" s="1">
        <v>25.0</v>
      </c>
      <c r="K751" s="16">
        <f t="shared" si="5"/>
        <v>293.2440189</v>
      </c>
      <c r="L751" s="20">
        <f t="shared" si="6"/>
        <v>135541.5373</v>
      </c>
      <c r="M751" s="25">
        <f t="shared" si="7"/>
        <v>4.535285767</v>
      </c>
      <c r="N751" s="25">
        <f t="shared" si="8"/>
        <v>13975.15528</v>
      </c>
      <c r="O751" s="25">
        <f t="shared" si="10"/>
        <v>10925841.59</v>
      </c>
    </row>
    <row r="752" ht="15.75" customHeight="1">
      <c r="A752" s="7">
        <v>43116.0</v>
      </c>
      <c r="B752" s="20">
        <v>1.0342494558848E14</v>
      </c>
      <c r="C752" s="16">
        <f t="shared" si="1"/>
        <v>103.4249456</v>
      </c>
      <c r="D752" s="16">
        <f t="shared" si="2"/>
        <v>1.6</v>
      </c>
      <c r="E752" s="16">
        <f t="shared" si="3"/>
        <v>165.4799129</v>
      </c>
      <c r="F752" s="25">
        <f t="shared" si="4"/>
        <v>3971.517911</v>
      </c>
      <c r="G752" s="25">
        <f t="shared" si="13"/>
        <v>64057.68822</v>
      </c>
      <c r="H752" s="26">
        <v>188.33</v>
      </c>
      <c r="I752" s="16">
        <v>2.345</v>
      </c>
      <c r="J752" s="1">
        <v>25.0</v>
      </c>
      <c r="K752" s="16">
        <f t="shared" si="5"/>
        <v>258.7002639</v>
      </c>
      <c r="L752" s="20">
        <f t="shared" si="6"/>
        <v>120466.951</v>
      </c>
      <c r="M752" s="25">
        <f t="shared" si="7"/>
        <v>4.945154516</v>
      </c>
      <c r="N752" s="25">
        <f t="shared" si="8"/>
        <v>15351.81237</v>
      </c>
      <c r="O752" s="25">
        <f t="shared" si="10"/>
        <v>10941193.4</v>
      </c>
    </row>
    <row r="753" ht="15.75" customHeight="1">
      <c r="A753" s="7">
        <v>43117.0</v>
      </c>
      <c r="B753" s="20">
        <v>1.0706283809105E14</v>
      </c>
      <c r="C753" s="16">
        <f t="shared" si="1"/>
        <v>107.0628381</v>
      </c>
      <c r="D753" s="16">
        <f t="shared" si="2"/>
        <v>1.6</v>
      </c>
      <c r="E753" s="16">
        <f t="shared" si="3"/>
        <v>171.3005409</v>
      </c>
      <c r="F753" s="25">
        <f t="shared" si="4"/>
        <v>4111.212983</v>
      </c>
      <c r="G753" s="25">
        <f t="shared" si="13"/>
        <v>68168.9012</v>
      </c>
      <c r="H753" s="26">
        <v>186.52</v>
      </c>
      <c r="I753" s="16">
        <v>2.384</v>
      </c>
      <c r="J753" s="1">
        <v>25.0</v>
      </c>
      <c r="K753" s="16">
        <f t="shared" si="5"/>
        <v>272.2536597</v>
      </c>
      <c r="L753" s="20">
        <f t="shared" si="6"/>
        <v>117357.3826</v>
      </c>
      <c r="M753" s="25">
        <f t="shared" si="7"/>
        <v>5.254735015</v>
      </c>
      <c r="N753" s="25">
        <f t="shared" si="8"/>
        <v>15100.67114</v>
      </c>
      <c r="O753" s="25">
        <f t="shared" si="10"/>
        <v>10956294.07</v>
      </c>
    </row>
    <row r="754" ht="15.75" customHeight="1">
      <c r="A754" s="7">
        <v>43118.0</v>
      </c>
      <c r="B754" s="20">
        <v>1.0828656384412E14</v>
      </c>
      <c r="C754" s="16">
        <f t="shared" si="1"/>
        <v>108.2865638</v>
      </c>
      <c r="D754" s="16">
        <f t="shared" si="2"/>
        <v>1.6</v>
      </c>
      <c r="E754" s="16">
        <f t="shared" si="3"/>
        <v>173.2585022</v>
      </c>
      <c r="F754" s="25">
        <f t="shared" si="4"/>
        <v>4158.204052</v>
      </c>
      <c r="G754" s="25">
        <f t="shared" si="13"/>
        <v>72327.10525</v>
      </c>
      <c r="H754" s="26">
        <v>192.84</v>
      </c>
      <c r="I754" s="16">
        <v>2.462</v>
      </c>
      <c r="J754" s="1">
        <v>25.0</v>
      </c>
      <c r="K754" s="16">
        <f t="shared" si="5"/>
        <v>284.3749549</v>
      </c>
      <c r="L754" s="20">
        <f t="shared" si="6"/>
        <v>117489.8457</v>
      </c>
      <c r="M754" s="25">
        <f t="shared" si="7"/>
        <v>5.308804385</v>
      </c>
      <c r="N754" s="25">
        <f t="shared" si="8"/>
        <v>14622.25833</v>
      </c>
      <c r="O754" s="25">
        <f t="shared" si="10"/>
        <v>10970916.33</v>
      </c>
    </row>
    <row r="755" ht="15.75" customHeight="1">
      <c r="A755" s="7">
        <v>43119.0</v>
      </c>
      <c r="B755" s="20">
        <v>1.0671695049774E14</v>
      </c>
      <c r="C755" s="16">
        <f t="shared" si="1"/>
        <v>106.7169505</v>
      </c>
      <c r="D755" s="16">
        <f t="shared" si="2"/>
        <v>1.6</v>
      </c>
      <c r="E755" s="16">
        <f t="shared" si="3"/>
        <v>170.7471208</v>
      </c>
      <c r="F755" s="25">
        <f t="shared" si="4"/>
        <v>4097.930899</v>
      </c>
      <c r="G755" s="25">
        <f t="shared" si="13"/>
        <v>76425.03615</v>
      </c>
      <c r="H755" s="26">
        <v>192.96</v>
      </c>
      <c r="I755" s="16">
        <v>2.441</v>
      </c>
      <c r="J755" s="1">
        <v>25.0</v>
      </c>
      <c r="K755" s="16">
        <f t="shared" si="5"/>
        <v>277.8624812</v>
      </c>
      <c r="L755" s="20">
        <f t="shared" si="6"/>
        <v>118574.3548</v>
      </c>
      <c r="M755" s="25">
        <f t="shared" si="7"/>
        <v>5.184001516</v>
      </c>
      <c r="N755" s="25">
        <f t="shared" si="8"/>
        <v>14748.05408</v>
      </c>
      <c r="O755" s="25">
        <f t="shared" si="10"/>
        <v>10985664.38</v>
      </c>
    </row>
    <row r="756" ht="15.75" customHeight="1">
      <c r="A756" s="7">
        <v>43120.0</v>
      </c>
      <c r="B756" s="20">
        <v>1.1081290814232E14</v>
      </c>
      <c r="C756" s="16">
        <f t="shared" si="1"/>
        <v>110.8129081</v>
      </c>
      <c r="D756" s="16">
        <f t="shared" si="2"/>
        <v>1.6</v>
      </c>
      <c r="E756" s="16">
        <f t="shared" si="3"/>
        <v>177.300653</v>
      </c>
      <c r="F756" s="25">
        <f t="shared" si="4"/>
        <v>4255.215673</v>
      </c>
      <c r="G756" s="25">
        <f t="shared" si="13"/>
        <v>80680.25182</v>
      </c>
      <c r="H756" s="26">
        <v>211.02</v>
      </c>
      <c r="I756" s="16">
        <v>2.487</v>
      </c>
      <c r="J756" s="1">
        <v>25.0</v>
      </c>
      <c r="K756" s="16">
        <f t="shared" si="5"/>
        <v>293.9644827</v>
      </c>
      <c r="L756" s="20">
        <f t="shared" si="6"/>
        <v>127273.8239</v>
      </c>
      <c r="M756" s="25">
        <f t="shared" si="7"/>
        <v>5.015032404</v>
      </c>
      <c r="N756" s="25">
        <f t="shared" si="8"/>
        <v>14475.27141</v>
      </c>
      <c r="O756" s="25">
        <f t="shared" si="10"/>
        <v>11000139.66</v>
      </c>
    </row>
    <row r="757" ht="15.75" customHeight="1">
      <c r="A757" s="7">
        <v>43121.0</v>
      </c>
      <c r="B757" s="20">
        <v>1.0370910737128E14</v>
      </c>
      <c r="C757" s="16">
        <f t="shared" si="1"/>
        <v>103.7091074</v>
      </c>
      <c r="D757" s="16">
        <f t="shared" si="2"/>
        <v>1.6</v>
      </c>
      <c r="E757" s="16">
        <f t="shared" si="3"/>
        <v>165.9345718</v>
      </c>
      <c r="F757" s="25">
        <f t="shared" si="4"/>
        <v>3982.429723</v>
      </c>
      <c r="G757" s="25">
        <f t="shared" si="13"/>
        <v>84662.68155</v>
      </c>
      <c r="H757" s="26">
        <v>190.42</v>
      </c>
      <c r="I757" s="16">
        <v>2.553</v>
      </c>
      <c r="J757" s="1">
        <v>25.0</v>
      </c>
      <c r="K757" s="16">
        <f t="shared" si="5"/>
        <v>282.4206412</v>
      </c>
      <c r="L757" s="20">
        <f t="shared" si="6"/>
        <v>111880.141</v>
      </c>
      <c r="M757" s="25">
        <f t="shared" si="7"/>
        <v>5.339325219</v>
      </c>
      <c r="N757" s="25">
        <f t="shared" si="8"/>
        <v>14101.05758</v>
      </c>
      <c r="O757" s="25">
        <f t="shared" si="10"/>
        <v>11014240.71</v>
      </c>
    </row>
    <row r="758" ht="15.75" customHeight="1">
      <c r="A758" s="7">
        <v>43122.0</v>
      </c>
      <c r="B758" s="20">
        <v>1.0648426574982E14</v>
      </c>
      <c r="C758" s="16">
        <f t="shared" si="1"/>
        <v>106.4842657</v>
      </c>
      <c r="D758" s="16">
        <f t="shared" si="2"/>
        <v>1.6</v>
      </c>
      <c r="E758" s="16">
        <f t="shared" si="3"/>
        <v>170.3748252</v>
      </c>
      <c r="F758" s="25">
        <f t="shared" si="4"/>
        <v>4088.995805</v>
      </c>
      <c r="G758" s="25">
        <f t="shared" si="13"/>
        <v>88751.67735</v>
      </c>
      <c r="H758" s="26">
        <v>180.01</v>
      </c>
      <c r="I758" s="16">
        <v>2.474</v>
      </c>
      <c r="J758" s="1">
        <v>25.0</v>
      </c>
      <c r="K758" s="16">
        <f t="shared" si="5"/>
        <v>281.0048784</v>
      </c>
      <c r="L758" s="20">
        <f t="shared" si="6"/>
        <v>109141.0671</v>
      </c>
      <c r="M758" s="25">
        <f t="shared" si="7"/>
        <v>5.619785357</v>
      </c>
      <c r="N758" s="25">
        <f t="shared" si="8"/>
        <v>14551.33387</v>
      </c>
      <c r="O758" s="25">
        <f t="shared" si="10"/>
        <v>11028792.05</v>
      </c>
    </row>
    <row r="759" ht="15.75" customHeight="1">
      <c r="A759" s="7">
        <v>43123.0</v>
      </c>
      <c r="B759" s="20">
        <v>1.0508817944333E14</v>
      </c>
      <c r="C759" s="16">
        <f t="shared" si="1"/>
        <v>105.0881794</v>
      </c>
      <c r="D759" s="16">
        <f t="shared" si="2"/>
        <v>1.6</v>
      </c>
      <c r="E759" s="16">
        <f t="shared" si="3"/>
        <v>168.1410871</v>
      </c>
      <c r="F759" s="25">
        <f t="shared" si="4"/>
        <v>4035.386091</v>
      </c>
      <c r="G759" s="25">
        <f t="shared" si="13"/>
        <v>92787.06344</v>
      </c>
      <c r="H759" s="26">
        <v>177.81</v>
      </c>
      <c r="I759" s="16">
        <v>2.517</v>
      </c>
      <c r="J759" s="1">
        <v>25.0</v>
      </c>
      <c r="K759" s="16">
        <f t="shared" si="5"/>
        <v>282.1407442</v>
      </c>
      <c r="L759" s="20">
        <f t="shared" si="6"/>
        <v>105965.435</v>
      </c>
      <c r="M759" s="25">
        <f t="shared" si="7"/>
        <v>5.712314712</v>
      </c>
      <c r="N759" s="25">
        <f t="shared" si="8"/>
        <v>14302.74136</v>
      </c>
      <c r="O759" s="25">
        <f t="shared" si="10"/>
        <v>11043094.79</v>
      </c>
    </row>
    <row r="760" ht="15.75" customHeight="1">
      <c r="A760" s="7">
        <v>43124.0</v>
      </c>
      <c r="B760" s="20">
        <v>1.0987295136877E14</v>
      </c>
      <c r="C760" s="16">
        <f t="shared" si="1"/>
        <v>109.8729514</v>
      </c>
      <c r="D760" s="16">
        <f t="shared" si="2"/>
        <v>1.6</v>
      </c>
      <c r="E760" s="16">
        <f t="shared" si="3"/>
        <v>175.7967222</v>
      </c>
      <c r="F760" s="25">
        <f t="shared" si="4"/>
        <v>4219.121333</v>
      </c>
      <c r="G760" s="25">
        <f t="shared" si="13"/>
        <v>97006.18478</v>
      </c>
      <c r="H760" s="26">
        <v>179.99</v>
      </c>
      <c r="I760" s="16">
        <v>2.428</v>
      </c>
      <c r="J760" s="1">
        <v>25.0</v>
      </c>
      <c r="K760" s="16">
        <f t="shared" si="5"/>
        <v>284.5562943</v>
      </c>
      <c r="L760" s="20">
        <f t="shared" si="6"/>
        <v>111196.458</v>
      </c>
      <c r="M760" s="25">
        <f t="shared" si="7"/>
        <v>5.691442078</v>
      </c>
      <c r="N760" s="25">
        <f t="shared" si="8"/>
        <v>14827.01812</v>
      </c>
      <c r="O760" s="25">
        <f t="shared" si="10"/>
        <v>11057921.81</v>
      </c>
    </row>
    <row r="761" ht="15.75" customHeight="1">
      <c r="A761" s="7">
        <v>43125.0</v>
      </c>
      <c r="B761" s="20">
        <v>1.0804248755571E14</v>
      </c>
      <c r="C761" s="16">
        <f t="shared" si="1"/>
        <v>108.0424876</v>
      </c>
      <c r="D761" s="16">
        <f t="shared" si="2"/>
        <v>1.6</v>
      </c>
      <c r="E761" s="16">
        <f t="shared" si="3"/>
        <v>172.8679801</v>
      </c>
      <c r="F761" s="25">
        <f t="shared" si="4"/>
        <v>4148.831522</v>
      </c>
      <c r="G761" s="25">
        <f t="shared" si="13"/>
        <v>101155.0163</v>
      </c>
      <c r="H761" s="26">
        <v>180.27</v>
      </c>
      <c r="I761" s="16">
        <v>2.5</v>
      </c>
      <c r="J761" s="1">
        <v>25.0</v>
      </c>
      <c r="K761" s="16">
        <f t="shared" si="5"/>
        <v>288.1133001</v>
      </c>
      <c r="L761" s="20">
        <f t="shared" si="6"/>
        <v>108162</v>
      </c>
      <c r="M761" s="25">
        <f t="shared" si="7"/>
        <v>5.75363555</v>
      </c>
      <c r="N761" s="25">
        <f t="shared" si="8"/>
        <v>14400</v>
      </c>
      <c r="O761" s="25">
        <f t="shared" si="10"/>
        <v>11072321.81</v>
      </c>
    </row>
    <row r="762" ht="15.75" customHeight="1">
      <c r="A762" s="7">
        <v>43126.0</v>
      </c>
      <c r="B762" s="20">
        <v>1.1228099501632E14</v>
      </c>
      <c r="C762" s="16">
        <f t="shared" si="1"/>
        <v>112.280995</v>
      </c>
      <c r="D762" s="16">
        <f t="shared" si="2"/>
        <v>1.6</v>
      </c>
      <c r="E762" s="16">
        <f t="shared" si="3"/>
        <v>179.649592</v>
      </c>
      <c r="F762" s="25">
        <f t="shared" si="4"/>
        <v>4311.590209</v>
      </c>
      <c r="G762" s="25">
        <f t="shared" si="13"/>
        <v>105466.6065</v>
      </c>
      <c r="H762" s="26">
        <v>176.73</v>
      </c>
      <c r="I762" s="16">
        <v>2.205</v>
      </c>
      <c r="J762" s="1">
        <v>25.0</v>
      </c>
      <c r="K762" s="16">
        <f t="shared" si="5"/>
        <v>264.0849003</v>
      </c>
      <c r="L762" s="20">
        <f t="shared" si="6"/>
        <v>120224.4898</v>
      </c>
      <c r="M762" s="25">
        <f t="shared" si="7"/>
        <v>5.379424212</v>
      </c>
      <c r="N762" s="25">
        <f t="shared" si="8"/>
        <v>16326.53061</v>
      </c>
      <c r="O762" s="25">
        <f t="shared" si="10"/>
        <v>11088648.34</v>
      </c>
    </row>
    <row r="763" ht="15.75" customHeight="1">
      <c r="A763" s="7">
        <v>43127.0</v>
      </c>
      <c r="B763" s="20">
        <v>1.2246154455608E14</v>
      </c>
      <c r="C763" s="16">
        <f t="shared" si="1"/>
        <v>122.4615446</v>
      </c>
      <c r="D763" s="16">
        <f t="shared" si="2"/>
        <v>1.6</v>
      </c>
      <c r="E763" s="16">
        <f t="shared" si="3"/>
        <v>195.9384713</v>
      </c>
      <c r="F763" s="25">
        <f t="shared" si="4"/>
        <v>4702.523311</v>
      </c>
      <c r="G763" s="25">
        <f t="shared" si="13"/>
        <v>110169.1298</v>
      </c>
      <c r="H763" s="26">
        <v>180.89</v>
      </c>
      <c r="I763" s="16">
        <v>2.246</v>
      </c>
      <c r="J763" s="1">
        <v>25.0</v>
      </c>
      <c r="K763" s="16">
        <f t="shared" si="5"/>
        <v>293.3852043</v>
      </c>
      <c r="L763" s="20">
        <f t="shared" si="6"/>
        <v>120808.1033</v>
      </c>
      <c r="M763" s="25">
        <f t="shared" si="7"/>
        <v>5.838834295</v>
      </c>
      <c r="N763" s="25">
        <f t="shared" si="8"/>
        <v>16028.4951</v>
      </c>
      <c r="O763" s="25">
        <f t="shared" si="10"/>
        <v>11104676.83</v>
      </c>
    </row>
    <row r="764" ht="15.75" customHeight="1">
      <c r="A764" s="7">
        <v>43128.0</v>
      </c>
      <c r="B764" s="20">
        <v>1.1115514938406E14</v>
      </c>
      <c r="C764" s="16">
        <f t="shared" si="1"/>
        <v>111.1551494</v>
      </c>
      <c r="D764" s="16">
        <f t="shared" si="2"/>
        <v>1.6</v>
      </c>
      <c r="E764" s="16">
        <f t="shared" si="3"/>
        <v>177.848239</v>
      </c>
      <c r="F764" s="25">
        <f t="shared" si="4"/>
        <v>4268.357736</v>
      </c>
      <c r="G764" s="25">
        <f t="shared" si="13"/>
        <v>114437.4876</v>
      </c>
      <c r="H764" s="26">
        <v>193.87</v>
      </c>
      <c r="I764" s="16">
        <v>2.504</v>
      </c>
      <c r="J764" s="1">
        <v>25.0</v>
      </c>
      <c r="K764" s="16">
        <f t="shared" si="5"/>
        <v>296.8879937</v>
      </c>
      <c r="L764" s="20">
        <f t="shared" si="6"/>
        <v>116136.1821</v>
      </c>
      <c r="M764" s="25">
        <f t="shared" si="7"/>
        <v>5.512955987</v>
      </c>
      <c r="N764" s="25">
        <f t="shared" si="8"/>
        <v>14376.99681</v>
      </c>
      <c r="O764" s="25">
        <f t="shared" si="10"/>
        <v>11119053.83</v>
      </c>
    </row>
    <row r="765" ht="15.75" customHeight="1">
      <c r="A765" s="7">
        <v>43129.0</v>
      </c>
      <c r="B765" s="20">
        <v>1.19641167165656E14</v>
      </c>
      <c r="C765" s="16">
        <f t="shared" si="1"/>
        <v>119.6411672</v>
      </c>
      <c r="D765" s="16">
        <f t="shared" si="2"/>
        <v>1.6</v>
      </c>
      <c r="E765" s="16">
        <f t="shared" si="3"/>
        <v>191.4258675</v>
      </c>
      <c r="F765" s="25">
        <f t="shared" si="4"/>
        <v>4594.220819</v>
      </c>
      <c r="G765" s="25">
        <f t="shared" si="13"/>
        <v>119031.7084</v>
      </c>
      <c r="H765" s="26">
        <v>181.66</v>
      </c>
      <c r="I765" s="16">
        <v>2.308</v>
      </c>
      <c r="J765" s="1">
        <v>25.0</v>
      </c>
      <c r="K765" s="16">
        <f t="shared" si="5"/>
        <v>294.5406014</v>
      </c>
      <c r="L765" s="20">
        <f t="shared" si="6"/>
        <v>118063.2582</v>
      </c>
      <c r="M765" s="25">
        <f t="shared" si="7"/>
        <v>5.836982082</v>
      </c>
      <c r="N765" s="25">
        <f t="shared" si="8"/>
        <v>15597.92028</v>
      </c>
      <c r="O765" s="25">
        <f t="shared" si="10"/>
        <v>11134651.75</v>
      </c>
    </row>
    <row r="766" ht="15.75" customHeight="1">
      <c r="A766" s="7">
        <v>43130.0</v>
      </c>
      <c r="B766" s="20">
        <v>1.2519732466077E14</v>
      </c>
      <c r="C766" s="16">
        <f t="shared" si="1"/>
        <v>125.1973247</v>
      </c>
      <c r="D766" s="16">
        <f t="shared" si="2"/>
        <v>1.6</v>
      </c>
      <c r="E766" s="16">
        <f t="shared" si="3"/>
        <v>200.3157195</v>
      </c>
      <c r="F766" s="25">
        <f t="shared" si="4"/>
        <v>4807.577267</v>
      </c>
      <c r="G766" s="25">
        <f t="shared" si="13"/>
        <v>123839.2856</v>
      </c>
      <c r="H766" s="26">
        <v>165.28</v>
      </c>
      <c r="I766" s="16">
        <v>2.323</v>
      </c>
      <c r="J766" s="1">
        <v>25.0</v>
      </c>
      <c r="K766" s="16">
        <f t="shared" si="5"/>
        <v>310.2222775</v>
      </c>
      <c r="L766" s="20">
        <f t="shared" si="6"/>
        <v>106724.0637</v>
      </c>
      <c r="M766" s="25">
        <f t="shared" si="7"/>
        <v>6.757019598</v>
      </c>
      <c r="N766" s="25">
        <f t="shared" si="8"/>
        <v>15497.20189</v>
      </c>
      <c r="O766" s="25">
        <f t="shared" si="10"/>
        <v>11150148.95</v>
      </c>
    </row>
    <row r="767" ht="15.75" customHeight="1">
      <c r="A767" s="7">
        <v>43131.0</v>
      </c>
      <c r="B767" s="20">
        <v>1.1884098154207E14</v>
      </c>
      <c r="C767" s="16">
        <f t="shared" si="1"/>
        <v>118.8409815</v>
      </c>
      <c r="D767" s="16">
        <f t="shared" si="2"/>
        <v>1.6</v>
      </c>
      <c r="E767" s="16">
        <f t="shared" si="3"/>
        <v>190.1455705</v>
      </c>
      <c r="F767" s="25">
        <f t="shared" si="4"/>
        <v>4563.493691</v>
      </c>
      <c r="G767" s="25">
        <f t="shared" si="13"/>
        <v>128402.7793</v>
      </c>
      <c r="H767" s="26">
        <v>163.35</v>
      </c>
      <c r="I767" s="16">
        <v>2.642</v>
      </c>
      <c r="J767" s="1">
        <v>25.0</v>
      </c>
      <c r="K767" s="16">
        <f t="shared" si="5"/>
        <v>334.9097314</v>
      </c>
      <c r="L767" s="20">
        <f t="shared" si="6"/>
        <v>92742.24073</v>
      </c>
      <c r="M767" s="25">
        <f t="shared" si="7"/>
        <v>7.380930721</v>
      </c>
      <c r="N767" s="25">
        <f t="shared" si="8"/>
        <v>13626.04088</v>
      </c>
      <c r="O767" s="25">
        <f t="shared" si="10"/>
        <v>11163774.99</v>
      </c>
    </row>
    <row r="768" ht="15.75" customHeight="1">
      <c r="A768" s="7">
        <v>43132.0</v>
      </c>
      <c r="B768" s="20">
        <v>1.1771135660034E14</v>
      </c>
      <c r="C768" s="16">
        <f t="shared" si="1"/>
        <v>117.7113566</v>
      </c>
      <c r="D768" s="16">
        <f t="shared" si="2"/>
        <v>1.6</v>
      </c>
      <c r="E768" s="16">
        <f t="shared" si="3"/>
        <v>188.3381706</v>
      </c>
      <c r="F768" s="25">
        <f t="shared" si="4"/>
        <v>4520.116093</v>
      </c>
      <c r="G768" s="25">
        <f t="shared" si="13"/>
        <v>132922.8954</v>
      </c>
      <c r="H768" s="26">
        <v>142.3</v>
      </c>
      <c r="I768" s="16">
        <v>2.297</v>
      </c>
      <c r="J768" s="1">
        <v>25.0</v>
      </c>
      <c r="K768" s="16">
        <f t="shared" si="5"/>
        <v>288.4085185</v>
      </c>
      <c r="L768" s="20">
        <f t="shared" si="6"/>
        <v>92925.55507</v>
      </c>
      <c r="M768" s="25">
        <f t="shared" si="7"/>
        <v>7.296350433</v>
      </c>
      <c r="N768" s="25">
        <f t="shared" si="8"/>
        <v>15672.61646</v>
      </c>
      <c r="O768" s="25">
        <f t="shared" si="10"/>
        <v>11179447.61</v>
      </c>
    </row>
    <row r="769" ht="15.75" customHeight="1">
      <c r="A769" s="7">
        <v>43133.0</v>
      </c>
      <c r="B769" s="20">
        <v>1.2388969371216E14</v>
      </c>
      <c r="C769" s="16">
        <f t="shared" si="1"/>
        <v>123.8896937</v>
      </c>
      <c r="D769" s="16">
        <f t="shared" si="2"/>
        <v>1.6</v>
      </c>
      <c r="E769" s="16">
        <f t="shared" si="3"/>
        <v>198.2235099</v>
      </c>
      <c r="F769" s="25">
        <f t="shared" si="4"/>
        <v>4757.364239</v>
      </c>
      <c r="G769" s="25">
        <f t="shared" si="13"/>
        <v>137680.2597</v>
      </c>
      <c r="H769" s="26">
        <v>131.38</v>
      </c>
      <c r="I769" s="16">
        <v>2.576</v>
      </c>
      <c r="J769" s="1">
        <v>25.0</v>
      </c>
      <c r="K769" s="16">
        <f t="shared" si="5"/>
        <v>340.4158411</v>
      </c>
      <c r="L769" s="20">
        <f t="shared" si="6"/>
        <v>76502.32919</v>
      </c>
      <c r="M769" s="25">
        <f t="shared" si="7"/>
        <v>9.327881168</v>
      </c>
      <c r="N769" s="25">
        <f t="shared" si="8"/>
        <v>13975.15528</v>
      </c>
      <c r="O769" s="25">
        <f t="shared" si="10"/>
        <v>11193422.76</v>
      </c>
    </row>
    <row r="770" ht="15.75" customHeight="1">
      <c r="A770" s="7">
        <v>43134.0</v>
      </c>
      <c r="B770" s="20">
        <v>1.2224203349039E14</v>
      </c>
      <c r="C770" s="16">
        <f t="shared" si="1"/>
        <v>122.2420335</v>
      </c>
      <c r="D770" s="16">
        <f t="shared" si="2"/>
        <v>1.6</v>
      </c>
      <c r="E770" s="16">
        <f t="shared" si="3"/>
        <v>195.5872536</v>
      </c>
      <c r="F770" s="25">
        <f t="shared" si="4"/>
        <v>4694.094086</v>
      </c>
      <c r="G770" s="25">
        <f t="shared" si="13"/>
        <v>142374.3537</v>
      </c>
      <c r="H770" s="26">
        <v>160.25</v>
      </c>
      <c r="I770" s="16">
        <v>2.311</v>
      </c>
      <c r="J770" s="1">
        <v>25.0</v>
      </c>
      <c r="K770" s="16">
        <f t="shared" si="5"/>
        <v>301.334762</v>
      </c>
      <c r="L770" s="20">
        <f t="shared" si="6"/>
        <v>104013.4141</v>
      </c>
      <c r="M770" s="25">
        <f t="shared" si="7"/>
        <v>6.769454872</v>
      </c>
      <c r="N770" s="25">
        <f t="shared" si="8"/>
        <v>15577.672</v>
      </c>
      <c r="O770" s="25">
        <f t="shared" si="10"/>
        <v>11209000.44</v>
      </c>
    </row>
    <row r="771" ht="15.75" customHeight="1">
      <c r="A771" s="7">
        <v>43135.0</v>
      </c>
      <c r="B771" s="20">
        <v>1.268439315629E14</v>
      </c>
      <c r="C771" s="16">
        <f t="shared" si="1"/>
        <v>126.8439316</v>
      </c>
      <c r="D771" s="16">
        <f t="shared" si="2"/>
        <v>1.6</v>
      </c>
      <c r="E771" s="16">
        <f t="shared" si="3"/>
        <v>202.9502905</v>
      </c>
      <c r="F771" s="25">
        <f t="shared" si="4"/>
        <v>4870.806972</v>
      </c>
      <c r="G771" s="25">
        <f t="shared" si="13"/>
        <v>147245.1607</v>
      </c>
      <c r="H771" s="26">
        <v>148.03</v>
      </c>
      <c r="I771" s="16">
        <v>2.4</v>
      </c>
      <c r="J771" s="1">
        <v>25.0</v>
      </c>
      <c r="K771" s="16">
        <f t="shared" si="5"/>
        <v>324.7204648</v>
      </c>
      <c r="L771" s="20">
        <f t="shared" si="6"/>
        <v>92518.75</v>
      </c>
      <c r="M771" s="25">
        <f t="shared" si="7"/>
        <v>7.897005156</v>
      </c>
      <c r="N771" s="25">
        <f t="shared" si="8"/>
        <v>15000</v>
      </c>
      <c r="O771" s="25">
        <f t="shared" si="10"/>
        <v>11224000.44</v>
      </c>
    </row>
    <row r="772" ht="15.75" customHeight="1">
      <c r="A772" s="7">
        <v>43136.0</v>
      </c>
      <c r="B772" s="20">
        <v>1.324721029052E14</v>
      </c>
      <c r="C772" s="16">
        <f t="shared" si="1"/>
        <v>132.4721029</v>
      </c>
      <c r="D772" s="16">
        <f t="shared" si="2"/>
        <v>1.6</v>
      </c>
      <c r="E772" s="16">
        <f t="shared" si="3"/>
        <v>211.9553646</v>
      </c>
      <c r="F772" s="25">
        <f t="shared" si="4"/>
        <v>5086.928752</v>
      </c>
      <c r="G772" s="25">
        <f t="shared" si="13"/>
        <v>152332.0895</v>
      </c>
      <c r="H772" s="26">
        <v>125.33</v>
      </c>
      <c r="I772" s="16">
        <v>2.424</v>
      </c>
      <c r="J772" s="1">
        <v>25.0</v>
      </c>
      <c r="K772" s="16">
        <f t="shared" si="5"/>
        <v>342.5198693</v>
      </c>
      <c r="L772" s="20">
        <f t="shared" si="6"/>
        <v>77555.69307</v>
      </c>
      <c r="M772" s="25">
        <f t="shared" si="7"/>
        <v>9.838598335</v>
      </c>
      <c r="N772" s="25">
        <f t="shared" si="8"/>
        <v>14851.48515</v>
      </c>
      <c r="O772" s="25">
        <f t="shared" si="10"/>
        <v>11238851.92</v>
      </c>
    </row>
    <row r="773" ht="15.75" customHeight="1">
      <c r="A773" s="7">
        <v>43137.0</v>
      </c>
      <c r="B773" s="20">
        <v>1.3337221720031E14</v>
      </c>
      <c r="C773" s="16">
        <f t="shared" si="1"/>
        <v>133.3722172</v>
      </c>
      <c r="D773" s="16">
        <f t="shared" si="2"/>
        <v>1.6</v>
      </c>
      <c r="E773" s="16">
        <f t="shared" si="3"/>
        <v>213.3955475</v>
      </c>
      <c r="F773" s="25">
        <f t="shared" si="4"/>
        <v>5121.49314</v>
      </c>
      <c r="G773" s="25">
        <f t="shared" si="13"/>
        <v>157453.5826</v>
      </c>
      <c r="H773" s="26">
        <v>142.99</v>
      </c>
      <c r="I773" s="16">
        <v>2.212</v>
      </c>
      <c r="J773" s="1">
        <v>25.0</v>
      </c>
      <c r="K773" s="16">
        <f t="shared" si="5"/>
        <v>314.6873007</v>
      </c>
      <c r="L773" s="20">
        <f t="shared" si="6"/>
        <v>96964.28571</v>
      </c>
      <c r="M773" s="25">
        <f t="shared" si="7"/>
        <v>7.92275182</v>
      </c>
      <c r="N773" s="25">
        <f t="shared" si="8"/>
        <v>16274.86438</v>
      </c>
      <c r="O773" s="25">
        <f t="shared" si="10"/>
        <v>11255126.79</v>
      </c>
    </row>
    <row r="774" ht="15.75" customHeight="1">
      <c r="A774" s="7">
        <v>43138.0</v>
      </c>
      <c r="B774" s="20">
        <v>1.3788661894767E14</v>
      </c>
      <c r="C774" s="16">
        <f t="shared" si="1"/>
        <v>137.8866189</v>
      </c>
      <c r="D774" s="16">
        <f t="shared" si="2"/>
        <v>1.6</v>
      </c>
      <c r="E774" s="16">
        <f t="shared" si="3"/>
        <v>220.6185903</v>
      </c>
      <c r="F774" s="25">
        <f t="shared" si="4"/>
        <v>5294.846168</v>
      </c>
      <c r="G774" s="25">
        <f t="shared" si="13"/>
        <v>162748.4288</v>
      </c>
      <c r="H774" s="26">
        <v>138.2</v>
      </c>
      <c r="I774" s="16">
        <v>2.522</v>
      </c>
      <c r="J774" s="1">
        <v>25.0</v>
      </c>
      <c r="K774" s="16">
        <f t="shared" si="5"/>
        <v>370.9333899</v>
      </c>
      <c r="L774" s="20">
        <f t="shared" si="6"/>
        <v>82196.66931</v>
      </c>
      <c r="M774" s="25">
        <f t="shared" si="7"/>
        <v>9.662519562</v>
      </c>
      <c r="N774" s="25">
        <f t="shared" si="8"/>
        <v>14274.38541</v>
      </c>
      <c r="O774" s="25">
        <f t="shared" si="10"/>
        <v>11269401.17</v>
      </c>
    </row>
    <row r="775" ht="15.75" customHeight="1">
      <c r="A775" s="7">
        <v>43139.0</v>
      </c>
      <c r="B775" s="20">
        <v>1.3354211059713E14</v>
      </c>
      <c r="C775" s="16">
        <f t="shared" si="1"/>
        <v>133.5421106</v>
      </c>
      <c r="D775" s="16">
        <f t="shared" si="2"/>
        <v>1.6</v>
      </c>
      <c r="E775" s="16">
        <f t="shared" si="3"/>
        <v>213.667377</v>
      </c>
      <c r="F775" s="25">
        <f t="shared" si="4"/>
        <v>5128.017047</v>
      </c>
      <c r="G775" s="25">
        <f t="shared" si="13"/>
        <v>167876.4458</v>
      </c>
      <c r="H775" s="26">
        <v>149.47</v>
      </c>
      <c r="I775" s="16">
        <v>2.293</v>
      </c>
      <c r="J775" s="1">
        <v>25.0</v>
      </c>
      <c r="K775" s="16">
        <f t="shared" si="5"/>
        <v>326.6261969</v>
      </c>
      <c r="L775" s="20">
        <f t="shared" si="6"/>
        <v>97778.02006</v>
      </c>
      <c r="M775" s="25">
        <f t="shared" si="7"/>
        <v>7.86682484</v>
      </c>
      <c r="N775" s="25">
        <f t="shared" si="8"/>
        <v>15699.95639</v>
      </c>
      <c r="O775" s="25">
        <f t="shared" si="10"/>
        <v>11285101.13</v>
      </c>
    </row>
    <row r="776" ht="15.75" customHeight="1">
      <c r="A776" s="7">
        <v>43140.0</v>
      </c>
      <c r="B776" s="20">
        <v>1.3824503583957E14</v>
      </c>
      <c r="C776" s="16">
        <f t="shared" si="1"/>
        <v>138.2450358</v>
      </c>
      <c r="D776" s="16">
        <f t="shared" si="2"/>
        <v>1.6</v>
      </c>
      <c r="E776" s="16">
        <f t="shared" si="3"/>
        <v>221.1920573</v>
      </c>
      <c r="F776" s="25">
        <f t="shared" si="4"/>
        <v>5308.609376</v>
      </c>
      <c r="G776" s="25">
        <f t="shared" si="13"/>
        <v>173185.0552</v>
      </c>
      <c r="H776" s="26">
        <v>163.95</v>
      </c>
      <c r="I776" s="16">
        <v>2.437</v>
      </c>
      <c r="J776" s="1">
        <v>25.0</v>
      </c>
      <c r="K776" s="16">
        <f t="shared" si="5"/>
        <v>359.3633625</v>
      </c>
      <c r="L776" s="20">
        <f t="shared" si="6"/>
        <v>100913.0078</v>
      </c>
      <c r="M776" s="25">
        <f t="shared" si="7"/>
        <v>7.890869808</v>
      </c>
      <c r="N776" s="25">
        <f t="shared" si="8"/>
        <v>14772.26098</v>
      </c>
      <c r="O776" s="25">
        <f t="shared" si="10"/>
        <v>11299873.39</v>
      </c>
    </row>
    <row r="777" ht="15.75" customHeight="1">
      <c r="A777" s="7">
        <v>43141.0</v>
      </c>
      <c r="B777" s="20">
        <v>1.3141688001239E14</v>
      </c>
      <c r="C777" s="16">
        <f t="shared" si="1"/>
        <v>131.41688</v>
      </c>
      <c r="D777" s="16">
        <f t="shared" si="2"/>
        <v>1.6</v>
      </c>
      <c r="E777" s="16">
        <f t="shared" si="3"/>
        <v>210.267008</v>
      </c>
      <c r="F777" s="25">
        <f t="shared" si="4"/>
        <v>5046.408192</v>
      </c>
      <c r="G777" s="25">
        <f t="shared" si="13"/>
        <v>178231.4634</v>
      </c>
      <c r="H777" s="26">
        <v>155.59</v>
      </c>
      <c r="I777" s="16">
        <v>2.647</v>
      </c>
      <c r="J777" s="1">
        <v>25.0</v>
      </c>
      <c r="K777" s="16">
        <f t="shared" si="5"/>
        <v>371.0511802</v>
      </c>
      <c r="L777" s="20">
        <f t="shared" si="6"/>
        <v>88169.62599</v>
      </c>
      <c r="M777" s="25">
        <f t="shared" si="7"/>
        <v>8.585283428</v>
      </c>
      <c r="N777" s="25">
        <f t="shared" si="8"/>
        <v>13600.30223</v>
      </c>
      <c r="O777" s="25">
        <f t="shared" si="10"/>
        <v>11313473.69</v>
      </c>
    </row>
    <row r="778" ht="15.75" customHeight="1">
      <c r="A778" s="7">
        <v>43142.0</v>
      </c>
      <c r="B778" s="20">
        <v>1.2884976255468E14</v>
      </c>
      <c r="C778" s="16">
        <f t="shared" si="1"/>
        <v>128.8497626</v>
      </c>
      <c r="D778" s="16">
        <f t="shared" si="2"/>
        <v>1.6</v>
      </c>
      <c r="E778" s="16">
        <f t="shared" si="3"/>
        <v>206.1596201</v>
      </c>
      <c r="F778" s="25">
        <f t="shared" si="4"/>
        <v>4947.830882</v>
      </c>
      <c r="G778" s="25">
        <f t="shared" si="13"/>
        <v>183179.2943</v>
      </c>
      <c r="H778" s="26">
        <v>148.99</v>
      </c>
      <c r="I778" s="16">
        <v>2.466</v>
      </c>
      <c r="J778" s="1">
        <v>25.0</v>
      </c>
      <c r="K778" s="16">
        <f t="shared" si="5"/>
        <v>338.9264154</v>
      </c>
      <c r="L778" s="20">
        <f t="shared" si="6"/>
        <v>90626.52068</v>
      </c>
      <c r="M778" s="25">
        <f t="shared" si="7"/>
        <v>8.189375767</v>
      </c>
      <c r="N778" s="25">
        <f t="shared" si="8"/>
        <v>14598.54015</v>
      </c>
      <c r="O778" s="25">
        <f t="shared" si="10"/>
        <v>11328072.23</v>
      </c>
    </row>
    <row r="779" ht="15.75" customHeight="1">
      <c r="A779" s="7">
        <v>43143.0</v>
      </c>
      <c r="B779" s="20">
        <v>1.3785277135516E14</v>
      </c>
      <c r="C779" s="16">
        <f t="shared" si="1"/>
        <v>137.8527714</v>
      </c>
      <c r="D779" s="16">
        <f t="shared" si="2"/>
        <v>1.6</v>
      </c>
      <c r="E779" s="16">
        <f t="shared" si="3"/>
        <v>220.5644342</v>
      </c>
      <c r="F779" s="25">
        <f t="shared" si="4"/>
        <v>5293.54642</v>
      </c>
      <c r="G779" s="25">
        <f t="shared" si="13"/>
        <v>188472.8407</v>
      </c>
      <c r="H779" s="26">
        <v>161.57</v>
      </c>
      <c r="I779" s="16">
        <v>2.462</v>
      </c>
      <c r="J779" s="1">
        <v>25.0</v>
      </c>
      <c r="K779" s="16">
        <f t="shared" si="5"/>
        <v>362.0197579</v>
      </c>
      <c r="L779" s="20">
        <f t="shared" si="6"/>
        <v>98438.26158</v>
      </c>
      <c r="M779" s="25">
        <f t="shared" si="7"/>
        <v>8.066294044</v>
      </c>
      <c r="N779" s="25">
        <f t="shared" si="8"/>
        <v>14622.25833</v>
      </c>
      <c r="O779" s="25">
        <f t="shared" si="10"/>
        <v>11342694.49</v>
      </c>
    </row>
    <row r="780" ht="15.75" customHeight="1">
      <c r="A780" s="7">
        <v>43144.0</v>
      </c>
      <c r="B780" s="20">
        <v>1.3448773163545E14</v>
      </c>
      <c r="C780" s="16">
        <f t="shared" si="1"/>
        <v>134.4877316</v>
      </c>
      <c r="D780" s="16">
        <f t="shared" si="2"/>
        <v>1.6</v>
      </c>
      <c r="E780" s="16">
        <f t="shared" si="3"/>
        <v>215.1803706</v>
      </c>
      <c r="F780" s="25">
        <f t="shared" si="4"/>
        <v>5164.328895</v>
      </c>
      <c r="G780" s="25">
        <f t="shared" si="13"/>
        <v>193637.1696</v>
      </c>
      <c r="H780" s="26">
        <v>159.55</v>
      </c>
      <c r="I780" s="16">
        <v>2.384</v>
      </c>
      <c r="J780" s="1">
        <v>25.0</v>
      </c>
      <c r="K780" s="16">
        <f t="shared" si="5"/>
        <v>341.9933357</v>
      </c>
      <c r="L780" s="20">
        <f t="shared" si="6"/>
        <v>100388.0034</v>
      </c>
      <c r="M780" s="25">
        <f t="shared" si="7"/>
        <v>7.716552858</v>
      </c>
      <c r="N780" s="25">
        <f t="shared" si="8"/>
        <v>15100.67114</v>
      </c>
      <c r="O780" s="25">
        <f t="shared" si="10"/>
        <v>11357795.16</v>
      </c>
    </row>
    <row r="781" ht="15.75" customHeight="1">
      <c r="A781" s="7">
        <v>43145.0</v>
      </c>
      <c r="B781" s="20">
        <v>1.4033076282126E14</v>
      </c>
      <c r="C781" s="16">
        <f t="shared" si="1"/>
        <v>140.3307628</v>
      </c>
      <c r="D781" s="16">
        <f t="shared" si="2"/>
        <v>1.6</v>
      </c>
      <c r="E781" s="16">
        <f t="shared" si="3"/>
        <v>224.5292205</v>
      </c>
      <c r="F781" s="25">
        <f t="shared" si="4"/>
        <v>5388.701292</v>
      </c>
      <c r="G781" s="25">
        <f t="shared" si="13"/>
        <v>199025.8709</v>
      </c>
      <c r="H781" s="26">
        <v>213.36</v>
      </c>
      <c r="I781" s="16">
        <v>2.47</v>
      </c>
      <c r="J781" s="1">
        <v>25.0</v>
      </c>
      <c r="K781" s="16">
        <f t="shared" si="5"/>
        <v>369.7247831</v>
      </c>
      <c r="L781" s="20">
        <f t="shared" si="6"/>
        <v>129570.8502</v>
      </c>
      <c r="M781" s="25">
        <f t="shared" si="7"/>
        <v>6.238325924</v>
      </c>
      <c r="N781" s="25">
        <f t="shared" si="8"/>
        <v>14574.89879</v>
      </c>
      <c r="O781" s="25">
        <f t="shared" si="10"/>
        <v>11372370.06</v>
      </c>
    </row>
    <row r="782" ht="15.75" customHeight="1">
      <c r="A782" s="7">
        <v>43146.0</v>
      </c>
      <c r="B782" s="20">
        <v>1.363084150469E14</v>
      </c>
      <c r="C782" s="16">
        <f t="shared" si="1"/>
        <v>136.308415</v>
      </c>
      <c r="D782" s="16">
        <f t="shared" si="2"/>
        <v>1.6</v>
      </c>
      <c r="E782" s="16">
        <f t="shared" si="3"/>
        <v>218.0934641</v>
      </c>
      <c r="F782" s="25">
        <f t="shared" si="4"/>
        <v>5234.243138</v>
      </c>
      <c r="G782" s="25">
        <f t="shared" si="13"/>
        <v>204260.114</v>
      </c>
      <c r="H782" s="26">
        <v>225.43</v>
      </c>
      <c r="I782" s="16">
        <v>2.466</v>
      </c>
      <c r="J782" s="1">
        <v>25.0</v>
      </c>
      <c r="K782" s="16">
        <f t="shared" si="5"/>
        <v>358.5456549</v>
      </c>
      <c r="L782" s="20">
        <f t="shared" si="6"/>
        <v>137122.871</v>
      </c>
      <c r="M782" s="25">
        <f t="shared" si="7"/>
        <v>5.725787862</v>
      </c>
      <c r="N782" s="25">
        <f t="shared" si="8"/>
        <v>14598.54015</v>
      </c>
      <c r="O782" s="25">
        <f t="shared" si="10"/>
        <v>11386968.6</v>
      </c>
    </row>
    <row r="783" ht="15.75" customHeight="1">
      <c r="A783" s="7">
        <v>43147.0</v>
      </c>
      <c r="B783" s="20">
        <v>1.3963869244639E14</v>
      </c>
      <c r="C783" s="16">
        <f t="shared" si="1"/>
        <v>139.6386924</v>
      </c>
      <c r="D783" s="16">
        <f t="shared" si="2"/>
        <v>1.6</v>
      </c>
      <c r="E783" s="16">
        <f t="shared" si="3"/>
        <v>223.4219079</v>
      </c>
      <c r="F783" s="25">
        <f t="shared" si="4"/>
        <v>5362.12579</v>
      </c>
      <c r="G783" s="25">
        <f t="shared" si="13"/>
        <v>209622.2398</v>
      </c>
      <c r="H783" s="26">
        <v>230.12</v>
      </c>
      <c r="I783" s="16">
        <v>2.478</v>
      </c>
      <c r="J783" s="1">
        <v>25.0</v>
      </c>
      <c r="K783" s="16">
        <f t="shared" si="5"/>
        <v>369.0929919</v>
      </c>
      <c r="L783" s="20">
        <f t="shared" si="6"/>
        <v>139297.8208</v>
      </c>
      <c r="M783" s="25">
        <f t="shared" si="7"/>
        <v>5.774095128</v>
      </c>
      <c r="N783" s="25">
        <f t="shared" si="8"/>
        <v>14527.84504</v>
      </c>
      <c r="O783" s="25">
        <f t="shared" si="10"/>
        <v>11401496.44</v>
      </c>
    </row>
    <row r="784" ht="15.75" customHeight="1">
      <c r="A784" s="7">
        <v>43148.0</v>
      </c>
      <c r="B784" s="20">
        <v>1.4024015772787E14</v>
      </c>
      <c r="C784" s="16">
        <f t="shared" si="1"/>
        <v>140.2401577</v>
      </c>
      <c r="D784" s="16">
        <f t="shared" si="2"/>
        <v>1.6</v>
      </c>
      <c r="E784" s="16">
        <f t="shared" si="3"/>
        <v>224.3842524</v>
      </c>
      <c r="F784" s="25">
        <f t="shared" si="4"/>
        <v>5385.222057</v>
      </c>
      <c r="G784" s="25">
        <f t="shared" si="13"/>
        <v>215007.4619</v>
      </c>
      <c r="H784" s="26">
        <v>229.47</v>
      </c>
      <c r="I784" s="16">
        <v>2.357</v>
      </c>
      <c r="J784" s="1">
        <v>25.0</v>
      </c>
      <c r="K784" s="16">
        <f t="shared" si="5"/>
        <v>352.5824552</v>
      </c>
      <c r="L784" s="20">
        <f t="shared" si="6"/>
        <v>146035.2143</v>
      </c>
      <c r="M784" s="25">
        <f t="shared" si="7"/>
        <v>5.531428242</v>
      </c>
      <c r="N784" s="25">
        <f t="shared" si="8"/>
        <v>15273.65295</v>
      </c>
      <c r="O784" s="25">
        <f t="shared" si="10"/>
        <v>11416770.1</v>
      </c>
    </row>
    <row r="785" ht="15.75" customHeight="1">
      <c r="A785" s="7">
        <v>43149.0</v>
      </c>
      <c r="B785" s="20">
        <v>1.46911179583765E14</v>
      </c>
      <c r="C785" s="16">
        <f t="shared" si="1"/>
        <v>146.9111796</v>
      </c>
      <c r="D785" s="16">
        <f t="shared" si="2"/>
        <v>1.6</v>
      </c>
      <c r="E785" s="16">
        <f t="shared" si="3"/>
        <v>235.0578873</v>
      </c>
      <c r="F785" s="25">
        <f t="shared" si="4"/>
        <v>5641.389296</v>
      </c>
      <c r="G785" s="25">
        <f t="shared" si="13"/>
        <v>220648.8512</v>
      </c>
      <c r="H785" s="26">
        <v>215.74</v>
      </c>
      <c r="I785" s="16">
        <v>2.412</v>
      </c>
      <c r="J785" s="1">
        <v>25.0</v>
      </c>
      <c r="K785" s="16">
        <f t="shared" si="5"/>
        <v>377.9730828</v>
      </c>
      <c r="L785" s="20">
        <f t="shared" si="6"/>
        <v>134166.6667</v>
      </c>
      <c r="M785" s="25">
        <f t="shared" si="7"/>
        <v>6.307143312</v>
      </c>
      <c r="N785" s="25">
        <f t="shared" si="8"/>
        <v>14925.37313</v>
      </c>
      <c r="O785" s="25">
        <f t="shared" si="10"/>
        <v>11431695.47</v>
      </c>
    </row>
    <row r="786" ht="15.75" customHeight="1">
      <c r="A786" s="7">
        <v>43150.0</v>
      </c>
      <c r="B786" s="20">
        <v>1.418157811826E14</v>
      </c>
      <c r="C786" s="16">
        <f t="shared" si="1"/>
        <v>141.8157812</v>
      </c>
      <c r="D786" s="16">
        <f t="shared" si="2"/>
        <v>1.6</v>
      </c>
      <c r="E786" s="16">
        <f t="shared" si="3"/>
        <v>226.9052499</v>
      </c>
      <c r="F786" s="25">
        <f t="shared" si="4"/>
        <v>5445.725997</v>
      </c>
      <c r="G786" s="25">
        <f t="shared" si="13"/>
        <v>226094.5772</v>
      </c>
      <c r="H786" s="26">
        <v>223.06</v>
      </c>
      <c r="I786" s="16">
        <v>2.581</v>
      </c>
      <c r="J786" s="1">
        <v>25.0</v>
      </c>
      <c r="K786" s="16">
        <f t="shared" si="5"/>
        <v>390.4283</v>
      </c>
      <c r="L786" s="20">
        <f t="shared" si="6"/>
        <v>129635.8001</v>
      </c>
      <c r="M786" s="25">
        <f t="shared" si="7"/>
        <v>6.301183</v>
      </c>
      <c r="N786" s="25">
        <f t="shared" si="8"/>
        <v>13948.08214</v>
      </c>
      <c r="O786" s="25">
        <f t="shared" si="10"/>
        <v>11445643.55</v>
      </c>
    </row>
    <row r="787" ht="15.75" customHeight="1">
      <c r="A787" s="7">
        <v>43151.0</v>
      </c>
      <c r="B787" s="20">
        <v>1.4131581741628E14</v>
      </c>
      <c r="C787" s="16">
        <f t="shared" si="1"/>
        <v>141.3158174</v>
      </c>
      <c r="D787" s="16">
        <f t="shared" si="2"/>
        <v>1.6</v>
      </c>
      <c r="E787" s="16">
        <f t="shared" si="3"/>
        <v>226.1053079</v>
      </c>
      <c r="F787" s="25">
        <f t="shared" si="4"/>
        <v>5426.527389</v>
      </c>
      <c r="G787" s="25">
        <f t="shared" si="13"/>
        <v>231521.1046</v>
      </c>
      <c r="H787" s="26">
        <v>232.85</v>
      </c>
      <c r="I787" s="16">
        <v>2.457</v>
      </c>
      <c r="J787" s="1">
        <v>25.0</v>
      </c>
      <c r="K787" s="16">
        <f t="shared" si="5"/>
        <v>370.3604943</v>
      </c>
      <c r="L787" s="20">
        <f t="shared" si="6"/>
        <v>142155.0672</v>
      </c>
      <c r="M787" s="25">
        <f t="shared" si="7"/>
        <v>5.725994329</v>
      </c>
      <c r="N787" s="25">
        <f t="shared" si="8"/>
        <v>14652.01465</v>
      </c>
      <c r="O787" s="25">
        <f t="shared" si="10"/>
        <v>11460295.57</v>
      </c>
    </row>
    <row r="788" ht="15.75" customHeight="1">
      <c r="A788" s="7">
        <v>43152.0</v>
      </c>
      <c r="B788" s="20">
        <v>1.4241701847733E14</v>
      </c>
      <c r="C788" s="16">
        <f t="shared" si="1"/>
        <v>142.4170185</v>
      </c>
      <c r="D788" s="16">
        <f t="shared" si="2"/>
        <v>1.6</v>
      </c>
      <c r="E788" s="16">
        <f t="shared" si="3"/>
        <v>227.8672296</v>
      </c>
      <c r="F788" s="25">
        <f t="shared" si="4"/>
        <v>5468.81351</v>
      </c>
      <c r="G788" s="25">
        <f t="shared" si="13"/>
        <v>236989.9181</v>
      </c>
      <c r="H788" s="26">
        <v>213.35</v>
      </c>
      <c r="I788" s="16">
        <v>2.441</v>
      </c>
      <c r="J788" s="1">
        <v>25.0</v>
      </c>
      <c r="K788" s="16">
        <f t="shared" si="5"/>
        <v>370.8159382</v>
      </c>
      <c r="L788" s="20">
        <f t="shared" si="6"/>
        <v>131104.0557</v>
      </c>
      <c r="M788" s="25">
        <f t="shared" si="7"/>
        <v>6.257030127</v>
      </c>
      <c r="N788" s="25">
        <f t="shared" si="8"/>
        <v>14748.05408</v>
      </c>
      <c r="O788" s="25">
        <f t="shared" si="10"/>
        <v>11475043.62</v>
      </c>
    </row>
    <row r="789" ht="15.75" customHeight="1">
      <c r="A789" s="7">
        <v>43153.0</v>
      </c>
      <c r="B789" s="20">
        <v>1.4516149644711E14</v>
      </c>
      <c r="C789" s="16">
        <f t="shared" si="1"/>
        <v>145.1614964</v>
      </c>
      <c r="D789" s="16">
        <f t="shared" si="2"/>
        <v>1.6</v>
      </c>
      <c r="E789" s="16">
        <f t="shared" si="3"/>
        <v>232.2583943</v>
      </c>
      <c r="F789" s="25">
        <f t="shared" si="4"/>
        <v>5574.201464</v>
      </c>
      <c r="G789" s="25">
        <f t="shared" si="13"/>
        <v>242564.1195</v>
      </c>
      <c r="H789" s="26">
        <v>195.31</v>
      </c>
      <c r="I789" s="16">
        <v>2.432</v>
      </c>
      <c r="J789" s="1">
        <v>25.0</v>
      </c>
      <c r="K789" s="16">
        <f t="shared" si="5"/>
        <v>376.5682766</v>
      </c>
      <c r="L789" s="20">
        <f t="shared" si="6"/>
        <v>120462.5822</v>
      </c>
      <c r="M789" s="25">
        <f t="shared" si="7"/>
        <v>6.94099532</v>
      </c>
      <c r="N789" s="25">
        <f t="shared" si="8"/>
        <v>14802.63158</v>
      </c>
      <c r="O789" s="25">
        <f t="shared" si="10"/>
        <v>11489846.25</v>
      </c>
    </row>
    <row r="790" ht="15.75" customHeight="1">
      <c r="A790" s="7">
        <v>43154.0</v>
      </c>
      <c r="B790" s="20">
        <v>1.4701956012176E14</v>
      </c>
      <c r="C790" s="16">
        <f t="shared" si="1"/>
        <v>147.0195601</v>
      </c>
      <c r="D790" s="16">
        <f t="shared" si="2"/>
        <v>1.6</v>
      </c>
      <c r="E790" s="16">
        <f t="shared" si="3"/>
        <v>235.2312962</v>
      </c>
      <c r="F790" s="25">
        <f t="shared" si="4"/>
        <v>5645.551109</v>
      </c>
      <c r="G790" s="25">
        <f t="shared" si="13"/>
        <v>248209.6706</v>
      </c>
      <c r="H790" s="26">
        <v>209.31</v>
      </c>
      <c r="I790" s="16">
        <v>2.388</v>
      </c>
      <c r="J790" s="1">
        <v>25.0</v>
      </c>
      <c r="K790" s="16">
        <f t="shared" si="5"/>
        <v>374.4882235</v>
      </c>
      <c r="L790" s="20">
        <f t="shared" si="6"/>
        <v>131476.1307</v>
      </c>
      <c r="M790" s="25">
        <f t="shared" si="7"/>
        <v>6.440961276</v>
      </c>
      <c r="N790" s="25">
        <f t="shared" si="8"/>
        <v>15075.37688</v>
      </c>
      <c r="O790" s="25">
        <f t="shared" si="10"/>
        <v>11504921.63</v>
      </c>
    </row>
    <row r="791" ht="15.75" customHeight="1">
      <c r="A791" s="7">
        <v>43155.0</v>
      </c>
      <c r="B791" s="20">
        <v>1.4318993052584E14</v>
      </c>
      <c r="C791" s="16">
        <f t="shared" si="1"/>
        <v>143.1899305</v>
      </c>
      <c r="D791" s="16">
        <f t="shared" si="2"/>
        <v>1.6</v>
      </c>
      <c r="E791" s="16">
        <f t="shared" si="3"/>
        <v>229.1038888</v>
      </c>
      <c r="F791" s="25">
        <f t="shared" si="4"/>
        <v>5498.493332</v>
      </c>
      <c r="G791" s="25">
        <f t="shared" si="13"/>
        <v>253708.164</v>
      </c>
      <c r="H791" s="26">
        <v>209.42</v>
      </c>
      <c r="I791" s="16">
        <v>2.558</v>
      </c>
      <c r="J791" s="1">
        <v>25.0</v>
      </c>
      <c r="K791" s="16">
        <f t="shared" si="5"/>
        <v>390.6984984</v>
      </c>
      <c r="L791" s="20">
        <f t="shared" si="6"/>
        <v>122802.9711</v>
      </c>
      <c r="M791" s="25">
        <f t="shared" si="7"/>
        <v>6.716238155</v>
      </c>
      <c r="N791" s="25">
        <f t="shared" si="8"/>
        <v>14073.49492</v>
      </c>
      <c r="O791" s="25">
        <f t="shared" si="10"/>
        <v>11518995.12</v>
      </c>
    </row>
    <row r="792" ht="15.75" customHeight="1">
      <c r="A792" s="7">
        <v>43156.0</v>
      </c>
      <c r="B792" s="20">
        <v>1.4285440446255E14</v>
      </c>
      <c r="C792" s="16">
        <f t="shared" si="1"/>
        <v>142.8544045</v>
      </c>
      <c r="D792" s="16">
        <f t="shared" si="2"/>
        <v>1.6</v>
      </c>
      <c r="E792" s="16">
        <f t="shared" si="3"/>
        <v>228.5670471</v>
      </c>
      <c r="F792" s="25">
        <f t="shared" si="4"/>
        <v>5485.609131</v>
      </c>
      <c r="G792" s="25">
        <f t="shared" si="13"/>
        <v>259193.7731</v>
      </c>
      <c r="H792" s="26">
        <v>220.48</v>
      </c>
      <c r="I792" s="16">
        <v>2.562</v>
      </c>
      <c r="J792" s="1">
        <v>25.0</v>
      </c>
      <c r="K792" s="16">
        <f t="shared" si="5"/>
        <v>390.3925165</v>
      </c>
      <c r="L792" s="20">
        <f t="shared" si="6"/>
        <v>129086.6511</v>
      </c>
      <c r="M792" s="25">
        <f t="shared" si="7"/>
        <v>6.374333543</v>
      </c>
      <c r="N792" s="25">
        <f t="shared" si="8"/>
        <v>14051.52225</v>
      </c>
      <c r="O792" s="25">
        <f t="shared" si="10"/>
        <v>11533046.65</v>
      </c>
    </row>
    <row r="793" ht="15.75" customHeight="1">
      <c r="A793" s="7">
        <v>43157.0</v>
      </c>
      <c r="B793" s="20">
        <v>1.4095584836586E14</v>
      </c>
      <c r="C793" s="16">
        <f t="shared" si="1"/>
        <v>140.9558484</v>
      </c>
      <c r="D793" s="16">
        <f t="shared" si="2"/>
        <v>1.6</v>
      </c>
      <c r="E793" s="16">
        <f t="shared" si="3"/>
        <v>225.5293574</v>
      </c>
      <c r="F793" s="25">
        <f t="shared" si="4"/>
        <v>5412.704577</v>
      </c>
      <c r="G793" s="25">
        <f t="shared" si="13"/>
        <v>264606.4777</v>
      </c>
      <c r="H793" s="26">
        <v>220.96</v>
      </c>
      <c r="I793" s="16">
        <v>2.496</v>
      </c>
      <c r="J793" s="1">
        <v>25.0</v>
      </c>
      <c r="K793" s="16">
        <f t="shared" si="5"/>
        <v>375.2808507</v>
      </c>
      <c r="L793" s="20">
        <f t="shared" si="6"/>
        <v>132788.4615</v>
      </c>
      <c r="M793" s="25">
        <f t="shared" si="7"/>
        <v>6.114278885</v>
      </c>
      <c r="N793" s="25">
        <f t="shared" si="8"/>
        <v>14423.07692</v>
      </c>
      <c r="O793" s="25">
        <f t="shared" si="10"/>
        <v>11547469.72</v>
      </c>
    </row>
    <row r="794" ht="15.75" customHeight="1">
      <c r="A794" s="7">
        <v>43158.0</v>
      </c>
      <c r="B794" s="20">
        <v>1.4807578480597E14</v>
      </c>
      <c r="C794" s="16">
        <f t="shared" si="1"/>
        <v>148.0757848</v>
      </c>
      <c r="D794" s="16">
        <f t="shared" si="2"/>
        <v>1.6</v>
      </c>
      <c r="E794" s="16">
        <f t="shared" si="3"/>
        <v>236.9212557</v>
      </c>
      <c r="F794" s="25">
        <f t="shared" si="4"/>
        <v>5686.110137</v>
      </c>
      <c r="G794" s="25">
        <f t="shared" si="13"/>
        <v>270292.5878</v>
      </c>
      <c r="H794" s="26">
        <v>216.6</v>
      </c>
      <c r="I794" s="16">
        <v>2.491</v>
      </c>
      <c r="J794" s="1">
        <v>25.0</v>
      </c>
      <c r="K794" s="16">
        <f t="shared" si="5"/>
        <v>393.4472319</v>
      </c>
      <c r="L794" s="20">
        <f t="shared" si="6"/>
        <v>130429.5464</v>
      </c>
      <c r="M794" s="25">
        <f t="shared" si="7"/>
        <v>6.539289174</v>
      </c>
      <c r="N794" s="25">
        <f t="shared" si="8"/>
        <v>14452.0273</v>
      </c>
      <c r="O794" s="25">
        <f t="shared" si="10"/>
        <v>11561921.75</v>
      </c>
    </row>
    <row r="795" ht="15.75" customHeight="1">
      <c r="A795" s="7">
        <v>43159.0</v>
      </c>
      <c r="B795" s="20">
        <v>1.4482398642797E14</v>
      </c>
      <c r="C795" s="16">
        <f t="shared" si="1"/>
        <v>144.8239864</v>
      </c>
      <c r="D795" s="16">
        <f t="shared" si="2"/>
        <v>1.6</v>
      </c>
      <c r="E795" s="16">
        <f t="shared" si="3"/>
        <v>231.7183783</v>
      </c>
      <c r="F795" s="25">
        <f t="shared" si="4"/>
        <v>5561.241079</v>
      </c>
      <c r="G795" s="25">
        <f t="shared" si="13"/>
        <v>275853.8289</v>
      </c>
      <c r="H795" s="26">
        <v>202.9</v>
      </c>
      <c r="I795" s="16">
        <v>2.487</v>
      </c>
      <c r="J795" s="1">
        <v>25.0</v>
      </c>
      <c r="K795" s="16">
        <f t="shared" si="5"/>
        <v>384.1890712</v>
      </c>
      <c r="L795" s="20">
        <f t="shared" si="6"/>
        <v>122376.3571</v>
      </c>
      <c r="M795" s="25">
        <f t="shared" si="7"/>
        <v>6.816563116</v>
      </c>
      <c r="N795" s="25">
        <f t="shared" si="8"/>
        <v>14475.27141</v>
      </c>
      <c r="O795" s="25">
        <f t="shared" si="10"/>
        <v>11576397.02</v>
      </c>
    </row>
    <row r="796" ht="15.75" customHeight="1">
      <c r="A796" s="7">
        <v>43160.0</v>
      </c>
      <c r="B796" s="20">
        <v>1.4345252609241E14</v>
      </c>
      <c r="C796" s="16">
        <f t="shared" si="1"/>
        <v>143.4525261</v>
      </c>
      <c r="D796" s="16">
        <f t="shared" si="2"/>
        <v>1.6</v>
      </c>
      <c r="E796" s="16">
        <f t="shared" si="3"/>
        <v>229.5240417</v>
      </c>
      <c r="F796" s="25">
        <f t="shared" si="4"/>
        <v>5508.577002</v>
      </c>
      <c r="G796" s="25">
        <f t="shared" si="13"/>
        <v>281362.4059</v>
      </c>
      <c r="H796" s="26">
        <v>209.75</v>
      </c>
      <c r="I796" s="16">
        <v>2.504</v>
      </c>
      <c r="J796" s="1">
        <v>25.0</v>
      </c>
      <c r="K796" s="16">
        <f t="shared" si="5"/>
        <v>383.1521337</v>
      </c>
      <c r="L796" s="20">
        <f t="shared" si="6"/>
        <v>125648.9617</v>
      </c>
      <c r="M796" s="25">
        <f t="shared" si="7"/>
        <v>6.576151043</v>
      </c>
      <c r="N796" s="25">
        <f t="shared" si="8"/>
        <v>14376.99681</v>
      </c>
      <c r="O796" s="25">
        <f t="shared" si="10"/>
        <v>11590774.02</v>
      </c>
    </row>
    <row r="797" ht="15.75" customHeight="1">
      <c r="A797" s="7">
        <v>43161.0</v>
      </c>
      <c r="B797" s="20">
        <v>1.4764565121306E14</v>
      </c>
      <c r="C797" s="16">
        <f t="shared" si="1"/>
        <v>147.6456512</v>
      </c>
      <c r="D797" s="16">
        <f t="shared" si="2"/>
        <v>1.6</v>
      </c>
      <c r="E797" s="16">
        <f t="shared" si="3"/>
        <v>236.2330419</v>
      </c>
      <c r="F797" s="25">
        <f t="shared" si="4"/>
        <v>5669.593007</v>
      </c>
      <c r="G797" s="25">
        <f t="shared" si="13"/>
        <v>287031.9989</v>
      </c>
      <c r="H797" s="26">
        <v>212.56</v>
      </c>
      <c r="I797" s="16">
        <v>2.4</v>
      </c>
      <c r="J797" s="1">
        <v>25.0</v>
      </c>
      <c r="K797" s="16">
        <f t="shared" si="5"/>
        <v>377.9728671</v>
      </c>
      <c r="L797" s="20">
        <f t="shared" si="6"/>
        <v>132850</v>
      </c>
      <c r="M797" s="25">
        <f t="shared" si="7"/>
        <v>6.401497561</v>
      </c>
      <c r="N797" s="25">
        <f t="shared" si="8"/>
        <v>15000</v>
      </c>
      <c r="O797" s="25">
        <f t="shared" si="10"/>
        <v>11605774.02</v>
      </c>
    </row>
    <row r="798" ht="15.75" customHeight="1">
      <c r="A798" s="7">
        <v>43162.0</v>
      </c>
      <c r="B798" s="20">
        <v>1.5198895443113E14</v>
      </c>
      <c r="C798" s="16">
        <f t="shared" si="1"/>
        <v>151.9889544</v>
      </c>
      <c r="D798" s="16">
        <f t="shared" si="2"/>
        <v>1.6</v>
      </c>
      <c r="E798" s="16">
        <f t="shared" si="3"/>
        <v>243.1823271</v>
      </c>
      <c r="F798" s="25">
        <f t="shared" si="4"/>
        <v>5836.37585</v>
      </c>
      <c r="G798" s="25">
        <f t="shared" si="13"/>
        <v>292868.3747</v>
      </c>
      <c r="H798" s="26">
        <v>210.64</v>
      </c>
      <c r="I798" s="16">
        <v>2.392</v>
      </c>
      <c r="J798" s="1">
        <v>25.0</v>
      </c>
      <c r="K798" s="16">
        <f t="shared" si="5"/>
        <v>387.7947509</v>
      </c>
      <c r="L798" s="20">
        <f t="shared" si="6"/>
        <v>132090.301</v>
      </c>
      <c r="M798" s="25">
        <f t="shared" si="7"/>
        <v>6.627711277</v>
      </c>
      <c r="N798" s="25">
        <f t="shared" si="8"/>
        <v>15050.16722</v>
      </c>
      <c r="O798" s="25">
        <f t="shared" si="10"/>
        <v>11620824.19</v>
      </c>
    </row>
    <row r="799" ht="15.75" customHeight="1">
      <c r="A799" s="7">
        <v>43163.0</v>
      </c>
      <c r="B799" s="20">
        <v>1.4320798954206E14</v>
      </c>
      <c r="C799" s="16">
        <f t="shared" si="1"/>
        <v>143.2079895</v>
      </c>
      <c r="D799" s="16">
        <f t="shared" si="2"/>
        <v>1.6</v>
      </c>
      <c r="E799" s="16">
        <f t="shared" si="3"/>
        <v>229.1327833</v>
      </c>
      <c r="F799" s="25">
        <f t="shared" si="4"/>
        <v>5499.186798</v>
      </c>
      <c r="G799" s="25">
        <f t="shared" si="13"/>
        <v>298367.5615</v>
      </c>
      <c r="H799" s="26">
        <v>213.8</v>
      </c>
      <c r="I799" s="16">
        <v>2.531</v>
      </c>
      <c r="J799" s="1">
        <v>25.0</v>
      </c>
      <c r="K799" s="16">
        <f t="shared" si="5"/>
        <v>386.623383</v>
      </c>
      <c r="L799" s="20">
        <f t="shared" si="6"/>
        <v>126708.8107</v>
      </c>
      <c r="M799" s="25">
        <f t="shared" si="7"/>
        <v>6.510028899</v>
      </c>
      <c r="N799" s="25">
        <f t="shared" si="8"/>
        <v>14223.62702</v>
      </c>
      <c r="O799" s="25">
        <f t="shared" si="10"/>
        <v>11635047.81</v>
      </c>
    </row>
    <row r="800" ht="15.75" customHeight="1">
      <c r="A800" s="7">
        <v>43164.0</v>
      </c>
      <c r="B800" s="20">
        <v>1.5677769333048E14</v>
      </c>
      <c r="C800" s="16">
        <f t="shared" si="1"/>
        <v>156.7776933</v>
      </c>
      <c r="D800" s="16">
        <f t="shared" si="2"/>
        <v>1.6</v>
      </c>
      <c r="E800" s="16">
        <f t="shared" si="3"/>
        <v>250.8443093</v>
      </c>
      <c r="F800" s="25">
        <f t="shared" si="4"/>
        <v>6020.263424</v>
      </c>
      <c r="G800" s="25">
        <f t="shared" si="13"/>
        <v>304387.825</v>
      </c>
      <c r="H800" s="26">
        <v>211.18</v>
      </c>
      <c r="I800" s="16">
        <v>2.289</v>
      </c>
      <c r="J800" s="1">
        <v>25.0</v>
      </c>
      <c r="K800" s="16">
        <f t="shared" si="5"/>
        <v>382.788416</v>
      </c>
      <c r="L800" s="20">
        <f t="shared" si="6"/>
        <v>138387.9423</v>
      </c>
      <c r="M800" s="25">
        <f t="shared" si="7"/>
        <v>6.525420484</v>
      </c>
      <c r="N800" s="25">
        <f t="shared" si="8"/>
        <v>15727.39187</v>
      </c>
      <c r="O800" s="25">
        <f t="shared" si="10"/>
        <v>11650775.2</v>
      </c>
    </row>
    <row r="801" ht="15.75" customHeight="1">
      <c r="A801" s="7">
        <v>43165.0</v>
      </c>
      <c r="B801" s="20">
        <v>1.6219510437035E14</v>
      </c>
      <c r="C801" s="16">
        <f t="shared" si="1"/>
        <v>162.1951044</v>
      </c>
      <c r="D801" s="16">
        <f t="shared" si="2"/>
        <v>1.6</v>
      </c>
      <c r="E801" s="16">
        <f t="shared" si="3"/>
        <v>259.512167</v>
      </c>
      <c r="F801" s="25">
        <f t="shared" si="4"/>
        <v>6228.292008</v>
      </c>
      <c r="G801" s="25">
        <f t="shared" si="13"/>
        <v>310616.117</v>
      </c>
      <c r="H801" s="26">
        <v>196.6</v>
      </c>
      <c r="I801" s="16">
        <v>2.304</v>
      </c>
      <c r="J801" s="1">
        <v>25.0</v>
      </c>
      <c r="K801" s="16">
        <f t="shared" si="5"/>
        <v>398.6106885</v>
      </c>
      <c r="L801" s="20">
        <f t="shared" si="6"/>
        <v>127994.7917</v>
      </c>
      <c r="M801" s="25">
        <f t="shared" si="7"/>
        <v>7.299076697</v>
      </c>
      <c r="N801" s="25">
        <f t="shared" si="8"/>
        <v>15625</v>
      </c>
      <c r="O801" s="25">
        <f t="shared" si="10"/>
        <v>11666400.2</v>
      </c>
    </row>
    <row r="802" ht="15.75" customHeight="1">
      <c r="A802" s="7">
        <v>43166.0</v>
      </c>
      <c r="B802" s="20">
        <v>1.5986254267082E14</v>
      </c>
      <c r="C802" s="16">
        <f t="shared" si="1"/>
        <v>159.8625427</v>
      </c>
      <c r="D802" s="16">
        <f t="shared" si="2"/>
        <v>1.6</v>
      </c>
      <c r="E802" s="16">
        <f t="shared" si="3"/>
        <v>255.7800683</v>
      </c>
      <c r="F802" s="25">
        <f t="shared" si="4"/>
        <v>6138.721639</v>
      </c>
      <c r="G802" s="25">
        <f t="shared" si="13"/>
        <v>316754.8386</v>
      </c>
      <c r="H802" s="26">
        <v>185.84</v>
      </c>
      <c r="I802" s="16">
        <v>2.326</v>
      </c>
      <c r="J802" s="1">
        <v>25.0</v>
      </c>
      <c r="K802" s="16">
        <f t="shared" si="5"/>
        <v>396.6296259</v>
      </c>
      <c r="L802" s="20">
        <f t="shared" si="6"/>
        <v>119845.2279</v>
      </c>
      <c r="M802" s="25">
        <f t="shared" si="7"/>
        <v>7.683311737</v>
      </c>
      <c r="N802" s="25">
        <f t="shared" si="8"/>
        <v>15477.2141</v>
      </c>
      <c r="O802" s="25">
        <f t="shared" si="10"/>
        <v>11681877.42</v>
      </c>
    </row>
    <row r="803" ht="15.75" customHeight="1">
      <c r="A803" s="7">
        <v>43167.0</v>
      </c>
      <c r="B803" s="20">
        <v>1.6275779602062E14</v>
      </c>
      <c r="C803" s="16">
        <f t="shared" si="1"/>
        <v>162.757796</v>
      </c>
      <c r="D803" s="16">
        <f t="shared" si="2"/>
        <v>1.6</v>
      </c>
      <c r="E803" s="16">
        <f t="shared" si="3"/>
        <v>260.4124736</v>
      </c>
      <c r="F803" s="25">
        <f t="shared" si="4"/>
        <v>6249.899367</v>
      </c>
      <c r="G803" s="25">
        <f t="shared" si="13"/>
        <v>323004.738</v>
      </c>
      <c r="H803" s="26">
        <v>176.51</v>
      </c>
      <c r="I803" s="16">
        <v>2.47</v>
      </c>
      <c r="J803" s="1">
        <v>25.0</v>
      </c>
      <c r="K803" s="16">
        <f t="shared" si="5"/>
        <v>428.8125399</v>
      </c>
      <c r="L803" s="20">
        <f t="shared" si="6"/>
        <v>107192.3077</v>
      </c>
      <c r="M803" s="25">
        <f t="shared" si="7"/>
        <v>8.745822581</v>
      </c>
      <c r="N803" s="25">
        <f t="shared" si="8"/>
        <v>14574.89879</v>
      </c>
      <c r="O803" s="25">
        <f t="shared" si="10"/>
        <v>11696452.32</v>
      </c>
    </row>
    <row r="804" ht="15.75" customHeight="1">
      <c r="A804" s="7">
        <v>43168.0</v>
      </c>
      <c r="B804" s="20">
        <v>1.5353737112749E14</v>
      </c>
      <c r="C804" s="16">
        <f t="shared" si="1"/>
        <v>153.5373711</v>
      </c>
      <c r="D804" s="16">
        <f t="shared" si="2"/>
        <v>1.6</v>
      </c>
      <c r="E804" s="16">
        <f t="shared" si="3"/>
        <v>245.6597938</v>
      </c>
      <c r="F804" s="25">
        <f t="shared" si="4"/>
        <v>5895.835051</v>
      </c>
      <c r="G804" s="25">
        <f t="shared" si="13"/>
        <v>328900.573</v>
      </c>
      <c r="H804" s="26">
        <v>187.17</v>
      </c>
      <c r="I804" s="16">
        <v>2.609</v>
      </c>
      <c r="J804" s="1">
        <v>25.0</v>
      </c>
      <c r="K804" s="16">
        <f t="shared" si="5"/>
        <v>427.284268</v>
      </c>
      <c r="L804" s="20">
        <f t="shared" si="6"/>
        <v>107610.1955</v>
      </c>
      <c r="M804" s="25">
        <f t="shared" si="7"/>
        <v>8.218322193</v>
      </c>
      <c r="N804" s="25">
        <f t="shared" si="8"/>
        <v>13798.39019</v>
      </c>
      <c r="O804" s="25">
        <f t="shared" si="10"/>
        <v>11710250.71</v>
      </c>
    </row>
    <row r="805" ht="15.75" customHeight="1">
      <c r="A805" s="7">
        <v>43169.0</v>
      </c>
      <c r="B805" s="20">
        <v>1.572971449629E14</v>
      </c>
      <c r="C805" s="16">
        <f t="shared" si="1"/>
        <v>157.297145</v>
      </c>
      <c r="D805" s="16">
        <f t="shared" si="2"/>
        <v>1.6</v>
      </c>
      <c r="E805" s="16">
        <f t="shared" si="3"/>
        <v>251.6754319</v>
      </c>
      <c r="F805" s="25">
        <f t="shared" si="4"/>
        <v>6040.210367</v>
      </c>
      <c r="G805" s="25">
        <f t="shared" si="13"/>
        <v>334940.7834</v>
      </c>
      <c r="H805" s="26">
        <v>177.73</v>
      </c>
      <c r="I805" s="16">
        <v>2.404</v>
      </c>
      <c r="J805" s="1">
        <v>25.0</v>
      </c>
      <c r="K805" s="16">
        <f t="shared" si="5"/>
        <v>403.3518256</v>
      </c>
      <c r="L805" s="20">
        <f t="shared" si="6"/>
        <v>110896.4226</v>
      </c>
      <c r="M805" s="25">
        <f t="shared" si="7"/>
        <v>8.170070175</v>
      </c>
      <c r="N805" s="25">
        <f t="shared" si="8"/>
        <v>14975.0416</v>
      </c>
      <c r="O805" s="25">
        <f t="shared" si="10"/>
        <v>11725225.75</v>
      </c>
    </row>
    <row r="806" ht="15.75" customHeight="1">
      <c r="A806" s="7">
        <v>43170.0</v>
      </c>
      <c r="B806" s="20">
        <v>1.58806450673752E14</v>
      </c>
      <c r="C806" s="16">
        <f t="shared" si="1"/>
        <v>158.8064507</v>
      </c>
      <c r="D806" s="16">
        <f t="shared" si="2"/>
        <v>1.6</v>
      </c>
      <c r="E806" s="16">
        <f t="shared" si="3"/>
        <v>254.0903211</v>
      </c>
      <c r="F806" s="25">
        <f t="shared" si="4"/>
        <v>6098.167706</v>
      </c>
      <c r="G806" s="25">
        <f t="shared" si="13"/>
        <v>341038.9511</v>
      </c>
      <c r="H806" s="26">
        <v>188.95</v>
      </c>
      <c r="I806" s="16">
        <v>2.487</v>
      </c>
      <c r="J806" s="1">
        <v>25.0</v>
      </c>
      <c r="K806" s="16">
        <f t="shared" si="5"/>
        <v>421.2817523</v>
      </c>
      <c r="L806" s="20">
        <f t="shared" si="6"/>
        <v>113962.6055</v>
      </c>
      <c r="M806" s="25">
        <f t="shared" si="7"/>
        <v>8.026537753</v>
      </c>
      <c r="N806" s="25">
        <f t="shared" si="8"/>
        <v>14475.27141</v>
      </c>
      <c r="O806" s="25">
        <f t="shared" si="10"/>
        <v>11739701.02</v>
      </c>
    </row>
    <row r="807" ht="15.75" customHeight="1">
      <c r="A807" s="7">
        <v>43171.0</v>
      </c>
      <c r="B807" s="20">
        <v>1.6487918674886E14</v>
      </c>
      <c r="C807" s="16">
        <f t="shared" si="1"/>
        <v>164.8791867</v>
      </c>
      <c r="D807" s="16">
        <f t="shared" si="2"/>
        <v>1.6</v>
      </c>
      <c r="E807" s="16">
        <f t="shared" si="3"/>
        <v>263.8066988</v>
      </c>
      <c r="F807" s="25">
        <f t="shared" si="4"/>
        <v>6331.360771</v>
      </c>
      <c r="G807" s="25">
        <f t="shared" si="13"/>
        <v>347370.3119</v>
      </c>
      <c r="H807" s="26">
        <v>178.23</v>
      </c>
      <c r="I807" s="16">
        <v>2.466</v>
      </c>
      <c r="J807" s="1">
        <v>25.0</v>
      </c>
      <c r="K807" s="16">
        <f t="shared" si="5"/>
        <v>433.6982128</v>
      </c>
      <c r="L807" s="20">
        <f t="shared" si="6"/>
        <v>108412.4088</v>
      </c>
      <c r="M807" s="25">
        <f t="shared" si="7"/>
        <v>8.760105292</v>
      </c>
      <c r="N807" s="25">
        <f t="shared" si="8"/>
        <v>14598.54015</v>
      </c>
      <c r="O807" s="25">
        <f t="shared" si="10"/>
        <v>11754299.56</v>
      </c>
    </row>
    <row r="808" ht="15.75" customHeight="1">
      <c r="A808" s="7">
        <v>43172.0</v>
      </c>
      <c r="B808" s="20">
        <v>1.6703284368586E14</v>
      </c>
      <c r="C808" s="16">
        <f t="shared" si="1"/>
        <v>167.0328437</v>
      </c>
      <c r="D808" s="16">
        <f t="shared" si="2"/>
        <v>1.6</v>
      </c>
      <c r="E808" s="16">
        <f t="shared" si="3"/>
        <v>267.2525499</v>
      </c>
      <c r="F808" s="25">
        <f t="shared" si="4"/>
        <v>6414.061198</v>
      </c>
      <c r="G808" s="25">
        <f t="shared" si="13"/>
        <v>353784.3731</v>
      </c>
      <c r="H808" s="26">
        <v>175.78</v>
      </c>
      <c r="I808" s="16">
        <v>2.282</v>
      </c>
      <c r="J808" s="1">
        <v>25.0</v>
      </c>
      <c r="K808" s="16">
        <f t="shared" si="5"/>
        <v>406.5802126</v>
      </c>
      <c r="L808" s="20">
        <f t="shared" si="6"/>
        <v>115543.383</v>
      </c>
      <c r="M808" s="25">
        <f t="shared" si="7"/>
        <v>8.326821967</v>
      </c>
      <c r="N808" s="25">
        <f t="shared" si="8"/>
        <v>15775.63541</v>
      </c>
      <c r="O808" s="25">
        <f t="shared" si="10"/>
        <v>11770075.2</v>
      </c>
    </row>
    <row r="809" ht="15.75" customHeight="1">
      <c r="A809" s="7">
        <v>43173.0</v>
      </c>
      <c r="B809" s="20">
        <v>1.6256469634836E14</v>
      </c>
      <c r="C809" s="16">
        <f t="shared" si="1"/>
        <v>162.5646963</v>
      </c>
      <c r="D809" s="16">
        <f t="shared" si="2"/>
        <v>1.6</v>
      </c>
      <c r="E809" s="16">
        <f t="shared" si="3"/>
        <v>260.1035142</v>
      </c>
      <c r="F809" s="25">
        <f t="shared" si="4"/>
        <v>6242.48434</v>
      </c>
      <c r="G809" s="25">
        <f t="shared" si="13"/>
        <v>360026.8574</v>
      </c>
      <c r="H809" s="26">
        <v>161.1</v>
      </c>
      <c r="I809" s="16">
        <v>2.613</v>
      </c>
      <c r="J809" s="1">
        <v>25.0</v>
      </c>
      <c r="K809" s="16">
        <f t="shared" si="5"/>
        <v>453.1003217</v>
      </c>
      <c r="L809" s="20">
        <f t="shared" si="6"/>
        <v>92479.90815</v>
      </c>
      <c r="M809" s="25">
        <f t="shared" si="7"/>
        <v>10.12514685</v>
      </c>
      <c r="N809" s="25">
        <f t="shared" si="8"/>
        <v>13777.26751</v>
      </c>
      <c r="O809" s="25">
        <f t="shared" si="10"/>
        <v>11783852.46</v>
      </c>
    </row>
    <row r="810" ht="15.75" customHeight="1">
      <c r="A810" s="7">
        <v>43174.0</v>
      </c>
      <c r="B810" s="20">
        <v>1.5991891865607E14</v>
      </c>
      <c r="C810" s="16">
        <f t="shared" si="1"/>
        <v>159.9189187</v>
      </c>
      <c r="D810" s="16">
        <f t="shared" si="2"/>
        <v>1.6</v>
      </c>
      <c r="E810" s="16">
        <f t="shared" si="3"/>
        <v>255.8702698</v>
      </c>
      <c r="F810" s="25">
        <f t="shared" si="4"/>
        <v>6140.886476</v>
      </c>
      <c r="G810" s="25">
        <f t="shared" si="13"/>
        <v>366167.7439</v>
      </c>
      <c r="H810" s="26">
        <v>164.48</v>
      </c>
      <c r="I810" s="16">
        <v>2.567</v>
      </c>
      <c r="J810" s="1">
        <v>25.0</v>
      </c>
      <c r="K810" s="16">
        <f t="shared" si="5"/>
        <v>437.8793218</v>
      </c>
      <c r="L810" s="20">
        <f t="shared" si="6"/>
        <v>96112.19322</v>
      </c>
      <c r="M810" s="25">
        <f t="shared" si="7"/>
        <v>9.583934573</v>
      </c>
      <c r="N810" s="25">
        <f t="shared" si="8"/>
        <v>14024.15271</v>
      </c>
      <c r="O810" s="25">
        <f t="shared" si="10"/>
        <v>11797876.62</v>
      </c>
    </row>
    <row r="811" ht="15.75" customHeight="1">
      <c r="A811" s="7">
        <v>43175.0</v>
      </c>
      <c r="B811" s="20">
        <v>1.7011496139609E14</v>
      </c>
      <c r="C811" s="16">
        <f t="shared" si="1"/>
        <v>170.1149614</v>
      </c>
      <c r="D811" s="16">
        <f t="shared" si="2"/>
        <v>1.6</v>
      </c>
      <c r="E811" s="16">
        <f t="shared" si="3"/>
        <v>272.1839382</v>
      </c>
      <c r="F811" s="25">
        <f t="shared" si="4"/>
        <v>6532.414518</v>
      </c>
      <c r="G811" s="25">
        <f t="shared" si="13"/>
        <v>372700.1584</v>
      </c>
      <c r="H811" s="26">
        <v>165.45</v>
      </c>
      <c r="I811" s="16">
        <v>2.289</v>
      </c>
      <c r="J811" s="1">
        <v>25.0</v>
      </c>
      <c r="K811" s="16">
        <f t="shared" si="5"/>
        <v>415.3526897</v>
      </c>
      <c r="L811" s="20">
        <f t="shared" si="6"/>
        <v>108420.7077</v>
      </c>
      <c r="M811" s="25">
        <f t="shared" si="7"/>
        <v>9.037592524</v>
      </c>
      <c r="N811" s="25">
        <f t="shared" si="8"/>
        <v>15727.39187</v>
      </c>
      <c r="O811" s="25">
        <f t="shared" si="10"/>
        <v>11813604.01</v>
      </c>
    </row>
    <row r="812" ht="15.75" customHeight="1">
      <c r="A812" s="7">
        <v>43176.0</v>
      </c>
      <c r="B812" s="20">
        <v>1.7056247164811E14</v>
      </c>
      <c r="C812" s="16">
        <f t="shared" si="1"/>
        <v>170.5624716</v>
      </c>
      <c r="D812" s="16">
        <f t="shared" si="2"/>
        <v>1.6</v>
      </c>
      <c r="E812" s="16">
        <f t="shared" si="3"/>
        <v>272.8999546</v>
      </c>
      <c r="F812" s="25">
        <f t="shared" si="4"/>
        <v>6549.598911</v>
      </c>
      <c r="G812" s="25">
        <f t="shared" si="13"/>
        <v>379249.7573</v>
      </c>
      <c r="H812" s="26">
        <v>152.97</v>
      </c>
      <c r="I812" s="16">
        <v>2.478</v>
      </c>
      <c r="J812" s="1">
        <v>25.0</v>
      </c>
      <c r="K812" s="16">
        <f t="shared" si="5"/>
        <v>450.8307251</v>
      </c>
      <c r="L812" s="20">
        <f t="shared" si="6"/>
        <v>92596.8523</v>
      </c>
      <c r="M812" s="25">
        <f t="shared" si="7"/>
        <v>10.60986213</v>
      </c>
      <c r="N812" s="25">
        <f t="shared" si="8"/>
        <v>14527.84504</v>
      </c>
      <c r="O812" s="25">
        <f t="shared" si="10"/>
        <v>11828131.85</v>
      </c>
    </row>
    <row r="813" ht="15.75" customHeight="1">
      <c r="A813" s="7">
        <v>43177.0</v>
      </c>
      <c r="B813" s="20">
        <v>1.6100504901617E14</v>
      </c>
      <c r="C813" s="16">
        <f t="shared" si="1"/>
        <v>161.005049</v>
      </c>
      <c r="D813" s="16">
        <f t="shared" si="2"/>
        <v>1.6</v>
      </c>
      <c r="E813" s="16">
        <f t="shared" si="3"/>
        <v>257.6080784</v>
      </c>
      <c r="F813" s="25">
        <f t="shared" si="4"/>
        <v>6182.593882</v>
      </c>
      <c r="G813" s="25">
        <f t="shared" si="13"/>
        <v>385432.3512</v>
      </c>
      <c r="H813" s="26">
        <v>154.07</v>
      </c>
      <c r="I813" s="16">
        <v>2.558</v>
      </c>
      <c r="J813" s="1">
        <v>25.0</v>
      </c>
      <c r="K813" s="16">
        <f t="shared" si="5"/>
        <v>439.3076431</v>
      </c>
      <c r="L813" s="20">
        <f t="shared" si="6"/>
        <v>90345.97342</v>
      </c>
      <c r="M813" s="25">
        <f t="shared" si="7"/>
        <v>10.26486347</v>
      </c>
      <c r="N813" s="25">
        <f t="shared" si="8"/>
        <v>14073.49492</v>
      </c>
      <c r="O813" s="25">
        <f t="shared" si="10"/>
        <v>11842205.35</v>
      </c>
    </row>
    <row r="814" ht="15.75" customHeight="1">
      <c r="A814" s="7">
        <v>43178.0</v>
      </c>
      <c r="B814" s="20">
        <v>1.6723656495602E14</v>
      </c>
      <c r="C814" s="16">
        <f t="shared" si="1"/>
        <v>167.236565</v>
      </c>
      <c r="D814" s="16">
        <f t="shared" si="2"/>
        <v>1.6</v>
      </c>
      <c r="E814" s="16">
        <f t="shared" si="3"/>
        <v>267.5785039</v>
      </c>
      <c r="F814" s="25">
        <f t="shared" si="4"/>
        <v>6421.884094</v>
      </c>
      <c r="G814" s="25">
        <f t="shared" si="13"/>
        <v>391854.2353</v>
      </c>
      <c r="H814" s="26">
        <v>161.14</v>
      </c>
      <c r="I814" s="16">
        <v>2.47</v>
      </c>
      <c r="J814" s="1">
        <v>25.0</v>
      </c>
      <c r="K814" s="16">
        <f t="shared" si="5"/>
        <v>440.6126031</v>
      </c>
      <c r="L814" s="20">
        <f t="shared" si="6"/>
        <v>97858.2996</v>
      </c>
      <c r="M814" s="25">
        <f t="shared" si="7"/>
        <v>9.843647582</v>
      </c>
      <c r="N814" s="25">
        <f t="shared" si="8"/>
        <v>14574.89879</v>
      </c>
      <c r="O814" s="25">
        <f t="shared" si="10"/>
        <v>11856780.25</v>
      </c>
    </row>
    <row r="815" ht="15.75" customHeight="1">
      <c r="A815" s="7">
        <v>43179.0</v>
      </c>
      <c r="B815" s="20">
        <v>1.6417682003614E14</v>
      </c>
      <c r="C815" s="16">
        <f t="shared" si="1"/>
        <v>164.17682</v>
      </c>
      <c r="D815" s="16">
        <f t="shared" si="2"/>
        <v>1.6</v>
      </c>
      <c r="E815" s="16">
        <f t="shared" si="3"/>
        <v>262.6829121</v>
      </c>
      <c r="F815" s="25">
        <f t="shared" si="4"/>
        <v>6304.389889</v>
      </c>
      <c r="G815" s="25">
        <f t="shared" si="13"/>
        <v>398158.6252</v>
      </c>
      <c r="H815" s="26">
        <v>168.82</v>
      </c>
      <c r="I815" s="16">
        <v>2.599</v>
      </c>
      <c r="J815" s="1">
        <v>25.0</v>
      </c>
      <c r="K815" s="16">
        <f t="shared" si="5"/>
        <v>455.1419256</v>
      </c>
      <c r="L815" s="20">
        <f t="shared" si="6"/>
        <v>97433.62832</v>
      </c>
      <c r="M815" s="25">
        <f t="shared" si="7"/>
        <v>9.705668358</v>
      </c>
      <c r="N815" s="25">
        <f t="shared" si="8"/>
        <v>13851.48134</v>
      </c>
      <c r="O815" s="25">
        <f t="shared" si="10"/>
        <v>11870631.73</v>
      </c>
    </row>
    <row r="816" ht="15.75" customHeight="1">
      <c r="A816" s="7">
        <v>43180.0</v>
      </c>
      <c r="B816" s="20">
        <v>1.6438152468565E14</v>
      </c>
      <c r="C816" s="16">
        <f t="shared" si="1"/>
        <v>164.3815247</v>
      </c>
      <c r="D816" s="16">
        <f t="shared" si="2"/>
        <v>1.6</v>
      </c>
      <c r="E816" s="16">
        <f t="shared" si="3"/>
        <v>263.0104395</v>
      </c>
      <c r="F816" s="25">
        <f t="shared" si="4"/>
        <v>6312.250548</v>
      </c>
      <c r="G816" s="25">
        <f t="shared" si="13"/>
        <v>404470.8757</v>
      </c>
      <c r="H816" s="26">
        <v>169.05</v>
      </c>
      <c r="I816" s="16">
        <v>2.449</v>
      </c>
      <c r="J816" s="1">
        <v>25.0</v>
      </c>
      <c r="K816" s="16">
        <f t="shared" si="5"/>
        <v>429.4083776</v>
      </c>
      <c r="L816" s="20">
        <f t="shared" si="6"/>
        <v>103542.2621</v>
      </c>
      <c r="M816" s="25">
        <f t="shared" si="7"/>
        <v>9.144455245</v>
      </c>
      <c r="N816" s="25">
        <f t="shared" si="8"/>
        <v>14699.8775</v>
      </c>
      <c r="O816" s="25">
        <f t="shared" si="10"/>
        <v>11885331.61</v>
      </c>
    </row>
    <row r="817" ht="15.75" customHeight="1">
      <c r="A817" s="7">
        <v>43181.0</v>
      </c>
      <c r="B817" s="20">
        <v>1.7086344658227E14</v>
      </c>
      <c r="C817" s="16">
        <f t="shared" si="1"/>
        <v>170.8634466</v>
      </c>
      <c r="D817" s="16">
        <f t="shared" si="2"/>
        <v>1.6</v>
      </c>
      <c r="E817" s="16">
        <f t="shared" si="3"/>
        <v>273.3815145</v>
      </c>
      <c r="F817" s="25">
        <f t="shared" si="4"/>
        <v>6561.156349</v>
      </c>
      <c r="G817" s="25">
        <f t="shared" si="13"/>
        <v>411032.0321</v>
      </c>
      <c r="H817" s="26">
        <v>163.67</v>
      </c>
      <c r="I817" s="16">
        <v>2.338</v>
      </c>
      <c r="J817" s="1">
        <v>25.0</v>
      </c>
      <c r="K817" s="16">
        <f t="shared" si="5"/>
        <v>426.110654</v>
      </c>
      <c r="L817" s="20">
        <f t="shared" si="6"/>
        <v>105006.4157</v>
      </c>
      <c r="M817" s="25">
        <f t="shared" si="7"/>
        <v>9.372507817</v>
      </c>
      <c r="N817" s="25">
        <f t="shared" si="8"/>
        <v>15397.77588</v>
      </c>
      <c r="O817" s="25">
        <f t="shared" si="10"/>
        <v>11900729.38</v>
      </c>
    </row>
    <row r="818" ht="15.75" customHeight="1">
      <c r="A818" s="7">
        <v>43182.0</v>
      </c>
      <c r="B818" s="20">
        <v>1.7543797926494E14</v>
      </c>
      <c r="C818" s="16">
        <f t="shared" si="1"/>
        <v>175.4379793</v>
      </c>
      <c r="D818" s="16">
        <f t="shared" si="2"/>
        <v>1.6</v>
      </c>
      <c r="E818" s="16">
        <f t="shared" si="3"/>
        <v>280.7007668</v>
      </c>
      <c r="F818" s="25">
        <f t="shared" si="4"/>
        <v>6736.818404</v>
      </c>
      <c r="G818" s="25">
        <f t="shared" si="13"/>
        <v>417768.8505</v>
      </c>
      <c r="H818" s="26">
        <v>167.83</v>
      </c>
      <c r="I818" s="16">
        <v>2.323</v>
      </c>
      <c r="J818" s="1">
        <v>25.0</v>
      </c>
      <c r="K818" s="16">
        <f t="shared" si="5"/>
        <v>434.7119209</v>
      </c>
      <c r="L818" s="20">
        <f t="shared" si="6"/>
        <v>108370.6414</v>
      </c>
      <c r="M818" s="25">
        <f t="shared" si="7"/>
        <v>9.324691147</v>
      </c>
      <c r="N818" s="25">
        <f t="shared" si="8"/>
        <v>15497.20189</v>
      </c>
      <c r="O818" s="25">
        <f t="shared" si="10"/>
        <v>11916226.58</v>
      </c>
    </row>
    <row r="819" ht="15.75" customHeight="1">
      <c r="A819" s="7">
        <v>43183.0</v>
      </c>
      <c r="B819" s="20">
        <v>1.8645515535824E14</v>
      </c>
      <c r="C819" s="16">
        <f t="shared" si="1"/>
        <v>186.4551554</v>
      </c>
      <c r="D819" s="16">
        <f t="shared" si="2"/>
        <v>1.6</v>
      </c>
      <c r="E819" s="16">
        <f t="shared" si="3"/>
        <v>298.3282486</v>
      </c>
      <c r="F819" s="25">
        <f t="shared" si="4"/>
        <v>7159.877966</v>
      </c>
      <c r="G819" s="25">
        <f t="shared" si="13"/>
        <v>424928.7285</v>
      </c>
      <c r="H819" s="26">
        <v>159.63</v>
      </c>
      <c r="I819" s="16">
        <v>2.376</v>
      </c>
      <c r="J819" s="1">
        <v>25.0</v>
      </c>
      <c r="K819" s="16">
        <f t="shared" si="5"/>
        <v>472.5519457</v>
      </c>
      <c r="L819" s="20">
        <f t="shared" si="6"/>
        <v>100776.5152</v>
      </c>
      <c r="M819" s="25">
        <f t="shared" si="7"/>
        <v>10.65706324</v>
      </c>
      <c r="N819" s="25">
        <f t="shared" si="8"/>
        <v>15151.51515</v>
      </c>
      <c r="O819" s="25">
        <f t="shared" si="10"/>
        <v>11931378.1</v>
      </c>
    </row>
    <row r="820" ht="15.75" customHeight="1">
      <c r="A820" s="7">
        <v>43184.0</v>
      </c>
      <c r="B820" s="20">
        <v>1.8302095072381E14</v>
      </c>
      <c r="C820" s="16">
        <f t="shared" si="1"/>
        <v>183.0209507</v>
      </c>
      <c r="D820" s="16">
        <f t="shared" si="2"/>
        <v>1.6</v>
      </c>
      <c r="E820" s="16">
        <f t="shared" si="3"/>
        <v>292.8335212</v>
      </c>
      <c r="F820" s="25">
        <f t="shared" si="4"/>
        <v>7028.004508</v>
      </c>
      <c r="G820" s="25">
        <f t="shared" si="13"/>
        <v>431956.733</v>
      </c>
      <c r="H820" s="26">
        <v>160.08</v>
      </c>
      <c r="I820" s="16">
        <v>2.304</v>
      </c>
      <c r="J820" s="1">
        <v>25.0</v>
      </c>
      <c r="K820" s="16">
        <f t="shared" si="5"/>
        <v>449.7922885</v>
      </c>
      <c r="L820" s="20">
        <f t="shared" si="6"/>
        <v>104218.75</v>
      </c>
      <c r="M820" s="25">
        <f t="shared" si="7"/>
        <v>10.11526886</v>
      </c>
      <c r="N820" s="25">
        <f t="shared" si="8"/>
        <v>15625</v>
      </c>
      <c r="O820" s="25">
        <f t="shared" si="10"/>
        <v>11947003.1</v>
      </c>
    </row>
    <row r="821" ht="15.75" customHeight="1">
      <c r="A821" s="7">
        <v>43185.0</v>
      </c>
      <c r="B821" s="20">
        <v>1.8839312529719E14</v>
      </c>
      <c r="C821" s="16">
        <f t="shared" si="1"/>
        <v>188.3931253</v>
      </c>
      <c r="D821" s="16">
        <f t="shared" si="2"/>
        <v>1.6</v>
      </c>
      <c r="E821" s="16">
        <f t="shared" si="3"/>
        <v>301.4290005</v>
      </c>
      <c r="F821" s="25">
        <f t="shared" si="4"/>
        <v>7234.296011</v>
      </c>
      <c r="G821" s="25">
        <f t="shared" si="13"/>
        <v>439191.029</v>
      </c>
      <c r="H821" s="26">
        <v>149.22</v>
      </c>
      <c r="I821" s="16">
        <v>2.416</v>
      </c>
      <c r="J821" s="1">
        <v>25.0</v>
      </c>
      <c r="K821" s="16">
        <f t="shared" si="5"/>
        <v>485.5016434</v>
      </c>
      <c r="L821" s="20">
        <f t="shared" si="6"/>
        <v>92644.86755</v>
      </c>
      <c r="M821" s="25">
        <f t="shared" si="7"/>
        <v>11.71294677</v>
      </c>
      <c r="N821" s="25">
        <f t="shared" si="8"/>
        <v>14900.66225</v>
      </c>
      <c r="O821" s="25">
        <f t="shared" si="10"/>
        <v>11961903.76</v>
      </c>
    </row>
    <row r="822" ht="15.75" customHeight="1">
      <c r="A822" s="7">
        <v>43186.0</v>
      </c>
      <c r="B822" s="20">
        <v>1.7612332883137E14</v>
      </c>
      <c r="C822" s="16">
        <f t="shared" si="1"/>
        <v>176.1233288</v>
      </c>
      <c r="D822" s="16">
        <f t="shared" si="2"/>
        <v>1.6</v>
      </c>
      <c r="E822" s="16">
        <f t="shared" si="3"/>
        <v>281.7973261</v>
      </c>
      <c r="F822" s="25">
        <f t="shared" si="4"/>
        <v>6763.135827</v>
      </c>
      <c r="G822" s="25">
        <f t="shared" si="13"/>
        <v>445954.1648</v>
      </c>
      <c r="H822" s="26">
        <v>135.78</v>
      </c>
      <c r="I822" s="16">
        <v>2.349</v>
      </c>
      <c r="J822" s="1">
        <v>25.0</v>
      </c>
      <c r="K822" s="16">
        <f t="shared" si="5"/>
        <v>441.2946127</v>
      </c>
      <c r="L822" s="20">
        <f t="shared" si="6"/>
        <v>86704.98084</v>
      </c>
      <c r="M822" s="25">
        <f t="shared" si="7"/>
        <v>11.70025487</v>
      </c>
      <c r="N822" s="25">
        <f t="shared" si="8"/>
        <v>15325.6705</v>
      </c>
      <c r="O822" s="25">
        <f t="shared" si="10"/>
        <v>11977229.43</v>
      </c>
    </row>
    <row r="823" ht="15.75" customHeight="1">
      <c r="A823" s="7">
        <v>43187.0</v>
      </c>
      <c r="B823" s="20">
        <v>1.9637600259028E14</v>
      </c>
      <c r="C823" s="16">
        <f t="shared" si="1"/>
        <v>196.3760026</v>
      </c>
      <c r="D823" s="16">
        <f t="shared" si="2"/>
        <v>1.6</v>
      </c>
      <c r="E823" s="16">
        <f t="shared" si="3"/>
        <v>314.2016041</v>
      </c>
      <c r="F823" s="25">
        <f t="shared" si="4"/>
        <v>7540.838499</v>
      </c>
      <c r="G823" s="25">
        <f t="shared" si="13"/>
        <v>453495.0033</v>
      </c>
      <c r="H823" s="26">
        <v>131.75</v>
      </c>
      <c r="I823" s="16">
        <v>2.496</v>
      </c>
      <c r="J823" s="1">
        <v>25.0</v>
      </c>
      <c r="K823" s="16">
        <f t="shared" si="5"/>
        <v>522.8314693</v>
      </c>
      <c r="L823" s="20">
        <f t="shared" si="6"/>
        <v>79176.68269</v>
      </c>
      <c r="M823" s="25">
        <f t="shared" si="7"/>
        <v>14.28609707</v>
      </c>
      <c r="N823" s="25">
        <f t="shared" si="8"/>
        <v>14423.07692</v>
      </c>
      <c r="O823" s="25">
        <f t="shared" si="10"/>
        <v>11991652.51</v>
      </c>
    </row>
    <row r="824" ht="15.75" customHeight="1">
      <c r="A824" s="7">
        <v>43188.0</v>
      </c>
      <c r="B824" s="20">
        <v>1.8901150114139E14</v>
      </c>
      <c r="C824" s="16">
        <f t="shared" si="1"/>
        <v>189.0115011</v>
      </c>
      <c r="D824" s="16">
        <f t="shared" si="2"/>
        <v>1.6</v>
      </c>
      <c r="E824" s="16">
        <f t="shared" si="3"/>
        <v>302.4184018</v>
      </c>
      <c r="F824" s="25">
        <f t="shared" si="4"/>
        <v>7258.041644</v>
      </c>
      <c r="G824" s="25">
        <f t="shared" si="13"/>
        <v>460753.0449</v>
      </c>
      <c r="H824" s="26">
        <v>114.68</v>
      </c>
      <c r="I824" s="16">
        <v>2.408</v>
      </c>
      <c r="J824" s="1">
        <v>25.0</v>
      </c>
      <c r="K824" s="16">
        <f t="shared" si="5"/>
        <v>485.4823411</v>
      </c>
      <c r="L824" s="20">
        <f t="shared" si="6"/>
        <v>71436.87708</v>
      </c>
      <c r="M824" s="25">
        <f t="shared" si="7"/>
        <v>15.24011535</v>
      </c>
      <c r="N824" s="25">
        <f t="shared" si="8"/>
        <v>14950.16611</v>
      </c>
      <c r="O824" s="25">
        <f t="shared" si="10"/>
        <v>12006602.67</v>
      </c>
    </row>
    <row r="825" ht="15.75" customHeight="1">
      <c r="A825" s="7">
        <v>43189.0</v>
      </c>
      <c r="B825" s="20">
        <v>1.8766878420046E14</v>
      </c>
      <c r="C825" s="16">
        <f t="shared" si="1"/>
        <v>187.6687842</v>
      </c>
      <c r="D825" s="16">
        <f t="shared" si="2"/>
        <v>1.6</v>
      </c>
      <c r="E825" s="16">
        <f t="shared" si="3"/>
        <v>300.2700547</v>
      </c>
      <c r="F825" s="25">
        <f t="shared" si="4"/>
        <v>7206.481313</v>
      </c>
      <c r="G825" s="25">
        <f t="shared" si="13"/>
        <v>467959.5263</v>
      </c>
      <c r="H825" s="26">
        <v>118.6</v>
      </c>
      <c r="I825" s="16">
        <v>2.396</v>
      </c>
      <c r="J825" s="1">
        <v>25.0</v>
      </c>
      <c r="K825" s="16">
        <f t="shared" si="5"/>
        <v>479.6313674</v>
      </c>
      <c r="L825" s="20">
        <f t="shared" si="6"/>
        <v>74248.74791</v>
      </c>
      <c r="M825" s="25">
        <f t="shared" si="7"/>
        <v>14.55879361</v>
      </c>
      <c r="N825" s="25">
        <f t="shared" si="8"/>
        <v>15025.04174</v>
      </c>
      <c r="O825" s="25">
        <f t="shared" si="10"/>
        <v>12021627.72</v>
      </c>
    </row>
    <row r="826" ht="15.75" customHeight="1">
      <c r="A826" s="7">
        <v>43190.0</v>
      </c>
      <c r="B826" s="20">
        <v>2.041140365079E14</v>
      </c>
      <c r="C826" s="16">
        <f t="shared" si="1"/>
        <v>204.1140365</v>
      </c>
      <c r="D826" s="16">
        <f t="shared" si="2"/>
        <v>1.6</v>
      </c>
      <c r="E826" s="16">
        <f t="shared" si="3"/>
        <v>326.5824584</v>
      </c>
      <c r="F826" s="25">
        <f t="shared" si="4"/>
        <v>7837.979002</v>
      </c>
      <c r="G826" s="25">
        <f t="shared" si="13"/>
        <v>475797.5053</v>
      </c>
      <c r="H826" s="26">
        <v>116.61</v>
      </c>
      <c r="I826" s="16">
        <v>2.376</v>
      </c>
      <c r="J826" s="1">
        <v>25.0</v>
      </c>
      <c r="K826" s="16">
        <f t="shared" si="5"/>
        <v>517.3066141</v>
      </c>
      <c r="L826" s="20">
        <f t="shared" si="6"/>
        <v>73617.42424</v>
      </c>
      <c r="M826" s="25">
        <f t="shared" si="7"/>
        <v>15.97036113</v>
      </c>
      <c r="N826" s="25">
        <f t="shared" si="8"/>
        <v>15151.51515</v>
      </c>
      <c r="O826" s="25">
        <f t="shared" si="10"/>
        <v>12036779.23</v>
      </c>
    </row>
    <row r="827" ht="15.75" customHeight="1">
      <c r="A827" s="7">
        <v>43191.0</v>
      </c>
      <c r="B827" s="20">
        <v>1.9523521925191E14</v>
      </c>
      <c r="C827" s="16">
        <f t="shared" si="1"/>
        <v>195.2352193</v>
      </c>
      <c r="D827" s="16">
        <f t="shared" si="2"/>
        <v>1.6</v>
      </c>
      <c r="E827" s="16">
        <f t="shared" si="3"/>
        <v>312.3763508</v>
      </c>
      <c r="F827" s="25">
        <f t="shared" si="4"/>
        <v>7497.032419</v>
      </c>
      <c r="G827" s="25">
        <f t="shared" si="13"/>
        <v>483294.5377</v>
      </c>
      <c r="H827" s="26">
        <v>115.22</v>
      </c>
      <c r="I827" s="16">
        <v>2.361</v>
      </c>
      <c r="J827" s="1">
        <v>25.0</v>
      </c>
      <c r="K827" s="16">
        <f t="shared" si="5"/>
        <v>491.6803762</v>
      </c>
      <c r="L827" s="20">
        <f t="shared" si="6"/>
        <v>73202.03304</v>
      </c>
      <c r="M827" s="25">
        <f t="shared" si="7"/>
        <v>15.36234468</v>
      </c>
      <c r="N827" s="25">
        <f t="shared" si="8"/>
        <v>15247.77637</v>
      </c>
      <c r="O827" s="25">
        <f t="shared" si="10"/>
        <v>12052027.01</v>
      </c>
    </row>
    <row r="828" ht="15.75" customHeight="1">
      <c r="A828" s="7">
        <v>43192.0</v>
      </c>
      <c r="B828" s="20">
        <v>2.078630932078E14</v>
      </c>
      <c r="C828" s="16">
        <f t="shared" si="1"/>
        <v>207.8630932</v>
      </c>
      <c r="D828" s="16">
        <f t="shared" si="2"/>
        <v>1.6</v>
      </c>
      <c r="E828" s="16">
        <f t="shared" si="3"/>
        <v>332.5809491</v>
      </c>
      <c r="F828" s="25">
        <f t="shared" si="4"/>
        <v>7981.942779</v>
      </c>
      <c r="G828" s="25">
        <f t="shared" si="13"/>
        <v>491276.4805</v>
      </c>
      <c r="H828" s="26">
        <v>119.31</v>
      </c>
      <c r="I828" s="16">
        <v>2.457</v>
      </c>
      <c r="J828" s="1">
        <v>25.0</v>
      </c>
      <c r="K828" s="16">
        <f t="shared" si="5"/>
        <v>544.7675947</v>
      </c>
      <c r="L828" s="20">
        <f t="shared" si="6"/>
        <v>72838.82784</v>
      </c>
      <c r="M828" s="25">
        <f t="shared" si="7"/>
        <v>16.43754372</v>
      </c>
      <c r="N828" s="25">
        <f t="shared" si="8"/>
        <v>14652.01465</v>
      </c>
      <c r="O828" s="25">
        <f t="shared" si="10"/>
        <v>12066679.02</v>
      </c>
    </row>
    <row r="829" ht="15.75" customHeight="1">
      <c r="A829" s="7">
        <v>43193.0</v>
      </c>
      <c r="B829" s="20">
        <v>1.897414305644E14</v>
      </c>
      <c r="C829" s="16">
        <f t="shared" si="1"/>
        <v>189.7414306</v>
      </c>
      <c r="D829" s="16">
        <f t="shared" si="2"/>
        <v>1.6</v>
      </c>
      <c r="E829" s="16">
        <f t="shared" si="3"/>
        <v>303.5862889</v>
      </c>
      <c r="F829" s="25">
        <f t="shared" si="4"/>
        <v>7286.070934</v>
      </c>
      <c r="G829" s="25">
        <f t="shared" si="13"/>
        <v>498562.5514</v>
      </c>
      <c r="H829" s="26">
        <v>134.47</v>
      </c>
      <c r="I829" s="16">
        <v>2.466</v>
      </c>
      <c r="J829" s="1">
        <v>25.0</v>
      </c>
      <c r="K829" s="16">
        <f t="shared" si="5"/>
        <v>499.095859</v>
      </c>
      <c r="L829" s="20">
        <f t="shared" si="6"/>
        <v>81794.40389</v>
      </c>
      <c r="M829" s="25">
        <f t="shared" si="7"/>
        <v>13.36167987</v>
      </c>
      <c r="N829" s="25">
        <f t="shared" si="8"/>
        <v>14598.54015</v>
      </c>
      <c r="O829" s="25">
        <f t="shared" si="10"/>
        <v>12081277.56</v>
      </c>
    </row>
    <row r="830" ht="15.75" customHeight="1">
      <c r="A830" s="7">
        <v>43194.0</v>
      </c>
      <c r="B830" s="20">
        <v>2.0386857276936E14</v>
      </c>
      <c r="C830" s="16">
        <f t="shared" si="1"/>
        <v>203.8685728</v>
      </c>
      <c r="D830" s="16">
        <f t="shared" si="2"/>
        <v>1.6</v>
      </c>
      <c r="E830" s="16">
        <f t="shared" si="3"/>
        <v>326.1897164</v>
      </c>
      <c r="F830" s="25">
        <f t="shared" si="4"/>
        <v>7828.553194</v>
      </c>
      <c r="G830" s="25">
        <f t="shared" si="13"/>
        <v>506391.1046</v>
      </c>
      <c r="H830" s="26">
        <v>118.41</v>
      </c>
      <c r="I830" s="16">
        <v>2.408</v>
      </c>
      <c r="J830" s="1">
        <v>25.0</v>
      </c>
      <c r="K830" s="16">
        <f t="shared" si="5"/>
        <v>523.6432248</v>
      </c>
      <c r="L830" s="20">
        <f t="shared" si="6"/>
        <v>73760.38206</v>
      </c>
      <c r="M830" s="25">
        <f t="shared" si="7"/>
        <v>15.92023992</v>
      </c>
      <c r="N830" s="25">
        <f t="shared" si="8"/>
        <v>14950.16611</v>
      </c>
      <c r="O830" s="25">
        <f t="shared" si="10"/>
        <v>12096227.73</v>
      </c>
    </row>
    <row r="831" ht="15.75" customHeight="1">
      <c r="A831" s="7">
        <v>43195.0</v>
      </c>
      <c r="B831" s="20">
        <v>2.0464019455206E14</v>
      </c>
      <c r="C831" s="16">
        <f t="shared" si="1"/>
        <v>204.6401946</v>
      </c>
      <c r="D831" s="16">
        <f t="shared" si="2"/>
        <v>1.6</v>
      </c>
      <c r="E831" s="16">
        <f t="shared" si="3"/>
        <v>327.4243113</v>
      </c>
      <c r="F831" s="25">
        <f t="shared" si="4"/>
        <v>7858.183471</v>
      </c>
      <c r="G831" s="25">
        <f t="shared" si="13"/>
        <v>514249.2881</v>
      </c>
      <c r="H831" s="26">
        <v>119.13</v>
      </c>
      <c r="I831" s="16">
        <v>2.311</v>
      </c>
      <c r="J831" s="1">
        <v>25.0</v>
      </c>
      <c r="K831" s="16">
        <f t="shared" si="5"/>
        <v>504.4517223</v>
      </c>
      <c r="L831" s="20">
        <f t="shared" si="6"/>
        <v>77323.66941</v>
      </c>
      <c r="M831" s="25">
        <f t="shared" si="7"/>
        <v>15.24407118</v>
      </c>
      <c r="N831" s="25">
        <f t="shared" si="8"/>
        <v>15577.672</v>
      </c>
      <c r="O831" s="25">
        <f t="shared" si="10"/>
        <v>12111805.4</v>
      </c>
    </row>
    <row r="832" ht="15.75" customHeight="1">
      <c r="A832" s="7">
        <v>43196.0</v>
      </c>
      <c r="B832" s="20">
        <v>2.1185610913232E14</v>
      </c>
      <c r="C832" s="16">
        <f t="shared" si="1"/>
        <v>211.8561091</v>
      </c>
      <c r="D832" s="16">
        <f t="shared" si="2"/>
        <v>1.6</v>
      </c>
      <c r="E832" s="16">
        <f t="shared" si="3"/>
        <v>338.9697746</v>
      </c>
      <c r="F832" s="25">
        <f t="shared" si="4"/>
        <v>8135.274591</v>
      </c>
      <c r="G832" s="25">
        <f t="shared" si="13"/>
        <v>522384.5626</v>
      </c>
      <c r="H832" s="26">
        <v>113.16</v>
      </c>
      <c r="I832" s="16">
        <v>2.345</v>
      </c>
      <c r="J832" s="1">
        <v>25.0</v>
      </c>
      <c r="K832" s="16">
        <f t="shared" si="5"/>
        <v>529.9227476</v>
      </c>
      <c r="L832" s="20">
        <f t="shared" si="6"/>
        <v>72383.79531</v>
      </c>
      <c r="M832" s="25">
        <f t="shared" si="7"/>
        <v>16.858624</v>
      </c>
      <c r="N832" s="25">
        <f t="shared" si="8"/>
        <v>15351.81237</v>
      </c>
      <c r="O832" s="25">
        <f t="shared" si="10"/>
        <v>12127157.21</v>
      </c>
    </row>
    <row r="833" ht="15.75" customHeight="1">
      <c r="A833" s="7">
        <v>43197.0</v>
      </c>
      <c r="B833" s="20">
        <v>2.1082859882591E14</v>
      </c>
      <c r="C833" s="16">
        <f t="shared" si="1"/>
        <v>210.8285988</v>
      </c>
      <c r="D833" s="16">
        <f t="shared" si="2"/>
        <v>1.6</v>
      </c>
      <c r="E833" s="16">
        <f t="shared" si="3"/>
        <v>337.3257581</v>
      </c>
      <c r="F833" s="25">
        <f t="shared" si="4"/>
        <v>8095.818195</v>
      </c>
      <c r="G833" s="25">
        <f t="shared" si="13"/>
        <v>530480.3808</v>
      </c>
      <c r="H833" s="26">
        <v>116.26</v>
      </c>
      <c r="I833" s="16">
        <v>2.613</v>
      </c>
      <c r="J833" s="1">
        <v>25.0</v>
      </c>
      <c r="K833" s="16">
        <f t="shared" si="5"/>
        <v>587.6214706</v>
      </c>
      <c r="L833" s="20">
        <f t="shared" si="6"/>
        <v>66739.38002</v>
      </c>
      <c r="M833" s="25">
        <f t="shared" si="7"/>
        <v>18.19574483</v>
      </c>
      <c r="N833" s="25">
        <f t="shared" si="8"/>
        <v>13777.26751</v>
      </c>
      <c r="O833" s="25">
        <f t="shared" si="10"/>
        <v>12140934.48</v>
      </c>
    </row>
    <row r="834" ht="15.75" customHeight="1">
      <c r="A834" s="7">
        <v>43198.0</v>
      </c>
      <c r="B834" s="20">
        <v>2.0055611113824E14</v>
      </c>
      <c r="C834" s="16">
        <f t="shared" si="1"/>
        <v>200.5561111</v>
      </c>
      <c r="D834" s="16">
        <f t="shared" si="2"/>
        <v>1.6</v>
      </c>
      <c r="E834" s="16">
        <f t="shared" si="3"/>
        <v>320.8897778</v>
      </c>
      <c r="F834" s="25">
        <f t="shared" si="4"/>
        <v>7701.354668</v>
      </c>
      <c r="G834" s="25">
        <f t="shared" si="13"/>
        <v>538181.7355</v>
      </c>
      <c r="H834" s="26">
        <v>117.67</v>
      </c>
      <c r="I834" s="16">
        <v>2.437</v>
      </c>
      <c r="J834" s="1">
        <v>25.0</v>
      </c>
      <c r="K834" s="16">
        <f t="shared" si="5"/>
        <v>521.3389257</v>
      </c>
      <c r="L834" s="20">
        <f t="shared" si="6"/>
        <v>72427.16455</v>
      </c>
      <c r="M834" s="25">
        <f t="shared" si="7"/>
        <v>15.9498609</v>
      </c>
      <c r="N834" s="25">
        <f t="shared" si="8"/>
        <v>14772.26098</v>
      </c>
      <c r="O834" s="25">
        <f t="shared" si="10"/>
        <v>12155706.74</v>
      </c>
    </row>
    <row r="835" ht="15.75" customHeight="1">
      <c r="A835" s="7">
        <v>43199.0</v>
      </c>
      <c r="B835" s="20">
        <v>2.0758489618225E14</v>
      </c>
      <c r="C835" s="16">
        <f t="shared" si="1"/>
        <v>207.5848962</v>
      </c>
      <c r="D835" s="16">
        <f t="shared" si="2"/>
        <v>1.6</v>
      </c>
      <c r="E835" s="16">
        <f t="shared" si="3"/>
        <v>332.1358339</v>
      </c>
      <c r="F835" s="25">
        <f t="shared" si="4"/>
        <v>7971.260013</v>
      </c>
      <c r="G835" s="25">
        <f t="shared" si="13"/>
        <v>546152.9955</v>
      </c>
      <c r="H835" s="26">
        <v>114.99</v>
      </c>
      <c r="I835" s="16">
        <v>2.54</v>
      </c>
      <c r="J835" s="1">
        <v>25.0</v>
      </c>
      <c r="K835" s="16">
        <f t="shared" si="5"/>
        <v>562.4166787</v>
      </c>
      <c r="L835" s="20">
        <f t="shared" si="6"/>
        <v>67907.48031</v>
      </c>
      <c r="M835" s="25">
        <f t="shared" si="7"/>
        <v>17.60761843</v>
      </c>
      <c r="N835" s="25">
        <f t="shared" si="8"/>
        <v>14173.22835</v>
      </c>
      <c r="O835" s="25">
        <f t="shared" si="10"/>
        <v>12169879.97</v>
      </c>
    </row>
    <row r="836" ht="15.75" customHeight="1">
      <c r="A836" s="7">
        <v>43200.0</v>
      </c>
      <c r="B836" s="20">
        <v>2.1376631671402E14</v>
      </c>
      <c r="C836" s="16">
        <f t="shared" si="1"/>
        <v>213.7663167</v>
      </c>
      <c r="D836" s="16">
        <f t="shared" si="2"/>
        <v>1.6</v>
      </c>
      <c r="E836" s="16">
        <f t="shared" si="3"/>
        <v>342.0261067</v>
      </c>
      <c r="F836" s="25">
        <f t="shared" si="4"/>
        <v>8208.626562</v>
      </c>
      <c r="G836" s="25">
        <f t="shared" si="13"/>
        <v>554361.6221</v>
      </c>
      <c r="H836" s="26">
        <v>114.26</v>
      </c>
      <c r="I836" s="16">
        <v>2.424</v>
      </c>
      <c r="J836" s="1">
        <v>25.0</v>
      </c>
      <c r="K836" s="16">
        <f t="shared" si="5"/>
        <v>552.7141885</v>
      </c>
      <c r="L836" s="20">
        <f t="shared" si="6"/>
        <v>70705.44554</v>
      </c>
      <c r="M836" s="25">
        <f t="shared" si="7"/>
        <v>17.41441518</v>
      </c>
      <c r="N836" s="25">
        <f t="shared" si="8"/>
        <v>14851.48515</v>
      </c>
      <c r="O836" s="25">
        <f t="shared" si="10"/>
        <v>12184731.46</v>
      </c>
    </row>
    <row r="837" ht="15.75" customHeight="1">
      <c r="A837" s="7">
        <v>43201.0</v>
      </c>
      <c r="B837" s="20">
        <v>1.9590605948548E14</v>
      </c>
      <c r="C837" s="16">
        <f t="shared" si="1"/>
        <v>195.9060595</v>
      </c>
      <c r="D837" s="16">
        <f t="shared" si="2"/>
        <v>1.6</v>
      </c>
      <c r="E837" s="16">
        <f t="shared" si="3"/>
        <v>313.4496952</v>
      </c>
      <c r="F837" s="25">
        <f t="shared" si="4"/>
        <v>7522.792684</v>
      </c>
      <c r="G837" s="25">
        <f t="shared" si="13"/>
        <v>561884.4148</v>
      </c>
      <c r="H837" s="26">
        <v>118.29</v>
      </c>
      <c r="I837" s="16">
        <v>2.846</v>
      </c>
      <c r="J837" s="1">
        <v>25.0</v>
      </c>
      <c r="K837" s="16">
        <f t="shared" si="5"/>
        <v>594.718555</v>
      </c>
      <c r="L837" s="20">
        <f t="shared" si="6"/>
        <v>62345.39705</v>
      </c>
      <c r="M837" s="25">
        <f t="shared" si="7"/>
        <v>18.09947416</v>
      </c>
      <c r="N837" s="25">
        <f t="shared" si="8"/>
        <v>12649.3324</v>
      </c>
      <c r="O837" s="25">
        <f t="shared" si="10"/>
        <v>12197380.79</v>
      </c>
    </row>
    <row r="838" ht="15.75" customHeight="1">
      <c r="A838" s="7">
        <v>43202.0</v>
      </c>
      <c r="B838" s="20">
        <v>2.0216712818536E14</v>
      </c>
      <c r="C838" s="16">
        <f t="shared" si="1"/>
        <v>202.1671282</v>
      </c>
      <c r="D838" s="16">
        <f t="shared" si="2"/>
        <v>1.6</v>
      </c>
      <c r="E838" s="16">
        <f t="shared" si="3"/>
        <v>323.4674051</v>
      </c>
      <c r="F838" s="25">
        <f t="shared" si="4"/>
        <v>7763.217722</v>
      </c>
      <c r="G838" s="25">
        <f t="shared" si="13"/>
        <v>569647.6325</v>
      </c>
      <c r="H838" s="26">
        <v>129.34</v>
      </c>
      <c r="I838" s="16">
        <v>2.341</v>
      </c>
      <c r="J838" s="1">
        <v>25.0</v>
      </c>
      <c r="K838" s="16">
        <f t="shared" si="5"/>
        <v>504.8247969</v>
      </c>
      <c r="L838" s="20">
        <f t="shared" si="6"/>
        <v>82874.83981</v>
      </c>
      <c r="M838" s="25">
        <f t="shared" si="7"/>
        <v>14.05109996</v>
      </c>
      <c r="N838" s="25">
        <f t="shared" si="8"/>
        <v>15378.04357</v>
      </c>
      <c r="O838" s="25">
        <f t="shared" si="10"/>
        <v>12212758.83</v>
      </c>
    </row>
    <row r="839" ht="15.75" customHeight="1">
      <c r="A839" s="7">
        <v>43203.0</v>
      </c>
      <c r="B839" s="20">
        <v>2.1306152993509E14</v>
      </c>
      <c r="C839" s="16">
        <f t="shared" si="1"/>
        <v>213.0615299</v>
      </c>
      <c r="D839" s="16">
        <f t="shared" si="2"/>
        <v>1.6</v>
      </c>
      <c r="E839" s="16">
        <f t="shared" si="3"/>
        <v>340.8984479</v>
      </c>
      <c r="F839" s="25">
        <f t="shared" si="4"/>
        <v>8181.56275</v>
      </c>
      <c r="G839" s="25">
        <f t="shared" si="13"/>
        <v>577829.1952</v>
      </c>
      <c r="H839" s="26">
        <v>125.35</v>
      </c>
      <c r="I839" s="16">
        <v>2.474</v>
      </c>
      <c r="J839" s="1">
        <v>25.0</v>
      </c>
      <c r="K839" s="16">
        <f t="shared" si="5"/>
        <v>562.2551734</v>
      </c>
      <c r="L839" s="20">
        <f t="shared" si="6"/>
        <v>76000.4042</v>
      </c>
      <c r="M839" s="25">
        <f t="shared" si="7"/>
        <v>16.14773533</v>
      </c>
      <c r="N839" s="25">
        <f t="shared" si="8"/>
        <v>14551.33387</v>
      </c>
      <c r="O839" s="25">
        <f t="shared" si="10"/>
        <v>12227310.17</v>
      </c>
    </row>
    <row r="840" ht="15.75" customHeight="1">
      <c r="A840" s="7">
        <v>43204.0</v>
      </c>
      <c r="B840" s="20">
        <v>2.1781507440351E14</v>
      </c>
      <c r="C840" s="16">
        <f t="shared" si="1"/>
        <v>217.8150744</v>
      </c>
      <c r="D840" s="16">
        <f t="shared" si="2"/>
        <v>1.6</v>
      </c>
      <c r="E840" s="16">
        <f t="shared" si="3"/>
        <v>348.504119</v>
      </c>
      <c r="F840" s="25">
        <f t="shared" si="4"/>
        <v>8364.098857</v>
      </c>
      <c r="G840" s="25">
        <f t="shared" si="13"/>
        <v>586193.2941</v>
      </c>
      <c r="H840" s="26">
        <v>126.29</v>
      </c>
      <c r="I840" s="16">
        <v>2.449</v>
      </c>
      <c r="J840" s="1">
        <v>25.0</v>
      </c>
      <c r="K840" s="16">
        <f t="shared" si="5"/>
        <v>568.9910584</v>
      </c>
      <c r="L840" s="20">
        <f t="shared" si="6"/>
        <v>77351.9804</v>
      </c>
      <c r="M840" s="25">
        <f t="shared" si="7"/>
        <v>16.21955666</v>
      </c>
      <c r="N840" s="25">
        <f t="shared" si="8"/>
        <v>14699.8775</v>
      </c>
      <c r="O840" s="25">
        <f t="shared" si="10"/>
        <v>12242010.04</v>
      </c>
    </row>
    <row r="841" ht="15.75" customHeight="1">
      <c r="A841" s="7">
        <v>43205.0</v>
      </c>
      <c r="B841" s="20">
        <v>2.1436030696812E14</v>
      </c>
      <c r="C841" s="16">
        <f t="shared" si="1"/>
        <v>214.360307</v>
      </c>
      <c r="D841" s="16">
        <f t="shared" si="2"/>
        <v>1.6</v>
      </c>
      <c r="E841" s="16">
        <f t="shared" si="3"/>
        <v>342.9764911</v>
      </c>
      <c r="F841" s="25">
        <f t="shared" si="4"/>
        <v>8231.435788</v>
      </c>
      <c r="G841" s="25">
        <f t="shared" si="13"/>
        <v>594424.7299</v>
      </c>
      <c r="H841" s="26">
        <v>132.05</v>
      </c>
      <c r="I841" s="16">
        <v>2.297</v>
      </c>
      <c r="J841" s="1">
        <v>25.0</v>
      </c>
      <c r="K841" s="16">
        <f t="shared" si="5"/>
        <v>525.2113334</v>
      </c>
      <c r="L841" s="20">
        <f t="shared" si="6"/>
        <v>86232.04179</v>
      </c>
      <c r="M841" s="25">
        <f t="shared" si="7"/>
        <v>14.31852178</v>
      </c>
      <c r="N841" s="25">
        <f t="shared" si="8"/>
        <v>15672.61646</v>
      </c>
      <c r="O841" s="25">
        <f t="shared" si="10"/>
        <v>12257682.66</v>
      </c>
    </row>
    <row r="842" ht="15.75" customHeight="1">
      <c r="A842" s="7">
        <v>43206.0</v>
      </c>
      <c r="B842" s="20">
        <v>2.1364046142037E14</v>
      </c>
      <c r="C842" s="16">
        <f t="shared" si="1"/>
        <v>213.6404614</v>
      </c>
      <c r="D842" s="16">
        <f t="shared" si="2"/>
        <v>1.6</v>
      </c>
      <c r="E842" s="16">
        <f t="shared" si="3"/>
        <v>341.8247383</v>
      </c>
      <c r="F842" s="25">
        <f t="shared" si="4"/>
        <v>8203.793719</v>
      </c>
      <c r="G842" s="25">
        <f t="shared" si="13"/>
        <v>602628.5236</v>
      </c>
      <c r="H842" s="26">
        <v>128.34</v>
      </c>
      <c r="I842" s="16">
        <v>2.509</v>
      </c>
      <c r="J842" s="1">
        <v>25.0</v>
      </c>
      <c r="K842" s="16">
        <f t="shared" si="5"/>
        <v>571.7588456</v>
      </c>
      <c r="L842" s="20">
        <f t="shared" si="6"/>
        <v>76727.77999</v>
      </c>
      <c r="M842" s="25">
        <f t="shared" si="7"/>
        <v>16.03811628</v>
      </c>
      <c r="N842" s="25">
        <f t="shared" si="8"/>
        <v>14348.34595</v>
      </c>
      <c r="O842" s="25">
        <f t="shared" si="10"/>
        <v>12272031.01</v>
      </c>
    </row>
    <row r="843" ht="15.75" customHeight="1">
      <c r="A843" s="7">
        <v>43207.0</v>
      </c>
      <c r="B843" s="20">
        <v>2.0418554827361E14</v>
      </c>
      <c r="C843" s="16">
        <f t="shared" si="1"/>
        <v>204.1855483</v>
      </c>
      <c r="D843" s="16">
        <f t="shared" si="2"/>
        <v>1.6</v>
      </c>
      <c r="E843" s="16">
        <f t="shared" si="3"/>
        <v>326.6968772</v>
      </c>
      <c r="F843" s="25">
        <f t="shared" si="4"/>
        <v>7840.725054</v>
      </c>
      <c r="G843" s="25">
        <f t="shared" si="13"/>
        <v>610469.2487</v>
      </c>
      <c r="H843" s="26">
        <v>132.93</v>
      </c>
      <c r="I843" s="16">
        <v>2.457</v>
      </c>
      <c r="J843" s="1">
        <v>25.0</v>
      </c>
      <c r="K843" s="16">
        <f t="shared" si="5"/>
        <v>535.1294849</v>
      </c>
      <c r="L843" s="20">
        <f t="shared" si="6"/>
        <v>81153.84615</v>
      </c>
      <c r="M843" s="25">
        <f t="shared" si="7"/>
        <v>14.49233541</v>
      </c>
      <c r="N843" s="25">
        <f t="shared" si="8"/>
        <v>14652.01465</v>
      </c>
      <c r="O843" s="25">
        <f t="shared" si="10"/>
        <v>12286683.02</v>
      </c>
    </row>
    <row r="844" ht="15.75" customHeight="1">
      <c r="A844" s="7">
        <v>43208.0</v>
      </c>
      <c r="B844" s="20">
        <v>2.1568559739502E14</v>
      </c>
      <c r="C844" s="16">
        <f t="shared" si="1"/>
        <v>215.6855974</v>
      </c>
      <c r="D844" s="16">
        <f t="shared" si="2"/>
        <v>1.6</v>
      </c>
      <c r="E844" s="16">
        <f t="shared" si="3"/>
        <v>345.0969558</v>
      </c>
      <c r="F844" s="25">
        <f t="shared" si="4"/>
        <v>8282.32694</v>
      </c>
      <c r="G844" s="25">
        <f t="shared" si="13"/>
        <v>618751.5756</v>
      </c>
      <c r="H844" s="26">
        <v>140.0</v>
      </c>
      <c r="I844" s="16">
        <v>2.357</v>
      </c>
      <c r="J844" s="1">
        <v>25.0</v>
      </c>
      <c r="K844" s="16">
        <f t="shared" si="5"/>
        <v>542.2623499</v>
      </c>
      <c r="L844" s="20">
        <f t="shared" si="6"/>
        <v>89096.30887</v>
      </c>
      <c r="M844" s="25">
        <f t="shared" si="7"/>
        <v>13.943889</v>
      </c>
      <c r="N844" s="25">
        <f t="shared" si="8"/>
        <v>15273.65295</v>
      </c>
      <c r="O844" s="25">
        <f t="shared" si="10"/>
        <v>12301956.67</v>
      </c>
    </row>
    <row r="845" ht="15.75" customHeight="1">
      <c r="A845" s="7">
        <v>43209.0</v>
      </c>
      <c r="B845" s="20">
        <v>2.3244697872644E14</v>
      </c>
      <c r="C845" s="16">
        <f t="shared" si="1"/>
        <v>232.4469787</v>
      </c>
      <c r="D845" s="16">
        <f t="shared" si="2"/>
        <v>1.6</v>
      </c>
      <c r="E845" s="16">
        <f t="shared" si="3"/>
        <v>371.915166</v>
      </c>
      <c r="F845" s="25">
        <f t="shared" si="4"/>
        <v>8925.963983</v>
      </c>
      <c r="G845" s="25">
        <f t="shared" si="13"/>
        <v>627677.5396</v>
      </c>
      <c r="H845" s="26">
        <v>146.3</v>
      </c>
      <c r="I845" s="16">
        <v>2.297</v>
      </c>
      <c r="J845" s="1">
        <v>25.0</v>
      </c>
      <c r="K845" s="16">
        <f t="shared" si="5"/>
        <v>569.5260908</v>
      </c>
      <c r="L845" s="20">
        <f t="shared" si="6"/>
        <v>95537.65781</v>
      </c>
      <c r="M845" s="25">
        <f t="shared" si="7"/>
        <v>14.01431256</v>
      </c>
      <c r="N845" s="25">
        <f t="shared" si="8"/>
        <v>15672.61646</v>
      </c>
      <c r="O845" s="25">
        <f t="shared" si="10"/>
        <v>12317629.29</v>
      </c>
    </row>
    <row r="846" ht="15.75" customHeight="1">
      <c r="A846" s="7">
        <v>43210.0</v>
      </c>
      <c r="B846" s="20">
        <v>2.183123511263E14</v>
      </c>
      <c r="C846" s="16">
        <f t="shared" si="1"/>
        <v>218.3123511</v>
      </c>
      <c r="D846" s="16">
        <f t="shared" si="2"/>
        <v>1.6</v>
      </c>
      <c r="E846" s="16">
        <f t="shared" si="3"/>
        <v>349.2997618</v>
      </c>
      <c r="F846" s="25">
        <f t="shared" si="4"/>
        <v>8383.194283</v>
      </c>
      <c r="G846" s="25">
        <f t="shared" si="13"/>
        <v>636060.7339</v>
      </c>
      <c r="H846" s="26">
        <v>155.54</v>
      </c>
      <c r="I846" s="16">
        <v>2.445</v>
      </c>
      <c r="J846" s="1">
        <v>25.0</v>
      </c>
      <c r="K846" s="16">
        <f t="shared" si="5"/>
        <v>569.3586117</v>
      </c>
      <c r="L846" s="20">
        <f t="shared" si="6"/>
        <v>95423.31288</v>
      </c>
      <c r="M846" s="25">
        <f t="shared" si="7"/>
        <v>13.1779028</v>
      </c>
      <c r="N846" s="25">
        <f t="shared" si="8"/>
        <v>14723.92638</v>
      </c>
      <c r="O846" s="25">
        <f t="shared" si="10"/>
        <v>12332353.22</v>
      </c>
    </row>
    <row r="847" ht="15.75" customHeight="1">
      <c r="A847" s="7">
        <v>43211.0</v>
      </c>
      <c r="B847" s="20">
        <v>2.3674349607103E14</v>
      </c>
      <c r="C847" s="16">
        <f t="shared" si="1"/>
        <v>236.7434961</v>
      </c>
      <c r="D847" s="16">
        <f t="shared" si="2"/>
        <v>1.6</v>
      </c>
      <c r="E847" s="16">
        <f t="shared" si="3"/>
        <v>378.7895937</v>
      </c>
      <c r="F847" s="25">
        <f t="shared" si="4"/>
        <v>9090.950249</v>
      </c>
      <c r="G847" s="25">
        <f t="shared" si="13"/>
        <v>645151.6841</v>
      </c>
      <c r="H847" s="26">
        <v>148.93</v>
      </c>
      <c r="I847" s="16">
        <v>2.338</v>
      </c>
      <c r="J847" s="1">
        <v>25.0</v>
      </c>
      <c r="K847" s="16">
        <f t="shared" si="5"/>
        <v>590.4067134</v>
      </c>
      <c r="L847" s="20">
        <f t="shared" si="6"/>
        <v>95549.61506</v>
      </c>
      <c r="M847" s="25">
        <f t="shared" si="7"/>
        <v>14.27156495</v>
      </c>
      <c r="N847" s="25">
        <f t="shared" si="8"/>
        <v>15397.77588</v>
      </c>
      <c r="O847" s="25">
        <f t="shared" si="10"/>
        <v>12347750.99</v>
      </c>
    </row>
    <row r="848" ht="15.75" customHeight="1">
      <c r="A848" s="7">
        <v>43212.0</v>
      </c>
      <c r="B848" s="20">
        <v>2.4079070656628E14</v>
      </c>
      <c r="C848" s="16">
        <f t="shared" si="1"/>
        <v>240.7907066</v>
      </c>
      <c r="D848" s="16">
        <f t="shared" si="2"/>
        <v>1.6</v>
      </c>
      <c r="E848" s="16">
        <f t="shared" si="3"/>
        <v>385.2651305</v>
      </c>
      <c r="F848" s="25">
        <f t="shared" si="4"/>
        <v>9246.363132</v>
      </c>
      <c r="G848" s="25">
        <f t="shared" si="13"/>
        <v>654398.0472</v>
      </c>
      <c r="H848" s="26">
        <v>146.77</v>
      </c>
      <c r="I848" s="16">
        <v>2.212</v>
      </c>
      <c r="J848" s="1">
        <v>25.0</v>
      </c>
      <c r="K848" s="16">
        <f t="shared" si="5"/>
        <v>568.1376458</v>
      </c>
      <c r="L848" s="20">
        <f t="shared" si="6"/>
        <v>99527.57685</v>
      </c>
      <c r="M848" s="25">
        <f t="shared" si="7"/>
        <v>13.93537865</v>
      </c>
      <c r="N848" s="25">
        <f t="shared" si="8"/>
        <v>16274.86438</v>
      </c>
      <c r="O848" s="25">
        <f t="shared" si="10"/>
        <v>12364025.86</v>
      </c>
    </row>
    <row r="849" ht="15.75" customHeight="1">
      <c r="A849" s="7">
        <v>43213.0</v>
      </c>
      <c r="B849" s="20">
        <v>2.3943753736543E14</v>
      </c>
      <c r="C849" s="16">
        <f t="shared" si="1"/>
        <v>239.4375374</v>
      </c>
      <c r="D849" s="16">
        <f t="shared" si="2"/>
        <v>1.6</v>
      </c>
      <c r="E849" s="16">
        <f t="shared" si="3"/>
        <v>383.1000598</v>
      </c>
      <c r="F849" s="25">
        <f t="shared" si="4"/>
        <v>9194.401435</v>
      </c>
      <c r="G849" s="25">
        <f t="shared" si="13"/>
        <v>663592.4487</v>
      </c>
      <c r="H849" s="26">
        <v>152.25</v>
      </c>
      <c r="I849" s="16">
        <v>2.388</v>
      </c>
      <c r="J849" s="1">
        <v>25.0</v>
      </c>
      <c r="K849" s="16">
        <f t="shared" si="5"/>
        <v>609.8952952</v>
      </c>
      <c r="L849" s="20">
        <f t="shared" si="6"/>
        <v>95634.42211</v>
      </c>
      <c r="M849" s="25">
        <f t="shared" si="7"/>
        <v>14.42116954</v>
      </c>
      <c r="N849" s="25">
        <f t="shared" si="8"/>
        <v>15075.37688</v>
      </c>
      <c r="O849" s="25">
        <f t="shared" si="10"/>
        <v>12379101.23</v>
      </c>
    </row>
    <row r="850" ht="15.75" customHeight="1">
      <c r="A850" s="7">
        <v>43214.0</v>
      </c>
      <c r="B850" s="20">
        <v>2.6122777290737E14</v>
      </c>
      <c r="C850" s="16">
        <f t="shared" si="1"/>
        <v>261.2277729</v>
      </c>
      <c r="D850" s="16">
        <f t="shared" si="2"/>
        <v>1.6</v>
      </c>
      <c r="E850" s="16">
        <f t="shared" si="3"/>
        <v>417.9644367</v>
      </c>
      <c r="F850" s="25">
        <f t="shared" si="4"/>
        <v>10031.14648</v>
      </c>
      <c r="G850" s="25">
        <f t="shared" si="13"/>
        <v>673623.5952</v>
      </c>
      <c r="H850" s="26">
        <v>165.78</v>
      </c>
      <c r="I850" s="16">
        <v>2.308</v>
      </c>
      <c r="J850" s="1">
        <v>25.0</v>
      </c>
      <c r="K850" s="16">
        <f t="shared" si="5"/>
        <v>643.1079465</v>
      </c>
      <c r="L850" s="20">
        <f t="shared" si="6"/>
        <v>107742.6343</v>
      </c>
      <c r="M850" s="25">
        <f t="shared" si="7"/>
        <v>13.96542772</v>
      </c>
      <c r="N850" s="25">
        <f t="shared" si="8"/>
        <v>15597.92028</v>
      </c>
      <c r="O850" s="25">
        <f t="shared" si="10"/>
        <v>12394699.15</v>
      </c>
    </row>
    <row r="851" ht="15.75" customHeight="1">
      <c r="A851" s="7">
        <v>43215.0</v>
      </c>
      <c r="B851" s="20">
        <v>2.3737279752867E14</v>
      </c>
      <c r="C851" s="16">
        <f t="shared" si="1"/>
        <v>237.3727975</v>
      </c>
      <c r="D851" s="16">
        <f t="shared" si="2"/>
        <v>1.6</v>
      </c>
      <c r="E851" s="16">
        <f t="shared" si="3"/>
        <v>379.796476</v>
      </c>
      <c r="F851" s="25">
        <f t="shared" si="4"/>
        <v>9115.115425</v>
      </c>
      <c r="G851" s="25">
        <f t="shared" si="13"/>
        <v>682738.7106</v>
      </c>
      <c r="H851" s="26">
        <v>144.76</v>
      </c>
      <c r="I851" s="16">
        <v>2.753</v>
      </c>
      <c r="J851" s="1">
        <v>25.0</v>
      </c>
      <c r="K851" s="16">
        <f t="shared" si="5"/>
        <v>697.0531324</v>
      </c>
      <c r="L851" s="20">
        <f t="shared" si="6"/>
        <v>78873.95568</v>
      </c>
      <c r="M851" s="25">
        <f t="shared" si="7"/>
        <v>17.33483888</v>
      </c>
      <c r="N851" s="25">
        <f t="shared" si="8"/>
        <v>13076.64366</v>
      </c>
      <c r="O851" s="25">
        <f t="shared" si="10"/>
        <v>12407775.8</v>
      </c>
    </row>
    <row r="852" ht="15.75" customHeight="1">
      <c r="A852" s="7">
        <v>43216.0</v>
      </c>
      <c r="B852" s="20">
        <v>2.3200623059811E14</v>
      </c>
      <c r="C852" s="16">
        <f t="shared" si="1"/>
        <v>232.0062306</v>
      </c>
      <c r="D852" s="16">
        <f t="shared" si="2"/>
        <v>1.6</v>
      </c>
      <c r="E852" s="16">
        <f t="shared" si="3"/>
        <v>371.209969</v>
      </c>
      <c r="F852" s="25">
        <f t="shared" si="4"/>
        <v>8909.039255</v>
      </c>
      <c r="G852" s="25">
        <f t="shared" si="13"/>
        <v>691647.7498</v>
      </c>
      <c r="H852" s="26">
        <v>153.68</v>
      </c>
      <c r="I852" s="16">
        <v>2.491</v>
      </c>
      <c r="J852" s="1">
        <v>25.0</v>
      </c>
      <c r="K852" s="16">
        <f t="shared" si="5"/>
        <v>616.4560218</v>
      </c>
      <c r="L852" s="20">
        <f t="shared" si="6"/>
        <v>92541.14813</v>
      </c>
      <c r="M852" s="25">
        <f t="shared" si="7"/>
        <v>14.44066683</v>
      </c>
      <c r="N852" s="25">
        <f t="shared" si="8"/>
        <v>14452.0273</v>
      </c>
      <c r="O852" s="25">
        <f t="shared" si="10"/>
        <v>12422227.82</v>
      </c>
    </row>
    <row r="853" ht="15.75" customHeight="1">
      <c r="A853" s="7">
        <v>43217.0</v>
      </c>
      <c r="B853" s="20">
        <v>2.3797634426501E14</v>
      </c>
      <c r="C853" s="16">
        <f t="shared" si="1"/>
        <v>237.9763443</v>
      </c>
      <c r="D853" s="16">
        <f t="shared" si="2"/>
        <v>1.6</v>
      </c>
      <c r="E853" s="16">
        <f t="shared" si="3"/>
        <v>380.7621508</v>
      </c>
      <c r="F853" s="25">
        <f t="shared" si="4"/>
        <v>9138.29162</v>
      </c>
      <c r="G853" s="25">
        <f t="shared" si="13"/>
        <v>700786.0415</v>
      </c>
      <c r="H853" s="26">
        <v>145.91</v>
      </c>
      <c r="I853" s="16">
        <v>2.445</v>
      </c>
      <c r="J853" s="1">
        <v>25.0</v>
      </c>
      <c r="K853" s="16">
        <f t="shared" si="5"/>
        <v>620.6423058</v>
      </c>
      <c r="L853" s="20">
        <f t="shared" si="6"/>
        <v>89515.33742</v>
      </c>
      <c r="M853" s="25">
        <f t="shared" si="7"/>
        <v>15.3129484</v>
      </c>
      <c r="N853" s="25">
        <f t="shared" si="8"/>
        <v>14723.92638</v>
      </c>
      <c r="O853" s="25">
        <f t="shared" si="10"/>
        <v>12436951.75</v>
      </c>
    </row>
    <row r="854" ht="15.75" customHeight="1">
      <c r="A854" s="7">
        <v>43218.0</v>
      </c>
      <c r="B854" s="20">
        <v>2.4899592389954E14</v>
      </c>
      <c r="C854" s="16">
        <f t="shared" si="1"/>
        <v>248.9959239</v>
      </c>
      <c r="D854" s="16">
        <f t="shared" si="2"/>
        <v>1.6</v>
      </c>
      <c r="E854" s="16">
        <f t="shared" si="3"/>
        <v>398.3934782</v>
      </c>
      <c r="F854" s="25">
        <f t="shared" si="4"/>
        <v>9561.443478</v>
      </c>
      <c r="G854" s="25">
        <f t="shared" si="13"/>
        <v>710347.4849</v>
      </c>
      <c r="H854" s="26">
        <v>152.3</v>
      </c>
      <c r="I854" s="16">
        <v>2.326</v>
      </c>
      <c r="J854" s="1">
        <v>25.0</v>
      </c>
      <c r="K854" s="16">
        <f t="shared" si="5"/>
        <v>617.7754869</v>
      </c>
      <c r="L854" s="20">
        <f t="shared" si="6"/>
        <v>98215.82115</v>
      </c>
      <c r="M854" s="25">
        <f t="shared" si="7"/>
        <v>14.60270356</v>
      </c>
      <c r="N854" s="25">
        <f t="shared" si="8"/>
        <v>15477.2141</v>
      </c>
      <c r="O854" s="25">
        <f t="shared" si="10"/>
        <v>12452428.96</v>
      </c>
    </row>
    <row r="855" ht="15.75" customHeight="1">
      <c r="A855" s="7">
        <v>43219.0</v>
      </c>
      <c r="B855" s="20">
        <v>2.5673309497594E14</v>
      </c>
      <c r="C855" s="16">
        <f t="shared" si="1"/>
        <v>256.733095</v>
      </c>
      <c r="D855" s="16">
        <f t="shared" si="2"/>
        <v>1.6</v>
      </c>
      <c r="E855" s="16">
        <f t="shared" si="3"/>
        <v>410.772952</v>
      </c>
      <c r="F855" s="25">
        <f t="shared" si="4"/>
        <v>9858.550847</v>
      </c>
      <c r="G855" s="25">
        <f t="shared" si="13"/>
        <v>720206.0358</v>
      </c>
      <c r="H855" s="26">
        <v>153.63</v>
      </c>
      <c r="I855" s="16">
        <v>2.408</v>
      </c>
      <c r="J855" s="1">
        <v>25.0</v>
      </c>
      <c r="K855" s="16">
        <f t="shared" si="5"/>
        <v>659.4275122</v>
      </c>
      <c r="L855" s="20">
        <f t="shared" si="6"/>
        <v>95699.75083</v>
      </c>
      <c r="M855" s="25">
        <f t="shared" si="7"/>
        <v>15.45231429</v>
      </c>
      <c r="N855" s="25">
        <f t="shared" si="8"/>
        <v>14950.16611</v>
      </c>
      <c r="O855" s="25">
        <f t="shared" si="10"/>
        <v>12467379.13</v>
      </c>
    </row>
    <row r="856" ht="15.75" customHeight="1">
      <c r="A856" s="7">
        <v>43220.0</v>
      </c>
      <c r="B856" s="20">
        <v>2.6489490274907E14</v>
      </c>
      <c r="C856" s="16">
        <f t="shared" si="1"/>
        <v>264.8949027</v>
      </c>
      <c r="D856" s="16">
        <f t="shared" si="2"/>
        <v>1.6</v>
      </c>
      <c r="E856" s="16">
        <f t="shared" si="3"/>
        <v>423.8318444</v>
      </c>
      <c r="F856" s="25">
        <f t="shared" si="4"/>
        <v>10171.96427</v>
      </c>
      <c r="G856" s="25">
        <f t="shared" si="13"/>
        <v>730378.0001</v>
      </c>
      <c r="H856" s="26">
        <v>148.48</v>
      </c>
      <c r="I856" s="16">
        <v>2.233</v>
      </c>
      <c r="J856" s="1">
        <v>25.0</v>
      </c>
      <c r="K856" s="16">
        <f t="shared" si="5"/>
        <v>630.944339</v>
      </c>
      <c r="L856" s="20">
        <f t="shared" si="6"/>
        <v>99740.25974</v>
      </c>
      <c r="M856" s="25">
        <f t="shared" si="7"/>
        <v>15.29768063</v>
      </c>
      <c r="N856" s="25">
        <f t="shared" si="8"/>
        <v>16121.80923</v>
      </c>
      <c r="O856" s="25">
        <f t="shared" si="10"/>
        <v>12483500.94</v>
      </c>
    </row>
    <row r="857" ht="15.75" customHeight="1">
      <c r="A857" s="7">
        <v>43221.0</v>
      </c>
      <c r="B857" s="20">
        <v>2.7364402585044E14</v>
      </c>
      <c r="C857" s="16">
        <f t="shared" si="1"/>
        <v>273.6440259</v>
      </c>
      <c r="D857" s="16">
        <f t="shared" si="2"/>
        <v>1.6</v>
      </c>
      <c r="E857" s="16">
        <f t="shared" si="3"/>
        <v>437.8304414</v>
      </c>
      <c r="F857" s="25">
        <f t="shared" si="4"/>
        <v>10507.93059</v>
      </c>
      <c r="G857" s="25">
        <f t="shared" si="13"/>
        <v>740885.9306</v>
      </c>
      <c r="H857" s="26">
        <v>148.49</v>
      </c>
      <c r="I857" s="16">
        <v>2.392</v>
      </c>
      <c r="J857" s="1">
        <v>25.0</v>
      </c>
      <c r="K857" s="16">
        <f t="shared" si="5"/>
        <v>698.1936105</v>
      </c>
      <c r="L857" s="20">
        <f t="shared" si="6"/>
        <v>93116.6388</v>
      </c>
      <c r="M857" s="25">
        <f t="shared" si="7"/>
        <v>16.92704558</v>
      </c>
      <c r="N857" s="25">
        <f t="shared" si="8"/>
        <v>15050.16722</v>
      </c>
      <c r="O857" s="25">
        <f t="shared" si="10"/>
        <v>12498551.11</v>
      </c>
    </row>
    <row r="858" ht="15.75" customHeight="1">
      <c r="A858" s="7">
        <v>43222.0</v>
      </c>
      <c r="B858" s="20">
        <v>2.6286797032458E14</v>
      </c>
      <c r="C858" s="16">
        <f t="shared" si="1"/>
        <v>262.8679703</v>
      </c>
      <c r="D858" s="16">
        <f t="shared" si="2"/>
        <v>1.6</v>
      </c>
      <c r="E858" s="16">
        <f t="shared" si="3"/>
        <v>420.5887525</v>
      </c>
      <c r="F858" s="25">
        <f t="shared" si="4"/>
        <v>10094.13006</v>
      </c>
      <c r="G858" s="25">
        <f t="shared" si="13"/>
        <v>750980.0607</v>
      </c>
      <c r="H858" s="26">
        <v>151.58</v>
      </c>
      <c r="I858" s="16">
        <v>2.652</v>
      </c>
      <c r="J858" s="1">
        <v>25.0</v>
      </c>
      <c r="K858" s="16">
        <f t="shared" si="5"/>
        <v>743.6009145</v>
      </c>
      <c r="L858" s="20">
        <f t="shared" si="6"/>
        <v>85735.29412</v>
      </c>
      <c r="M858" s="25">
        <f t="shared" si="7"/>
        <v>17.66039908</v>
      </c>
      <c r="N858" s="25">
        <f t="shared" si="8"/>
        <v>13574.66063</v>
      </c>
      <c r="O858" s="25">
        <f t="shared" si="10"/>
        <v>12512125.77</v>
      </c>
    </row>
    <row r="859" ht="15.75" customHeight="1">
      <c r="A859" s="7">
        <v>43223.0</v>
      </c>
      <c r="B859" s="20">
        <v>2.5048835545303E14</v>
      </c>
      <c r="C859" s="16">
        <f t="shared" si="1"/>
        <v>250.4883555</v>
      </c>
      <c r="D859" s="16">
        <f t="shared" si="2"/>
        <v>1.6</v>
      </c>
      <c r="E859" s="16">
        <f t="shared" si="3"/>
        <v>400.7813687</v>
      </c>
      <c r="F859" s="25">
        <f t="shared" si="4"/>
        <v>9618.752849</v>
      </c>
      <c r="G859" s="25">
        <f t="shared" si="13"/>
        <v>760598.8136</v>
      </c>
      <c r="H859" s="26">
        <v>161.46</v>
      </c>
      <c r="I859" s="16">
        <v>2.491</v>
      </c>
      <c r="J859" s="1">
        <v>25.0</v>
      </c>
      <c r="K859" s="16">
        <f t="shared" si="5"/>
        <v>665.5642597</v>
      </c>
      <c r="L859" s="20">
        <f t="shared" si="6"/>
        <v>97226.01365</v>
      </c>
      <c r="M859" s="25">
        <f t="shared" si="7"/>
        <v>14.83978282</v>
      </c>
      <c r="N859" s="25">
        <f t="shared" si="8"/>
        <v>14452.0273</v>
      </c>
      <c r="O859" s="25">
        <f t="shared" si="10"/>
        <v>12526577.79</v>
      </c>
    </row>
    <row r="860" ht="15.75" customHeight="1">
      <c r="A860" s="7">
        <v>43224.0</v>
      </c>
      <c r="B860" s="20">
        <v>2.6487364435594E14</v>
      </c>
      <c r="C860" s="16">
        <f t="shared" si="1"/>
        <v>264.8736444</v>
      </c>
      <c r="D860" s="16">
        <f t="shared" si="2"/>
        <v>1.6</v>
      </c>
      <c r="E860" s="16">
        <f t="shared" si="3"/>
        <v>423.797831</v>
      </c>
      <c r="F860" s="25">
        <f t="shared" si="4"/>
        <v>10171.14794</v>
      </c>
      <c r="G860" s="25">
        <f t="shared" si="13"/>
        <v>770769.9615</v>
      </c>
      <c r="H860" s="26">
        <v>168.79</v>
      </c>
      <c r="I860" s="16">
        <v>2.404</v>
      </c>
      <c r="J860" s="1">
        <v>25.0</v>
      </c>
      <c r="K860" s="16">
        <f t="shared" si="5"/>
        <v>679.2066571</v>
      </c>
      <c r="L860" s="20">
        <f t="shared" si="6"/>
        <v>105318.2196</v>
      </c>
      <c r="M860" s="25">
        <f t="shared" si="7"/>
        <v>14.48630823</v>
      </c>
      <c r="N860" s="25">
        <f t="shared" si="8"/>
        <v>14975.0416</v>
      </c>
      <c r="O860" s="25">
        <f t="shared" si="10"/>
        <v>12541552.84</v>
      </c>
    </row>
    <row r="861" ht="15.75" customHeight="1">
      <c r="A861" s="7">
        <v>43225.0</v>
      </c>
      <c r="B861" s="20">
        <v>2.7731335997495E14</v>
      </c>
      <c r="C861" s="16">
        <f t="shared" si="1"/>
        <v>277.31336</v>
      </c>
      <c r="D861" s="16">
        <f t="shared" si="2"/>
        <v>1.6</v>
      </c>
      <c r="E861" s="16">
        <f t="shared" si="3"/>
        <v>443.701376</v>
      </c>
      <c r="F861" s="25">
        <f t="shared" si="4"/>
        <v>10648.83302</v>
      </c>
      <c r="G861" s="25">
        <f t="shared" si="13"/>
        <v>781418.7945</v>
      </c>
      <c r="H861" s="26">
        <v>177.76</v>
      </c>
      <c r="I861" s="16">
        <v>2.24</v>
      </c>
      <c r="J861" s="1">
        <v>25.0</v>
      </c>
      <c r="K861" s="16">
        <f t="shared" si="5"/>
        <v>662.5940548</v>
      </c>
      <c r="L861" s="20">
        <f t="shared" si="6"/>
        <v>119035.7143</v>
      </c>
      <c r="M861" s="25">
        <f t="shared" si="7"/>
        <v>13.4188715</v>
      </c>
      <c r="N861" s="25">
        <f t="shared" si="8"/>
        <v>16071.42857</v>
      </c>
      <c r="O861" s="25">
        <f t="shared" si="10"/>
        <v>12557624.27</v>
      </c>
    </row>
    <row r="862" ht="15.75" customHeight="1">
      <c r="A862" s="7">
        <v>43226.0</v>
      </c>
      <c r="B862" s="20">
        <v>2.8847092447068E14</v>
      </c>
      <c r="C862" s="16">
        <f t="shared" si="1"/>
        <v>288.4709245</v>
      </c>
      <c r="D862" s="16">
        <f t="shared" si="2"/>
        <v>1.6</v>
      </c>
      <c r="E862" s="16">
        <f t="shared" si="3"/>
        <v>461.5534792</v>
      </c>
      <c r="F862" s="25">
        <f t="shared" si="4"/>
        <v>11077.2835</v>
      </c>
      <c r="G862" s="25">
        <f t="shared" si="13"/>
        <v>792496.078</v>
      </c>
      <c r="H862" s="26">
        <v>171.8</v>
      </c>
      <c r="I862" s="16">
        <v>2.271</v>
      </c>
      <c r="J862" s="1">
        <v>25.0</v>
      </c>
      <c r="K862" s="16">
        <f t="shared" si="5"/>
        <v>698.7919674</v>
      </c>
      <c r="L862" s="20">
        <f t="shared" si="6"/>
        <v>113474.2404</v>
      </c>
      <c r="M862" s="25">
        <f t="shared" si="7"/>
        <v>14.64290502</v>
      </c>
      <c r="N862" s="25">
        <f t="shared" si="8"/>
        <v>15852.04756</v>
      </c>
      <c r="O862" s="25">
        <f t="shared" si="10"/>
        <v>12573476.31</v>
      </c>
    </row>
    <row r="863" ht="15.75" customHeight="1">
      <c r="A863" s="7">
        <v>43227.0</v>
      </c>
      <c r="B863" s="20">
        <v>2.8944221682935E14</v>
      </c>
      <c r="C863" s="16">
        <f t="shared" si="1"/>
        <v>289.4422168</v>
      </c>
      <c r="D863" s="16">
        <f t="shared" si="2"/>
        <v>1.6</v>
      </c>
      <c r="E863" s="16">
        <f t="shared" si="3"/>
        <v>463.1075469</v>
      </c>
      <c r="F863" s="25">
        <f t="shared" si="4"/>
        <v>11114.58113</v>
      </c>
      <c r="G863" s="25">
        <f t="shared" si="13"/>
        <v>803610.6591</v>
      </c>
      <c r="H863" s="26">
        <v>164.88</v>
      </c>
      <c r="I863" s="16">
        <v>2.437</v>
      </c>
      <c r="J863" s="1">
        <v>25.0</v>
      </c>
      <c r="K863" s="16">
        <f t="shared" si="5"/>
        <v>752.3953946</v>
      </c>
      <c r="L863" s="20">
        <f t="shared" si="6"/>
        <v>101485.4329</v>
      </c>
      <c r="M863" s="25">
        <f t="shared" si="7"/>
        <v>16.42784704</v>
      </c>
      <c r="N863" s="25">
        <f t="shared" si="8"/>
        <v>14772.26098</v>
      </c>
      <c r="O863" s="25">
        <f t="shared" si="10"/>
        <v>12588248.57</v>
      </c>
    </row>
    <row r="864" ht="15.75" customHeight="1">
      <c r="A864" s="7">
        <v>43228.0</v>
      </c>
      <c r="B864" s="20">
        <v>2.8778446283152E14</v>
      </c>
      <c r="C864" s="16">
        <f t="shared" si="1"/>
        <v>287.7844628</v>
      </c>
      <c r="D864" s="16">
        <f t="shared" si="2"/>
        <v>1.6</v>
      </c>
      <c r="E864" s="16">
        <f t="shared" si="3"/>
        <v>460.4551405</v>
      </c>
      <c r="F864" s="25">
        <f t="shared" si="4"/>
        <v>11050.92337</v>
      </c>
      <c r="G864" s="25">
        <f t="shared" si="13"/>
        <v>814661.5825</v>
      </c>
      <c r="H864" s="26">
        <v>159.62</v>
      </c>
      <c r="I864" s="16">
        <v>2.466</v>
      </c>
      <c r="J864" s="1">
        <v>25.0</v>
      </c>
      <c r="K864" s="16">
        <f t="shared" si="5"/>
        <v>756.988251</v>
      </c>
      <c r="L864" s="20">
        <f t="shared" si="6"/>
        <v>97092.45742</v>
      </c>
      <c r="M864" s="25">
        <f t="shared" si="7"/>
        <v>17.07278351</v>
      </c>
      <c r="N864" s="25">
        <f t="shared" si="8"/>
        <v>14598.54015</v>
      </c>
      <c r="O864" s="25">
        <f t="shared" si="10"/>
        <v>12602847.11</v>
      </c>
    </row>
    <row r="865" ht="15.75" customHeight="1">
      <c r="A865" s="7">
        <v>43229.0</v>
      </c>
      <c r="B865" s="20">
        <v>2.8046491809752E14</v>
      </c>
      <c r="C865" s="16">
        <f t="shared" si="1"/>
        <v>280.4649181</v>
      </c>
      <c r="D865" s="16">
        <f t="shared" si="2"/>
        <v>1.6</v>
      </c>
      <c r="E865" s="16">
        <f t="shared" si="3"/>
        <v>448.743869</v>
      </c>
      <c r="F865" s="25">
        <f t="shared" si="4"/>
        <v>10769.85285</v>
      </c>
      <c r="G865" s="25">
        <f t="shared" si="13"/>
        <v>825431.4354</v>
      </c>
      <c r="H865" s="26">
        <v>157.06</v>
      </c>
      <c r="I865" s="16">
        <v>2.441</v>
      </c>
      <c r="J865" s="1">
        <v>25.0</v>
      </c>
      <c r="K865" s="16">
        <f t="shared" si="5"/>
        <v>730.2558561</v>
      </c>
      <c r="L865" s="20">
        <f t="shared" si="6"/>
        <v>96513.72388</v>
      </c>
      <c r="M865" s="25">
        <f t="shared" si="7"/>
        <v>16.73832346</v>
      </c>
      <c r="N865" s="25">
        <f t="shared" si="8"/>
        <v>14748.05408</v>
      </c>
      <c r="O865" s="25">
        <f t="shared" si="10"/>
        <v>12617595.17</v>
      </c>
    </row>
    <row r="866" ht="15.75" customHeight="1">
      <c r="A866" s="7">
        <v>43230.0</v>
      </c>
      <c r="B866" s="20">
        <v>3.0075264814924E14</v>
      </c>
      <c r="C866" s="16">
        <f t="shared" si="1"/>
        <v>300.7526481</v>
      </c>
      <c r="D866" s="16">
        <f t="shared" si="2"/>
        <v>1.6</v>
      </c>
      <c r="E866" s="16">
        <f t="shared" si="3"/>
        <v>481.204237</v>
      </c>
      <c r="F866" s="25">
        <f t="shared" si="4"/>
        <v>11548.90169</v>
      </c>
      <c r="G866" s="25">
        <f t="shared" si="13"/>
        <v>836980.3371</v>
      </c>
      <c r="H866" s="26">
        <v>149.87</v>
      </c>
      <c r="I866" s="16">
        <v>2.408</v>
      </c>
      <c r="J866" s="1">
        <v>25.0</v>
      </c>
      <c r="K866" s="16">
        <f t="shared" si="5"/>
        <v>772.4932019</v>
      </c>
      <c r="L866" s="20">
        <f t="shared" si="6"/>
        <v>93357.55814</v>
      </c>
      <c r="M866" s="25">
        <f t="shared" si="7"/>
        <v>18.55591864</v>
      </c>
      <c r="N866" s="25">
        <f t="shared" si="8"/>
        <v>14950.16611</v>
      </c>
      <c r="O866" s="25">
        <f t="shared" si="10"/>
        <v>12632545.33</v>
      </c>
    </row>
    <row r="867" ht="15.75" customHeight="1">
      <c r="A867" s="7">
        <v>43231.0</v>
      </c>
      <c r="B867" s="20">
        <v>2.8571478308861E14</v>
      </c>
      <c r="C867" s="16">
        <f t="shared" si="1"/>
        <v>285.7147831</v>
      </c>
      <c r="D867" s="16">
        <f t="shared" si="2"/>
        <v>1.6</v>
      </c>
      <c r="E867" s="16">
        <f t="shared" si="3"/>
        <v>457.1436529</v>
      </c>
      <c r="F867" s="25">
        <f t="shared" si="4"/>
        <v>10971.44767</v>
      </c>
      <c r="G867" s="25">
        <f t="shared" si="13"/>
        <v>847951.7847</v>
      </c>
      <c r="H867" s="26">
        <v>137.12</v>
      </c>
      <c r="I867" s="16">
        <v>2.372</v>
      </c>
      <c r="J867" s="1">
        <v>25.0</v>
      </c>
      <c r="K867" s="16">
        <f t="shared" si="5"/>
        <v>722.8964965</v>
      </c>
      <c r="L867" s="20">
        <f t="shared" si="6"/>
        <v>86711.63575</v>
      </c>
      <c r="M867" s="25">
        <f t="shared" si="7"/>
        <v>18.97919623</v>
      </c>
      <c r="N867" s="25">
        <f t="shared" si="8"/>
        <v>15177.06577</v>
      </c>
      <c r="O867" s="25">
        <f t="shared" si="10"/>
        <v>12647722.4</v>
      </c>
    </row>
    <row r="868" ht="15.75" customHeight="1">
      <c r="A868" s="7">
        <v>43232.0</v>
      </c>
      <c r="B868" s="20">
        <v>2.9840501091641E14</v>
      </c>
      <c r="C868" s="16">
        <f t="shared" si="1"/>
        <v>298.4050109</v>
      </c>
      <c r="D868" s="16">
        <f t="shared" si="2"/>
        <v>1.6</v>
      </c>
      <c r="E868" s="16">
        <f t="shared" si="3"/>
        <v>477.4480175</v>
      </c>
      <c r="F868" s="25">
        <f t="shared" si="4"/>
        <v>11458.75242</v>
      </c>
      <c r="G868" s="25">
        <f t="shared" si="13"/>
        <v>859410.5372</v>
      </c>
      <c r="H868" s="26">
        <v>141.88</v>
      </c>
      <c r="I868" s="16">
        <v>2.491</v>
      </c>
      <c r="J868" s="1">
        <v>25.0</v>
      </c>
      <c r="K868" s="16">
        <f t="shared" si="5"/>
        <v>792.8820077</v>
      </c>
      <c r="L868" s="20">
        <f t="shared" si="6"/>
        <v>85435.56804</v>
      </c>
      <c r="M868" s="25">
        <f t="shared" si="7"/>
        <v>20.11823532</v>
      </c>
      <c r="N868" s="25">
        <f t="shared" si="8"/>
        <v>14452.0273</v>
      </c>
      <c r="O868" s="25">
        <f t="shared" si="10"/>
        <v>12662174.43</v>
      </c>
    </row>
    <row r="869" ht="15.75" customHeight="1">
      <c r="A869" s="7">
        <v>43233.0</v>
      </c>
      <c r="B869" s="20">
        <v>3.0680010752753E14</v>
      </c>
      <c r="C869" s="16">
        <f t="shared" si="1"/>
        <v>306.8001075</v>
      </c>
      <c r="D869" s="16">
        <f t="shared" si="2"/>
        <v>1.6</v>
      </c>
      <c r="E869" s="16">
        <f t="shared" si="3"/>
        <v>490.880172</v>
      </c>
      <c r="F869" s="25">
        <f t="shared" si="4"/>
        <v>11781.12413</v>
      </c>
      <c r="G869" s="25">
        <f t="shared" si="13"/>
        <v>871191.6613</v>
      </c>
      <c r="H869" s="26">
        <v>144.59</v>
      </c>
      <c r="I869" s="16">
        <v>2.293</v>
      </c>
      <c r="J869" s="1">
        <v>25.0</v>
      </c>
      <c r="K869" s="16">
        <f t="shared" si="5"/>
        <v>750.3921563</v>
      </c>
      <c r="L869" s="20">
        <f t="shared" si="6"/>
        <v>94585.6956</v>
      </c>
      <c r="M869" s="25">
        <f t="shared" si="7"/>
        <v>18.68325446</v>
      </c>
      <c r="N869" s="25">
        <f t="shared" si="8"/>
        <v>15699.95639</v>
      </c>
      <c r="O869" s="25">
        <f t="shared" si="10"/>
        <v>12677874.38</v>
      </c>
    </row>
    <row r="870" ht="15.75" customHeight="1">
      <c r="A870" s="7">
        <v>43234.0</v>
      </c>
      <c r="B870" s="20">
        <v>2.9981542338931E14</v>
      </c>
      <c r="C870" s="16">
        <f t="shared" si="1"/>
        <v>299.8154234</v>
      </c>
      <c r="D870" s="16">
        <f t="shared" si="2"/>
        <v>1.6</v>
      </c>
      <c r="E870" s="16">
        <f t="shared" si="3"/>
        <v>479.7046774</v>
      </c>
      <c r="F870" s="25">
        <f t="shared" si="4"/>
        <v>11512.91226</v>
      </c>
      <c r="G870" s="25">
        <f t="shared" si="13"/>
        <v>882704.5735</v>
      </c>
      <c r="H870" s="26">
        <v>147.71</v>
      </c>
      <c r="I870" s="16">
        <v>2.526</v>
      </c>
      <c r="J870" s="1">
        <v>25.0</v>
      </c>
      <c r="K870" s="16">
        <f t="shared" si="5"/>
        <v>807.8226768</v>
      </c>
      <c r="L870" s="20">
        <f t="shared" si="6"/>
        <v>87713.77672</v>
      </c>
      <c r="M870" s="25">
        <f t="shared" si="7"/>
        <v>19.68831925</v>
      </c>
      <c r="N870" s="25">
        <f t="shared" si="8"/>
        <v>14251.78147</v>
      </c>
      <c r="O870" s="25">
        <f t="shared" si="10"/>
        <v>12692126.16</v>
      </c>
    </row>
    <row r="871" ht="15.75" customHeight="1">
      <c r="A871" s="7">
        <v>43235.0</v>
      </c>
      <c r="B871" s="20">
        <v>2.927334050636E14</v>
      </c>
      <c r="C871" s="16">
        <f t="shared" si="1"/>
        <v>292.7334051</v>
      </c>
      <c r="D871" s="16">
        <f t="shared" si="2"/>
        <v>1.6</v>
      </c>
      <c r="E871" s="16">
        <f t="shared" si="3"/>
        <v>468.3734481</v>
      </c>
      <c r="F871" s="25">
        <f t="shared" si="4"/>
        <v>11240.96275</v>
      </c>
      <c r="G871" s="25">
        <f t="shared" si="13"/>
        <v>893945.5363</v>
      </c>
      <c r="H871" s="26">
        <v>139.88</v>
      </c>
      <c r="I871" s="16">
        <v>2.522</v>
      </c>
      <c r="J871" s="1">
        <v>25.0</v>
      </c>
      <c r="K871" s="16">
        <f t="shared" si="5"/>
        <v>787.4918907</v>
      </c>
      <c r="L871" s="20">
        <f t="shared" si="6"/>
        <v>83195.87629</v>
      </c>
      <c r="M871" s="25">
        <f t="shared" si="7"/>
        <v>20.26716333</v>
      </c>
      <c r="N871" s="25">
        <f t="shared" si="8"/>
        <v>14274.38541</v>
      </c>
      <c r="O871" s="25">
        <f t="shared" si="10"/>
        <v>12706400.55</v>
      </c>
    </row>
    <row r="872" ht="15.75" customHeight="1">
      <c r="A872" s="7">
        <v>43236.0</v>
      </c>
      <c r="B872" s="20">
        <v>3.139340239278E14</v>
      </c>
      <c r="C872" s="16">
        <f t="shared" si="1"/>
        <v>313.9340239</v>
      </c>
      <c r="D872" s="16">
        <f t="shared" si="2"/>
        <v>1.6</v>
      </c>
      <c r="E872" s="16">
        <f t="shared" si="3"/>
        <v>502.2944383</v>
      </c>
      <c r="F872" s="25">
        <f t="shared" si="4"/>
        <v>12055.06652</v>
      </c>
      <c r="G872" s="25">
        <f t="shared" si="13"/>
        <v>906000.6028</v>
      </c>
      <c r="H872" s="26">
        <v>139.27</v>
      </c>
      <c r="I872" s="16">
        <v>2.338</v>
      </c>
      <c r="J872" s="1">
        <v>25.0</v>
      </c>
      <c r="K872" s="16">
        <f t="shared" si="5"/>
        <v>782.9095978</v>
      </c>
      <c r="L872" s="20">
        <f t="shared" si="6"/>
        <v>89352.01027</v>
      </c>
      <c r="M872" s="25">
        <f t="shared" si="7"/>
        <v>20.23748512</v>
      </c>
      <c r="N872" s="25">
        <f t="shared" si="8"/>
        <v>15397.77588</v>
      </c>
      <c r="O872" s="25">
        <f t="shared" si="10"/>
        <v>12721798.33</v>
      </c>
    </row>
    <row r="873" ht="15.75" customHeight="1">
      <c r="A873" s="7">
        <v>43237.0</v>
      </c>
      <c r="B873" s="20">
        <v>3.1189905280209E14</v>
      </c>
      <c r="C873" s="16">
        <f t="shared" si="1"/>
        <v>311.8990528</v>
      </c>
      <c r="D873" s="16">
        <f t="shared" si="2"/>
        <v>1.6</v>
      </c>
      <c r="E873" s="16">
        <f t="shared" si="3"/>
        <v>499.0384845</v>
      </c>
      <c r="F873" s="25">
        <f t="shared" si="4"/>
        <v>11976.92363</v>
      </c>
      <c r="G873" s="25">
        <f t="shared" si="13"/>
        <v>917977.5264</v>
      </c>
      <c r="H873" s="26">
        <v>132.77</v>
      </c>
      <c r="I873" s="16">
        <v>2.449</v>
      </c>
      <c r="J873" s="1">
        <v>25.0</v>
      </c>
      <c r="K873" s="16">
        <f t="shared" si="5"/>
        <v>814.763499</v>
      </c>
      <c r="L873" s="20">
        <f t="shared" si="6"/>
        <v>81320.94733</v>
      </c>
      <c r="M873" s="25">
        <f t="shared" si="7"/>
        <v>22.09195297</v>
      </c>
      <c r="N873" s="25">
        <f t="shared" si="8"/>
        <v>14699.8775</v>
      </c>
      <c r="O873" s="25">
        <f t="shared" si="10"/>
        <v>12736498.2</v>
      </c>
    </row>
    <row r="874" ht="15.75" customHeight="1">
      <c r="A874" s="7">
        <v>43238.0</v>
      </c>
      <c r="B874" s="20">
        <v>3.1714245759504E14</v>
      </c>
      <c r="C874" s="16">
        <f t="shared" si="1"/>
        <v>317.1424576</v>
      </c>
      <c r="D874" s="16">
        <f t="shared" si="2"/>
        <v>1.6</v>
      </c>
      <c r="E874" s="16">
        <f t="shared" si="3"/>
        <v>507.4279322</v>
      </c>
      <c r="F874" s="25">
        <f t="shared" si="4"/>
        <v>12178.27037</v>
      </c>
      <c r="G874" s="25">
        <f t="shared" si="13"/>
        <v>930155.7968</v>
      </c>
      <c r="H874" s="26">
        <v>136.06</v>
      </c>
      <c r="I874" s="16">
        <v>2.453</v>
      </c>
      <c r="J874" s="1">
        <v>25.0</v>
      </c>
      <c r="K874" s="16">
        <f t="shared" si="5"/>
        <v>829.8138117</v>
      </c>
      <c r="L874" s="20">
        <f t="shared" si="6"/>
        <v>83200.16307</v>
      </c>
      <c r="M874" s="25">
        <f t="shared" si="7"/>
        <v>21.95597326</v>
      </c>
      <c r="N874" s="25">
        <f t="shared" si="8"/>
        <v>14675.90705</v>
      </c>
      <c r="O874" s="25">
        <f t="shared" si="10"/>
        <v>12751174.11</v>
      </c>
    </row>
    <row r="875" ht="15.75" customHeight="1">
      <c r="A875" s="7">
        <v>43239.0</v>
      </c>
      <c r="B875" s="20">
        <v>2.9432242609321E14</v>
      </c>
      <c r="C875" s="16">
        <f t="shared" si="1"/>
        <v>294.3224261</v>
      </c>
      <c r="D875" s="16">
        <f t="shared" si="2"/>
        <v>1.6</v>
      </c>
      <c r="E875" s="16">
        <f t="shared" si="3"/>
        <v>470.9158817</v>
      </c>
      <c r="F875" s="25">
        <f t="shared" si="4"/>
        <v>11301.98116</v>
      </c>
      <c r="G875" s="25">
        <f t="shared" si="13"/>
        <v>941457.778</v>
      </c>
      <c r="H875" s="26">
        <v>135.32</v>
      </c>
      <c r="I875" s="16">
        <v>2.687</v>
      </c>
      <c r="J875" s="1">
        <v>25.0</v>
      </c>
      <c r="K875" s="16">
        <f t="shared" si="5"/>
        <v>843.5673162</v>
      </c>
      <c r="L875" s="20">
        <f t="shared" si="6"/>
        <v>75541.49609</v>
      </c>
      <c r="M875" s="25">
        <f t="shared" si="7"/>
        <v>22.44193274</v>
      </c>
      <c r="N875" s="25">
        <f t="shared" si="8"/>
        <v>13397.84146</v>
      </c>
      <c r="O875" s="25">
        <f t="shared" si="10"/>
        <v>12764571.95</v>
      </c>
    </row>
    <row r="876" ht="15.75" customHeight="1">
      <c r="A876" s="7">
        <v>43240.0</v>
      </c>
      <c r="B876" s="20">
        <v>3.0356492654334E14</v>
      </c>
      <c r="C876" s="16">
        <f t="shared" si="1"/>
        <v>303.5649265</v>
      </c>
      <c r="D876" s="16">
        <f t="shared" si="2"/>
        <v>1.6</v>
      </c>
      <c r="E876" s="16">
        <f t="shared" si="3"/>
        <v>485.7038825</v>
      </c>
      <c r="F876" s="25">
        <f t="shared" si="4"/>
        <v>11656.89318</v>
      </c>
      <c r="G876" s="25">
        <f t="shared" si="13"/>
        <v>953114.6712</v>
      </c>
      <c r="H876" s="26">
        <v>139.7</v>
      </c>
      <c r="I876" s="16">
        <v>2.338</v>
      </c>
      <c r="J876" s="1">
        <v>25.0</v>
      </c>
      <c r="K876" s="16">
        <f t="shared" si="5"/>
        <v>757.0504515</v>
      </c>
      <c r="L876" s="20">
        <f t="shared" si="6"/>
        <v>89627.88708</v>
      </c>
      <c r="M876" s="25">
        <f t="shared" si="7"/>
        <v>19.50881622</v>
      </c>
      <c r="N876" s="25">
        <f t="shared" si="8"/>
        <v>15397.77588</v>
      </c>
      <c r="O876" s="25">
        <f t="shared" si="10"/>
        <v>12779969.73</v>
      </c>
    </row>
    <row r="877" ht="15.75" customHeight="1">
      <c r="A877" s="7">
        <v>43241.0</v>
      </c>
      <c r="B877" s="20">
        <v>3.229076910834E14</v>
      </c>
      <c r="C877" s="16">
        <f t="shared" si="1"/>
        <v>322.9076911</v>
      </c>
      <c r="D877" s="16">
        <f t="shared" si="2"/>
        <v>1.6</v>
      </c>
      <c r="E877" s="16">
        <f t="shared" si="3"/>
        <v>516.6523057</v>
      </c>
      <c r="F877" s="25">
        <f t="shared" si="4"/>
        <v>12399.65534</v>
      </c>
      <c r="G877" s="25">
        <f t="shared" si="13"/>
        <v>965514.3265</v>
      </c>
      <c r="H877" s="26">
        <v>134.51</v>
      </c>
      <c r="I877" s="16">
        <v>2.5</v>
      </c>
      <c r="J877" s="1">
        <v>25.0</v>
      </c>
      <c r="K877" s="16">
        <f t="shared" si="5"/>
        <v>861.0871762</v>
      </c>
      <c r="L877" s="20">
        <f t="shared" si="6"/>
        <v>80706</v>
      </c>
      <c r="M877" s="25">
        <f t="shared" si="7"/>
        <v>23.04597305</v>
      </c>
      <c r="N877" s="25">
        <f t="shared" si="8"/>
        <v>14400</v>
      </c>
      <c r="O877" s="25">
        <f t="shared" si="10"/>
        <v>12794369.73</v>
      </c>
    </row>
    <row r="878" ht="15.75" customHeight="1">
      <c r="A878" s="7">
        <v>43242.0</v>
      </c>
      <c r="B878" s="20">
        <v>3.1154257297103E14</v>
      </c>
      <c r="C878" s="16">
        <f t="shared" si="1"/>
        <v>311.542573</v>
      </c>
      <c r="D878" s="16">
        <f t="shared" si="2"/>
        <v>1.6</v>
      </c>
      <c r="E878" s="16">
        <f t="shared" si="3"/>
        <v>498.4681168</v>
      </c>
      <c r="F878" s="25">
        <f t="shared" si="4"/>
        <v>11963.2348</v>
      </c>
      <c r="G878" s="25">
        <f t="shared" si="13"/>
        <v>977477.5613</v>
      </c>
      <c r="H878" s="26">
        <v>128.68</v>
      </c>
      <c r="I878" s="16">
        <v>2.368</v>
      </c>
      <c r="J878" s="1">
        <v>25.0</v>
      </c>
      <c r="K878" s="16">
        <f t="shared" si="5"/>
        <v>786.9150003</v>
      </c>
      <c r="L878" s="20">
        <f t="shared" si="6"/>
        <v>81511.82432</v>
      </c>
      <c r="M878" s="25">
        <f t="shared" si="7"/>
        <v>22.01502954</v>
      </c>
      <c r="N878" s="25">
        <f t="shared" si="8"/>
        <v>15202.7027</v>
      </c>
      <c r="O878" s="25">
        <f t="shared" si="10"/>
        <v>12809572.43</v>
      </c>
    </row>
    <row r="879" ht="15.75" customHeight="1">
      <c r="A879" s="7">
        <v>43243.0</v>
      </c>
      <c r="B879" s="20">
        <v>3.2469304890011E14</v>
      </c>
      <c r="C879" s="16">
        <f t="shared" si="1"/>
        <v>324.6930489</v>
      </c>
      <c r="D879" s="16">
        <f t="shared" si="2"/>
        <v>1.6</v>
      </c>
      <c r="E879" s="16">
        <f t="shared" si="3"/>
        <v>519.5088782</v>
      </c>
      <c r="F879" s="25">
        <f t="shared" si="4"/>
        <v>12468.21308</v>
      </c>
      <c r="G879" s="25">
        <f t="shared" si="13"/>
        <v>989945.7744</v>
      </c>
      <c r="H879" s="26">
        <v>119.31</v>
      </c>
      <c r="I879" s="16">
        <v>2.311</v>
      </c>
      <c r="J879" s="1">
        <v>25.0</v>
      </c>
      <c r="K879" s="16">
        <f t="shared" si="5"/>
        <v>800.3900117</v>
      </c>
      <c r="L879" s="20">
        <f t="shared" si="6"/>
        <v>77440.50195</v>
      </c>
      <c r="M879" s="25">
        <f t="shared" si="7"/>
        <v>24.15056611</v>
      </c>
      <c r="N879" s="25">
        <f t="shared" si="8"/>
        <v>15577.672</v>
      </c>
      <c r="O879" s="25">
        <f t="shared" si="10"/>
        <v>12825150.1</v>
      </c>
    </row>
    <row r="880" ht="15.75" customHeight="1">
      <c r="A880" s="7">
        <v>43244.0</v>
      </c>
      <c r="B880" s="20">
        <v>3.4288369655172E14</v>
      </c>
      <c r="C880" s="16">
        <f t="shared" si="1"/>
        <v>342.8836966</v>
      </c>
      <c r="D880" s="16">
        <f t="shared" si="2"/>
        <v>1.6</v>
      </c>
      <c r="E880" s="16">
        <f t="shared" si="3"/>
        <v>548.6139145</v>
      </c>
      <c r="F880" s="25">
        <f t="shared" si="4"/>
        <v>13166.73395</v>
      </c>
      <c r="G880" s="25">
        <f t="shared" si="13"/>
        <v>1003112.508</v>
      </c>
      <c r="H880" s="26">
        <v>122.61</v>
      </c>
      <c r="I880" s="16">
        <v>2.396</v>
      </c>
      <c r="J880" s="1">
        <v>25.0</v>
      </c>
      <c r="K880" s="16">
        <f t="shared" si="5"/>
        <v>876.3192927</v>
      </c>
      <c r="L880" s="20">
        <f t="shared" si="6"/>
        <v>76759.18197</v>
      </c>
      <c r="M880" s="25">
        <f t="shared" si="7"/>
        <v>25.72995232</v>
      </c>
      <c r="N880" s="25">
        <f t="shared" si="8"/>
        <v>15025.04174</v>
      </c>
      <c r="O880" s="25">
        <f t="shared" si="10"/>
        <v>12840175.14</v>
      </c>
    </row>
    <row r="881" ht="15.75" customHeight="1">
      <c r="A881" s="7">
        <v>43245.0</v>
      </c>
      <c r="B881" s="20">
        <v>3.1805346874777E14</v>
      </c>
      <c r="C881" s="16">
        <f t="shared" si="1"/>
        <v>318.0534687</v>
      </c>
      <c r="D881" s="16">
        <f t="shared" si="2"/>
        <v>1.6</v>
      </c>
      <c r="E881" s="16">
        <f t="shared" si="3"/>
        <v>508.88555</v>
      </c>
      <c r="F881" s="25">
        <f t="shared" si="4"/>
        <v>12213.2532</v>
      </c>
      <c r="G881" s="25">
        <f t="shared" si="13"/>
        <v>1015325.762</v>
      </c>
      <c r="H881" s="26">
        <v>119.44</v>
      </c>
      <c r="I881" s="16">
        <v>2.59</v>
      </c>
      <c r="J881" s="1">
        <v>25.0</v>
      </c>
      <c r="K881" s="16">
        <f t="shared" si="5"/>
        <v>878.6757163</v>
      </c>
      <c r="L881" s="20">
        <f t="shared" si="6"/>
        <v>69173.74517</v>
      </c>
      <c r="M881" s="25">
        <f t="shared" si="7"/>
        <v>26.48386285</v>
      </c>
      <c r="N881" s="25">
        <f t="shared" si="8"/>
        <v>13899.6139</v>
      </c>
      <c r="O881" s="25">
        <f t="shared" si="10"/>
        <v>12854074.76</v>
      </c>
    </row>
    <row r="882" ht="15.75" customHeight="1">
      <c r="A882" s="7">
        <v>43246.0</v>
      </c>
      <c r="B882" s="20">
        <v>3.1031632795348E14</v>
      </c>
      <c r="C882" s="16">
        <f t="shared" si="1"/>
        <v>310.316328</v>
      </c>
      <c r="D882" s="16">
        <f t="shared" si="2"/>
        <v>1.6</v>
      </c>
      <c r="E882" s="16">
        <f t="shared" si="3"/>
        <v>496.5061247</v>
      </c>
      <c r="F882" s="25">
        <f t="shared" si="4"/>
        <v>11916.14699</v>
      </c>
      <c r="G882" s="25">
        <f t="shared" si="13"/>
        <v>1027241.909</v>
      </c>
      <c r="H882" s="26">
        <v>118.28</v>
      </c>
      <c r="I882" s="16">
        <v>2.712</v>
      </c>
      <c r="J882" s="1">
        <v>25.0</v>
      </c>
      <c r="K882" s="16">
        <f t="shared" si="5"/>
        <v>897.6830735</v>
      </c>
      <c r="L882" s="20">
        <f t="shared" si="6"/>
        <v>65420.35398</v>
      </c>
      <c r="M882" s="25">
        <f t="shared" si="7"/>
        <v>27.3221091</v>
      </c>
      <c r="N882" s="25">
        <f t="shared" si="8"/>
        <v>13274.33628</v>
      </c>
      <c r="O882" s="25">
        <f t="shared" si="10"/>
        <v>12867349.09</v>
      </c>
    </row>
    <row r="883" ht="15.75" customHeight="1">
      <c r="A883" s="7">
        <v>43247.0</v>
      </c>
      <c r="B883" s="20">
        <v>3.1234242763409E14</v>
      </c>
      <c r="C883" s="16">
        <f t="shared" si="1"/>
        <v>312.3424276</v>
      </c>
      <c r="D883" s="16">
        <f t="shared" si="2"/>
        <v>1.6</v>
      </c>
      <c r="E883" s="16">
        <f t="shared" si="3"/>
        <v>499.7478842</v>
      </c>
      <c r="F883" s="25">
        <f t="shared" si="4"/>
        <v>11993.94922</v>
      </c>
      <c r="G883" s="25">
        <f t="shared" si="13"/>
        <v>1039235.858</v>
      </c>
      <c r="H883" s="26">
        <v>117.99</v>
      </c>
      <c r="I883" s="16">
        <v>2.526</v>
      </c>
      <c r="J883" s="1">
        <v>25.0</v>
      </c>
      <c r="K883" s="16">
        <f t="shared" si="5"/>
        <v>841.575437</v>
      </c>
      <c r="L883" s="20">
        <f t="shared" si="6"/>
        <v>70065.32067</v>
      </c>
      <c r="M883" s="25">
        <f t="shared" si="7"/>
        <v>25.67735887</v>
      </c>
      <c r="N883" s="25">
        <f t="shared" si="8"/>
        <v>14251.78147</v>
      </c>
      <c r="O883" s="25">
        <f t="shared" si="10"/>
        <v>12881600.88</v>
      </c>
    </row>
    <row r="884" ht="15.75" customHeight="1">
      <c r="A884" s="7">
        <v>43248.0</v>
      </c>
      <c r="B884" s="20">
        <v>3.1205344380089E14</v>
      </c>
      <c r="C884" s="16">
        <f t="shared" si="1"/>
        <v>312.0534438</v>
      </c>
      <c r="D884" s="16">
        <f t="shared" si="2"/>
        <v>1.6</v>
      </c>
      <c r="E884" s="16">
        <f t="shared" si="3"/>
        <v>499.2855101</v>
      </c>
      <c r="F884" s="25">
        <f t="shared" si="4"/>
        <v>11982.85224</v>
      </c>
      <c r="G884" s="25">
        <f t="shared" si="13"/>
        <v>1051218.71</v>
      </c>
      <c r="H884" s="26">
        <v>111.6</v>
      </c>
      <c r="I884" s="16">
        <v>2.522</v>
      </c>
      <c r="J884" s="1">
        <v>25.0</v>
      </c>
      <c r="K884" s="16">
        <f t="shared" si="5"/>
        <v>839.465371</v>
      </c>
      <c r="L884" s="20">
        <f t="shared" si="6"/>
        <v>66375.89215</v>
      </c>
      <c r="M884" s="25">
        <f t="shared" si="7"/>
        <v>27.0795281</v>
      </c>
      <c r="N884" s="25">
        <f t="shared" si="8"/>
        <v>14274.38541</v>
      </c>
      <c r="O884" s="25">
        <f t="shared" si="10"/>
        <v>12895875.26</v>
      </c>
    </row>
    <row r="885" ht="15.75" customHeight="1">
      <c r="A885" s="7">
        <v>43249.0</v>
      </c>
      <c r="B885" s="20">
        <v>3.1121302458853E14</v>
      </c>
      <c r="C885" s="16">
        <f t="shared" si="1"/>
        <v>311.2130246</v>
      </c>
      <c r="D885" s="16">
        <f t="shared" si="2"/>
        <v>1.6</v>
      </c>
      <c r="E885" s="16">
        <f t="shared" si="3"/>
        <v>497.9408393</v>
      </c>
      <c r="F885" s="25">
        <f t="shared" si="4"/>
        <v>11950.58014</v>
      </c>
      <c r="G885" s="25">
        <f t="shared" si="13"/>
        <v>1063169.29</v>
      </c>
      <c r="H885" s="26">
        <v>119.57</v>
      </c>
      <c r="I885" s="16">
        <v>2.517</v>
      </c>
      <c r="J885" s="1">
        <v>25.0</v>
      </c>
      <c r="K885" s="16">
        <f t="shared" si="5"/>
        <v>835.5447284</v>
      </c>
      <c r="L885" s="20">
        <f t="shared" si="6"/>
        <v>71257.44934</v>
      </c>
      <c r="M885" s="25">
        <f t="shared" si="7"/>
        <v>25.15648593</v>
      </c>
      <c r="N885" s="25">
        <f t="shared" si="8"/>
        <v>14302.74136</v>
      </c>
      <c r="O885" s="25">
        <f t="shared" si="10"/>
        <v>12910178</v>
      </c>
    </row>
    <row r="886" ht="15.75" customHeight="1">
      <c r="A886" s="7">
        <v>43250.0</v>
      </c>
      <c r="B886" s="20">
        <v>2.9510910083853E14</v>
      </c>
      <c r="C886" s="16">
        <f t="shared" si="1"/>
        <v>295.1091008</v>
      </c>
      <c r="D886" s="16">
        <f t="shared" si="2"/>
        <v>1.6</v>
      </c>
      <c r="E886" s="16">
        <f t="shared" si="3"/>
        <v>472.1745613</v>
      </c>
      <c r="F886" s="25">
        <f t="shared" si="4"/>
        <v>11332.18947</v>
      </c>
      <c r="G886" s="25">
        <f t="shared" si="13"/>
        <v>1074501.48</v>
      </c>
      <c r="H886" s="26">
        <v>117.53</v>
      </c>
      <c r="I886" s="16">
        <v>2.813</v>
      </c>
      <c r="J886" s="1">
        <v>25.0</v>
      </c>
      <c r="K886" s="16">
        <f t="shared" si="5"/>
        <v>885.484694</v>
      </c>
      <c r="L886" s="20">
        <f t="shared" si="6"/>
        <v>62671.52506</v>
      </c>
      <c r="M886" s="25">
        <f t="shared" si="7"/>
        <v>27.12281884</v>
      </c>
      <c r="N886" s="25">
        <f t="shared" si="8"/>
        <v>12797.72485</v>
      </c>
      <c r="O886" s="25">
        <f t="shared" si="10"/>
        <v>12922975.73</v>
      </c>
    </row>
    <row r="887" ht="15.75" customHeight="1">
      <c r="A887" s="7">
        <v>43251.0</v>
      </c>
      <c r="B887" s="20">
        <v>2.8473315603922E14</v>
      </c>
      <c r="C887" s="16">
        <f t="shared" si="1"/>
        <v>284.733156</v>
      </c>
      <c r="D887" s="16">
        <f t="shared" si="2"/>
        <v>1.6</v>
      </c>
      <c r="E887" s="16">
        <f t="shared" si="3"/>
        <v>455.5730497</v>
      </c>
      <c r="F887" s="25">
        <f t="shared" si="4"/>
        <v>10933.75319</v>
      </c>
      <c r="G887" s="25">
        <f t="shared" si="13"/>
        <v>1085435.233</v>
      </c>
      <c r="H887" s="26">
        <v>118.07</v>
      </c>
      <c r="I887" s="16">
        <v>2.567</v>
      </c>
      <c r="J887" s="1">
        <v>25.0</v>
      </c>
      <c r="K887" s="16">
        <f t="shared" si="5"/>
        <v>779.6373457</v>
      </c>
      <c r="L887" s="20">
        <f t="shared" si="6"/>
        <v>68992.98792</v>
      </c>
      <c r="M887" s="25">
        <f t="shared" si="7"/>
        <v>23.77144443</v>
      </c>
      <c r="N887" s="25">
        <f t="shared" si="8"/>
        <v>14024.15271</v>
      </c>
      <c r="O887" s="25">
        <f t="shared" si="10"/>
        <v>12936999.88</v>
      </c>
    </row>
    <row r="888" ht="15.75" customHeight="1">
      <c r="A888" s="7">
        <v>43252.0</v>
      </c>
      <c r="B888" s="20">
        <v>2.9507580409817E14</v>
      </c>
      <c r="C888" s="16">
        <f t="shared" si="1"/>
        <v>295.0758041</v>
      </c>
      <c r="D888" s="16">
        <f t="shared" si="2"/>
        <v>1.6</v>
      </c>
      <c r="E888" s="16">
        <f t="shared" si="3"/>
        <v>472.1212866</v>
      </c>
      <c r="F888" s="25">
        <f t="shared" si="4"/>
        <v>11330.91088</v>
      </c>
      <c r="G888" s="25">
        <f t="shared" si="13"/>
        <v>1096766.144</v>
      </c>
      <c r="H888" s="26">
        <v>119.92</v>
      </c>
      <c r="I888" s="16">
        <v>2.576</v>
      </c>
      <c r="J888" s="1">
        <v>25.0</v>
      </c>
      <c r="K888" s="16">
        <f t="shared" si="5"/>
        <v>810.7896228</v>
      </c>
      <c r="L888" s="20">
        <f t="shared" si="6"/>
        <v>69829.19255</v>
      </c>
      <c r="M888" s="25">
        <f t="shared" si="7"/>
        <v>24.33991529</v>
      </c>
      <c r="N888" s="25">
        <f t="shared" si="8"/>
        <v>13975.15528</v>
      </c>
      <c r="O888" s="25">
        <f t="shared" si="10"/>
        <v>12950975.04</v>
      </c>
    </row>
    <row r="889" ht="15.75" customHeight="1">
      <c r="A889" s="7">
        <v>43253.0</v>
      </c>
      <c r="B889" s="20">
        <v>2.9340210761481E14</v>
      </c>
      <c r="C889" s="16">
        <f t="shared" si="1"/>
        <v>293.4021076</v>
      </c>
      <c r="D889" s="16">
        <f t="shared" si="2"/>
        <v>1.6</v>
      </c>
      <c r="E889" s="16">
        <f t="shared" si="3"/>
        <v>469.4433722</v>
      </c>
      <c r="F889" s="25">
        <f t="shared" si="4"/>
        <v>11266.64093</v>
      </c>
      <c r="G889" s="25">
        <f t="shared" si="13"/>
        <v>1108032.785</v>
      </c>
      <c r="H889" s="26">
        <v>123.31</v>
      </c>
      <c r="I889" s="16">
        <v>2.633</v>
      </c>
      <c r="J889" s="1">
        <v>25.0</v>
      </c>
      <c r="K889" s="16">
        <f t="shared" si="5"/>
        <v>824.0295993</v>
      </c>
      <c r="L889" s="20">
        <f t="shared" si="6"/>
        <v>70248.76567</v>
      </c>
      <c r="M889" s="25">
        <f t="shared" si="7"/>
        <v>24.05730725</v>
      </c>
      <c r="N889" s="25">
        <f t="shared" si="8"/>
        <v>13672.61679</v>
      </c>
      <c r="O889" s="25">
        <f t="shared" si="10"/>
        <v>12964647.65</v>
      </c>
    </row>
    <row r="890" ht="15.75" customHeight="1">
      <c r="A890" s="7">
        <v>43254.0</v>
      </c>
      <c r="B890" s="20">
        <v>2.8964721844063E14</v>
      </c>
      <c r="C890" s="16">
        <f t="shared" si="1"/>
        <v>289.6472184</v>
      </c>
      <c r="D890" s="16">
        <f t="shared" si="2"/>
        <v>1.6</v>
      </c>
      <c r="E890" s="16">
        <f t="shared" si="3"/>
        <v>463.4355495</v>
      </c>
      <c r="F890" s="25">
        <f t="shared" si="4"/>
        <v>11122.45319</v>
      </c>
      <c r="G890" s="25">
        <f t="shared" si="13"/>
        <v>1119155.238</v>
      </c>
      <c r="H890" s="26">
        <v>125.5</v>
      </c>
      <c r="I890" s="16">
        <v>2.54</v>
      </c>
      <c r="J890" s="1">
        <v>25.0</v>
      </c>
      <c r="K890" s="16">
        <f t="shared" si="5"/>
        <v>784.7508638</v>
      </c>
      <c r="L890" s="20">
        <f t="shared" si="6"/>
        <v>74114.17323</v>
      </c>
      <c r="M890" s="25">
        <f t="shared" si="7"/>
        <v>22.51078175</v>
      </c>
      <c r="N890" s="25">
        <f t="shared" si="8"/>
        <v>14173.22835</v>
      </c>
      <c r="O890" s="25">
        <f t="shared" si="10"/>
        <v>12978820.88</v>
      </c>
    </row>
    <row r="891" ht="15.75" customHeight="1">
      <c r="A891" s="7">
        <v>43255.0</v>
      </c>
      <c r="B891" s="20">
        <v>2.8781958444471E14</v>
      </c>
      <c r="C891" s="16">
        <f t="shared" si="1"/>
        <v>287.8195844</v>
      </c>
      <c r="D891" s="16">
        <f t="shared" si="2"/>
        <v>1.6</v>
      </c>
      <c r="E891" s="16">
        <f t="shared" si="3"/>
        <v>460.5113351</v>
      </c>
      <c r="F891" s="25">
        <f t="shared" si="4"/>
        <v>11052.27204</v>
      </c>
      <c r="G891" s="25">
        <f t="shared" si="13"/>
        <v>1130207.51</v>
      </c>
      <c r="H891" s="26">
        <v>119.9</v>
      </c>
      <c r="I891" s="16">
        <v>2.535</v>
      </c>
      <c r="J891" s="1">
        <v>25.0</v>
      </c>
      <c r="K891" s="16">
        <f t="shared" si="5"/>
        <v>778.2641563</v>
      </c>
      <c r="L891" s="20">
        <f t="shared" si="6"/>
        <v>70946.74556</v>
      </c>
      <c r="M891" s="25">
        <f t="shared" si="7"/>
        <v>23.36739752</v>
      </c>
      <c r="N891" s="25">
        <f t="shared" si="8"/>
        <v>14201.18343</v>
      </c>
      <c r="O891" s="25">
        <f t="shared" si="10"/>
        <v>12993022.06</v>
      </c>
    </row>
    <row r="892" ht="15.75" customHeight="1">
      <c r="A892" s="7">
        <v>43256.0</v>
      </c>
      <c r="B892" s="20">
        <v>3.0881977574967E14</v>
      </c>
      <c r="C892" s="16">
        <f t="shared" si="1"/>
        <v>308.8197757</v>
      </c>
      <c r="D892" s="16">
        <f t="shared" si="2"/>
        <v>1.6</v>
      </c>
      <c r="E892" s="16">
        <f t="shared" si="3"/>
        <v>494.1116412</v>
      </c>
      <c r="F892" s="25">
        <f t="shared" si="4"/>
        <v>11858.67939</v>
      </c>
      <c r="G892" s="25">
        <f t="shared" si="13"/>
        <v>1142066.189</v>
      </c>
      <c r="H892" s="26">
        <v>121.7</v>
      </c>
      <c r="I892" s="16">
        <v>2.246</v>
      </c>
      <c r="J892" s="1">
        <v>25.0</v>
      </c>
      <c r="K892" s="16">
        <f t="shared" si="5"/>
        <v>739.8498308</v>
      </c>
      <c r="L892" s="20">
        <f t="shared" si="6"/>
        <v>81277.82725</v>
      </c>
      <c r="M892" s="25">
        <f t="shared" si="7"/>
        <v>21.88545103</v>
      </c>
      <c r="N892" s="25">
        <f t="shared" si="8"/>
        <v>16028.4951</v>
      </c>
      <c r="O892" s="25">
        <f t="shared" si="10"/>
        <v>13009050.56</v>
      </c>
    </row>
    <row r="893" ht="15.75" customHeight="1">
      <c r="A893" s="7">
        <v>43257.0</v>
      </c>
      <c r="B893" s="20">
        <v>3.2098679852973E14</v>
      </c>
      <c r="C893" s="16">
        <f t="shared" si="1"/>
        <v>320.9867985</v>
      </c>
      <c r="D893" s="16">
        <f t="shared" si="2"/>
        <v>1.6</v>
      </c>
      <c r="E893" s="16">
        <f t="shared" si="3"/>
        <v>513.5788776</v>
      </c>
      <c r="F893" s="25">
        <f t="shared" si="4"/>
        <v>12325.89306</v>
      </c>
      <c r="G893" s="25">
        <f t="shared" si="13"/>
        <v>1154392.082</v>
      </c>
      <c r="H893" s="26">
        <v>121.18</v>
      </c>
      <c r="I893" s="16">
        <v>2.264</v>
      </c>
      <c r="J893" s="1">
        <v>25.0</v>
      </c>
      <c r="K893" s="16">
        <f t="shared" si="5"/>
        <v>775.1617193</v>
      </c>
      <c r="L893" s="20">
        <f t="shared" si="6"/>
        <v>80287.10247</v>
      </c>
      <c r="M893" s="25">
        <f t="shared" si="7"/>
        <v>23.02840559</v>
      </c>
      <c r="N893" s="25">
        <f t="shared" si="8"/>
        <v>15901.06007</v>
      </c>
      <c r="O893" s="25">
        <f t="shared" si="10"/>
        <v>13024951.62</v>
      </c>
    </row>
    <row r="894" ht="15.75" customHeight="1">
      <c r="A894" s="7">
        <v>43258.0</v>
      </c>
      <c r="B894" s="20">
        <v>3.2964255307165E14</v>
      </c>
      <c r="C894" s="16">
        <f t="shared" si="1"/>
        <v>329.6425531</v>
      </c>
      <c r="D894" s="16">
        <f t="shared" si="2"/>
        <v>1.6</v>
      </c>
      <c r="E894" s="16">
        <f t="shared" si="3"/>
        <v>527.4280849</v>
      </c>
      <c r="F894" s="25">
        <f t="shared" si="4"/>
        <v>12658.27404</v>
      </c>
      <c r="G894" s="25">
        <f t="shared" si="13"/>
        <v>1167050.356</v>
      </c>
      <c r="H894" s="26">
        <v>121.43</v>
      </c>
      <c r="I894" s="16">
        <v>2.304</v>
      </c>
      <c r="J894" s="1">
        <v>25.0</v>
      </c>
      <c r="K894" s="16">
        <f t="shared" si="5"/>
        <v>810.1295384</v>
      </c>
      <c r="L894" s="20">
        <f t="shared" si="6"/>
        <v>79055.98958</v>
      </c>
      <c r="M894" s="25">
        <f t="shared" si="7"/>
        <v>24.01767552</v>
      </c>
      <c r="N894" s="25">
        <f t="shared" si="8"/>
        <v>15625</v>
      </c>
      <c r="O894" s="25">
        <f t="shared" si="10"/>
        <v>13040576.62</v>
      </c>
    </row>
    <row r="895" ht="15.75" customHeight="1">
      <c r="A895" s="7">
        <v>43259.0</v>
      </c>
      <c r="B895" s="20">
        <v>3.3096027758362E14</v>
      </c>
      <c r="C895" s="16">
        <f t="shared" si="1"/>
        <v>330.9602776</v>
      </c>
      <c r="D895" s="16">
        <f t="shared" si="2"/>
        <v>1.6</v>
      </c>
      <c r="E895" s="16">
        <f t="shared" si="3"/>
        <v>529.5364441</v>
      </c>
      <c r="F895" s="25">
        <f t="shared" si="4"/>
        <v>12708.87466</v>
      </c>
      <c r="G895" s="25">
        <f t="shared" si="13"/>
        <v>1179759.231</v>
      </c>
      <c r="H895" s="26">
        <v>120.08</v>
      </c>
      <c r="I895" s="16">
        <v>2.483</v>
      </c>
      <c r="J895" s="1">
        <v>25.0</v>
      </c>
      <c r="K895" s="16">
        <f t="shared" si="5"/>
        <v>876.5593272</v>
      </c>
      <c r="L895" s="20">
        <f t="shared" si="6"/>
        <v>72541.28071</v>
      </c>
      <c r="M895" s="25">
        <f t="shared" si="7"/>
        <v>26.27926031</v>
      </c>
      <c r="N895" s="25">
        <f t="shared" si="8"/>
        <v>14498.59041</v>
      </c>
      <c r="O895" s="25">
        <f t="shared" si="10"/>
        <v>13055075.21</v>
      </c>
    </row>
    <row r="896" ht="15.75" customHeight="1">
      <c r="A896" s="7">
        <v>43260.0</v>
      </c>
      <c r="B896" s="20">
        <v>3.059770134251E14</v>
      </c>
      <c r="C896" s="16">
        <f t="shared" si="1"/>
        <v>305.9770134</v>
      </c>
      <c r="D896" s="16">
        <f t="shared" si="2"/>
        <v>1.6</v>
      </c>
      <c r="E896" s="16">
        <f t="shared" si="3"/>
        <v>489.5632215</v>
      </c>
      <c r="F896" s="25">
        <f t="shared" si="4"/>
        <v>11749.51732</v>
      </c>
      <c r="G896" s="25">
        <f t="shared" si="13"/>
        <v>1191508.748</v>
      </c>
      <c r="H896" s="26">
        <v>117.74</v>
      </c>
      <c r="I896" s="16">
        <v>2.478</v>
      </c>
      <c r="J896" s="1">
        <v>25.0</v>
      </c>
      <c r="K896" s="16">
        <f t="shared" si="5"/>
        <v>808.7584419</v>
      </c>
      <c r="L896" s="20">
        <f t="shared" si="6"/>
        <v>71271.18644</v>
      </c>
      <c r="M896" s="25">
        <f t="shared" si="7"/>
        <v>24.72847283</v>
      </c>
      <c r="N896" s="25">
        <f t="shared" si="8"/>
        <v>14527.84504</v>
      </c>
      <c r="O896" s="25">
        <f t="shared" si="10"/>
        <v>13069603.06</v>
      </c>
    </row>
    <row r="897" ht="15.75" customHeight="1">
      <c r="A897" s="7">
        <v>43261.0</v>
      </c>
      <c r="B897" s="20">
        <v>3.23943213052E14</v>
      </c>
      <c r="C897" s="16">
        <f t="shared" si="1"/>
        <v>323.9432131</v>
      </c>
      <c r="D897" s="16">
        <f t="shared" si="2"/>
        <v>1.6</v>
      </c>
      <c r="E897" s="16">
        <f t="shared" si="3"/>
        <v>518.3091409</v>
      </c>
      <c r="F897" s="25">
        <f t="shared" si="4"/>
        <v>12439.41938</v>
      </c>
      <c r="G897" s="25">
        <f t="shared" si="13"/>
        <v>1203948.168</v>
      </c>
      <c r="H897" s="26">
        <v>107.04</v>
      </c>
      <c r="I897" s="16">
        <v>2.567</v>
      </c>
      <c r="J897" s="1">
        <v>25.0</v>
      </c>
      <c r="K897" s="16">
        <f t="shared" si="5"/>
        <v>886.9997098</v>
      </c>
      <c r="L897" s="20">
        <f t="shared" si="6"/>
        <v>62547.72108</v>
      </c>
      <c r="M897" s="25">
        <f t="shared" si="7"/>
        <v>29.8318288</v>
      </c>
      <c r="N897" s="25">
        <f t="shared" si="8"/>
        <v>14024.15271</v>
      </c>
      <c r="O897" s="25">
        <f t="shared" si="10"/>
        <v>13083627.21</v>
      </c>
    </row>
    <row r="898" ht="15.75" customHeight="1">
      <c r="A898" s="7">
        <v>43262.0</v>
      </c>
      <c r="B898" s="20">
        <v>3.0233768549932E14</v>
      </c>
      <c r="C898" s="16">
        <f t="shared" si="1"/>
        <v>302.3376855</v>
      </c>
      <c r="D898" s="16">
        <f t="shared" si="2"/>
        <v>1.6</v>
      </c>
      <c r="E898" s="16">
        <f t="shared" si="3"/>
        <v>483.7402968</v>
      </c>
      <c r="F898" s="25">
        <f t="shared" si="4"/>
        <v>11609.76712</v>
      </c>
      <c r="G898" s="25">
        <f t="shared" si="13"/>
        <v>1215557.935</v>
      </c>
      <c r="H898" s="26">
        <v>107.52</v>
      </c>
      <c r="I898" s="16">
        <v>2.609</v>
      </c>
      <c r="J898" s="1">
        <v>25.0</v>
      </c>
      <c r="K898" s="16">
        <f t="shared" si="5"/>
        <v>841.3856229</v>
      </c>
      <c r="L898" s="20">
        <f t="shared" si="6"/>
        <v>61816.78804</v>
      </c>
      <c r="M898" s="25">
        <f t="shared" si="7"/>
        <v>28.17139362</v>
      </c>
      <c r="N898" s="25">
        <f t="shared" si="8"/>
        <v>13798.39019</v>
      </c>
      <c r="O898" s="25">
        <f t="shared" si="10"/>
        <v>13097425.6</v>
      </c>
    </row>
    <row r="899" ht="15.75" customHeight="1">
      <c r="A899" s="7">
        <v>43263.0</v>
      </c>
      <c r="B899" s="20">
        <v>3.1611485407157E14</v>
      </c>
      <c r="C899" s="16">
        <f t="shared" si="1"/>
        <v>316.1148541</v>
      </c>
      <c r="D899" s="16">
        <f t="shared" si="2"/>
        <v>1.6</v>
      </c>
      <c r="E899" s="16">
        <f t="shared" si="3"/>
        <v>505.7837665</v>
      </c>
      <c r="F899" s="25">
        <f t="shared" si="4"/>
        <v>12138.8104</v>
      </c>
      <c r="G899" s="25">
        <f t="shared" si="13"/>
        <v>1227696.745</v>
      </c>
      <c r="H899" s="26">
        <v>100.75</v>
      </c>
      <c r="I899" s="16">
        <v>2.345</v>
      </c>
      <c r="J899" s="1">
        <v>25.0</v>
      </c>
      <c r="K899" s="16">
        <f t="shared" si="5"/>
        <v>790.7086217</v>
      </c>
      <c r="L899" s="20">
        <f t="shared" si="6"/>
        <v>64445.629</v>
      </c>
      <c r="M899" s="25">
        <f t="shared" si="7"/>
        <v>28.25360832</v>
      </c>
      <c r="N899" s="25">
        <f t="shared" si="8"/>
        <v>15351.81237</v>
      </c>
      <c r="O899" s="25">
        <f t="shared" si="10"/>
        <v>13112777.41</v>
      </c>
    </row>
    <row r="900" ht="15.75" customHeight="1">
      <c r="A900" s="7">
        <v>43264.0</v>
      </c>
      <c r="B900" s="20">
        <v>3.2927316008598E14</v>
      </c>
      <c r="C900" s="16">
        <f t="shared" si="1"/>
        <v>329.2731601</v>
      </c>
      <c r="D900" s="16">
        <f t="shared" si="2"/>
        <v>1.6</v>
      </c>
      <c r="E900" s="16">
        <f t="shared" si="3"/>
        <v>526.8370561</v>
      </c>
      <c r="F900" s="25">
        <f t="shared" si="4"/>
        <v>12644.08935</v>
      </c>
      <c r="G900" s="25">
        <f t="shared" si="13"/>
        <v>1240340.835</v>
      </c>
      <c r="H900" s="26">
        <v>94.08</v>
      </c>
      <c r="I900" s="16">
        <v>2.544</v>
      </c>
      <c r="J900" s="1">
        <v>25.0</v>
      </c>
      <c r="K900" s="16">
        <f t="shared" si="5"/>
        <v>893.5156472</v>
      </c>
      <c r="L900" s="20">
        <f t="shared" si="6"/>
        <v>55471.69811</v>
      </c>
      <c r="M900" s="25">
        <f t="shared" si="7"/>
        <v>34.19064977</v>
      </c>
      <c r="N900" s="25">
        <f t="shared" si="8"/>
        <v>14150.9434</v>
      </c>
      <c r="O900" s="25">
        <f t="shared" si="10"/>
        <v>13126928.35</v>
      </c>
    </row>
    <row r="901" ht="15.75" customHeight="1">
      <c r="A901" s="7">
        <v>43265.0</v>
      </c>
      <c r="B901" s="20">
        <v>3.0790037066413E14</v>
      </c>
      <c r="C901" s="16">
        <f t="shared" si="1"/>
        <v>307.9003707</v>
      </c>
      <c r="D901" s="16">
        <f t="shared" si="2"/>
        <v>1.6</v>
      </c>
      <c r="E901" s="16">
        <f t="shared" si="3"/>
        <v>492.6405931</v>
      </c>
      <c r="F901" s="25">
        <f t="shared" si="4"/>
        <v>11823.37423</v>
      </c>
      <c r="G901" s="25">
        <f t="shared" si="13"/>
        <v>1252164.209</v>
      </c>
      <c r="H901" s="26">
        <v>101.15</v>
      </c>
      <c r="I901" s="16">
        <v>2.59</v>
      </c>
      <c r="J901" s="1">
        <v>25.0</v>
      </c>
      <c r="K901" s="16">
        <f t="shared" si="5"/>
        <v>850.6260907</v>
      </c>
      <c r="L901" s="20">
        <f t="shared" si="6"/>
        <v>58581.08108</v>
      </c>
      <c r="M901" s="25">
        <f t="shared" si="7"/>
        <v>30.27438385</v>
      </c>
      <c r="N901" s="25">
        <f t="shared" si="8"/>
        <v>13899.6139</v>
      </c>
      <c r="O901" s="25">
        <f t="shared" si="10"/>
        <v>13140827.97</v>
      </c>
    </row>
    <row r="902" ht="15.75" customHeight="1">
      <c r="A902" s="7">
        <v>43266.0</v>
      </c>
      <c r="B902" s="20">
        <v>2.9876964641862E14</v>
      </c>
      <c r="C902" s="16">
        <f t="shared" si="1"/>
        <v>298.7696464</v>
      </c>
      <c r="D902" s="16">
        <f t="shared" si="2"/>
        <v>1.6</v>
      </c>
      <c r="E902" s="16">
        <f t="shared" si="3"/>
        <v>478.0314343</v>
      </c>
      <c r="F902" s="25">
        <f t="shared" si="4"/>
        <v>11472.75442</v>
      </c>
      <c r="G902" s="25">
        <f t="shared" si="13"/>
        <v>1263636.963</v>
      </c>
      <c r="H902" s="26">
        <v>96.68</v>
      </c>
      <c r="I902" s="16">
        <v>2.692</v>
      </c>
      <c r="J902" s="1">
        <v>25.0</v>
      </c>
      <c r="K902" s="16">
        <f t="shared" si="5"/>
        <v>857.9070807</v>
      </c>
      <c r="L902" s="20">
        <f t="shared" si="6"/>
        <v>53870.72808</v>
      </c>
      <c r="M902" s="25">
        <f t="shared" si="7"/>
        <v>31.94523677</v>
      </c>
      <c r="N902" s="25">
        <f t="shared" si="8"/>
        <v>13372.95691</v>
      </c>
      <c r="O902" s="25">
        <f t="shared" si="10"/>
        <v>13154200.92</v>
      </c>
    </row>
    <row r="903" ht="15.75" customHeight="1">
      <c r="A903" s="7">
        <v>43267.0</v>
      </c>
      <c r="B903" s="20">
        <v>2.9722313710302E14</v>
      </c>
      <c r="C903" s="16">
        <f t="shared" si="1"/>
        <v>297.2231371</v>
      </c>
      <c r="D903" s="16">
        <f t="shared" si="2"/>
        <v>1.6</v>
      </c>
      <c r="E903" s="16">
        <f t="shared" si="3"/>
        <v>475.5570194</v>
      </c>
      <c r="F903" s="25">
        <f t="shared" si="4"/>
        <v>11413.36846</v>
      </c>
      <c r="G903" s="25">
        <f t="shared" si="13"/>
        <v>1275050.332</v>
      </c>
      <c r="H903" s="26">
        <v>97.58</v>
      </c>
      <c r="I903" s="16">
        <v>2.535</v>
      </c>
      <c r="J903" s="1">
        <v>25.0</v>
      </c>
      <c r="K903" s="16">
        <f t="shared" si="5"/>
        <v>803.6913627</v>
      </c>
      <c r="L903" s="20">
        <f t="shared" si="6"/>
        <v>57739.64497</v>
      </c>
      <c r="M903" s="25">
        <f t="shared" si="7"/>
        <v>29.65042945</v>
      </c>
      <c r="N903" s="25">
        <f t="shared" si="8"/>
        <v>14201.18343</v>
      </c>
      <c r="O903" s="25">
        <f t="shared" si="10"/>
        <v>13168402.11</v>
      </c>
    </row>
    <row r="904" ht="15.75" customHeight="1">
      <c r="A904" s="7">
        <v>43268.0</v>
      </c>
      <c r="B904" s="20">
        <v>3.1915340023445E14</v>
      </c>
      <c r="C904" s="16">
        <f t="shared" si="1"/>
        <v>319.1534002</v>
      </c>
      <c r="D904" s="16">
        <f t="shared" si="2"/>
        <v>1.6</v>
      </c>
      <c r="E904" s="16">
        <f t="shared" si="3"/>
        <v>510.6454404</v>
      </c>
      <c r="F904" s="25">
        <f t="shared" si="4"/>
        <v>12255.49057</v>
      </c>
      <c r="G904" s="25">
        <f t="shared" si="13"/>
        <v>1287305.822</v>
      </c>
      <c r="H904" s="26">
        <v>96.1</v>
      </c>
      <c r="I904" s="16">
        <v>2.453</v>
      </c>
      <c r="J904" s="1">
        <v>25.0</v>
      </c>
      <c r="K904" s="16">
        <f t="shared" si="5"/>
        <v>835.0755102</v>
      </c>
      <c r="L904" s="20">
        <f t="shared" si="6"/>
        <v>58764.77782</v>
      </c>
      <c r="M904" s="25">
        <f t="shared" si="7"/>
        <v>31.28274544</v>
      </c>
      <c r="N904" s="25">
        <f t="shared" si="8"/>
        <v>14675.90705</v>
      </c>
      <c r="O904" s="25">
        <f t="shared" si="10"/>
        <v>13183078.01</v>
      </c>
    </row>
    <row r="905" ht="15.75" customHeight="1">
      <c r="A905" s="7">
        <v>43269.0</v>
      </c>
      <c r="B905" s="20">
        <v>3.0335364121124E14</v>
      </c>
      <c r="C905" s="16">
        <f t="shared" si="1"/>
        <v>303.3536412</v>
      </c>
      <c r="D905" s="16">
        <f t="shared" si="2"/>
        <v>1.6</v>
      </c>
      <c r="E905" s="16">
        <f t="shared" si="3"/>
        <v>485.3658259</v>
      </c>
      <c r="F905" s="25">
        <f t="shared" si="4"/>
        <v>11648.77982</v>
      </c>
      <c r="G905" s="25">
        <f t="shared" si="13"/>
        <v>1298954.602</v>
      </c>
      <c r="H905" s="26">
        <v>98.82</v>
      </c>
      <c r="I905" s="16">
        <v>2.571</v>
      </c>
      <c r="J905" s="1">
        <v>25.0</v>
      </c>
      <c r="K905" s="16">
        <f t="shared" si="5"/>
        <v>831.9170257</v>
      </c>
      <c r="L905" s="20">
        <f t="shared" si="6"/>
        <v>57654.6091</v>
      </c>
      <c r="M905" s="25">
        <f t="shared" si="7"/>
        <v>30.30663117</v>
      </c>
      <c r="N905" s="25">
        <f t="shared" si="8"/>
        <v>14002.33372</v>
      </c>
      <c r="O905" s="25">
        <f t="shared" si="10"/>
        <v>13197080.35</v>
      </c>
    </row>
    <row r="906" ht="15.75" customHeight="1">
      <c r="A906" s="7">
        <v>43270.0</v>
      </c>
      <c r="B906" s="20">
        <v>3.0269418553929E14</v>
      </c>
      <c r="C906" s="16">
        <f t="shared" si="1"/>
        <v>302.6941855</v>
      </c>
      <c r="D906" s="16">
        <f t="shared" si="2"/>
        <v>1.6</v>
      </c>
      <c r="E906" s="16">
        <f t="shared" si="3"/>
        <v>484.3106969</v>
      </c>
      <c r="F906" s="25">
        <f t="shared" si="4"/>
        <v>11623.45672</v>
      </c>
      <c r="G906" s="25">
        <f t="shared" si="13"/>
        <v>1310578.059</v>
      </c>
      <c r="H906" s="26">
        <v>98.84</v>
      </c>
      <c r="I906" s="16">
        <v>2.576</v>
      </c>
      <c r="J906" s="1">
        <v>25.0</v>
      </c>
      <c r="K906" s="16">
        <f t="shared" si="5"/>
        <v>831.7229034</v>
      </c>
      <c r="L906" s="20">
        <f t="shared" si="6"/>
        <v>57554.34783</v>
      </c>
      <c r="M906" s="25">
        <f t="shared" si="7"/>
        <v>30.29342829</v>
      </c>
      <c r="N906" s="25">
        <f t="shared" si="8"/>
        <v>13975.15528</v>
      </c>
      <c r="O906" s="25">
        <f t="shared" si="10"/>
        <v>13211055.5</v>
      </c>
    </row>
    <row r="907" ht="15.75" customHeight="1">
      <c r="A907" s="7">
        <v>43271.0</v>
      </c>
      <c r="B907" s="20">
        <v>2.9999875392541E14</v>
      </c>
      <c r="C907" s="16">
        <f t="shared" si="1"/>
        <v>299.9987539</v>
      </c>
      <c r="D907" s="16">
        <f t="shared" si="2"/>
        <v>1.6</v>
      </c>
      <c r="E907" s="16">
        <f t="shared" si="3"/>
        <v>479.9980063</v>
      </c>
      <c r="F907" s="25">
        <f t="shared" si="4"/>
        <v>11519.95215</v>
      </c>
      <c r="G907" s="25">
        <f t="shared" si="13"/>
        <v>1322098.011</v>
      </c>
      <c r="H907" s="26">
        <v>97.99</v>
      </c>
      <c r="I907" s="16">
        <v>2.562</v>
      </c>
      <c r="J907" s="1">
        <v>25.0</v>
      </c>
      <c r="K907" s="16">
        <f t="shared" si="5"/>
        <v>819.8365947</v>
      </c>
      <c r="L907" s="20">
        <f t="shared" si="6"/>
        <v>57371.19438</v>
      </c>
      <c r="M907" s="25">
        <f t="shared" si="7"/>
        <v>30.11951976</v>
      </c>
      <c r="N907" s="25">
        <f t="shared" si="8"/>
        <v>14051.52225</v>
      </c>
      <c r="O907" s="25">
        <f t="shared" si="10"/>
        <v>13225107.03</v>
      </c>
    </row>
    <row r="908" ht="15.75" customHeight="1">
      <c r="A908" s="7">
        <v>43272.0</v>
      </c>
      <c r="B908" s="20">
        <v>3.0249569083783E14</v>
      </c>
      <c r="C908" s="16">
        <f t="shared" si="1"/>
        <v>302.4956908</v>
      </c>
      <c r="D908" s="16">
        <f t="shared" si="2"/>
        <v>1.6</v>
      </c>
      <c r="E908" s="16">
        <f t="shared" si="3"/>
        <v>483.9931053</v>
      </c>
      <c r="F908" s="25">
        <f t="shared" si="4"/>
        <v>11615.83453</v>
      </c>
      <c r="G908" s="25">
        <f t="shared" si="13"/>
        <v>1333713.845</v>
      </c>
      <c r="H908" s="26">
        <v>96.93</v>
      </c>
      <c r="I908" s="16">
        <v>2.432</v>
      </c>
      <c r="J908" s="1">
        <v>25.0</v>
      </c>
      <c r="K908" s="16">
        <f t="shared" si="5"/>
        <v>784.7141548</v>
      </c>
      <c r="L908" s="20">
        <f t="shared" si="6"/>
        <v>59784.12829</v>
      </c>
      <c r="M908" s="25">
        <f t="shared" si="7"/>
        <v>29.144444</v>
      </c>
      <c r="N908" s="25">
        <f t="shared" si="8"/>
        <v>14802.63158</v>
      </c>
      <c r="O908" s="25">
        <f t="shared" si="10"/>
        <v>13239909.66</v>
      </c>
    </row>
    <row r="909" ht="15.75" customHeight="1">
      <c r="A909" s="7">
        <v>43273.0</v>
      </c>
      <c r="B909" s="20">
        <v>3.0968092813859E14</v>
      </c>
      <c r="C909" s="16">
        <f t="shared" si="1"/>
        <v>309.6809281</v>
      </c>
      <c r="D909" s="16">
        <f t="shared" si="2"/>
        <v>1.6</v>
      </c>
      <c r="E909" s="16">
        <f t="shared" si="3"/>
        <v>495.489485</v>
      </c>
      <c r="F909" s="25">
        <f t="shared" si="4"/>
        <v>11891.74764</v>
      </c>
      <c r="G909" s="25">
        <f t="shared" si="13"/>
        <v>1345605.593</v>
      </c>
      <c r="H909" s="26">
        <v>85.08</v>
      </c>
      <c r="I909" s="16">
        <v>2.604</v>
      </c>
      <c r="J909" s="1">
        <v>25.0</v>
      </c>
      <c r="K909" s="16">
        <f t="shared" si="5"/>
        <v>860.169746</v>
      </c>
      <c r="L909" s="20">
        <f t="shared" si="6"/>
        <v>49009.21659</v>
      </c>
      <c r="M909" s="25">
        <f t="shared" si="7"/>
        <v>36.39646316</v>
      </c>
      <c r="N909" s="25">
        <f t="shared" si="8"/>
        <v>13824.88479</v>
      </c>
      <c r="O909" s="25">
        <f t="shared" si="10"/>
        <v>13253734.54</v>
      </c>
    </row>
    <row r="910" ht="15.75" customHeight="1">
      <c r="A910" s="7">
        <v>43274.0</v>
      </c>
      <c r="B910" s="20">
        <v>2.9817670836835E14</v>
      </c>
      <c r="C910" s="16">
        <f t="shared" si="1"/>
        <v>298.1767084</v>
      </c>
      <c r="D910" s="16">
        <f t="shared" si="2"/>
        <v>1.6</v>
      </c>
      <c r="E910" s="16">
        <f t="shared" si="3"/>
        <v>477.0827334</v>
      </c>
      <c r="F910" s="25">
        <f t="shared" si="4"/>
        <v>11449.9856</v>
      </c>
      <c r="G910" s="25">
        <f t="shared" si="13"/>
        <v>1357055.579</v>
      </c>
      <c r="H910" s="26">
        <v>82.6</v>
      </c>
      <c r="I910" s="16">
        <v>2.562</v>
      </c>
      <c r="J910" s="1">
        <v>25.0</v>
      </c>
      <c r="K910" s="16">
        <f t="shared" si="5"/>
        <v>814.8573086</v>
      </c>
      <c r="L910" s="20">
        <f t="shared" si="6"/>
        <v>48360.65574</v>
      </c>
      <c r="M910" s="25">
        <f t="shared" si="7"/>
        <v>35.51436212</v>
      </c>
      <c r="N910" s="25">
        <f t="shared" si="8"/>
        <v>14051.52225</v>
      </c>
      <c r="O910" s="25">
        <f t="shared" si="10"/>
        <v>13267786.06</v>
      </c>
    </row>
    <row r="911" ht="15.75" customHeight="1">
      <c r="A911" s="7">
        <v>43275.0</v>
      </c>
      <c r="B911" s="20">
        <v>2.9230012293822E14</v>
      </c>
      <c r="C911" s="16">
        <f t="shared" si="1"/>
        <v>292.3001229</v>
      </c>
      <c r="D911" s="16">
        <f t="shared" si="2"/>
        <v>1.6</v>
      </c>
      <c r="E911" s="16">
        <f t="shared" si="3"/>
        <v>467.6801967</v>
      </c>
      <c r="F911" s="25">
        <f t="shared" si="4"/>
        <v>11224.32472</v>
      </c>
      <c r="G911" s="25">
        <f t="shared" si="13"/>
        <v>1368279.903</v>
      </c>
      <c r="H911" s="26">
        <v>80.78</v>
      </c>
      <c r="I911" s="16">
        <v>2.5</v>
      </c>
      <c r="J911" s="1">
        <v>25.0</v>
      </c>
      <c r="K911" s="16">
        <f t="shared" si="5"/>
        <v>779.4669945</v>
      </c>
      <c r="L911" s="20">
        <f t="shared" si="6"/>
        <v>48468</v>
      </c>
      <c r="M911" s="25">
        <f t="shared" si="7"/>
        <v>34.73732583</v>
      </c>
      <c r="N911" s="25">
        <f t="shared" si="8"/>
        <v>14400</v>
      </c>
      <c r="O911" s="25">
        <f t="shared" si="10"/>
        <v>13282186.06</v>
      </c>
    </row>
    <row r="912" ht="15.75" customHeight="1">
      <c r="A912" s="7">
        <v>43276.0</v>
      </c>
      <c r="B912" s="20">
        <v>3.0390412035629E14</v>
      </c>
      <c r="C912" s="16">
        <f t="shared" si="1"/>
        <v>303.9041204</v>
      </c>
      <c r="D912" s="16">
        <f t="shared" si="2"/>
        <v>1.6</v>
      </c>
      <c r="E912" s="16">
        <f t="shared" si="3"/>
        <v>486.2465926</v>
      </c>
      <c r="F912" s="25">
        <f t="shared" si="4"/>
        <v>11669.91822</v>
      </c>
      <c r="G912" s="25">
        <f t="shared" si="13"/>
        <v>1379949.822</v>
      </c>
      <c r="H912" s="26">
        <v>81.83</v>
      </c>
      <c r="I912" s="16">
        <v>2.466</v>
      </c>
      <c r="J912" s="1">
        <v>25.0</v>
      </c>
      <c r="K912" s="16">
        <f t="shared" si="5"/>
        <v>799.3893982</v>
      </c>
      <c r="L912" s="20">
        <f t="shared" si="6"/>
        <v>49774.93917</v>
      </c>
      <c r="M912" s="25">
        <f t="shared" si="7"/>
        <v>35.16805369</v>
      </c>
      <c r="N912" s="25">
        <f t="shared" si="8"/>
        <v>14598.54015</v>
      </c>
      <c r="O912" s="25">
        <f t="shared" si="10"/>
        <v>13296784.6</v>
      </c>
    </row>
    <row r="913" ht="15.75" customHeight="1">
      <c r="A913" s="7">
        <v>43277.0</v>
      </c>
      <c r="B913" s="20">
        <v>2.9553173276838E14</v>
      </c>
      <c r="C913" s="16">
        <f t="shared" si="1"/>
        <v>295.5317328</v>
      </c>
      <c r="D913" s="16">
        <f t="shared" si="2"/>
        <v>1.6</v>
      </c>
      <c r="E913" s="16">
        <f t="shared" si="3"/>
        <v>472.8507724</v>
      </c>
      <c r="F913" s="25">
        <f t="shared" si="4"/>
        <v>11348.41854</v>
      </c>
      <c r="G913" s="25">
        <f t="shared" si="13"/>
        <v>1391298.24</v>
      </c>
      <c r="H913" s="26">
        <v>76.87</v>
      </c>
      <c r="I913" s="16">
        <v>2.682</v>
      </c>
      <c r="J913" s="1">
        <v>25.0</v>
      </c>
      <c r="K913" s="16">
        <f t="shared" si="5"/>
        <v>845.4571811</v>
      </c>
      <c r="L913" s="20">
        <f t="shared" si="6"/>
        <v>42992.17002</v>
      </c>
      <c r="M913" s="25">
        <f t="shared" si="7"/>
        <v>39.59471643</v>
      </c>
      <c r="N913" s="25">
        <f t="shared" si="8"/>
        <v>13422.81879</v>
      </c>
      <c r="O913" s="25">
        <f t="shared" si="10"/>
        <v>13310207.42</v>
      </c>
    </row>
    <row r="914" ht="15.75" customHeight="1">
      <c r="A914" s="7">
        <v>43278.0</v>
      </c>
      <c r="B914" s="20">
        <v>2.73841798223682E14</v>
      </c>
      <c r="C914" s="16">
        <f t="shared" si="1"/>
        <v>273.8417982</v>
      </c>
      <c r="D914" s="16">
        <f t="shared" si="2"/>
        <v>1.6</v>
      </c>
      <c r="E914" s="16">
        <f t="shared" si="3"/>
        <v>438.1468772</v>
      </c>
      <c r="F914" s="25">
        <f t="shared" si="4"/>
        <v>10515.52505</v>
      </c>
      <c r="G914" s="25">
        <f t="shared" si="13"/>
        <v>1401813.765</v>
      </c>
      <c r="H914" s="26">
        <v>80.66</v>
      </c>
      <c r="I914" s="16">
        <v>2.791</v>
      </c>
      <c r="J914" s="1">
        <v>25.0</v>
      </c>
      <c r="K914" s="16">
        <f t="shared" si="5"/>
        <v>815.2452894</v>
      </c>
      <c r="L914" s="20">
        <f t="shared" si="6"/>
        <v>43350.05374</v>
      </c>
      <c r="M914" s="25">
        <f t="shared" si="7"/>
        <v>36.38585472</v>
      </c>
      <c r="N914" s="25">
        <f t="shared" si="8"/>
        <v>12898.60265</v>
      </c>
      <c r="O914" s="25">
        <f t="shared" si="10"/>
        <v>13323106.03</v>
      </c>
    </row>
    <row r="915" ht="15.75" customHeight="1">
      <c r="A915" s="7">
        <v>43279.0</v>
      </c>
      <c r="B915" s="20">
        <v>2.657361822342E14</v>
      </c>
      <c r="C915" s="16">
        <f t="shared" si="1"/>
        <v>265.7361822</v>
      </c>
      <c r="D915" s="16">
        <f t="shared" si="2"/>
        <v>1.6</v>
      </c>
      <c r="E915" s="16">
        <f t="shared" si="3"/>
        <v>425.1778916</v>
      </c>
      <c r="F915" s="25">
        <f t="shared" si="4"/>
        <v>10204.2694</v>
      </c>
      <c r="G915" s="25">
        <f t="shared" si="13"/>
        <v>1412018.035</v>
      </c>
      <c r="H915" s="26">
        <v>74.93</v>
      </c>
      <c r="I915" s="16">
        <v>2.692</v>
      </c>
      <c r="J915" s="1">
        <v>25.0</v>
      </c>
      <c r="K915" s="16">
        <f t="shared" si="5"/>
        <v>763.0525894</v>
      </c>
      <c r="L915" s="20">
        <f t="shared" si="6"/>
        <v>41751.48588</v>
      </c>
      <c r="M915" s="25">
        <f t="shared" si="7"/>
        <v>36.66074098</v>
      </c>
      <c r="N915" s="25">
        <f t="shared" si="8"/>
        <v>13372.95691</v>
      </c>
      <c r="O915" s="25">
        <f t="shared" si="10"/>
        <v>13336478.98</v>
      </c>
    </row>
    <row r="916" ht="15.75" customHeight="1">
      <c r="A916" s="7">
        <v>43280.0</v>
      </c>
      <c r="B916" s="20">
        <v>2.8729751890817E14</v>
      </c>
      <c r="C916" s="16">
        <f t="shared" si="1"/>
        <v>287.2975189</v>
      </c>
      <c r="D916" s="16">
        <f t="shared" si="2"/>
        <v>1.6</v>
      </c>
      <c r="E916" s="16">
        <f t="shared" si="3"/>
        <v>459.6760303</v>
      </c>
      <c r="F916" s="25">
        <f t="shared" si="4"/>
        <v>11032.22473</v>
      </c>
      <c r="G916" s="25">
        <f t="shared" si="13"/>
        <v>1423050.259</v>
      </c>
      <c r="H916" s="26">
        <v>78.77</v>
      </c>
      <c r="I916" s="16">
        <v>2.368</v>
      </c>
      <c r="J916" s="1">
        <v>25.0</v>
      </c>
      <c r="K916" s="16">
        <f t="shared" si="5"/>
        <v>725.6752264</v>
      </c>
      <c r="L916" s="20">
        <f t="shared" si="6"/>
        <v>49896.53716</v>
      </c>
      <c r="M916" s="25">
        <f t="shared" si="7"/>
        <v>33.1653017</v>
      </c>
      <c r="N916" s="25">
        <f t="shared" si="8"/>
        <v>15202.7027</v>
      </c>
      <c r="O916" s="25">
        <f t="shared" si="10"/>
        <v>13351681.69</v>
      </c>
    </row>
    <row r="917" ht="15.75" customHeight="1">
      <c r="A917" s="7">
        <v>43281.0</v>
      </c>
      <c r="B917" s="20">
        <v>3.0481677515395E14</v>
      </c>
      <c r="C917" s="16">
        <f t="shared" si="1"/>
        <v>304.8167752</v>
      </c>
      <c r="D917" s="16">
        <f t="shared" si="2"/>
        <v>1.6</v>
      </c>
      <c r="E917" s="16">
        <f t="shared" si="3"/>
        <v>487.7068402</v>
      </c>
      <c r="F917" s="25">
        <f t="shared" si="4"/>
        <v>11704.96417</v>
      </c>
      <c r="G917" s="25">
        <f t="shared" si="13"/>
        <v>1434755.224</v>
      </c>
      <c r="H917" s="26">
        <v>81.37</v>
      </c>
      <c r="I917" s="16">
        <v>2.311</v>
      </c>
      <c r="J917" s="1">
        <v>25.0</v>
      </c>
      <c r="K917" s="16">
        <f t="shared" si="5"/>
        <v>751.3936719</v>
      </c>
      <c r="L917" s="20">
        <f t="shared" si="6"/>
        <v>52814.79879</v>
      </c>
      <c r="M917" s="25">
        <f t="shared" si="7"/>
        <v>33.24342164</v>
      </c>
      <c r="N917" s="25">
        <f t="shared" si="8"/>
        <v>15577.672</v>
      </c>
      <c r="O917" s="25">
        <f t="shared" si="10"/>
        <v>13367259.36</v>
      </c>
    </row>
    <row r="918" ht="15.75" customHeight="1">
      <c r="A918" s="7"/>
      <c r="C918" s="16"/>
      <c r="D918" s="16"/>
      <c r="E918" s="16"/>
      <c r="F918" s="25"/>
      <c r="G918" s="25"/>
      <c r="K918" s="28"/>
      <c r="L918" s="20"/>
      <c r="M918" s="25"/>
    </row>
    <row r="919" ht="15.75" customHeight="1">
      <c r="A919" s="7"/>
      <c r="C919" s="16"/>
      <c r="D919" s="16"/>
      <c r="E919" s="16"/>
      <c r="F919" s="25"/>
      <c r="G919" s="25"/>
      <c r="K919" s="28"/>
      <c r="L919" s="20"/>
      <c r="M919" s="25"/>
    </row>
    <row r="920" ht="15.75" customHeight="1">
      <c r="A920" s="7"/>
      <c r="C920" s="16"/>
      <c r="D920" s="16"/>
      <c r="E920" s="16"/>
      <c r="F920" s="25"/>
      <c r="G920" s="25"/>
      <c r="K920" s="28"/>
      <c r="L920" s="20"/>
      <c r="M920" s="25"/>
    </row>
    <row r="921" ht="15.75" customHeight="1">
      <c r="A921" s="7"/>
      <c r="C921" s="16"/>
      <c r="D921" s="16"/>
      <c r="E921" s="16"/>
      <c r="F921" s="25"/>
      <c r="G921" s="25"/>
      <c r="K921" s="28"/>
      <c r="L921" s="20"/>
      <c r="M921" s="25"/>
    </row>
    <row r="922" ht="15.75" customHeight="1">
      <c r="A922" s="7"/>
      <c r="C922" s="16"/>
      <c r="D922" s="16"/>
      <c r="E922" s="16"/>
      <c r="F922" s="25"/>
      <c r="G922" s="25"/>
      <c r="K922" s="28"/>
      <c r="L922" s="20"/>
      <c r="M922" s="25"/>
    </row>
    <row r="923" ht="15.75" customHeight="1">
      <c r="A923" s="7"/>
      <c r="C923" s="16"/>
      <c r="D923" s="16"/>
      <c r="E923" s="16"/>
      <c r="F923" s="25"/>
      <c r="G923" s="25"/>
      <c r="K923" s="28"/>
      <c r="L923" s="20"/>
      <c r="M923" s="25"/>
    </row>
    <row r="924" ht="15.75" customHeight="1">
      <c r="A924" s="7"/>
      <c r="C924" s="16"/>
      <c r="D924" s="16"/>
      <c r="E924" s="16"/>
      <c r="F924" s="25"/>
      <c r="G924" s="25"/>
      <c r="K924" s="28"/>
      <c r="L924" s="20"/>
      <c r="M924" s="25"/>
    </row>
    <row r="925" ht="15.75" customHeight="1">
      <c r="A925" s="7"/>
      <c r="C925" s="16"/>
      <c r="D925" s="16"/>
      <c r="E925" s="16"/>
      <c r="F925" s="25"/>
      <c r="G925" s="25"/>
      <c r="K925" s="28"/>
      <c r="L925" s="20"/>
      <c r="M925" s="25"/>
    </row>
    <row r="926" ht="15.75" customHeight="1">
      <c r="A926" s="7"/>
      <c r="C926" s="16"/>
      <c r="D926" s="16"/>
      <c r="E926" s="16"/>
      <c r="F926" s="25"/>
      <c r="G926" s="25"/>
      <c r="K926" s="28"/>
      <c r="L926" s="20"/>
      <c r="M926" s="25"/>
    </row>
    <row r="927" ht="15.75" customHeight="1">
      <c r="A927" s="7"/>
      <c r="C927" s="16"/>
      <c r="D927" s="16"/>
      <c r="E927" s="16"/>
      <c r="F927" s="25"/>
      <c r="G927" s="25"/>
      <c r="K927" s="28"/>
      <c r="L927" s="20"/>
      <c r="M927" s="25"/>
    </row>
    <row r="928" ht="15.75" customHeight="1">
      <c r="A928" s="7"/>
      <c r="C928" s="16"/>
      <c r="D928" s="16"/>
      <c r="E928" s="16"/>
      <c r="F928" s="25"/>
      <c r="G928" s="25"/>
      <c r="K928" s="28"/>
      <c r="L928" s="20"/>
      <c r="M928" s="25"/>
    </row>
    <row r="929" ht="15.75" customHeight="1">
      <c r="A929" s="7"/>
      <c r="C929" s="16"/>
      <c r="D929" s="16"/>
      <c r="E929" s="16"/>
      <c r="F929" s="25"/>
      <c r="G929" s="25"/>
      <c r="K929" s="28"/>
      <c r="L929" s="20"/>
      <c r="M929" s="25"/>
    </row>
    <row r="930" ht="15.75" customHeight="1">
      <c r="A930" s="7"/>
      <c r="C930" s="16"/>
      <c r="D930" s="16"/>
      <c r="E930" s="16"/>
      <c r="F930" s="25"/>
      <c r="G930" s="25"/>
      <c r="K930" s="28"/>
      <c r="L930" s="20"/>
      <c r="M930" s="25"/>
    </row>
    <row r="931" ht="15.75" customHeight="1">
      <c r="A931" s="7"/>
      <c r="C931" s="16"/>
      <c r="D931" s="16"/>
      <c r="E931" s="16"/>
      <c r="F931" s="25"/>
      <c r="G931" s="25"/>
      <c r="K931" s="28"/>
      <c r="L931" s="20"/>
      <c r="M931" s="25"/>
    </row>
    <row r="932" ht="15.75" customHeight="1">
      <c r="A932" s="7"/>
      <c r="C932" s="16"/>
      <c r="D932" s="16"/>
      <c r="E932" s="16"/>
      <c r="F932" s="25"/>
      <c r="G932" s="25"/>
      <c r="K932" s="28"/>
      <c r="L932" s="20"/>
      <c r="M932" s="25"/>
    </row>
    <row r="933" ht="15.75" customHeight="1">
      <c r="A933" s="7"/>
      <c r="C933" s="16"/>
      <c r="D933" s="16"/>
      <c r="E933" s="16"/>
      <c r="F933" s="25"/>
      <c r="G933" s="25"/>
      <c r="K933" s="28"/>
      <c r="L933" s="20"/>
      <c r="M933" s="25"/>
    </row>
    <row r="934" ht="15.75" customHeight="1">
      <c r="A934" s="7"/>
      <c r="C934" s="16"/>
      <c r="D934" s="16"/>
      <c r="E934" s="16"/>
      <c r="F934" s="25"/>
      <c r="G934" s="25"/>
      <c r="K934" s="28"/>
      <c r="L934" s="20"/>
      <c r="M934" s="25"/>
    </row>
    <row r="935" ht="15.75" customHeight="1">
      <c r="A935" s="7"/>
      <c r="C935" s="16"/>
      <c r="D935" s="16"/>
      <c r="E935" s="16"/>
      <c r="F935" s="25"/>
      <c r="G935" s="25"/>
      <c r="K935" s="28"/>
      <c r="L935" s="20"/>
      <c r="M935" s="25"/>
    </row>
    <row r="936" ht="15.75" customHeight="1">
      <c r="A936" s="7"/>
      <c r="C936" s="16"/>
      <c r="D936" s="16"/>
      <c r="E936" s="16"/>
      <c r="F936" s="25"/>
      <c r="G936" s="25"/>
      <c r="K936" s="28"/>
      <c r="L936" s="20"/>
      <c r="M936" s="25"/>
    </row>
    <row r="937" ht="15.75" customHeight="1">
      <c r="A937" s="7"/>
      <c r="C937" s="16"/>
      <c r="D937" s="16"/>
      <c r="E937" s="16"/>
      <c r="F937" s="25"/>
      <c r="G937" s="25"/>
      <c r="K937" s="28"/>
      <c r="L937" s="20"/>
      <c r="M937" s="25"/>
    </row>
    <row r="938" ht="15.75" customHeight="1">
      <c r="A938" s="7"/>
      <c r="C938" s="16"/>
      <c r="D938" s="16"/>
      <c r="E938" s="16"/>
      <c r="F938" s="25"/>
      <c r="G938" s="25"/>
      <c r="K938" s="28"/>
      <c r="L938" s="20"/>
      <c r="M938" s="25"/>
    </row>
    <row r="939" ht="15.75" customHeight="1">
      <c r="A939" s="7"/>
      <c r="C939" s="16"/>
      <c r="D939" s="16"/>
      <c r="E939" s="16"/>
      <c r="F939" s="25"/>
      <c r="G939" s="25"/>
      <c r="K939" s="28"/>
      <c r="L939" s="20"/>
      <c r="M939" s="25"/>
    </row>
    <row r="940" ht="15.75" customHeight="1">
      <c r="A940" s="7"/>
      <c r="C940" s="16"/>
      <c r="D940" s="16"/>
      <c r="E940" s="16"/>
      <c r="F940" s="25"/>
      <c r="G940" s="25"/>
      <c r="K940" s="28"/>
      <c r="L940" s="20"/>
      <c r="M940" s="25"/>
    </row>
    <row r="941" ht="15.75" customHeight="1">
      <c r="A941" s="7"/>
      <c r="C941" s="16"/>
      <c r="D941" s="16"/>
      <c r="E941" s="16"/>
      <c r="F941" s="25"/>
      <c r="G941" s="25"/>
      <c r="K941" s="28"/>
      <c r="L941" s="20"/>
      <c r="M941" s="25"/>
    </row>
    <row r="942" ht="15.75" customHeight="1">
      <c r="A942" s="7"/>
      <c r="C942" s="16"/>
      <c r="D942" s="16"/>
      <c r="E942" s="16"/>
      <c r="F942" s="25"/>
      <c r="G942" s="25"/>
      <c r="K942" s="28"/>
      <c r="L942" s="20"/>
      <c r="M942" s="25"/>
    </row>
    <row r="943" ht="15.75" customHeight="1">
      <c r="A943" s="7"/>
      <c r="C943" s="16"/>
      <c r="D943" s="16"/>
      <c r="E943" s="16"/>
      <c r="F943" s="25"/>
      <c r="G943" s="25"/>
      <c r="K943" s="28"/>
      <c r="L943" s="20"/>
      <c r="M943" s="25"/>
    </row>
    <row r="944" ht="15.75" customHeight="1">
      <c r="A944" s="7"/>
      <c r="C944" s="16"/>
      <c r="D944" s="16"/>
      <c r="E944" s="16"/>
      <c r="F944" s="25"/>
      <c r="G944" s="25"/>
      <c r="K944" s="28"/>
      <c r="L944" s="20"/>
      <c r="M944" s="25"/>
    </row>
    <row r="945" ht="15.75" customHeight="1">
      <c r="A945" s="7"/>
      <c r="C945" s="16"/>
      <c r="D945" s="16"/>
      <c r="E945" s="16"/>
      <c r="F945" s="25"/>
      <c r="G945" s="25"/>
      <c r="K945" s="28"/>
      <c r="L945" s="20"/>
      <c r="M945" s="25"/>
    </row>
    <row r="946" ht="15.75" customHeight="1">
      <c r="A946" s="7"/>
      <c r="C946" s="16"/>
      <c r="D946" s="16"/>
      <c r="E946" s="16"/>
      <c r="F946" s="25"/>
      <c r="G946" s="25"/>
      <c r="K946" s="28"/>
      <c r="L946" s="20"/>
      <c r="M946" s="25"/>
    </row>
    <row r="947" ht="15.75" customHeight="1">
      <c r="A947" s="7"/>
      <c r="C947" s="16"/>
      <c r="D947" s="16"/>
      <c r="E947" s="16"/>
      <c r="F947" s="25"/>
      <c r="G947" s="25"/>
      <c r="K947" s="28"/>
      <c r="L947" s="20"/>
      <c r="M947" s="25"/>
    </row>
    <row r="948" ht="15.75" customHeight="1">
      <c r="A948" s="7"/>
      <c r="C948" s="16"/>
      <c r="D948" s="16"/>
      <c r="E948" s="16"/>
      <c r="F948" s="25"/>
      <c r="G948" s="25"/>
      <c r="K948" s="28"/>
      <c r="L948" s="20"/>
      <c r="M948" s="25"/>
    </row>
    <row r="949" ht="15.75" customHeight="1">
      <c r="A949" s="7"/>
      <c r="C949" s="16"/>
      <c r="D949" s="16"/>
      <c r="E949" s="16"/>
      <c r="F949" s="25"/>
      <c r="G949" s="25"/>
      <c r="K949" s="28"/>
      <c r="L949" s="20"/>
      <c r="M949" s="25"/>
    </row>
    <row r="950" ht="15.75" customHeight="1">
      <c r="A950" s="7"/>
      <c r="C950" s="16"/>
      <c r="D950" s="16"/>
      <c r="E950" s="16"/>
      <c r="F950" s="25"/>
      <c r="G950" s="25"/>
      <c r="K950" s="28"/>
      <c r="L950" s="20"/>
      <c r="M950" s="25"/>
    </row>
    <row r="951" ht="15.75" customHeight="1">
      <c r="A951" s="7"/>
      <c r="C951" s="16"/>
      <c r="D951" s="16"/>
      <c r="E951" s="16"/>
      <c r="F951" s="25"/>
      <c r="G951" s="25"/>
      <c r="K951" s="28"/>
      <c r="L951" s="20"/>
      <c r="M951" s="25"/>
    </row>
    <row r="952" ht="15.75" customHeight="1">
      <c r="A952" s="7"/>
      <c r="C952" s="16"/>
      <c r="D952" s="16"/>
      <c r="E952" s="16"/>
      <c r="F952" s="25"/>
      <c r="G952" s="25"/>
      <c r="K952" s="28"/>
      <c r="L952" s="20"/>
      <c r="M952" s="25"/>
    </row>
    <row r="953" ht="15.75" customHeight="1">
      <c r="A953" s="7"/>
      <c r="C953" s="16"/>
      <c r="D953" s="16"/>
      <c r="E953" s="16"/>
      <c r="F953" s="25"/>
      <c r="G953" s="25"/>
      <c r="K953" s="28"/>
      <c r="L953" s="20"/>
      <c r="M953" s="25"/>
    </row>
    <row r="954" ht="15.75" customHeight="1">
      <c r="A954" s="7"/>
      <c r="C954" s="16"/>
      <c r="D954" s="16"/>
      <c r="E954" s="16"/>
      <c r="F954" s="25"/>
      <c r="G954" s="25"/>
      <c r="K954" s="28"/>
      <c r="L954" s="20"/>
      <c r="M954" s="25"/>
    </row>
    <row r="955" ht="15.75" customHeight="1">
      <c r="A955" s="7"/>
      <c r="C955" s="16"/>
      <c r="D955" s="16"/>
      <c r="E955" s="16"/>
      <c r="F955" s="25"/>
      <c r="G955" s="25"/>
      <c r="K955" s="28"/>
      <c r="L955" s="20"/>
      <c r="M955" s="25"/>
    </row>
    <row r="956" ht="15.75" customHeight="1">
      <c r="A956" s="7"/>
      <c r="C956" s="16"/>
      <c r="D956" s="16"/>
      <c r="E956" s="16"/>
      <c r="F956" s="25"/>
      <c r="G956" s="25"/>
      <c r="K956" s="28"/>
      <c r="L956" s="20"/>
      <c r="M956" s="25"/>
    </row>
    <row r="957" ht="15.75" customHeight="1">
      <c r="A957" s="7"/>
      <c r="C957" s="16"/>
      <c r="D957" s="16"/>
      <c r="E957" s="16"/>
      <c r="F957" s="25"/>
      <c r="G957" s="25"/>
      <c r="K957" s="28"/>
      <c r="L957" s="20"/>
      <c r="M957" s="25"/>
    </row>
    <row r="958" ht="15.75" customHeight="1">
      <c r="A958" s="7"/>
      <c r="C958" s="16"/>
      <c r="D958" s="16"/>
      <c r="E958" s="16"/>
      <c r="F958" s="25"/>
      <c r="G958" s="25"/>
      <c r="K958" s="28"/>
      <c r="L958" s="20"/>
      <c r="M958" s="25"/>
    </row>
    <row r="959" ht="15.75" customHeight="1">
      <c r="A959" s="7"/>
      <c r="C959" s="16"/>
      <c r="D959" s="16"/>
      <c r="E959" s="16"/>
      <c r="F959" s="25"/>
      <c r="G959" s="25"/>
      <c r="K959" s="28"/>
      <c r="L959" s="20"/>
      <c r="M959" s="25"/>
    </row>
    <row r="960" ht="15.75" customHeight="1">
      <c r="A960" s="7"/>
      <c r="C960" s="16"/>
      <c r="D960" s="16"/>
      <c r="E960" s="16"/>
      <c r="F960" s="25"/>
      <c r="G960" s="25"/>
      <c r="K960" s="28"/>
      <c r="L960" s="20"/>
      <c r="M960" s="25"/>
    </row>
    <row r="961" ht="15.75" customHeight="1">
      <c r="A961" s="7"/>
      <c r="C961" s="16"/>
      <c r="D961" s="16"/>
      <c r="E961" s="16"/>
      <c r="F961" s="25"/>
      <c r="G961" s="25"/>
      <c r="K961" s="28"/>
      <c r="L961" s="20"/>
      <c r="M961" s="25"/>
    </row>
    <row r="962" ht="15.75" customHeight="1">
      <c r="A962" s="7"/>
      <c r="C962" s="16"/>
      <c r="D962" s="16"/>
      <c r="E962" s="16"/>
      <c r="F962" s="25"/>
      <c r="G962" s="25"/>
      <c r="K962" s="28"/>
      <c r="L962" s="20"/>
      <c r="M962" s="25"/>
    </row>
    <row r="963" ht="15.75" customHeight="1">
      <c r="A963" s="7"/>
      <c r="C963" s="16"/>
      <c r="D963" s="16"/>
      <c r="E963" s="16"/>
      <c r="F963" s="25"/>
      <c r="G963" s="25"/>
      <c r="K963" s="28"/>
      <c r="L963" s="20"/>
      <c r="M963" s="25"/>
    </row>
    <row r="964" ht="15.75" customHeight="1">
      <c r="A964" s="7"/>
      <c r="C964" s="16"/>
      <c r="D964" s="16"/>
      <c r="E964" s="16"/>
      <c r="F964" s="25"/>
      <c r="G964" s="25"/>
      <c r="K964" s="28"/>
      <c r="L964" s="20"/>
      <c r="M964" s="25"/>
    </row>
    <row r="965" ht="15.75" customHeight="1">
      <c r="A965" s="7"/>
      <c r="C965" s="16"/>
      <c r="D965" s="16"/>
      <c r="E965" s="16"/>
      <c r="F965" s="25"/>
      <c r="G965" s="25"/>
      <c r="K965" s="28"/>
      <c r="L965" s="20"/>
      <c r="M965" s="25"/>
    </row>
    <row r="966" ht="15.75" customHeight="1">
      <c r="A966" s="7"/>
      <c r="C966" s="16"/>
      <c r="D966" s="16"/>
      <c r="E966" s="16"/>
      <c r="F966" s="25"/>
      <c r="G966" s="25"/>
      <c r="K966" s="28"/>
      <c r="L966" s="20"/>
      <c r="M966" s="25"/>
    </row>
    <row r="967" ht="15.75" customHeight="1">
      <c r="A967" s="7"/>
      <c r="C967" s="16"/>
      <c r="D967" s="16"/>
      <c r="E967" s="16"/>
      <c r="F967" s="25"/>
      <c r="G967" s="25"/>
      <c r="K967" s="28"/>
      <c r="L967" s="20"/>
      <c r="M967" s="25"/>
    </row>
    <row r="968" ht="15.75" customHeight="1">
      <c r="A968" s="7"/>
      <c r="C968" s="16"/>
      <c r="D968" s="16"/>
      <c r="E968" s="16"/>
      <c r="F968" s="25"/>
      <c r="G968" s="25"/>
      <c r="K968" s="28"/>
      <c r="L968" s="20"/>
      <c r="M968" s="25"/>
    </row>
    <row r="969" ht="15.75" customHeight="1">
      <c r="A969" s="7"/>
      <c r="C969" s="16"/>
      <c r="D969" s="16"/>
      <c r="E969" s="16"/>
      <c r="F969" s="25"/>
      <c r="G969" s="25"/>
      <c r="K969" s="28"/>
      <c r="L969" s="20"/>
      <c r="M969" s="25"/>
    </row>
    <row r="970" ht="15.75" customHeight="1">
      <c r="A970" s="7"/>
      <c r="C970" s="16"/>
      <c r="D970" s="16"/>
      <c r="E970" s="16"/>
      <c r="F970" s="25"/>
      <c r="G970" s="25"/>
      <c r="K970" s="28"/>
      <c r="L970" s="20"/>
      <c r="M970" s="25"/>
    </row>
    <row r="971" ht="15.75" customHeight="1">
      <c r="A971" s="7"/>
      <c r="C971" s="16"/>
      <c r="D971" s="16"/>
      <c r="E971" s="16"/>
      <c r="F971" s="25"/>
      <c r="G971" s="25"/>
      <c r="K971" s="28"/>
      <c r="L971" s="20"/>
      <c r="M971" s="25"/>
    </row>
    <row r="972" ht="15.75" customHeight="1">
      <c r="A972" s="7"/>
      <c r="C972" s="16"/>
      <c r="D972" s="16"/>
      <c r="E972" s="16"/>
      <c r="F972" s="25"/>
      <c r="G972" s="25"/>
      <c r="K972" s="28"/>
      <c r="L972" s="20"/>
      <c r="M972" s="25"/>
    </row>
    <row r="973" ht="15.75" customHeight="1">
      <c r="A973" s="7"/>
      <c r="C973" s="16"/>
      <c r="D973" s="16"/>
      <c r="E973" s="16"/>
      <c r="F973" s="25"/>
      <c r="G973" s="25"/>
      <c r="K973" s="28"/>
      <c r="L973" s="20"/>
      <c r="M973" s="25"/>
    </row>
    <row r="974" ht="15.75" customHeight="1">
      <c r="A974" s="7"/>
      <c r="C974" s="16"/>
      <c r="D974" s="16"/>
      <c r="E974" s="16"/>
      <c r="F974" s="25"/>
      <c r="G974" s="25"/>
      <c r="K974" s="28"/>
      <c r="L974" s="20"/>
      <c r="M974" s="25"/>
    </row>
    <row r="975" ht="15.75" customHeight="1">
      <c r="A975" s="7"/>
      <c r="C975" s="16"/>
      <c r="D975" s="16"/>
      <c r="E975" s="16"/>
      <c r="F975" s="25"/>
      <c r="G975" s="25"/>
      <c r="K975" s="28"/>
      <c r="L975" s="20"/>
      <c r="M975" s="25"/>
    </row>
    <row r="976" ht="15.75" customHeight="1">
      <c r="A976" s="7"/>
      <c r="C976" s="16"/>
      <c r="D976" s="16"/>
      <c r="E976" s="16"/>
      <c r="F976" s="25"/>
      <c r="G976" s="25"/>
      <c r="K976" s="28"/>
      <c r="L976" s="20"/>
      <c r="M976" s="25"/>
    </row>
    <row r="977" ht="15.75" customHeight="1">
      <c r="A977" s="7"/>
      <c r="C977" s="16"/>
      <c r="D977" s="16"/>
      <c r="E977" s="16"/>
      <c r="F977" s="25"/>
      <c r="G977" s="25"/>
      <c r="K977" s="28"/>
      <c r="L977" s="20"/>
      <c r="M977" s="25"/>
    </row>
    <row r="978" ht="15.75" customHeight="1">
      <c r="A978" s="7"/>
      <c r="C978" s="16"/>
      <c r="D978" s="16"/>
      <c r="E978" s="16"/>
      <c r="F978" s="25"/>
      <c r="G978" s="25"/>
      <c r="K978" s="28"/>
      <c r="L978" s="20"/>
      <c r="M978" s="25"/>
    </row>
    <row r="979" ht="15.75" customHeight="1">
      <c r="A979" s="7"/>
      <c r="C979" s="16"/>
      <c r="D979" s="16"/>
      <c r="E979" s="16"/>
      <c r="F979" s="25"/>
      <c r="G979" s="25"/>
      <c r="K979" s="28"/>
      <c r="L979" s="20"/>
      <c r="M979" s="25"/>
    </row>
    <row r="980" ht="15.75" customHeight="1">
      <c r="A980" s="7"/>
      <c r="C980" s="16"/>
      <c r="D980" s="16"/>
      <c r="E980" s="16"/>
      <c r="F980" s="25"/>
      <c r="G980" s="25"/>
      <c r="K980" s="28"/>
      <c r="L980" s="20"/>
      <c r="M980" s="25"/>
    </row>
    <row r="981" ht="15.75" customHeight="1">
      <c r="A981" s="7"/>
      <c r="C981" s="16"/>
      <c r="D981" s="16"/>
      <c r="E981" s="16"/>
      <c r="F981" s="25"/>
      <c r="G981" s="25"/>
      <c r="K981" s="28"/>
      <c r="L981" s="20"/>
      <c r="M981" s="25"/>
    </row>
    <row r="982" ht="15.75" customHeight="1">
      <c r="A982" s="7"/>
      <c r="C982" s="16"/>
      <c r="D982" s="16"/>
      <c r="E982" s="16"/>
      <c r="F982" s="25"/>
      <c r="G982" s="25"/>
      <c r="K982" s="28"/>
      <c r="L982" s="20"/>
      <c r="M982" s="25"/>
    </row>
    <row r="983" ht="15.75" customHeight="1">
      <c r="A983" s="7"/>
      <c r="C983" s="16"/>
      <c r="D983" s="16"/>
      <c r="E983" s="16"/>
      <c r="F983" s="25"/>
      <c r="G983" s="25"/>
      <c r="K983" s="28"/>
      <c r="L983" s="20"/>
      <c r="M983" s="25"/>
    </row>
    <row r="984" ht="15.75" customHeight="1">
      <c r="A984" s="7"/>
      <c r="C984" s="16"/>
      <c r="D984" s="16"/>
      <c r="E984" s="16"/>
      <c r="F984" s="25"/>
      <c r="G984" s="25"/>
      <c r="K984" s="28"/>
      <c r="L984" s="20"/>
      <c r="M984" s="25"/>
    </row>
    <row r="985" ht="15.75" customHeight="1">
      <c r="A985" s="7"/>
      <c r="C985" s="16"/>
      <c r="D985" s="16"/>
      <c r="E985" s="16"/>
      <c r="F985" s="25"/>
      <c r="G985" s="25"/>
      <c r="K985" s="28"/>
      <c r="L985" s="20"/>
      <c r="M985" s="25"/>
    </row>
    <row r="986" ht="15.75" customHeight="1">
      <c r="A986" s="7"/>
      <c r="C986" s="16"/>
      <c r="D986" s="16"/>
      <c r="E986" s="16"/>
      <c r="F986" s="25"/>
      <c r="G986" s="25"/>
      <c r="K986" s="28"/>
      <c r="L986" s="20"/>
      <c r="M986" s="25"/>
    </row>
    <row r="987" ht="15.75" customHeight="1">
      <c r="A987" s="7"/>
      <c r="C987" s="16"/>
      <c r="D987" s="16"/>
      <c r="E987" s="16"/>
      <c r="F987" s="25"/>
      <c r="G987" s="25"/>
      <c r="K987" s="28"/>
      <c r="L987" s="20"/>
      <c r="M987" s="25"/>
    </row>
    <row r="988" ht="15.75" customHeight="1">
      <c r="A988" s="7"/>
      <c r="C988" s="16"/>
      <c r="D988" s="16"/>
      <c r="E988" s="16"/>
      <c r="F988" s="25"/>
      <c r="G988" s="25"/>
      <c r="K988" s="28"/>
      <c r="L988" s="20"/>
      <c r="M988" s="25"/>
    </row>
    <row r="989" ht="15.75" customHeight="1">
      <c r="A989" s="7"/>
      <c r="C989" s="16"/>
      <c r="D989" s="16"/>
      <c r="E989" s="16"/>
      <c r="F989" s="25"/>
      <c r="G989" s="25"/>
      <c r="K989" s="28"/>
      <c r="L989" s="20"/>
      <c r="M989" s="25"/>
    </row>
    <row r="990" ht="15.75" customHeight="1">
      <c r="A990" s="7"/>
      <c r="C990" s="16"/>
      <c r="D990" s="16"/>
      <c r="E990" s="16"/>
      <c r="F990" s="25"/>
      <c r="G990" s="25"/>
      <c r="K990" s="28"/>
      <c r="L990" s="20"/>
      <c r="M990" s="25"/>
    </row>
    <row r="991" ht="15.75" customHeight="1">
      <c r="A991" s="7"/>
      <c r="C991" s="16"/>
      <c r="D991" s="16"/>
      <c r="E991" s="16"/>
      <c r="F991" s="25"/>
      <c r="G991" s="25"/>
      <c r="K991" s="28"/>
      <c r="L991" s="20"/>
      <c r="M991" s="25"/>
    </row>
    <row r="992" ht="15.75" customHeight="1">
      <c r="A992" s="7"/>
      <c r="C992" s="16"/>
      <c r="D992" s="16"/>
      <c r="E992" s="16"/>
      <c r="F992" s="25"/>
      <c r="G992" s="25"/>
      <c r="K992" s="28"/>
      <c r="L992" s="20"/>
      <c r="M992" s="25"/>
    </row>
    <row r="993" ht="15.75" customHeight="1">
      <c r="A993" s="7"/>
      <c r="C993" s="16"/>
      <c r="D993" s="16"/>
      <c r="E993" s="16"/>
      <c r="F993" s="25"/>
      <c r="G993" s="25"/>
      <c r="K993" s="28"/>
      <c r="L993" s="20"/>
      <c r="M993" s="25"/>
    </row>
    <row r="994" ht="15.75" customHeight="1">
      <c r="A994" s="7"/>
      <c r="C994" s="16"/>
      <c r="D994" s="16"/>
      <c r="E994" s="16"/>
      <c r="F994" s="25"/>
      <c r="G994" s="25"/>
      <c r="K994" s="28"/>
      <c r="L994" s="20"/>
      <c r="M994" s="25"/>
    </row>
    <row r="995" ht="15.75" customHeight="1">
      <c r="A995" s="7"/>
      <c r="C995" s="16"/>
      <c r="D995" s="16"/>
      <c r="E995" s="16"/>
      <c r="F995" s="25"/>
      <c r="G995" s="25"/>
      <c r="K995" s="28"/>
      <c r="L995" s="20"/>
      <c r="M995" s="25"/>
    </row>
    <row r="996" ht="15.75" customHeight="1">
      <c r="A996" s="7"/>
      <c r="C996" s="16"/>
      <c r="D996" s="16"/>
      <c r="E996" s="16"/>
      <c r="F996" s="25"/>
      <c r="G996" s="25"/>
      <c r="K996" s="28"/>
      <c r="L996" s="20"/>
      <c r="M996" s="25"/>
    </row>
    <row r="997" ht="15.75" customHeight="1">
      <c r="A997" s="7"/>
      <c r="C997" s="16"/>
      <c r="D997" s="16"/>
      <c r="E997" s="16"/>
      <c r="F997" s="25"/>
      <c r="G997" s="25"/>
      <c r="K997" s="28"/>
      <c r="L997" s="20"/>
      <c r="M997" s="25"/>
    </row>
    <row r="998" ht="15.75" customHeight="1">
      <c r="A998" s="7"/>
      <c r="C998" s="16"/>
      <c r="D998" s="16"/>
      <c r="E998" s="16"/>
      <c r="F998" s="25"/>
      <c r="G998" s="25"/>
      <c r="K998" s="28"/>
      <c r="L998" s="20"/>
      <c r="M998" s="25"/>
    </row>
    <row r="999" ht="15.75" customHeight="1">
      <c r="A999" s="7"/>
      <c r="C999" s="16"/>
      <c r="D999" s="16"/>
      <c r="E999" s="16"/>
      <c r="F999" s="25"/>
      <c r="G999" s="25"/>
      <c r="K999" s="28"/>
      <c r="L999" s="20"/>
      <c r="M999" s="25"/>
    </row>
    <row r="1000" ht="15.75" customHeight="1">
      <c r="A1000" s="7"/>
      <c r="C1000" s="16"/>
      <c r="D1000" s="16"/>
      <c r="E1000" s="16"/>
      <c r="F1000" s="25"/>
      <c r="G1000" s="25"/>
      <c r="K1000" s="28"/>
      <c r="L1000" s="20"/>
      <c r="M1000" s="25"/>
    </row>
    <row r="1001" ht="15.75" customHeight="1">
      <c r="A1001" s="7"/>
      <c r="C1001" s="16"/>
      <c r="D1001" s="16"/>
      <c r="E1001" s="16"/>
      <c r="F1001" s="25"/>
      <c r="G1001" s="25"/>
      <c r="K1001" s="28"/>
      <c r="L1001" s="20"/>
      <c r="M1001" s="25"/>
    </row>
    <row r="1002" ht="15.75" customHeight="1">
      <c r="A1002" s="7"/>
      <c r="C1002" s="16"/>
      <c r="D1002" s="16"/>
      <c r="E1002" s="16"/>
      <c r="F1002" s="25"/>
      <c r="G1002" s="25"/>
      <c r="K1002" s="28"/>
      <c r="L1002" s="20"/>
      <c r="M1002" s="25"/>
    </row>
    <row r="1003" ht="15.75" customHeight="1">
      <c r="A1003" s="7"/>
      <c r="C1003" s="16"/>
      <c r="D1003" s="16"/>
      <c r="E1003" s="16"/>
      <c r="F1003" s="25"/>
      <c r="G1003" s="25"/>
      <c r="K1003" s="28"/>
      <c r="L1003" s="20"/>
      <c r="M1003" s="25"/>
    </row>
    <row r="1004" ht="15.75" customHeight="1">
      <c r="A1004" s="7"/>
      <c r="C1004" s="16"/>
      <c r="D1004" s="16"/>
      <c r="E1004" s="16"/>
      <c r="F1004" s="25"/>
      <c r="G1004" s="25"/>
      <c r="K1004" s="28"/>
      <c r="L1004" s="20"/>
      <c r="M1004" s="25"/>
    </row>
    <row r="1005" ht="15.75" customHeight="1">
      <c r="A1005" s="7"/>
      <c r="C1005" s="16"/>
      <c r="D1005" s="16"/>
      <c r="E1005" s="16"/>
      <c r="F1005" s="25"/>
      <c r="G1005" s="25"/>
      <c r="K1005" s="28"/>
      <c r="L1005" s="20"/>
      <c r="M1005" s="25"/>
    </row>
    <row r="1006" ht="15.75" customHeight="1">
      <c r="A1006" s="7"/>
      <c r="C1006" s="16"/>
      <c r="D1006" s="16"/>
      <c r="E1006" s="16"/>
      <c r="F1006" s="25"/>
      <c r="G1006" s="25"/>
      <c r="K1006" s="28"/>
      <c r="L1006" s="20"/>
      <c r="M1006" s="25"/>
    </row>
    <row r="1007" ht="15.75" customHeight="1">
      <c r="A1007" s="7"/>
      <c r="C1007" s="16"/>
      <c r="D1007" s="16"/>
      <c r="E1007" s="16"/>
      <c r="F1007" s="25"/>
      <c r="G1007" s="25"/>
      <c r="K1007" s="28"/>
      <c r="L1007" s="20"/>
      <c r="M1007" s="25"/>
    </row>
    <row r="1008" ht="15.75" customHeight="1">
      <c r="A1008" s="7"/>
      <c r="C1008" s="16"/>
      <c r="D1008" s="16"/>
      <c r="E1008" s="16"/>
      <c r="F1008" s="25"/>
      <c r="G1008" s="25"/>
      <c r="K1008" s="28"/>
      <c r="L1008" s="20"/>
      <c r="M1008" s="25"/>
    </row>
    <row r="1009" ht="15.75" customHeight="1">
      <c r="A1009" s="7"/>
      <c r="C1009" s="16"/>
      <c r="D1009" s="16"/>
      <c r="E1009" s="16"/>
      <c r="F1009" s="25"/>
      <c r="G1009" s="25"/>
      <c r="K1009" s="28"/>
      <c r="L1009" s="20"/>
      <c r="M1009" s="25"/>
    </row>
    <row r="1010" ht="15.75" customHeight="1">
      <c r="A1010" s="7"/>
      <c r="C1010" s="16"/>
      <c r="D1010" s="16"/>
      <c r="E1010" s="16"/>
      <c r="F1010" s="25"/>
      <c r="G1010" s="25"/>
      <c r="K1010" s="28"/>
      <c r="L1010" s="20"/>
      <c r="M1010" s="25"/>
    </row>
    <row r="1011" ht="15.75" customHeight="1">
      <c r="A1011" s="7"/>
      <c r="C1011" s="16"/>
      <c r="D1011" s="16"/>
      <c r="E1011" s="16"/>
      <c r="F1011" s="25"/>
      <c r="G1011" s="25"/>
      <c r="K1011" s="28"/>
      <c r="L1011" s="20"/>
      <c r="M1011" s="25"/>
    </row>
    <row r="1012" ht="15.75" customHeight="1">
      <c r="A1012" s="7"/>
      <c r="C1012" s="16"/>
      <c r="D1012" s="16"/>
      <c r="E1012" s="16"/>
      <c r="F1012" s="25"/>
      <c r="G1012" s="25"/>
      <c r="K1012" s="28"/>
      <c r="L1012" s="20"/>
      <c r="M1012" s="25"/>
    </row>
    <row r="1013" ht="15.75" customHeight="1">
      <c r="A1013" s="7"/>
      <c r="C1013" s="16"/>
      <c r="D1013" s="16"/>
      <c r="E1013" s="16"/>
      <c r="F1013" s="25"/>
      <c r="G1013" s="25"/>
      <c r="K1013" s="28"/>
      <c r="L1013" s="20"/>
      <c r="M1013" s="25"/>
    </row>
    <row r="1014" ht="15.75" customHeight="1">
      <c r="A1014" s="7"/>
      <c r="C1014" s="16"/>
      <c r="D1014" s="16"/>
      <c r="E1014" s="16"/>
      <c r="F1014" s="25"/>
      <c r="G1014" s="25"/>
      <c r="K1014" s="28"/>
      <c r="L1014" s="20"/>
      <c r="M1014" s="25"/>
    </row>
    <row r="1015" ht="15.75" customHeight="1">
      <c r="A1015" s="7"/>
      <c r="C1015" s="16"/>
      <c r="D1015" s="16"/>
      <c r="E1015" s="16"/>
      <c r="F1015" s="25"/>
      <c r="G1015" s="25"/>
      <c r="K1015" s="28"/>
      <c r="L1015" s="20"/>
      <c r="M1015" s="25"/>
    </row>
    <row r="1016" ht="15.75" customHeight="1">
      <c r="A1016" s="7"/>
      <c r="C1016" s="16"/>
      <c r="D1016" s="16"/>
      <c r="E1016" s="16"/>
      <c r="F1016" s="25"/>
      <c r="G1016" s="25"/>
      <c r="K1016" s="28"/>
      <c r="L1016" s="20"/>
      <c r="M1016" s="25"/>
    </row>
    <row r="1017" ht="15.75" customHeight="1">
      <c r="A1017" s="7"/>
      <c r="C1017" s="16"/>
      <c r="D1017" s="16"/>
      <c r="E1017" s="16"/>
      <c r="F1017" s="25"/>
      <c r="G1017" s="25"/>
      <c r="K1017" s="28"/>
      <c r="L1017" s="20"/>
      <c r="M1017" s="25"/>
    </row>
    <row r="1018" ht="15.75" customHeight="1">
      <c r="A1018" s="7"/>
      <c r="C1018" s="16"/>
      <c r="D1018" s="16"/>
      <c r="E1018" s="16"/>
      <c r="F1018" s="25"/>
      <c r="G1018" s="25"/>
      <c r="K1018" s="28"/>
      <c r="L1018" s="20"/>
      <c r="M1018" s="25"/>
    </row>
    <row r="1019" ht="15.75" customHeight="1">
      <c r="A1019" s="7"/>
      <c r="C1019" s="16"/>
      <c r="D1019" s="16"/>
      <c r="E1019" s="16"/>
      <c r="F1019" s="25"/>
      <c r="G1019" s="25"/>
      <c r="K1019" s="28"/>
      <c r="L1019" s="20"/>
      <c r="M1019" s="25"/>
    </row>
    <row r="1020" ht="15.75" customHeight="1">
      <c r="A1020" s="7"/>
      <c r="C1020" s="16"/>
      <c r="D1020" s="16"/>
      <c r="E1020" s="16"/>
      <c r="F1020" s="25"/>
      <c r="G1020" s="25"/>
      <c r="K1020" s="28"/>
      <c r="L1020" s="20"/>
      <c r="M1020" s="25"/>
    </row>
    <row r="1021" ht="15.75" customHeight="1">
      <c r="A1021" s="7"/>
      <c r="C1021" s="16"/>
      <c r="D1021" s="16"/>
      <c r="E1021" s="16"/>
      <c r="F1021" s="25"/>
      <c r="G1021" s="25"/>
      <c r="K1021" s="28"/>
      <c r="L1021" s="20"/>
      <c r="M1021" s="25"/>
    </row>
    <row r="1022" ht="15.75" customHeight="1">
      <c r="A1022" s="7"/>
      <c r="C1022" s="16"/>
      <c r="D1022" s="16"/>
      <c r="E1022" s="16"/>
      <c r="F1022" s="25"/>
      <c r="G1022" s="25"/>
      <c r="K1022" s="28"/>
      <c r="L1022" s="20"/>
      <c r="M1022" s="25"/>
    </row>
    <row r="1023" ht="15.75" customHeight="1">
      <c r="A1023" s="7"/>
      <c r="C1023" s="16"/>
      <c r="D1023" s="16"/>
      <c r="E1023" s="16"/>
      <c r="F1023" s="25"/>
      <c r="G1023" s="25"/>
      <c r="K1023" s="28"/>
      <c r="L1023" s="20"/>
      <c r="M1023" s="25"/>
    </row>
    <row r="1024" ht="15.75" customHeight="1">
      <c r="A1024" s="7"/>
      <c r="C1024" s="16"/>
      <c r="D1024" s="16"/>
      <c r="E1024" s="16"/>
      <c r="F1024" s="25"/>
      <c r="G1024" s="25"/>
      <c r="K1024" s="28"/>
      <c r="L1024" s="20"/>
      <c r="M1024" s="25"/>
    </row>
    <row r="1025" ht="15.75" customHeight="1">
      <c r="A1025" s="7"/>
      <c r="C1025" s="16"/>
      <c r="D1025" s="16"/>
      <c r="E1025" s="16"/>
      <c r="F1025" s="25"/>
      <c r="G1025" s="25"/>
      <c r="K1025" s="28"/>
      <c r="L1025" s="20"/>
      <c r="M1025" s="25"/>
    </row>
    <row r="1026" ht="15.75" customHeight="1">
      <c r="A1026" s="7"/>
      <c r="C1026" s="16"/>
      <c r="D1026" s="16"/>
      <c r="E1026" s="16"/>
      <c r="F1026" s="25"/>
      <c r="G1026" s="25"/>
      <c r="K1026" s="28"/>
      <c r="L1026" s="20"/>
      <c r="M1026" s="25"/>
    </row>
    <row r="1027" ht="15.75" customHeight="1">
      <c r="A1027" s="7"/>
      <c r="C1027" s="16"/>
      <c r="D1027" s="16"/>
      <c r="E1027" s="16"/>
      <c r="F1027" s="25"/>
      <c r="G1027" s="25"/>
      <c r="K1027" s="28"/>
      <c r="L1027" s="20"/>
      <c r="M1027" s="25"/>
    </row>
    <row r="1028" ht="15.75" customHeight="1">
      <c r="A1028" s="7"/>
      <c r="C1028" s="16"/>
      <c r="D1028" s="16"/>
      <c r="E1028" s="16"/>
      <c r="F1028" s="25"/>
      <c r="G1028" s="25"/>
      <c r="K1028" s="28"/>
      <c r="L1028" s="20"/>
      <c r="M1028" s="25"/>
    </row>
    <row r="1029" ht="15.75" customHeight="1">
      <c r="A1029" s="7"/>
      <c r="C1029" s="16"/>
      <c r="D1029" s="16"/>
      <c r="E1029" s="16"/>
      <c r="F1029" s="25"/>
      <c r="G1029" s="25"/>
      <c r="K1029" s="28"/>
      <c r="L1029" s="20"/>
      <c r="M1029" s="25"/>
    </row>
    <row r="1030" ht="15.75" customHeight="1">
      <c r="A1030" s="7"/>
      <c r="C1030" s="16"/>
      <c r="D1030" s="16"/>
      <c r="E1030" s="16"/>
      <c r="F1030" s="25"/>
      <c r="G1030" s="25"/>
      <c r="K1030" s="28"/>
      <c r="L1030" s="20"/>
      <c r="M1030" s="25"/>
    </row>
    <row r="1031" ht="15.75" customHeight="1">
      <c r="A1031" s="7"/>
      <c r="C1031" s="16"/>
      <c r="D1031" s="16"/>
      <c r="E1031" s="16"/>
      <c r="F1031" s="25"/>
      <c r="G1031" s="25"/>
      <c r="K1031" s="28"/>
      <c r="L1031" s="20"/>
      <c r="M1031" s="25"/>
    </row>
    <row r="1032" ht="15.75" customHeight="1">
      <c r="A1032" s="7"/>
      <c r="C1032" s="16"/>
      <c r="D1032" s="16"/>
      <c r="E1032" s="16"/>
      <c r="F1032" s="25"/>
      <c r="G1032" s="25"/>
      <c r="K1032" s="28"/>
      <c r="L1032" s="20"/>
      <c r="M1032" s="25"/>
    </row>
    <row r="1033" ht="15.75" customHeight="1">
      <c r="A1033" s="7"/>
      <c r="C1033" s="16"/>
      <c r="D1033" s="16"/>
      <c r="E1033" s="16"/>
      <c r="F1033" s="25"/>
      <c r="G1033" s="25"/>
      <c r="K1033" s="28"/>
      <c r="L1033" s="20"/>
      <c r="M1033" s="25"/>
    </row>
    <row r="1034" ht="15.75" customHeight="1">
      <c r="A1034" s="7"/>
      <c r="C1034" s="16"/>
      <c r="D1034" s="16"/>
      <c r="E1034" s="16"/>
      <c r="F1034" s="25"/>
      <c r="G1034" s="25"/>
      <c r="K1034" s="28"/>
      <c r="L1034" s="20"/>
      <c r="M1034" s="25"/>
    </row>
    <row r="1035" ht="15.75" customHeight="1">
      <c r="A1035" s="7"/>
      <c r="C1035" s="16"/>
      <c r="D1035" s="16"/>
      <c r="E1035" s="16"/>
      <c r="F1035" s="25"/>
      <c r="G1035" s="25"/>
      <c r="K1035" s="28"/>
      <c r="L1035" s="20"/>
      <c r="M1035" s="25"/>
    </row>
    <row r="1036" ht="15.75" customHeight="1">
      <c r="A1036" s="7"/>
      <c r="C1036" s="16"/>
      <c r="D1036" s="16"/>
      <c r="E1036" s="16"/>
      <c r="F1036" s="25"/>
      <c r="G1036" s="25"/>
      <c r="K1036" s="28"/>
      <c r="L1036" s="20"/>
      <c r="M1036" s="25"/>
    </row>
    <row r="1037" ht="15.75" customHeight="1">
      <c r="A1037" s="7"/>
      <c r="C1037" s="16"/>
      <c r="D1037" s="16"/>
      <c r="E1037" s="16"/>
      <c r="F1037" s="25"/>
      <c r="G1037" s="25"/>
      <c r="K1037" s="28"/>
      <c r="L1037" s="20"/>
      <c r="M1037" s="25"/>
    </row>
    <row r="1038" ht="15.75" customHeight="1">
      <c r="A1038" s="7"/>
      <c r="C1038" s="16"/>
      <c r="D1038" s="16"/>
      <c r="E1038" s="16"/>
      <c r="F1038" s="25"/>
      <c r="G1038" s="25"/>
      <c r="K1038" s="28"/>
      <c r="L1038" s="20"/>
      <c r="M1038" s="25"/>
    </row>
    <row r="1039" ht="15.75" customHeight="1">
      <c r="A1039" s="7"/>
      <c r="C1039" s="16"/>
      <c r="D1039" s="16"/>
      <c r="E1039" s="16"/>
      <c r="F1039" s="25"/>
      <c r="G1039" s="25"/>
      <c r="K1039" s="28"/>
      <c r="L1039" s="20"/>
      <c r="M1039" s="25"/>
    </row>
    <row r="1040" ht="15.75" customHeight="1">
      <c r="A1040" s="7"/>
      <c r="C1040" s="16"/>
      <c r="D1040" s="16"/>
      <c r="E1040" s="16"/>
      <c r="F1040" s="25"/>
      <c r="G1040" s="25"/>
      <c r="K1040" s="28"/>
      <c r="L1040" s="20"/>
      <c r="M1040" s="25"/>
    </row>
    <row r="1041" ht="15.75" customHeight="1">
      <c r="A1041" s="7"/>
      <c r="C1041" s="16"/>
      <c r="D1041" s="16"/>
      <c r="E1041" s="16"/>
      <c r="F1041" s="25"/>
      <c r="G1041" s="25"/>
      <c r="K1041" s="28"/>
      <c r="L1041" s="20"/>
      <c r="M1041" s="25"/>
    </row>
    <row r="1042" ht="15.75" customHeight="1">
      <c r="A1042" s="7"/>
      <c r="C1042" s="16"/>
      <c r="D1042" s="16"/>
      <c r="E1042" s="16"/>
      <c r="F1042" s="25"/>
      <c r="G1042" s="25"/>
      <c r="K1042" s="28"/>
      <c r="L1042" s="20"/>
      <c r="M1042" s="25"/>
    </row>
    <row r="1043" ht="15.75" customHeight="1">
      <c r="A1043" s="7"/>
      <c r="C1043" s="16"/>
      <c r="D1043" s="16"/>
      <c r="E1043" s="16"/>
      <c r="F1043" s="25"/>
      <c r="G1043" s="25"/>
      <c r="K1043" s="28"/>
      <c r="L1043" s="20"/>
      <c r="M1043" s="25"/>
    </row>
    <row r="1044" ht="15.75" customHeight="1">
      <c r="A1044" s="7"/>
      <c r="C1044" s="16"/>
      <c r="D1044" s="16"/>
      <c r="E1044" s="16"/>
      <c r="F1044" s="25"/>
      <c r="G1044" s="25"/>
      <c r="K1044" s="28"/>
      <c r="L1044" s="20"/>
      <c r="M1044" s="25"/>
    </row>
    <row r="1045" ht="15.75" customHeight="1">
      <c r="A1045" s="7"/>
      <c r="C1045" s="16"/>
      <c r="D1045" s="16"/>
      <c r="E1045" s="16"/>
      <c r="F1045" s="25"/>
      <c r="G1045" s="25"/>
      <c r="K1045" s="28"/>
      <c r="L1045" s="20"/>
      <c r="M1045" s="25"/>
    </row>
    <row r="1046" ht="15.75" customHeight="1">
      <c r="A1046" s="7"/>
      <c r="C1046" s="16"/>
      <c r="D1046" s="16"/>
      <c r="E1046" s="16"/>
      <c r="F1046" s="25"/>
      <c r="G1046" s="25"/>
      <c r="K1046" s="28"/>
      <c r="L1046" s="20"/>
      <c r="M1046" s="25"/>
    </row>
    <row r="1047" ht="15.75" customHeight="1">
      <c r="A1047" s="7"/>
      <c r="C1047" s="16"/>
      <c r="D1047" s="16"/>
      <c r="E1047" s="16"/>
      <c r="F1047" s="25"/>
      <c r="G1047" s="25"/>
      <c r="K1047" s="28"/>
      <c r="L1047" s="20"/>
      <c r="M1047" s="25"/>
    </row>
    <row r="1048" ht="15.75" customHeight="1">
      <c r="A1048" s="7"/>
      <c r="C1048" s="16"/>
      <c r="D1048" s="16"/>
      <c r="E1048" s="16"/>
      <c r="F1048" s="25"/>
      <c r="G1048" s="25"/>
      <c r="K1048" s="28"/>
      <c r="L1048" s="20"/>
      <c r="M1048" s="25"/>
    </row>
    <row r="1049" ht="15.75" customHeight="1">
      <c r="A1049" s="7"/>
      <c r="C1049" s="16"/>
      <c r="D1049" s="16"/>
      <c r="E1049" s="16"/>
      <c r="F1049" s="25"/>
      <c r="G1049" s="25"/>
      <c r="K1049" s="28"/>
      <c r="L1049" s="20"/>
      <c r="M1049" s="25"/>
    </row>
    <row r="1050" ht="15.75" customHeight="1">
      <c r="A1050" s="7"/>
      <c r="C1050" s="16"/>
      <c r="D1050" s="16"/>
      <c r="E1050" s="16"/>
      <c r="F1050" s="25"/>
      <c r="G1050" s="25"/>
      <c r="K1050" s="28"/>
      <c r="L1050" s="20"/>
      <c r="M1050" s="25"/>
    </row>
    <row r="1051" ht="15.75" customHeight="1">
      <c r="A1051" s="7"/>
      <c r="C1051" s="16"/>
      <c r="D1051" s="16"/>
      <c r="E1051" s="16"/>
      <c r="F1051" s="25"/>
      <c r="G1051" s="25"/>
      <c r="K1051" s="28"/>
      <c r="L1051" s="20"/>
      <c r="M1051" s="25"/>
    </row>
    <row r="1052" ht="15.75" customHeight="1">
      <c r="A1052" s="7"/>
      <c r="C1052" s="16"/>
      <c r="D1052" s="16"/>
      <c r="E1052" s="16"/>
      <c r="F1052" s="25"/>
      <c r="G1052" s="25"/>
      <c r="K1052" s="28"/>
      <c r="L1052" s="20"/>
      <c r="M1052" s="25"/>
    </row>
    <row r="1053" ht="15.75" customHeight="1">
      <c r="A1053" s="7"/>
      <c r="C1053" s="16"/>
      <c r="D1053" s="16"/>
      <c r="E1053" s="16"/>
      <c r="F1053" s="25"/>
      <c r="G1053" s="25"/>
      <c r="K1053" s="28"/>
      <c r="L1053" s="20"/>
      <c r="M1053" s="25"/>
    </row>
    <row r="1054" ht="15.75" customHeight="1">
      <c r="A1054" s="7"/>
      <c r="C1054" s="16"/>
      <c r="D1054" s="16"/>
      <c r="E1054" s="16"/>
      <c r="F1054" s="25"/>
      <c r="G1054" s="25"/>
      <c r="K1054" s="28"/>
      <c r="L1054" s="20"/>
      <c r="M1054" s="25"/>
    </row>
    <row r="1055" ht="15.75" customHeight="1">
      <c r="A1055" s="7"/>
      <c r="C1055" s="16"/>
      <c r="D1055" s="16"/>
      <c r="E1055" s="16"/>
      <c r="F1055" s="25"/>
      <c r="G1055" s="25"/>
      <c r="K1055" s="28"/>
      <c r="L1055" s="20"/>
      <c r="M1055" s="25"/>
    </row>
    <row r="1056" ht="15.75" customHeight="1">
      <c r="A1056" s="7"/>
      <c r="C1056" s="16"/>
      <c r="D1056" s="16"/>
      <c r="E1056" s="16"/>
      <c r="F1056" s="25"/>
      <c r="G1056" s="25"/>
      <c r="K1056" s="28"/>
      <c r="L1056" s="20"/>
      <c r="M1056" s="25"/>
    </row>
    <row r="1057" ht="15.75" customHeight="1">
      <c r="A1057" s="7"/>
      <c r="C1057" s="16"/>
      <c r="D1057" s="16"/>
      <c r="E1057" s="16"/>
      <c r="F1057" s="25"/>
      <c r="G1057" s="25"/>
      <c r="K1057" s="28"/>
      <c r="L1057" s="20"/>
      <c r="M1057" s="25"/>
    </row>
    <row r="1058" ht="15.75" customHeight="1">
      <c r="A1058" s="7"/>
      <c r="C1058" s="16"/>
      <c r="D1058" s="16"/>
      <c r="E1058" s="16"/>
      <c r="F1058" s="25"/>
      <c r="G1058" s="25"/>
      <c r="K1058" s="28"/>
      <c r="L1058" s="20"/>
      <c r="M1058" s="25"/>
    </row>
    <row r="1059" ht="15.75" customHeight="1">
      <c r="A1059" s="7"/>
      <c r="C1059" s="16"/>
      <c r="D1059" s="16"/>
      <c r="E1059" s="16"/>
      <c r="F1059" s="25"/>
      <c r="G1059" s="25"/>
      <c r="K1059" s="28"/>
      <c r="L1059" s="20"/>
      <c r="M1059" s="25"/>
    </row>
    <row r="1060" ht="15.75" customHeight="1">
      <c r="A1060" s="7"/>
      <c r="C1060" s="16"/>
      <c r="D1060" s="16"/>
      <c r="E1060" s="16"/>
      <c r="F1060" s="25"/>
      <c r="G1060" s="25"/>
      <c r="K1060" s="28"/>
      <c r="L1060" s="20"/>
      <c r="M1060" s="25"/>
    </row>
    <row r="1061" ht="15.75" customHeight="1">
      <c r="A1061" s="7"/>
      <c r="C1061" s="16"/>
      <c r="D1061" s="16"/>
      <c r="E1061" s="16"/>
      <c r="F1061" s="25"/>
      <c r="G1061" s="25"/>
      <c r="K1061" s="28"/>
      <c r="L1061" s="20"/>
      <c r="M1061" s="25"/>
    </row>
    <row r="1062" ht="15.75" customHeight="1">
      <c r="A1062" s="7"/>
      <c r="C1062" s="16"/>
      <c r="D1062" s="16"/>
      <c r="E1062" s="16"/>
      <c r="F1062" s="25"/>
      <c r="G1062" s="25"/>
      <c r="K1062" s="28"/>
      <c r="L1062" s="20"/>
      <c r="M1062" s="25"/>
    </row>
    <row r="1063" ht="15.75" customHeight="1">
      <c r="A1063" s="7"/>
      <c r="C1063" s="16"/>
      <c r="D1063" s="16"/>
      <c r="E1063" s="16"/>
      <c r="F1063" s="25"/>
      <c r="G1063" s="25"/>
      <c r="K1063" s="28"/>
      <c r="L1063" s="20"/>
      <c r="M1063" s="25"/>
    </row>
    <row r="1064" ht="15.75" customHeight="1">
      <c r="A1064" s="7"/>
      <c r="C1064" s="16"/>
      <c r="D1064" s="16"/>
      <c r="E1064" s="16"/>
      <c r="F1064" s="25"/>
      <c r="G1064" s="25"/>
      <c r="K1064" s="28"/>
      <c r="L1064" s="20"/>
      <c r="M1064" s="25"/>
    </row>
    <row r="1065" ht="15.75" customHeight="1">
      <c r="A1065" s="7"/>
      <c r="C1065" s="16"/>
      <c r="D1065" s="16"/>
      <c r="E1065" s="16"/>
      <c r="F1065" s="25"/>
      <c r="G1065" s="25"/>
      <c r="K1065" s="28"/>
      <c r="L1065" s="20"/>
      <c r="M1065" s="25"/>
    </row>
    <row r="1066" ht="15.75" customHeight="1">
      <c r="A1066" s="7"/>
      <c r="C1066" s="16"/>
      <c r="D1066" s="16"/>
      <c r="E1066" s="16"/>
      <c r="F1066" s="25"/>
      <c r="G1066" s="25"/>
      <c r="K1066" s="28"/>
      <c r="L1066" s="20"/>
      <c r="M1066" s="25"/>
    </row>
    <row r="1067" ht="15.75" customHeight="1">
      <c r="A1067" s="7"/>
      <c r="C1067" s="16"/>
      <c r="D1067" s="16"/>
      <c r="E1067" s="16"/>
      <c r="F1067" s="25"/>
      <c r="G1067" s="25"/>
      <c r="K1067" s="28"/>
      <c r="L1067" s="20"/>
      <c r="M1067" s="25"/>
    </row>
    <row r="1068" ht="15.75" customHeight="1">
      <c r="A1068" s="7"/>
      <c r="C1068" s="16"/>
      <c r="D1068" s="16"/>
      <c r="E1068" s="16"/>
      <c r="F1068" s="25"/>
      <c r="G1068" s="25"/>
      <c r="K1068" s="28"/>
      <c r="L1068" s="20"/>
      <c r="M1068" s="25"/>
    </row>
    <row r="1069" ht="15.75" customHeight="1">
      <c r="A1069" s="7"/>
      <c r="C1069" s="16"/>
      <c r="D1069" s="16"/>
      <c r="E1069" s="16"/>
      <c r="F1069" s="25"/>
      <c r="G1069" s="25"/>
      <c r="K1069" s="28"/>
      <c r="L1069" s="20"/>
      <c r="M1069" s="25"/>
    </row>
    <row r="1070" ht="15.75" customHeight="1">
      <c r="A1070" s="7"/>
      <c r="C1070" s="16"/>
      <c r="D1070" s="16"/>
      <c r="E1070" s="16"/>
      <c r="F1070" s="25"/>
      <c r="G1070" s="25"/>
      <c r="K1070" s="28"/>
      <c r="L1070" s="20"/>
      <c r="M1070" s="25"/>
    </row>
    <row r="1071" ht="15.75" customHeight="1">
      <c r="A1071" s="7"/>
      <c r="C1071" s="16"/>
      <c r="D1071" s="16"/>
      <c r="E1071" s="16"/>
      <c r="F1071" s="25"/>
      <c r="G1071" s="25"/>
      <c r="K1071" s="28"/>
      <c r="L1071" s="20"/>
      <c r="M1071" s="25"/>
    </row>
    <row r="1072" ht="15.75" customHeight="1">
      <c r="A1072" s="7"/>
      <c r="C1072" s="16"/>
      <c r="D1072" s="16"/>
      <c r="E1072" s="16"/>
      <c r="F1072" s="25"/>
      <c r="G1072" s="25"/>
      <c r="K1072" s="28"/>
      <c r="L1072" s="20"/>
      <c r="M1072" s="25"/>
    </row>
    <row r="1073" ht="15.75" customHeight="1">
      <c r="A1073" s="7"/>
      <c r="C1073" s="16"/>
      <c r="D1073" s="16"/>
      <c r="E1073" s="16"/>
      <c r="F1073" s="25"/>
      <c r="G1073" s="25"/>
      <c r="K1073" s="28"/>
      <c r="L1073" s="20"/>
      <c r="M1073" s="25"/>
    </row>
    <row r="1074" ht="15.75" customHeight="1">
      <c r="A1074" s="7"/>
      <c r="C1074" s="16"/>
      <c r="D1074" s="16"/>
      <c r="E1074" s="16"/>
      <c r="F1074" s="25"/>
      <c r="G1074" s="25"/>
      <c r="K1074" s="28"/>
      <c r="L1074" s="20"/>
      <c r="M1074" s="25"/>
    </row>
    <row r="1075" ht="15.75" customHeight="1">
      <c r="A1075" s="7"/>
      <c r="C1075" s="16"/>
      <c r="D1075" s="16"/>
      <c r="E1075" s="16"/>
      <c r="F1075" s="25"/>
      <c r="G1075" s="25"/>
      <c r="K1075" s="28"/>
      <c r="L1075" s="20"/>
      <c r="M1075" s="25"/>
    </row>
    <row r="1076" ht="15.75" customHeight="1">
      <c r="A1076" s="7"/>
      <c r="C1076" s="16"/>
      <c r="D1076" s="16"/>
      <c r="E1076" s="16"/>
      <c r="F1076" s="25"/>
      <c r="G1076" s="25"/>
      <c r="K1076" s="28"/>
      <c r="L1076" s="20"/>
      <c r="M1076" s="25"/>
    </row>
    <row r="1077" ht="15.75" customHeight="1">
      <c r="A1077" s="7"/>
      <c r="C1077" s="16"/>
      <c r="D1077" s="16"/>
      <c r="E1077" s="16"/>
      <c r="F1077" s="25"/>
      <c r="G1077" s="25"/>
      <c r="K1077" s="28"/>
      <c r="L1077" s="20"/>
      <c r="M1077" s="25"/>
    </row>
    <row r="1078" ht="15.75" customHeight="1">
      <c r="A1078" s="7"/>
      <c r="C1078" s="16"/>
      <c r="D1078" s="16"/>
      <c r="E1078" s="16"/>
      <c r="F1078" s="25"/>
      <c r="G1078" s="25"/>
      <c r="K1078" s="28"/>
      <c r="L1078" s="20"/>
      <c r="M1078" s="25"/>
    </row>
    <row r="1079" ht="15.75" customHeight="1">
      <c r="A1079" s="7"/>
      <c r="C1079" s="16"/>
      <c r="D1079" s="16"/>
      <c r="E1079" s="16"/>
      <c r="F1079" s="25"/>
      <c r="G1079" s="25"/>
      <c r="K1079" s="28"/>
      <c r="L1079" s="20"/>
      <c r="M1079" s="25"/>
    </row>
    <row r="1080" ht="15.75" customHeight="1">
      <c r="A1080" s="7"/>
      <c r="C1080" s="16"/>
      <c r="D1080" s="16"/>
      <c r="E1080" s="16"/>
      <c r="F1080" s="25"/>
      <c r="G1080" s="25"/>
      <c r="K1080" s="28"/>
      <c r="L1080" s="20"/>
      <c r="M1080" s="25"/>
    </row>
    <row r="1081" ht="15.75" customHeight="1">
      <c r="A1081" s="7"/>
      <c r="C1081" s="16"/>
      <c r="D1081" s="16"/>
      <c r="E1081" s="16"/>
      <c r="F1081" s="25"/>
      <c r="G1081" s="25"/>
      <c r="K1081" s="28"/>
      <c r="L1081" s="20"/>
      <c r="M1081" s="25"/>
    </row>
    <row r="1082" ht="15.75" customHeight="1">
      <c r="A1082" s="7"/>
      <c r="C1082" s="16"/>
      <c r="D1082" s="16"/>
      <c r="E1082" s="16"/>
      <c r="F1082" s="25"/>
      <c r="G1082" s="25"/>
      <c r="K1082" s="28"/>
      <c r="L1082" s="20"/>
      <c r="M1082" s="25"/>
    </row>
    <row r="1083" ht="15.75" customHeight="1">
      <c r="A1083" s="7"/>
      <c r="C1083" s="16"/>
      <c r="D1083" s="16"/>
      <c r="E1083" s="16"/>
      <c r="F1083" s="25"/>
      <c r="G1083" s="25"/>
      <c r="K1083" s="28"/>
      <c r="L1083" s="20"/>
      <c r="M1083" s="25"/>
    </row>
    <row r="1084" ht="15.75" customHeight="1">
      <c r="A1084" s="7"/>
      <c r="C1084" s="16"/>
      <c r="D1084" s="16"/>
      <c r="E1084" s="16"/>
      <c r="F1084" s="25"/>
      <c r="G1084" s="25"/>
      <c r="K1084" s="28"/>
      <c r="L1084" s="20"/>
      <c r="M1084" s="25"/>
    </row>
    <row r="1085" ht="15.75" customHeight="1">
      <c r="A1085" s="7"/>
      <c r="C1085" s="16"/>
      <c r="D1085" s="16"/>
      <c r="E1085" s="16"/>
      <c r="F1085" s="25"/>
      <c r="G1085" s="25"/>
      <c r="K1085" s="28"/>
      <c r="L1085" s="20"/>
      <c r="M1085" s="25"/>
    </row>
    <row r="1086" ht="15.75" customHeight="1">
      <c r="A1086" s="7"/>
      <c r="C1086" s="16"/>
      <c r="D1086" s="16"/>
      <c r="E1086" s="16"/>
      <c r="F1086" s="25"/>
      <c r="G1086" s="25"/>
      <c r="K1086" s="28"/>
      <c r="L1086" s="20"/>
      <c r="M1086" s="25"/>
    </row>
    <row r="1087" ht="15.75" customHeight="1">
      <c r="A1087" s="7"/>
      <c r="C1087" s="16"/>
      <c r="D1087" s="16"/>
      <c r="E1087" s="16"/>
      <c r="F1087" s="25"/>
      <c r="G1087" s="25"/>
      <c r="K1087" s="28"/>
      <c r="L1087" s="20"/>
      <c r="M1087" s="25"/>
    </row>
    <row r="1088" ht="15.75" customHeight="1">
      <c r="A1088" s="7"/>
      <c r="C1088" s="16"/>
      <c r="D1088" s="16"/>
      <c r="E1088" s="16"/>
      <c r="F1088" s="25"/>
      <c r="G1088" s="25"/>
      <c r="K1088" s="28"/>
      <c r="L1088" s="20"/>
      <c r="M1088" s="25"/>
    </row>
    <row r="1089" ht="15.75" customHeight="1">
      <c r="A1089" s="7"/>
      <c r="C1089" s="16"/>
      <c r="D1089" s="16"/>
      <c r="E1089" s="16"/>
      <c r="F1089" s="25"/>
      <c r="G1089" s="25"/>
      <c r="K1089" s="28"/>
      <c r="L1089" s="20"/>
      <c r="M1089" s="25"/>
    </row>
    <row r="1090" ht="15.75" customHeight="1">
      <c r="A1090" s="7"/>
      <c r="C1090" s="16"/>
      <c r="D1090" s="16"/>
      <c r="E1090" s="16"/>
      <c r="F1090" s="25"/>
      <c r="G1090" s="25"/>
      <c r="K1090" s="28"/>
      <c r="L1090" s="20"/>
      <c r="M1090" s="25"/>
    </row>
    <row r="1091" ht="15.75" customHeight="1">
      <c r="A1091" s="7"/>
      <c r="C1091" s="16"/>
      <c r="D1091" s="16"/>
      <c r="E1091" s="16"/>
      <c r="F1091" s="25"/>
      <c r="G1091" s="25"/>
      <c r="K1091" s="28"/>
      <c r="L1091" s="20"/>
      <c r="M1091" s="25"/>
    </row>
    <row r="1092" ht="15.75" customHeight="1">
      <c r="A1092" s="7"/>
      <c r="C1092" s="16"/>
      <c r="D1092" s="16"/>
      <c r="E1092" s="16"/>
      <c r="F1092" s="25"/>
      <c r="G1092" s="25"/>
      <c r="K1092" s="28"/>
      <c r="L1092" s="20"/>
      <c r="M1092" s="25"/>
    </row>
    <row r="1093" ht="15.75" customHeight="1">
      <c r="A1093" s="7"/>
      <c r="C1093" s="16"/>
      <c r="D1093" s="16"/>
      <c r="E1093" s="16"/>
      <c r="F1093" s="25"/>
      <c r="G1093" s="25"/>
      <c r="K1093" s="28"/>
      <c r="L1093" s="20"/>
      <c r="M1093" s="25"/>
    </row>
    <row r="1094" ht="15.75" customHeight="1">
      <c r="A1094" s="7"/>
      <c r="C1094" s="16"/>
      <c r="D1094" s="16"/>
      <c r="E1094" s="16"/>
      <c r="F1094" s="25"/>
      <c r="G1094" s="25"/>
      <c r="K1094" s="28"/>
      <c r="L1094" s="20"/>
      <c r="M1094" s="25"/>
    </row>
    <row r="1095" ht="15.75" customHeight="1">
      <c r="A1095" s="7"/>
      <c r="C1095" s="16"/>
      <c r="D1095" s="16"/>
      <c r="E1095" s="16"/>
      <c r="F1095" s="25"/>
      <c r="G1095" s="25"/>
      <c r="K1095" s="28"/>
      <c r="L1095" s="20"/>
      <c r="M1095" s="25"/>
    </row>
    <row r="1096" ht="15.75" customHeight="1">
      <c r="A1096" s="7"/>
      <c r="C1096" s="16"/>
      <c r="D1096" s="16"/>
      <c r="E1096" s="16"/>
      <c r="F1096" s="25"/>
      <c r="G1096" s="25"/>
      <c r="K1096" s="28"/>
      <c r="L1096" s="20"/>
      <c r="M1096" s="25"/>
    </row>
    <row r="1097" ht="15.75" customHeight="1">
      <c r="A1097" s="7"/>
      <c r="C1097" s="16"/>
      <c r="D1097" s="16"/>
      <c r="E1097" s="16"/>
      <c r="F1097" s="25"/>
      <c r="G1097" s="25"/>
      <c r="K1097" s="28"/>
      <c r="L1097" s="20"/>
      <c r="M1097" s="25"/>
    </row>
    <row r="1098" ht="15.75" customHeight="1">
      <c r="A1098" s="7"/>
      <c r="C1098" s="16"/>
      <c r="D1098" s="16"/>
      <c r="E1098" s="16"/>
      <c r="F1098" s="25"/>
      <c r="G1098" s="25"/>
      <c r="K1098" s="28"/>
      <c r="L1098" s="20"/>
      <c r="M1098" s="25"/>
    </row>
    <row r="1099" ht="15.75" customHeight="1">
      <c r="A1099" s="7"/>
      <c r="C1099" s="16"/>
      <c r="D1099" s="16"/>
      <c r="E1099" s="16"/>
      <c r="F1099" s="25"/>
      <c r="G1099" s="25"/>
      <c r="K1099" s="28"/>
      <c r="L1099" s="20"/>
      <c r="M1099" s="25"/>
    </row>
    <row r="1100" ht="15.75" customHeight="1">
      <c r="A1100" s="7"/>
      <c r="C1100" s="16"/>
      <c r="D1100" s="16"/>
      <c r="E1100" s="16"/>
      <c r="F1100" s="25"/>
      <c r="G1100" s="25"/>
      <c r="K1100" s="28"/>
      <c r="L1100" s="20"/>
      <c r="M1100" s="25"/>
    </row>
    <row r="1101" ht="15.75" customHeight="1">
      <c r="A1101" s="7"/>
      <c r="C1101" s="16"/>
      <c r="D1101" s="16"/>
      <c r="E1101" s="16"/>
      <c r="F1101" s="25"/>
      <c r="G1101" s="25"/>
      <c r="K1101" s="28"/>
      <c r="L1101" s="20"/>
      <c r="M1101" s="25"/>
    </row>
  </sheetData>
  <mergeCells count="11">
    <mergeCell ref="T7:T8"/>
    <mergeCell ref="R13:T13"/>
    <mergeCell ref="R14:T14"/>
    <mergeCell ref="R15:T15"/>
    <mergeCell ref="Q5:Q6"/>
    <mergeCell ref="R5:R6"/>
    <mergeCell ref="S5:S6"/>
    <mergeCell ref="T5:T6"/>
    <mergeCell ref="Q7:Q8"/>
    <mergeCell ref="R7:R8"/>
    <mergeCell ref="S7:S8"/>
  </mergeCells>
  <hyperlinks>
    <hyperlink r:id="rId1" ref="B2"/>
    <hyperlink r:id="rId2" ref="H2"/>
  </hyperlinks>
  <printOptions/>
  <pageMargins bottom="0.75" footer="0.0" header="0.0" left="0.7" right="0.7" top="0.75"/>
  <pageSetup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0.88"/>
    <col customWidth="1" min="3" max="3" width="10.38"/>
    <col customWidth="1" min="4" max="4" width="10.13"/>
    <col customWidth="1" min="5" max="5" width="14.0"/>
    <col customWidth="1" min="6" max="6" width="14.13"/>
    <col customWidth="1" min="7" max="7" width="9.0"/>
    <col customWidth="1" min="8" max="8" width="7.0"/>
    <col customWidth="1" min="9" max="9" width="7.63"/>
    <col customWidth="1" min="10" max="10" width="9.13"/>
    <col customWidth="1" min="11" max="11" width="9.38"/>
    <col customWidth="1" min="12" max="12" width="7.63"/>
    <col customWidth="1" min="13" max="13" width="11.0"/>
    <col customWidth="1" min="14" max="14" width="10.25"/>
    <col customWidth="1" min="15" max="15" width="10.63"/>
    <col customWidth="1" min="16" max="16" width="7.63"/>
    <col customWidth="1" min="17" max="17" width="30.63"/>
    <col customWidth="1" min="18" max="18" width="9.38"/>
    <col customWidth="1" min="19" max="26" width="7.63"/>
  </cols>
  <sheetData>
    <row r="1">
      <c r="A1" s="1" t="s">
        <v>85</v>
      </c>
      <c r="Q1" s="1" t="s">
        <v>140</v>
      </c>
    </row>
    <row r="2">
      <c r="A2" s="1" t="s">
        <v>7</v>
      </c>
      <c r="B2" s="1" t="s">
        <v>141</v>
      </c>
      <c r="C2" s="1" t="s">
        <v>21</v>
      </c>
      <c r="D2" s="1" t="s">
        <v>10</v>
      </c>
      <c r="E2" s="1" t="s">
        <v>10</v>
      </c>
      <c r="F2" s="1" t="s">
        <v>10</v>
      </c>
      <c r="G2" s="1" t="s">
        <v>142</v>
      </c>
      <c r="H2" s="1" t="s">
        <v>143</v>
      </c>
      <c r="I2" s="1" t="s">
        <v>144</v>
      </c>
      <c r="J2" s="1" t="s">
        <v>24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18</v>
      </c>
    </row>
    <row r="3">
      <c r="B3" s="6" t="s">
        <v>20</v>
      </c>
      <c r="C3" s="4" t="s">
        <v>27</v>
      </c>
      <c r="D3" s="4" t="s">
        <v>145</v>
      </c>
      <c r="E3" s="4" t="s">
        <v>29</v>
      </c>
      <c r="F3" s="4" t="s">
        <v>30</v>
      </c>
      <c r="G3" s="4" t="s">
        <v>31</v>
      </c>
      <c r="H3" s="4" t="s">
        <v>32</v>
      </c>
      <c r="I3" s="4" t="s">
        <v>33</v>
      </c>
      <c r="J3" s="4" t="s">
        <v>34</v>
      </c>
      <c r="K3" s="4" t="s">
        <v>35</v>
      </c>
      <c r="L3" s="4" t="s">
        <v>52</v>
      </c>
      <c r="M3" s="4" t="s">
        <v>37</v>
      </c>
      <c r="N3" s="4" t="s">
        <v>39</v>
      </c>
      <c r="Q3" s="11" t="s">
        <v>49</v>
      </c>
      <c r="R3" s="12">
        <v>2016.0</v>
      </c>
      <c r="S3" s="12">
        <v>2017.0</v>
      </c>
      <c r="T3" s="12" t="s">
        <v>58</v>
      </c>
    </row>
    <row r="4">
      <c r="B4" s="1" t="s">
        <v>40</v>
      </c>
      <c r="C4" s="1" t="s">
        <v>42</v>
      </c>
      <c r="D4" s="1" t="s">
        <v>43</v>
      </c>
      <c r="E4" s="1" t="s">
        <v>44</v>
      </c>
      <c r="F4" s="5" t="s">
        <v>45</v>
      </c>
      <c r="G4" s="1" t="s">
        <v>46</v>
      </c>
      <c r="H4" s="1" t="s">
        <v>47</v>
      </c>
      <c r="I4" s="1" t="s">
        <v>48</v>
      </c>
      <c r="J4" s="1" t="s">
        <v>152</v>
      </c>
      <c r="K4" s="1" t="s">
        <v>51</v>
      </c>
      <c r="L4" s="1" t="s">
        <v>53</v>
      </c>
      <c r="M4" s="1" t="s">
        <v>154</v>
      </c>
      <c r="N4" s="1" t="s">
        <v>57</v>
      </c>
      <c r="Q4" s="13" t="s">
        <v>155</v>
      </c>
      <c r="R4" s="24">
        <f>ROUND(S4*1.4,2)</f>
        <v>0.21</v>
      </c>
      <c r="S4" s="24">
        <f>T4</f>
        <v>0.15</v>
      </c>
      <c r="T4" s="24">
        <v>0.15</v>
      </c>
    </row>
    <row r="5" ht="14.25" customHeight="1">
      <c r="A5" s="1" t="s">
        <v>59</v>
      </c>
      <c r="B5" s="1" t="s">
        <v>156</v>
      </c>
      <c r="C5" s="1" t="s">
        <v>157</v>
      </c>
      <c r="D5" s="1" t="s">
        <v>63</v>
      </c>
      <c r="E5" s="1" t="s">
        <v>64</v>
      </c>
      <c r="F5" s="1" t="s">
        <v>64</v>
      </c>
      <c r="G5" s="1" t="s">
        <v>65</v>
      </c>
      <c r="H5" s="1" t="s">
        <v>66</v>
      </c>
      <c r="I5" s="1" t="s">
        <v>67</v>
      </c>
      <c r="J5" s="1" t="s">
        <v>68</v>
      </c>
      <c r="K5" s="1" t="s">
        <v>69</v>
      </c>
      <c r="L5" s="1" t="s">
        <v>70</v>
      </c>
      <c r="M5" s="1" t="s">
        <v>71</v>
      </c>
      <c r="N5" s="1" t="s">
        <v>72</v>
      </c>
      <c r="Q5" s="31"/>
      <c r="R5" s="31"/>
      <c r="S5" s="31"/>
      <c r="T5" s="31"/>
    </row>
    <row r="6">
      <c r="A6" s="69">
        <v>42370.0</v>
      </c>
      <c r="B6" s="34">
        <v>11.522813</v>
      </c>
      <c r="C6" s="28">
        <f t="shared" ref="C6:C917" si="1">IFS(YEAR(A6)=2016,$R$4,YEAR(A6)=2017,$S$4,YEAR(A6)=2018,$T$4)</f>
        <v>0.21</v>
      </c>
      <c r="D6" s="25">
        <f t="shared" ref="D6:D917" si="2">C6*B6</f>
        <v>2.41979073</v>
      </c>
      <c r="E6" s="25">
        <f t="shared" ref="E6:E917" si="3">D6*24</f>
        <v>58.07497752</v>
      </c>
      <c r="F6" s="25">
        <f>E6</f>
        <v>58.07497752</v>
      </c>
      <c r="G6" s="26">
        <v>0.497867</v>
      </c>
      <c r="H6" s="28">
        <v>1.013</v>
      </c>
      <c r="I6" s="16">
        <v>7.4731</v>
      </c>
      <c r="J6" s="16">
        <f t="shared" ref="J6:J917" si="4">D6*H6/60/I6*1000</f>
        <v>5.46682548</v>
      </c>
      <c r="K6" s="25">
        <f t="shared" ref="K6:K371" si="5">I6*G6/H6*60</f>
        <v>220.3717598</v>
      </c>
      <c r="L6" s="25">
        <f t="shared" ref="L6:L917" si="6">IFERROR(D6/K6*3600,"")</f>
        <v>39.52977748</v>
      </c>
      <c r="M6" s="25">
        <f t="shared" ref="M6:M670" si="7">24*60/H6*I6</f>
        <v>10623.16288</v>
      </c>
      <c r="N6" s="25">
        <f>M6</f>
        <v>10623.16288</v>
      </c>
      <c r="O6" s="25"/>
      <c r="Q6" s="13" t="s">
        <v>84</v>
      </c>
      <c r="R6" s="36">
        <f>F371</f>
        <v>39191.87339</v>
      </c>
      <c r="S6" s="36">
        <f>F736</f>
        <v>197581.9454</v>
      </c>
      <c r="T6" s="36">
        <f>F917</f>
        <v>422815.8087</v>
      </c>
    </row>
    <row r="7" ht="14.25" customHeight="1">
      <c r="A7" s="69">
        <v>42371.0</v>
      </c>
      <c r="B7" s="34">
        <v>11.980239</v>
      </c>
      <c r="C7" s="28">
        <f t="shared" si="1"/>
        <v>0.21</v>
      </c>
      <c r="D7" s="25">
        <f t="shared" si="2"/>
        <v>2.51585019</v>
      </c>
      <c r="E7" s="25">
        <f t="shared" si="3"/>
        <v>60.38040456</v>
      </c>
      <c r="F7" s="25">
        <f t="shared" ref="F7:F371" si="8">F6+E7</f>
        <v>118.4553821</v>
      </c>
      <c r="G7" s="26">
        <v>0.532668</v>
      </c>
      <c r="H7" s="28">
        <v>1.01</v>
      </c>
      <c r="I7" s="16">
        <v>7.4628</v>
      </c>
      <c r="J7" s="16">
        <f t="shared" si="4"/>
        <v>5.674833154</v>
      </c>
      <c r="K7" s="25">
        <f t="shared" si="5"/>
        <v>236.1501832</v>
      </c>
      <c r="L7" s="25">
        <f t="shared" si="6"/>
        <v>38.35296912</v>
      </c>
      <c r="M7" s="25">
        <f t="shared" si="7"/>
        <v>10640.03168</v>
      </c>
      <c r="N7" s="25">
        <f t="shared" ref="N7:N917" si="9">N6+M7</f>
        <v>21263.19457</v>
      </c>
      <c r="O7" s="25"/>
      <c r="Q7" s="31"/>
      <c r="R7" s="31"/>
      <c r="S7" s="31"/>
      <c r="T7" s="31"/>
    </row>
    <row r="8">
      <c r="A8" s="69">
        <v>42372.0</v>
      </c>
      <c r="B8" s="34">
        <v>11.469583</v>
      </c>
      <c r="C8" s="28">
        <f t="shared" si="1"/>
        <v>0.21</v>
      </c>
      <c r="D8" s="25">
        <f t="shared" si="2"/>
        <v>2.40861243</v>
      </c>
      <c r="E8" s="25">
        <f t="shared" si="3"/>
        <v>57.80669832</v>
      </c>
      <c r="F8" s="25">
        <f t="shared" si="8"/>
        <v>176.2620804</v>
      </c>
      <c r="G8" s="26">
        <v>0.500312</v>
      </c>
      <c r="H8" s="28">
        <v>1.026</v>
      </c>
      <c r="I8" s="16">
        <v>7.4526</v>
      </c>
      <c r="J8" s="16">
        <f t="shared" si="4"/>
        <v>5.526564226</v>
      </c>
      <c r="K8" s="25">
        <f t="shared" si="5"/>
        <v>218.048258</v>
      </c>
      <c r="L8" s="25">
        <f t="shared" si="6"/>
        <v>39.76644817</v>
      </c>
      <c r="M8" s="25">
        <f t="shared" si="7"/>
        <v>10459.78947</v>
      </c>
      <c r="N8" s="25">
        <f t="shared" si="9"/>
        <v>31722.98404</v>
      </c>
      <c r="O8" s="25"/>
      <c r="Q8" s="37" t="s">
        <v>86</v>
      </c>
      <c r="R8" s="27">
        <f>COUNTA(E6:E371)</f>
        <v>366</v>
      </c>
      <c r="S8" s="27">
        <f>COUNTA(F372:F736)</f>
        <v>365</v>
      </c>
      <c r="T8" s="27">
        <f>COUNTA(F737:F917)</f>
        <v>181</v>
      </c>
    </row>
    <row r="9">
      <c r="A9" s="69">
        <v>42373.0</v>
      </c>
      <c r="B9" s="34">
        <v>11.558899</v>
      </c>
      <c r="C9" s="28">
        <f t="shared" si="1"/>
        <v>0.21</v>
      </c>
      <c r="D9" s="25">
        <f t="shared" si="2"/>
        <v>2.42736879</v>
      </c>
      <c r="E9" s="25">
        <f t="shared" si="3"/>
        <v>58.25685096</v>
      </c>
      <c r="F9" s="25">
        <f t="shared" si="8"/>
        <v>234.5189314</v>
      </c>
      <c r="G9" s="26">
        <v>0.517388</v>
      </c>
      <c r="H9" s="28">
        <v>1.03</v>
      </c>
      <c r="I9" s="16">
        <v>7.4423</v>
      </c>
      <c r="J9" s="16">
        <f t="shared" si="4"/>
        <v>5.599052832</v>
      </c>
      <c r="K9" s="25">
        <f t="shared" si="5"/>
        <v>224.3042745</v>
      </c>
      <c r="L9" s="25">
        <f t="shared" si="6"/>
        <v>38.95836432</v>
      </c>
      <c r="M9" s="25">
        <f t="shared" si="7"/>
        <v>10404.76893</v>
      </c>
      <c r="N9" s="25">
        <f t="shared" si="9"/>
        <v>42127.75297</v>
      </c>
      <c r="O9" s="25"/>
      <c r="Q9" s="40" t="s">
        <v>88</v>
      </c>
      <c r="R9" s="38">
        <f t="shared" ref="R9:T9" si="10">R6/(24*R8)</f>
        <v>4.461734221</v>
      </c>
      <c r="S9" s="38">
        <f t="shared" si="10"/>
        <v>22.5550166</v>
      </c>
      <c r="T9" s="38">
        <f t="shared" si="10"/>
        <v>97.3332893</v>
      </c>
      <c r="U9" s="44"/>
    </row>
    <row r="10">
      <c r="A10" s="69">
        <v>42374.0</v>
      </c>
      <c r="B10" s="34">
        <v>12.088043</v>
      </c>
      <c r="C10" s="28">
        <f t="shared" si="1"/>
        <v>0.21</v>
      </c>
      <c r="D10" s="25">
        <f t="shared" si="2"/>
        <v>2.53848903</v>
      </c>
      <c r="E10" s="25">
        <f t="shared" si="3"/>
        <v>60.92373672</v>
      </c>
      <c r="F10" s="25">
        <f t="shared" si="8"/>
        <v>295.4426681</v>
      </c>
      <c r="G10" s="26">
        <v>0.499272</v>
      </c>
      <c r="H10" s="28">
        <v>1.006</v>
      </c>
      <c r="I10" s="16">
        <v>7.4321</v>
      </c>
      <c r="J10" s="16">
        <f t="shared" si="4"/>
        <v>5.726779699</v>
      </c>
      <c r="K10" s="25">
        <f t="shared" si="5"/>
        <v>221.3105029</v>
      </c>
      <c r="L10" s="25">
        <f t="shared" si="6"/>
        <v>41.29293635</v>
      </c>
      <c r="M10" s="25">
        <f t="shared" si="7"/>
        <v>10638.39364</v>
      </c>
      <c r="N10" s="25">
        <f t="shared" si="9"/>
        <v>52766.14661</v>
      </c>
      <c r="O10" s="25"/>
      <c r="Q10" s="45" t="s">
        <v>89</v>
      </c>
      <c r="R10" s="46">
        <f>AVERAGE(L6:L371)</f>
        <v>22.19899064</v>
      </c>
      <c r="S10" s="46">
        <f>AVERAGE(L372:L736)</f>
        <v>6.777967971</v>
      </c>
      <c r="T10" s="46">
        <f>AVERAGE(L737:L917)</f>
        <v>10.92420163</v>
      </c>
      <c r="U10" s="85"/>
      <c r="V10" s="25"/>
      <c r="W10" s="25"/>
    </row>
    <row r="11">
      <c r="A11" s="69">
        <v>42375.0</v>
      </c>
      <c r="B11" s="34">
        <v>11.096192</v>
      </c>
      <c r="C11" s="28">
        <f t="shared" si="1"/>
        <v>0.21</v>
      </c>
      <c r="D11" s="25">
        <f t="shared" si="2"/>
        <v>2.33020032</v>
      </c>
      <c r="E11" s="25">
        <f t="shared" si="3"/>
        <v>55.92480768</v>
      </c>
      <c r="F11" s="25">
        <f t="shared" si="8"/>
        <v>351.3674758</v>
      </c>
      <c r="G11" s="26">
        <v>0.505053</v>
      </c>
      <c r="H11" s="28">
        <v>1.051</v>
      </c>
      <c r="I11" s="16">
        <v>7.4219</v>
      </c>
      <c r="J11" s="16">
        <f t="shared" si="4"/>
        <v>5.499581276</v>
      </c>
      <c r="K11" s="25">
        <f t="shared" si="5"/>
        <v>213.993503</v>
      </c>
      <c r="L11" s="25">
        <f t="shared" si="6"/>
        <v>39.20082168</v>
      </c>
      <c r="M11" s="25">
        <f t="shared" si="7"/>
        <v>10168.92103</v>
      </c>
      <c r="N11" s="25">
        <f t="shared" si="9"/>
        <v>62935.06764</v>
      </c>
      <c r="O11" s="25"/>
      <c r="Q11" s="37" t="s">
        <v>90</v>
      </c>
      <c r="R11" s="33">
        <f>STDEV.P(L6:L371)</f>
        <v>11.12886741</v>
      </c>
      <c r="S11" s="33">
        <f>STDEV.P(L372:L736)</f>
        <v>1.836675573</v>
      </c>
      <c r="T11" s="33">
        <f>STDEV.P(L737:L917)</f>
        <v>4.183179807</v>
      </c>
    </row>
    <row r="12">
      <c r="A12" s="69">
        <v>42376.0</v>
      </c>
      <c r="B12" s="34">
        <v>11.539216</v>
      </c>
      <c r="C12" s="28">
        <f t="shared" si="1"/>
        <v>0.21</v>
      </c>
      <c r="D12" s="25">
        <f t="shared" si="2"/>
        <v>2.42323536</v>
      </c>
      <c r="E12" s="25">
        <f t="shared" si="3"/>
        <v>58.15764864</v>
      </c>
      <c r="F12" s="25">
        <f t="shared" si="8"/>
        <v>409.5251244</v>
      </c>
      <c r="G12" s="26">
        <v>0.492529</v>
      </c>
      <c r="H12" s="28">
        <v>0.991</v>
      </c>
      <c r="I12" s="16">
        <v>7.4117</v>
      </c>
      <c r="J12" s="16">
        <f t="shared" si="4"/>
        <v>5.400079698</v>
      </c>
      <c r="K12" s="25">
        <f t="shared" si="5"/>
        <v>221.0177915</v>
      </c>
      <c r="L12" s="25">
        <f t="shared" si="6"/>
        <v>39.47033964</v>
      </c>
      <c r="M12" s="25">
        <f t="shared" si="7"/>
        <v>10769.77598</v>
      </c>
      <c r="N12" s="25">
        <f t="shared" si="9"/>
        <v>73704.84362</v>
      </c>
      <c r="O12" s="25"/>
      <c r="Q12" s="37" t="s">
        <v>91</v>
      </c>
      <c r="R12" s="48">
        <f>AVERAGE(L6:L917)</f>
        <v>13.82820236</v>
      </c>
      <c r="S12" s="17"/>
      <c r="T12" s="10"/>
    </row>
    <row r="13">
      <c r="A13" s="69">
        <v>42377.0</v>
      </c>
      <c r="B13" s="34">
        <v>11.790225</v>
      </c>
      <c r="C13" s="28">
        <f t="shared" si="1"/>
        <v>0.21</v>
      </c>
      <c r="D13" s="25">
        <f t="shared" si="2"/>
        <v>2.47594725</v>
      </c>
      <c r="E13" s="25">
        <f t="shared" si="3"/>
        <v>59.422734</v>
      </c>
      <c r="F13" s="25">
        <f t="shared" si="8"/>
        <v>468.9478584</v>
      </c>
      <c r="G13" s="26">
        <v>0.488417</v>
      </c>
      <c r="H13" s="28">
        <v>1.018</v>
      </c>
      <c r="I13" s="16">
        <v>7.4015</v>
      </c>
      <c r="J13" s="16">
        <f t="shared" si="4"/>
        <v>5.675683534</v>
      </c>
      <c r="K13" s="25">
        <f t="shared" si="5"/>
        <v>213.065919</v>
      </c>
      <c r="L13" s="25">
        <f t="shared" si="6"/>
        <v>41.83404902</v>
      </c>
      <c r="M13" s="25">
        <f t="shared" si="7"/>
        <v>10469.7053</v>
      </c>
      <c r="N13" s="25">
        <f t="shared" si="9"/>
        <v>84174.54893</v>
      </c>
      <c r="O13" s="25"/>
      <c r="Q13" s="37" t="s">
        <v>92</v>
      </c>
      <c r="R13" s="49">
        <f>STDEV.P(L6:L917)</f>
        <v>10.22231437</v>
      </c>
      <c r="S13" s="17"/>
      <c r="T13" s="10"/>
    </row>
    <row r="14">
      <c r="A14" s="69">
        <v>42378.0</v>
      </c>
      <c r="B14" s="34">
        <v>11.953862</v>
      </c>
      <c r="C14" s="28">
        <f t="shared" si="1"/>
        <v>0.21</v>
      </c>
      <c r="D14" s="25">
        <f t="shared" si="2"/>
        <v>2.51031102</v>
      </c>
      <c r="E14" s="25">
        <f t="shared" si="3"/>
        <v>60.24746448</v>
      </c>
      <c r="F14" s="25">
        <f t="shared" si="8"/>
        <v>529.1953229</v>
      </c>
      <c r="G14" s="26">
        <v>0.490135</v>
      </c>
      <c r="H14" s="28">
        <v>1.006</v>
      </c>
      <c r="I14" s="16">
        <v>7.3914</v>
      </c>
      <c r="J14" s="16">
        <f t="shared" si="4"/>
        <v>5.69439458</v>
      </c>
      <c r="K14" s="25">
        <f t="shared" si="5"/>
        <v>216.0706067</v>
      </c>
      <c r="L14" s="25">
        <f t="shared" si="6"/>
        <v>41.82484517</v>
      </c>
      <c r="M14" s="25">
        <f t="shared" si="7"/>
        <v>10580.13519</v>
      </c>
      <c r="N14" s="25">
        <f t="shared" si="9"/>
        <v>94754.68411</v>
      </c>
      <c r="O14" s="25"/>
      <c r="Q14" s="37" t="s">
        <v>93</v>
      </c>
      <c r="R14" s="49">
        <f>MEDIAN(L6:L917)</f>
        <v>9.463446398</v>
      </c>
      <c r="S14" s="17"/>
      <c r="T14" s="10"/>
    </row>
    <row r="15">
      <c r="A15" s="69">
        <v>42379.0</v>
      </c>
      <c r="B15" s="34">
        <v>12.511316</v>
      </c>
      <c r="C15" s="28">
        <f t="shared" si="1"/>
        <v>0.21</v>
      </c>
      <c r="D15" s="25">
        <f t="shared" si="2"/>
        <v>2.62737636</v>
      </c>
      <c r="E15" s="25">
        <f t="shared" si="3"/>
        <v>63.05703264</v>
      </c>
      <c r="F15" s="25">
        <f t="shared" si="8"/>
        <v>592.2523555</v>
      </c>
      <c r="G15" s="26">
        <v>0.488578</v>
      </c>
      <c r="H15" s="28">
        <v>1.004</v>
      </c>
      <c r="I15" s="16">
        <v>7.3812</v>
      </c>
      <c r="J15" s="16">
        <f t="shared" si="4"/>
        <v>5.956316646</v>
      </c>
      <c r="K15" s="25">
        <f t="shared" si="5"/>
        <v>215.5154542</v>
      </c>
      <c r="L15" s="25">
        <f t="shared" si="6"/>
        <v>43.88805866</v>
      </c>
      <c r="M15" s="25">
        <f t="shared" si="7"/>
        <v>10586.58167</v>
      </c>
      <c r="N15" s="25">
        <f t="shared" si="9"/>
        <v>105341.2658</v>
      </c>
      <c r="O15" s="25"/>
      <c r="Q15" s="1" t="s">
        <v>94</v>
      </c>
    </row>
    <row r="16">
      <c r="A16" s="69">
        <v>42380.0</v>
      </c>
      <c r="B16" s="34">
        <v>11.280765</v>
      </c>
      <c r="C16" s="28">
        <f t="shared" si="1"/>
        <v>0.21</v>
      </c>
      <c r="D16" s="25">
        <f t="shared" si="2"/>
        <v>2.36896065</v>
      </c>
      <c r="E16" s="25">
        <f t="shared" si="3"/>
        <v>56.8550556</v>
      </c>
      <c r="F16" s="25">
        <f t="shared" si="8"/>
        <v>649.1074111</v>
      </c>
      <c r="G16" s="26">
        <v>0.482049</v>
      </c>
      <c r="H16" s="28">
        <v>1.067</v>
      </c>
      <c r="I16" s="16">
        <v>7.3711</v>
      </c>
      <c r="J16" s="16">
        <f t="shared" si="4"/>
        <v>5.715295803</v>
      </c>
      <c r="K16" s="25">
        <f t="shared" si="5"/>
        <v>199.8068257</v>
      </c>
      <c r="L16" s="25">
        <f t="shared" si="6"/>
        <v>42.68251752</v>
      </c>
      <c r="M16" s="25">
        <f t="shared" si="7"/>
        <v>9947.876289</v>
      </c>
      <c r="N16" s="25">
        <f t="shared" si="9"/>
        <v>115289.1421</v>
      </c>
      <c r="O16" s="25"/>
      <c r="Q16" s="1" t="s">
        <v>95</v>
      </c>
    </row>
    <row r="17">
      <c r="A17" s="69">
        <v>42381.0</v>
      </c>
      <c r="B17" s="34">
        <v>13.254933</v>
      </c>
      <c r="C17" s="28">
        <f t="shared" si="1"/>
        <v>0.21</v>
      </c>
      <c r="D17" s="25">
        <f t="shared" si="2"/>
        <v>2.78353593</v>
      </c>
      <c r="E17" s="25">
        <f t="shared" si="3"/>
        <v>66.80486232</v>
      </c>
      <c r="F17" s="25">
        <f t="shared" si="8"/>
        <v>715.9122734</v>
      </c>
      <c r="G17" s="26">
        <v>0.490113</v>
      </c>
      <c r="H17" s="28">
        <v>0.968</v>
      </c>
      <c r="I17" s="16">
        <v>7.361</v>
      </c>
      <c r="J17" s="16">
        <f t="shared" si="4"/>
        <v>6.100762533</v>
      </c>
      <c r="K17" s="25">
        <f t="shared" si="5"/>
        <v>223.6191194</v>
      </c>
      <c r="L17" s="25">
        <f t="shared" si="6"/>
        <v>44.81159471</v>
      </c>
      <c r="M17" s="25">
        <f t="shared" si="7"/>
        <v>10950.24793</v>
      </c>
      <c r="N17" s="25">
        <f t="shared" si="9"/>
        <v>126239.39</v>
      </c>
      <c r="O17" s="25"/>
    </row>
    <row r="18">
      <c r="A18" s="69">
        <v>42382.0</v>
      </c>
      <c r="B18" s="34">
        <v>12.442505</v>
      </c>
      <c r="C18" s="28">
        <f t="shared" si="1"/>
        <v>0.21</v>
      </c>
      <c r="D18" s="25">
        <f t="shared" si="2"/>
        <v>2.61292605</v>
      </c>
      <c r="E18" s="25">
        <f t="shared" si="3"/>
        <v>62.7102252</v>
      </c>
      <c r="F18" s="25">
        <f t="shared" si="8"/>
        <v>778.6224986</v>
      </c>
      <c r="G18" s="26">
        <v>0.484302</v>
      </c>
      <c r="H18" s="28">
        <v>1.057</v>
      </c>
      <c r="I18" s="16">
        <v>7.3508</v>
      </c>
      <c r="J18" s="16">
        <f t="shared" si="4"/>
        <v>6.262045933</v>
      </c>
      <c r="K18" s="25">
        <f t="shared" si="5"/>
        <v>202.0817677</v>
      </c>
      <c r="L18" s="25">
        <f t="shared" si="6"/>
        <v>46.54815665</v>
      </c>
      <c r="M18" s="25">
        <f t="shared" si="7"/>
        <v>10014.33491</v>
      </c>
      <c r="N18" s="25">
        <f t="shared" si="9"/>
        <v>136253.7249</v>
      </c>
      <c r="O18" s="25"/>
    </row>
    <row r="19">
      <c r="A19" s="69">
        <v>42383.0</v>
      </c>
      <c r="B19" s="34">
        <v>12.519414</v>
      </c>
      <c r="C19" s="28">
        <f t="shared" si="1"/>
        <v>0.21</v>
      </c>
      <c r="D19" s="25">
        <f t="shared" si="2"/>
        <v>2.62907694</v>
      </c>
      <c r="E19" s="25">
        <f t="shared" si="3"/>
        <v>63.09784656</v>
      </c>
      <c r="F19" s="25">
        <f t="shared" si="8"/>
        <v>841.7203452</v>
      </c>
      <c r="G19" s="26">
        <v>0.486483</v>
      </c>
      <c r="H19" s="28">
        <v>1.007</v>
      </c>
      <c r="I19" s="16">
        <v>7.3408</v>
      </c>
      <c r="J19" s="16">
        <f t="shared" si="4"/>
        <v>6.010880918</v>
      </c>
      <c r="K19" s="25">
        <f t="shared" si="5"/>
        <v>212.7809974</v>
      </c>
      <c r="L19" s="25">
        <f t="shared" si="6"/>
        <v>44.48083757</v>
      </c>
      <c r="M19" s="25">
        <f t="shared" si="7"/>
        <v>10497.2711</v>
      </c>
      <c r="N19" s="25">
        <f t="shared" si="9"/>
        <v>146750.996</v>
      </c>
      <c r="O19" s="25"/>
    </row>
    <row r="20">
      <c r="A20" s="69">
        <v>42384.0</v>
      </c>
      <c r="B20" s="34">
        <v>10.17982</v>
      </c>
      <c r="C20" s="28">
        <f t="shared" si="1"/>
        <v>0.21</v>
      </c>
      <c r="D20" s="25">
        <f t="shared" si="2"/>
        <v>2.1377622</v>
      </c>
      <c r="E20" s="25">
        <f t="shared" si="3"/>
        <v>51.3062928</v>
      </c>
      <c r="F20" s="25">
        <f t="shared" si="8"/>
        <v>893.026638</v>
      </c>
      <c r="G20" s="26">
        <v>0.428456</v>
      </c>
      <c r="H20" s="28">
        <v>1.05</v>
      </c>
      <c r="I20" s="16">
        <v>7.3307</v>
      </c>
      <c r="J20" s="16">
        <f t="shared" si="4"/>
        <v>5.10331053</v>
      </c>
      <c r="K20" s="25">
        <f t="shared" si="5"/>
        <v>179.4789942</v>
      </c>
      <c r="L20" s="25">
        <f t="shared" si="6"/>
        <v>42.87935729</v>
      </c>
      <c r="M20" s="25">
        <f t="shared" si="7"/>
        <v>10053.53143</v>
      </c>
      <c r="N20" s="25">
        <f t="shared" si="9"/>
        <v>156804.5275</v>
      </c>
      <c r="O20" s="25"/>
      <c r="T20" s="34"/>
      <c r="U20" s="25"/>
    </row>
    <row r="21" ht="15.75" customHeight="1">
      <c r="A21" s="69">
        <v>42385.0</v>
      </c>
      <c r="B21" s="34">
        <v>11.840648</v>
      </c>
      <c r="C21" s="28">
        <f t="shared" si="1"/>
        <v>0.21</v>
      </c>
      <c r="D21" s="25">
        <f t="shared" si="2"/>
        <v>2.48653608</v>
      </c>
      <c r="E21" s="25">
        <f t="shared" si="3"/>
        <v>59.67686592</v>
      </c>
      <c r="F21" s="25">
        <f t="shared" si="8"/>
        <v>952.7035039</v>
      </c>
      <c r="G21" s="26">
        <v>0.496668</v>
      </c>
      <c r="H21" s="28">
        <v>1.005</v>
      </c>
      <c r="I21" s="16">
        <v>7.3206</v>
      </c>
      <c r="J21" s="16">
        <f t="shared" si="4"/>
        <v>5.689353242</v>
      </c>
      <c r="K21" s="25">
        <f t="shared" si="5"/>
        <v>217.06912</v>
      </c>
      <c r="L21" s="25">
        <f t="shared" si="6"/>
        <v>41.2381544</v>
      </c>
      <c r="M21" s="25">
        <f t="shared" si="7"/>
        <v>10489.21791</v>
      </c>
      <c r="N21" s="25">
        <f t="shared" si="9"/>
        <v>167293.7454</v>
      </c>
      <c r="O21" s="25"/>
      <c r="T21" s="16"/>
      <c r="U21" s="25"/>
    </row>
    <row r="22" ht="15.75" customHeight="1">
      <c r="A22" s="69">
        <v>42386.0</v>
      </c>
      <c r="B22" s="34">
        <v>12.356901</v>
      </c>
      <c r="C22" s="28">
        <f t="shared" si="1"/>
        <v>0.21</v>
      </c>
      <c r="D22" s="25">
        <f t="shared" si="2"/>
        <v>2.59494921</v>
      </c>
      <c r="E22" s="25">
        <f t="shared" si="3"/>
        <v>62.27878104</v>
      </c>
      <c r="F22" s="25">
        <f t="shared" si="8"/>
        <v>1014.982285</v>
      </c>
      <c r="G22" s="26">
        <v>0.450774</v>
      </c>
      <c r="H22" s="28">
        <v>1.019</v>
      </c>
      <c r="I22" s="16">
        <v>7.3106</v>
      </c>
      <c r="J22" s="16">
        <f t="shared" si="4"/>
        <v>6.028354364</v>
      </c>
      <c r="K22" s="25">
        <f t="shared" si="5"/>
        <v>194.0389639</v>
      </c>
      <c r="L22" s="25">
        <f t="shared" si="6"/>
        <v>48.14402719</v>
      </c>
      <c r="M22" s="25">
        <f t="shared" si="7"/>
        <v>10330.97547</v>
      </c>
      <c r="N22" s="25">
        <f t="shared" si="9"/>
        <v>177624.7208</v>
      </c>
      <c r="O22" s="25"/>
      <c r="T22" s="16"/>
      <c r="U22" s="25"/>
    </row>
    <row r="23" ht="15.75" customHeight="1">
      <c r="A23" s="69">
        <v>42387.0</v>
      </c>
      <c r="B23" s="34">
        <v>11.461013</v>
      </c>
      <c r="C23" s="28">
        <f t="shared" si="1"/>
        <v>0.21</v>
      </c>
      <c r="D23" s="25">
        <f t="shared" si="2"/>
        <v>2.40681273</v>
      </c>
      <c r="E23" s="25">
        <f t="shared" si="3"/>
        <v>57.76350552</v>
      </c>
      <c r="F23" s="25">
        <f t="shared" si="8"/>
        <v>1072.74579</v>
      </c>
      <c r="G23" s="26">
        <v>0.502346</v>
      </c>
      <c r="H23" s="28">
        <v>1.017</v>
      </c>
      <c r="I23" s="16">
        <v>7.3005</v>
      </c>
      <c r="J23" s="16">
        <f t="shared" si="4"/>
        <v>5.588038596</v>
      </c>
      <c r="K23" s="25">
        <f t="shared" si="5"/>
        <v>216.3644232</v>
      </c>
      <c r="L23" s="25">
        <f t="shared" si="6"/>
        <v>40.04598215</v>
      </c>
      <c r="M23" s="25">
        <f t="shared" si="7"/>
        <v>10336.99115</v>
      </c>
      <c r="N23" s="25">
        <f t="shared" si="9"/>
        <v>187961.712</v>
      </c>
      <c r="O23" s="25"/>
    </row>
    <row r="24" ht="15.75" customHeight="1">
      <c r="A24" s="69">
        <v>42388.0</v>
      </c>
      <c r="B24" s="34">
        <v>11.066978</v>
      </c>
      <c r="C24" s="28">
        <f t="shared" si="1"/>
        <v>0.21</v>
      </c>
      <c r="D24" s="25">
        <f t="shared" si="2"/>
        <v>2.32406538</v>
      </c>
      <c r="E24" s="25">
        <f t="shared" si="3"/>
        <v>55.77756912</v>
      </c>
      <c r="F24" s="25">
        <f t="shared" si="8"/>
        <v>1128.52336</v>
      </c>
      <c r="G24" s="26">
        <v>0.545904</v>
      </c>
      <c r="H24" s="28">
        <v>1.047</v>
      </c>
      <c r="I24" s="16">
        <v>7.2905</v>
      </c>
      <c r="J24" s="16">
        <f t="shared" si="4"/>
        <v>5.562710497</v>
      </c>
      <c r="K24" s="25">
        <f t="shared" si="5"/>
        <v>228.07525</v>
      </c>
      <c r="L24" s="25">
        <f t="shared" si="6"/>
        <v>36.68366195</v>
      </c>
      <c r="M24" s="25">
        <f t="shared" si="7"/>
        <v>10027.04871</v>
      </c>
      <c r="N24" s="25">
        <f t="shared" si="9"/>
        <v>197988.7607</v>
      </c>
      <c r="O24" s="25"/>
    </row>
    <row r="25" ht="15.75" customHeight="1">
      <c r="A25" s="69">
        <v>42389.0</v>
      </c>
      <c r="B25" s="34">
        <v>11.396286</v>
      </c>
      <c r="C25" s="28">
        <f t="shared" si="1"/>
        <v>0.21</v>
      </c>
      <c r="D25" s="25">
        <f t="shared" si="2"/>
        <v>2.39322006</v>
      </c>
      <c r="E25" s="25">
        <f t="shared" si="3"/>
        <v>57.43728144</v>
      </c>
      <c r="F25" s="25">
        <f t="shared" si="8"/>
        <v>1185.960641</v>
      </c>
      <c r="G25" s="26">
        <v>0.535095</v>
      </c>
      <c r="H25" s="28">
        <v>0.997</v>
      </c>
      <c r="I25" s="16">
        <v>7.2805</v>
      </c>
      <c r="J25" s="16">
        <f t="shared" si="4"/>
        <v>5.462171554</v>
      </c>
      <c r="K25" s="25">
        <f t="shared" si="5"/>
        <v>234.4488955</v>
      </c>
      <c r="L25" s="25">
        <f t="shared" si="6"/>
        <v>36.74827385</v>
      </c>
      <c r="M25" s="25">
        <f t="shared" si="7"/>
        <v>10515.4664</v>
      </c>
      <c r="N25" s="25">
        <f t="shared" si="9"/>
        <v>208504.2271</v>
      </c>
      <c r="O25" s="25"/>
    </row>
    <row r="26" ht="15.75" customHeight="1">
      <c r="A26" s="69">
        <v>42390.0</v>
      </c>
      <c r="B26" s="34">
        <v>11.859563</v>
      </c>
      <c r="C26" s="28">
        <f t="shared" si="1"/>
        <v>0.21</v>
      </c>
      <c r="D26" s="25">
        <f t="shared" si="2"/>
        <v>2.49050823</v>
      </c>
      <c r="E26" s="25">
        <f t="shared" si="3"/>
        <v>59.77219752</v>
      </c>
      <c r="F26" s="25">
        <f t="shared" si="8"/>
        <v>1245.732839</v>
      </c>
      <c r="G26" s="26">
        <v>0.549362</v>
      </c>
      <c r="H26" s="28">
        <v>1.037</v>
      </c>
      <c r="I26" s="16">
        <v>7.2705</v>
      </c>
      <c r="J26" s="16">
        <f t="shared" si="4"/>
        <v>5.920402161</v>
      </c>
      <c r="K26" s="25">
        <f t="shared" si="5"/>
        <v>231.097575</v>
      </c>
      <c r="L26" s="25">
        <f t="shared" si="6"/>
        <v>38.79672744</v>
      </c>
      <c r="M26" s="25">
        <f t="shared" si="7"/>
        <v>10095.96914</v>
      </c>
      <c r="N26" s="25">
        <f t="shared" si="9"/>
        <v>218600.1962</v>
      </c>
      <c r="O26" s="25"/>
    </row>
    <row r="27" ht="15.75" customHeight="1">
      <c r="A27" s="69">
        <v>42391.0</v>
      </c>
      <c r="B27" s="34">
        <v>12.54723</v>
      </c>
      <c r="C27" s="28">
        <f t="shared" si="1"/>
        <v>0.21</v>
      </c>
      <c r="D27" s="25">
        <f t="shared" si="2"/>
        <v>2.6349183</v>
      </c>
      <c r="E27" s="25">
        <f t="shared" si="3"/>
        <v>63.2380392</v>
      </c>
      <c r="F27" s="25">
        <f t="shared" si="8"/>
        <v>1308.970878</v>
      </c>
      <c r="G27" s="26">
        <v>0.536995</v>
      </c>
      <c r="H27" s="28">
        <v>0.988</v>
      </c>
      <c r="I27" s="16">
        <v>7.2605</v>
      </c>
      <c r="J27" s="16">
        <f t="shared" si="4"/>
        <v>5.975941235</v>
      </c>
      <c r="K27" s="25">
        <f t="shared" si="5"/>
        <v>236.7724007</v>
      </c>
      <c r="L27" s="25">
        <f t="shared" si="6"/>
        <v>40.0625489</v>
      </c>
      <c r="M27" s="25">
        <f t="shared" si="7"/>
        <v>10582.10526</v>
      </c>
      <c r="N27" s="25">
        <f t="shared" si="9"/>
        <v>229182.3015</v>
      </c>
      <c r="O27" s="25"/>
    </row>
    <row r="28" ht="15.75" customHeight="1">
      <c r="A28" s="69">
        <v>42392.0</v>
      </c>
      <c r="B28" s="34">
        <v>11.852881</v>
      </c>
      <c r="C28" s="28">
        <f t="shared" si="1"/>
        <v>0.21</v>
      </c>
      <c r="D28" s="25">
        <f t="shared" si="2"/>
        <v>2.48910501</v>
      </c>
      <c r="E28" s="25">
        <f t="shared" si="3"/>
        <v>59.73852024</v>
      </c>
      <c r="F28" s="25">
        <f t="shared" si="8"/>
        <v>1368.709398</v>
      </c>
      <c r="G28" s="26">
        <v>0.61602</v>
      </c>
      <c r="H28" s="28">
        <v>0.997</v>
      </c>
      <c r="I28" s="16">
        <v>7.2505</v>
      </c>
      <c r="J28" s="16">
        <f t="shared" si="4"/>
        <v>5.704520826</v>
      </c>
      <c r="K28" s="25">
        <f t="shared" si="5"/>
        <v>268.7935613</v>
      </c>
      <c r="L28" s="25">
        <f t="shared" si="6"/>
        <v>33.33702635</v>
      </c>
      <c r="M28" s="25">
        <f t="shared" si="7"/>
        <v>10472.13641</v>
      </c>
      <c r="N28" s="25">
        <f t="shared" si="9"/>
        <v>239654.4379</v>
      </c>
      <c r="O28" s="25"/>
    </row>
    <row r="29" ht="15.75" customHeight="1">
      <c r="A29" s="69">
        <v>42393.0</v>
      </c>
      <c r="B29" s="34">
        <v>13.788189</v>
      </c>
      <c r="C29" s="28">
        <f t="shared" si="1"/>
        <v>0.21</v>
      </c>
      <c r="D29" s="25">
        <f t="shared" si="2"/>
        <v>2.89551969</v>
      </c>
      <c r="E29" s="25">
        <f t="shared" si="3"/>
        <v>69.49247256</v>
      </c>
      <c r="F29" s="25">
        <f t="shared" si="8"/>
        <v>1438.201871</v>
      </c>
      <c r="G29" s="26">
        <v>0.62205</v>
      </c>
      <c r="H29" s="28">
        <v>0.996</v>
      </c>
      <c r="I29" s="16">
        <v>7.2406</v>
      </c>
      <c r="J29" s="16">
        <f t="shared" si="4"/>
        <v>6.638348597</v>
      </c>
      <c r="K29" s="25">
        <f t="shared" si="5"/>
        <v>271.3262187</v>
      </c>
      <c r="L29" s="25">
        <f t="shared" si="6"/>
        <v>38.41822193</v>
      </c>
      <c r="M29" s="25">
        <f t="shared" si="7"/>
        <v>10468.33735</v>
      </c>
      <c r="N29" s="25">
        <f t="shared" si="9"/>
        <v>250122.7753</v>
      </c>
      <c r="O29" s="25"/>
    </row>
    <row r="30" ht="15.75" customHeight="1">
      <c r="A30" s="69">
        <v>42394.0</v>
      </c>
      <c r="B30" s="34">
        <v>13.202587</v>
      </c>
      <c r="C30" s="28">
        <f t="shared" si="1"/>
        <v>0.21</v>
      </c>
      <c r="D30" s="25">
        <f t="shared" si="2"/>
        <v>2.77254327</v>
      </c>
      <c r="E30" s="25">
        <f t="shared" si="3"/>
        <v>66.54103848</v>
      </c>
      <c r="F30" s="25">
        <f t="shared" si="8"/>
        <v>1504.742909</v>
      </c>
      <c r="G30" s="26">
        <v>0.581354</v>
      </c>
      <c r="H30" s="28">
        <v>1.041</v>
      </c>
      <c r="I30" s="16">
        <v>7.2306</v>
      </c>
      <c r="J30" s="16">
        <f t="shared" si="4"/>
        <v>6.652784794</v>
      </c>
      <c r="K30" s="25">
        <f t="shared" si="5"/>
        <v>242.2788607</v>
      </c>
      <c r="L30" s="25">
        <f t="shared" si="6"/>
        <v>41.19697338</v>
      </c>
      <c r="M30" s="25">
        <f t="shared" si="7"/>
        <v>10001.98271</v>
      </c>
      <c r="N30" s="25">
        <f t="shared" si="9"/>
        <v>260124.758</v>
      </c>
      <c r="O30" s="25"/>
    </row>
    <row r="31" ht="15.75" customHeight="1">
      <c r="A31" s="69">
        <v>42395.0</v>
      </c>
      <c r="B31" s="34">
        <v>13.625621</v>
      </c>
      <c r="C31" s="28">
        <f t="shared" si="1"/>
        <v>0.21</v>
      </c>
      <c r="D31" s="25">
        <f t="shared" si="2"/>
        <v>2.86138041</v>
      </c>
      <c r="E31" s="25">
        <f t="shared" si="3"/>
        <v>68.67312984</v>
      </c>
      <c r="F31" s="25">
        <f t="shared" si="8"/>
        <v>1573.416039</v>
      </c>
      <c r="G31" s="26">
        <v>0.584982</v>
      </c>
      <c r="H31" s="28">
        <v>0.998</v>
      </c>
      <c r="I31" s="16">
        <v>7.2207</v>
      </c>
      <c r="J31" s="16">
        <f t="shared" si="4"/>
        <v>6.591368448</v>
      </c>
      <c r="K31" s="25">
        <f t="shared" si="5"/>
        <v>253.946665</v>
      </c>
      <c r="L31" s="25">
        <f t="shared" si="6"/>
        <v>40.56351548</v>
      </c>
      <c r="M31" s="25">
        <f t="shared" si="7"/>
        <v>10418.64529</v>
      </c>
      <c r="N31" s="25">
        <f t="shared" si="9"/>
        <v>270543.4033</v>
      </c>
      <c r="O31" s="25"/>
    </row>
    <row r="32" ht="15.75" customHeight="1">
      <c r="A32" s="69">
        <v>42396.0</v>
      </c>
      <c r="B32" s="34">
        <v>16.229297</v>
      </c>
      <c r="C32" s="28">
        <f t="shared" si="1"/>
        <v>0.21</v>
      </c>
      <c r="D32" s="25">
        <f t="shared" si="2"/>
        <v>3.40815237</v>
      </c>
      <c r="E32" s="25">
        <f t="shared" si="3"/>
        <v>81.79565688</v>
      </c>
      <c r="F32" s="25">
        <f t="shared" si="8"/>
        <v>1655.211696</v>
      </c>
      <c r="G32" s="26">
        <v>0.61087</v>
      </c>
      <c r="H32" s="28">
        <v>0.987</v>
      </c>
      <c r="I32" s="16">
        <v>7.2108</v>
      </c>
      <c r="J32" s="16">
        <f t="shared" si="4"/>
        <v>7.775018928</v>
      </c>
      <c r="K32" s="25">
        <f t="shared" si="5"/>
        <v>267.7727292</v>
      </c>
      <c r="L32" s="25">
        <f t="shared" si="6"/>
        <v>45.82000776</v>
      </c>
      <c r="M32" s="25">
        <f t="shared" si="7"/>
        <v>10520.31611</v>
      </c>
      <c r="N32" s="25">
        <f t="shared" si="9"/>
        <v>281063.7194</v>
      </c>
      <c r="O32" s="25"/>
    </row>
    <row r="33" ht="15.75" customHeight="1">
      <c r="A33" s="69">
        <v>42397.0</v>
      </c>
      <c r="B33" s="34">
        <v>14.49537</v>
      </c>
      <c r="C33" s="28">
        <f t="shared" si="1"/>
        <v>0.21</v>
      </c>
      <c r="D33" s="25">
        <f t="shared" si="2"/>
        <v>3.0440277</v>
      </c>
      <c r="E33" s="25">
        <f t="shared" si="3"/>
        <v>73.0566648</v>
      </c>
      <c r="F33" s="25">
        <f t="shared" si="8"/>
        <v>1728.268361</v>
      </c>
      <c r="G33" s="26">
        <v>0.563129</v>
      </c>
      <c r="H33" s="28">
        <v>1.056</v>
      </c>
      <c r="I33" s="16">
        <v>7.2009</v>
      </c>
      <c r="J33" s="16">
        <f t="shared" si="4"/>
        <v>7.440026597</v>
      </c>
      <c r="K33" s="25">
        <f t="shared" si="5"/>
        <v>230.3997509</v>
      </c>
      <c r="L33" s="25">
        <f t="shared" si="6"/>
        <v>47.56298423</v>
      </c>
      <c r="M33" s="25">
        <f t="shared" si="7"/>
        <v>9819.409091</v>
      </c>
      <c r="N33" s="25">
        <f t="shared" si="9"/>
        <v>290883.1285</v>
      </c>
      <c r="O33" s="25"/>
    </row>
    <row r="34" ht="15.75" customHeight="1">
      <c r="A34" s="69">
        <v>42398.0</v>
      </c>
      <c r="B34" s="34">
        <v>16.070046</v>
      </c>
      <c r="C34" s="28">
        <f t="shared" si="1"/>
        <v>0.21</v>
      </c>
      <c r="D34" s="25">
        <f t="shared" si="2"/>
        <v>3.37470966</v>
      </c>
      <c r="E34" s="25">
        <f t="shared" si="3"/>
        <v>80.99303184</v>
      </c>
      <c r="F34" s="25">
        <f t="shared" si="8"/>
        <v>1809.261392</v>
      </c>
      <c r="G34" s="26">
        <v>0.51825</v>
      </c>
      <c r="H34" s="28">
        <v>0.997</v>
      </c>
      <c r="I34" s="16">
        <v>7.191</v>
      </c>
      <c r="J34" s="16">
        <f t="shared" si="4"/>
        <v>7.798140108</v>
      </c>
      <c r="K34" s="25">
        <f t="shared" si="5"/>
        <v>224.2769759</v>
      </c>
      <c r="L34" s="25">
        <f t="shared" si="6"/>
        <v>54.16942477</v>
      </c>
      <c r="M34" s="25">
        <f t="shared" si="7"/>
        <v>10386.1986</v>
      </c>
      <c r="N34" s="25">
        <f t="shared" si="9"/>
        <v>301269.327</v>
      </c>
      <c r="O34" s="25"/>
    </row>
    <row r="35" ht="15.75" customHeight="1">
      <c r="A35" s="69">
        <v>42399.0</v>
      </c>
      <c r="B35" s="34">
        <v>14.350349</v>
      </c>
      <c r="C35" s="28">
        <f t="shared" si="1"/>
        <v>0.21</v>
      </c>
      <c r="D35" s="25">
        <f t="shared" si="2"/>
        <v>3.01357329</v>
      </c>
      <c r="E35" s="25">
        <f t="shared" si="3"/>
        <v>72.32575896</v>
      </c>
      <c r="F35" s="25">
        <f t="shared" si="8"/>
        <v>1881.587151</v>
      </c>
      <c r="G35" s="26">
        <v>0.511528</v>
      </c>
      <c r="H35" s="28">
        <v>1.053</v>
      </c>
      <c r="I35" s="16">
        <v>7.1811</v>
      </c>
      <c r="J35" s="16">
        <f t="shared" si="4"/>
        <v>7.364917804</v>
      </c>
      <c r="K35" s="25">
        <f t="shared" si="5"/>
        <v>209.3067647</v>
      </c>
      <c r="L35" s="25">
        <f t="shared" si="6"/>
        <v>51.83236126</v>
      </c>
      <c r="M35" s="25">
        <f t="shared" si="7"/>
        <v>9820.307692</v>
      </c>
      <c r="N35" s="25">
        <f t="shared" si="9"/>
        <v>311089.6347</v>
      </c>
      <c r="O35" s="25"/>
    </row>
    <row r="36" ht="15.75" customHeight="1">
      <c r="A36" s="69">
        <v>42400.0</v>
      </c>
      <c r="B36" s="34">
        <v>14.443271</v>
      </c>
      <c r="C36" s="28">
        <f t="shared" si="1"/>
        <v>0.21</v>
      </c>
      <c r="D36" s="25">
        <f t="shared" si="2"/>
        <v>3.03308691</v>
      </c>
      <c r="E36" s="25">
        <f t="shared" si="3"/>
        <v>72.79408584</v>
      </c>
      <c r="F36" s="25">
        <f t="shared" si="8"/>
        <v>1954.381237</v>
      </c>
      <c r="G36" s="26">
        <v>0.483429</v>
      </c>
      <c r="H36" s="28">
        <v>1.023</v>
      </c>
      <c r="I36" s="16">
        <v>7.1712</v>
      </c>
      <c r="J36" s="16">
        <f t="shared" si="4"/>
        <v>7.211363763</v>
      </c>
      <c r="K36" s="25">
        <f t="shared" si="5"/>
        <v>203.3293868</v>
      </c>
      <c r="L36" s="25">
        <f t="shared" si="6"/>
        <v>53.70159743</v>
      </c>
      <c r="M36" s="25">
        <f t="shared" si="7"/>
        <v>10094.35777</v>
      </c>
      <c r="N36" s="25">
        <f t="shared" si="9"/>
        <v>321183.9925</v>
      </c>
      <c r="O36" s="25"/>
    </row>
    <row r="37" ht="15.75" customHeight="1">
      <c r="A37" s="69">
        <v>42401.0</v>
      </c>
      <c r="B37" s="34">
        <v>12.753929</v>
      </c>
      <c r="C37" s="28">
        <f t="shared" si="1"/>
        <v>0.21</v>
      </c>
      <c r="D37" s="25">
        <f t="shared" si="2"/>
        <v>2.67832509</v>
      </c>
      <c r="E37" s="25">
        <f t="shared" si="3"/>
        <v>64.27980216</v>
      </c>
      <c r="F37" s="25">
        <f t="shared" si="8"/>
        <v>2018.661039</v>
      </c>
      <c r="G37" s="26">
        <v>0.497962</v>
      </c>
      <c r="H37" s="28">
        <v>1.054</v>
      </c>
      <c r="I37" s="16">
        <v>7.1614</v>
      </c>
      <c r="J37" s="16">
        <f t="shared" si="4"/>
        <v>6.56983887</v>
      </c>
      <c r="K37" s="25">
        <f t="shared" si="5"/>
        <v>203.0040835</v>
      </c>
      <c r="L37" s="25">
        <f t="shared" si="6"/>
        <v>47.49643533</v>
      </c>
      <c r="M37" s="25">
        <f t="shared" si="7"/>
        <v>9784.075901</v>
      </c>
      <c r="N37" s="25">
        <f t="shared" si="9"/>
        <v>330968.0684</v>
      </c>
      <c r="O37" s="25"/>
    </row>
    <row r="38" ht="15.75" customHeight="1">
      <c r="A38" s="69">
        <v>42402.0</v>
      </c>
      <c r="B38" s="34">
        <v>12.925782</v>
      </c>
      <c r="C38" s="28">
        <f t="shared" si="1"/>
        <v>0.21</v>
      </c>
      <c r="D38" s="25">
        <f t="shared" si="2"/>
        <v>2.71441422</v>
      </c>
      <c r="E38" s="25">
        <f t="shared" si="3"/>
        <v>65.14594128</v>
      </c>
      <c r="F38" s="25">
        <f t="shared" si="8"/>
        <v>2083.806981</v>
      </c>
      <c r="G38" s="26">
        <v>0.501037</v>
      </c>
      <c r="H38" s="28">
        <v>1.018</v>
      </c>
      <c r="I38" s="16">
        <v>7.1516</v>
      </c>
      <c r="J38" s="16">
        <f t="shared" si="4"/>
        <v>6.439756316</v>
      </c>
      <c r="K38" s="25">
        <f t="shared" si="5"/>
        <v>211.1915251</v>
      </c>
      <c r="L38" s="25">
        <f t="shared" si="6"/>
        <v>46.27028091</v>
      </c>
      <c r="M38" s="25">
        <f t="shared" si="7"/>
        <v>10116.21218</v>
      </c>
      <c r="N38" s="25">
        <f t="shared" si="9"/>
        <v>341084.2806</v>
      </c>
      <c r="O38" s="25"/>
    </row>
    <row r="39" ht="15.75" customHeight="1">
      <c r="A39" s="69">
        <v>42403.0</v>
      </c>
      <c r="B39" s="34">
        <v>11.527843</v>
      </c>
      <c r="C39" s="28">
        <f t="shared" si="1"/>
        <v>0.21</v>
      </c>
      <c r="D39" s="25">
        <f t="shared" si="2"/>
        <v>2.42084703</v>
      </c>
      <c r="E39" s="25">
        <f t="shared" si="3"/>
        <v>58.10032872</v>
      </c>
      <c r="F39" s="25">
        <f t="shared" si="8"/>
        <v>2141.907309</v>
      </c>
      <c r="G39" s="26">
        <v>0.491974</v>
      </c>
      <c r="H39" s="28">
        <v>1.057</v>
      </c>
      <c r="I39" s="16">
        <v>7.1417</v>
      </c>
      <c r="J39" s="16">
        <f t="shared" si="4"/>
        <v>5.971583121</v>
      </c>
      <c r="K39" s="25">
        <f t="shared" si="5"/>
        <v>199.44356</v>
      </c>
      <c r="L39" s="25">
        <f t="shared" si="6"/>
        <v>43.69681983</v>
      </c>
      <c r="M39" s="25">
        <f t="shared" si="7"/>
        <v>9729.468307</v>
      </c>
      <c r="N39" s="25">
        <f t="shared" si="9"/>
        <v>350813.7489</v>
      </c>
      <c r="O39" s="25"/>
    </row>
    <row r="40" ht="15.75" customHeight="1">
      <c r="A40" s="69">
        <v>42404.0</v>
      </c>
      <c r="B40" s="34">
        <v>12.863441</v>
      </c>
      <c r="C40" s="28">
        <f t="shared" si="1"/>
        <v>0.21</v>
      </c>
      <c r="D40" s="25">
        <f t="shared" si="2"/>
        <v>2.70132261</v>
      </c>
      <c r="E40" s="25">
        <f t="shared" si="3"/>
        <v>64.83174264</v>
      </c>
      <c r="F40" s="25">
        <f t="shared" si="8"/>
        <v>2206.739052</v>
      </c>
      <c r="G40" s="26">
        <v>0.507164</v>
      </c>
      <c r="H40" s="28">
        <v>0.975</v>
      </c>
      <c r="I40" s="16">
        <v>7.1319</v>
      </c>
      <c r="J40" s="16">
        <f t="shared" si="4"/>
        <v>6.154950632</v>
      </c>
      <c r="K40" s="25">
        <f t="shared" si="5"/>
        <v>222.5872573</v>
      </c>
      <c r="L40" s="25">
        <f t="shared" si="6"/>
        <v>43.68965911</v>
      </c>
      <c r="M40" s="25">
        <f t="shared" si="7"/>
        <v>10533.26769</v>
      </c>
      <c r="N40" s="25">
        <f t="shared" si="9"/>
        <v>361347.0166</v>
      </c>
      <c r="O40" s="25"/>
    </row>
    <row r="41" ht="15.75" customHeight="1">
      <c r="A41" s="69">
        <v>42405.0</v>
      </c>
      <c r="B41" s="34">
        <v>12.434835</v>
      </c>
      <c r="C41" s="28">
        <f t="shared" si="1"/>
        <v>0.21</v>
      </c>
      <c r="D41" s="25">
        <f t="shared" si="2"/>
        <v>2.61131535</v>
      </c>
      <c r="E41" s="25">
        <f t="shared" si="3"/>
        <v>62.6715684</v>
      </c>
      <c r="F41" s="25">
        <f t="shared" si="8"/>
        <v>2269.41062</v>
      </c>
      <c r="G41" s="26">
        <v>0.496352</v>
      </c>
      <c r="H41" s="28">
        <v>1.037</v>
      </c>
      <c r="I41" s="16">
        <v>7.1221</v>
      </c>
      <c r="J41" s="16">
        <f t="shared" si="4"/>
        <v>6.336927821</v>
      </c>
      <c r="K41" s="25">
        <f t="shared" si="5"/>
        <v>204.5362727</v>
      </c>
      <c r="L41" s="25">
        <f t="shared" si="6"/>
        <v>45.96121332</v>
      </c>
      <c r="M41" s="25">
        <f t="shared" si="7"/>
        <v>9889.897782</v>
      </c>
      <c r="N41" s="25">
        <f t="shared" si="9"/>
        <v>371236.9144</v>
      </c>
      <c r="O41" s="25"/>
    </row>
    <row r="42" ht="15.75" customHeight="1">
      <c r="A42" s="69">
        <v>42406.0</v>
      </c>
      <c r="B42" s="34">
        <v>12.02368</v>
      </c>
      <c r="C42" s="28">
        <f t="shared" si="1"/>
        <v>0.21</v>
      </c>
      <c r="D42" s="25">
        <f t="shared" si="2"/>
        <v>2.5249728</v>
      </c>
      <c r="E42" s="25">
        <f t="shared" si="3"/>
        <v>60.5993472</v>
      </c>
      <c r="F42" s="25">
        <f t="shared" si="8"/>
        <v>2330.009968</v>
      </c>
      <c r="G42" s="26">
        <v>0.480421</v>
      </c>
      <c r="H42" s="28">
        <v>1.034</v>
      </c>
      <c r="I42" s="16">
        <v>7.1124</v>
      </c>
      <c r="J42" s="16">
        <f t="shared" si="4"/>
        <v>6.118004882</v>
      </c>
      <c r="K42" s="25">
        <f t="shared" si="5"/>
        <v>198.2754151</v>
      </c>
      <c r="L42" s="25">
        <f t="shared" si="6"/>
        <v>45.84482688</v>
      </c>
      <c r="M42" s="25">
        <f t="shared" si="7"/>
        <v>9905.083172</v>
      </c>
      <c r="N42" s="25">
        <f t="shared" si="9"/>
        <v>381141.9975</v>
      </c>
      <c r="O42" s="25"/>
    </row>
    <row r="43" ht="15.75" customHeight="1">
      <c r="A43" s="69">
        <v>42407.0</v>
      </c>
      <c r="B43" s="34">
        <v>11.939856</v>
      </c>
      <c r="C43" s="28">
        <f t="shared" si="1"/>
        <v>0.21</v>
      </c>
      <c r="D43" s="25">
        <f t="shared" si="2"/>
        <v>2.50736976</v>
      </c>
      <c r="E43" s="25">
        <f t="shared" si="3"/>
        <v>60.17687424</v>
      </c>
      <c r="F43" s="25">
        <f t="shared" si="8"/>
        <v>2390.186842</v>
      </c>
      <c r="G43" s="26">
        <v>0.479407</v>
      </c>
      <c r="H43" s="28">
        <v>1.004</v>
      </c>
      <c r="I43" s="16">
        <v>7.1026</v>
      </c>
      <c r="J43" s="16">
        <f t="shared" si="4"/>
        <v>5.907224676</v>
      </c>
      <c r="K43" s="25">
        <f t="shared" si="5"/>
        <v>203.4882166</v>
      </c>
      <c r="L43" s="25">
        <f t="shared" si="6"/>
        <v>44.3589869</v>
      </c>
      <c r="M43" s="25">
        <f t="shared" si="7"/>
        <v>10186.99602</v>
      </c>
      <c r="N43" s="25">
        <f t="shared" si="9"/>
        <v>391328.9936</v>
      </c>
      <c r="O43" s="25"/>
    </row>
    <row r="44" ht="15.75" customHeight="1">
      <c r="A44" s="69">
        <v>42408.0</v>
      </c>
      <c r="B44" s="34">
        <v>12.341036</v>
      </c>
      <c r="C44" s="28">
        <f t="shared" si="1"/>
        <v>0.21</v>
      </c>
      <c r="D44" s="25">
        <f t="shared" si="2"/>
        <v>2.59161756</v>
      </c>
      <c r="E44" s="25">
        <f t="shared" si="3"/>
        <v>62.19882144</v>
      </c>
      <c r="F44" s="25">
        <f t="shared" si="8"/>
        <v>2452.385663</v>
      </c>
      <c r="G44" s="26">
        <v>0.481636</v>
      </c>
      <c r="H44" s="28">
        <v>1.006</v>
      </c>
      <c r="I44" s="16">
        <v>7.0928</v>
      </c>
      <c r="J44" s="16">
        <f t="shared" si="4"/>
        <v>6.126323561</v>
      </c>
      <c r="K44" s="25">
        <f t="shared" si="5"/>
        <v>203.7463909</v>
      </c>
      <c r="L44" s="25">
        <f t="shared" si="6"/>
        <v>45.79135451</v>
      </c>
      <c r="M44" s="25">
        <f t="shared" si="7"/>
        <v>10152.71571</v>
      </c>
      <c r="N44" s="25">
        <f t="shared" si="9"/>
        <v>401481.7093</v>
      </c>
      <c r="O44" s="25"/>
    </row>
    <row r="45" ht="15.75" customHeight="1">
      <c r="A45" s="69">
        <v>42409.0</v>
      </c>
      <c r="B45" s="34">
        <v>12.079062</v>
      </c>
      <c r="C45" s="28">
        <f t="shared" si="1"/>
        <v>0.21</v>
      </c>
      <c r="D45" s="25">
        <f t="shared" si="2"/>
        <v>2.53660302</v>
      </c>
      <c r="E45" s="25">
        <f t="shared" si="3"/>
        <v>60.87847248</v>
      </c>
      <c r="F45" s="25">
        <f t="shared" si="8"/>
        <v>2513.264136</v>
      </c>
      <c r="G45" s="26">
        <v>0.46485</v>
      </c>
      <c r="H45" s="28">
        <v>1.018</v>
      </c>
      <c r="I45" s="16">
        <v>7.0831</v>
      </c>
      <c r="J45" s="16">
        <f t="shared" si="4"/>
        <v>6.076110447</v>
      </c>
      <c r="K45" s="25">
        <f t="shared" si="5"/>
        <v>194.0616327</v>
      </c>
      <c r="L45" s="25">
        <f t="shared" si="6"/>
        <v>47.05603444</v>
      </c>
      <c r="M45" s="25">
        <f t="shared" si="7"/>
        <v>10019.31631</v>
      </c>
      <c r="N45" s="25">
        <f t="shared" si="9"/>
        <v>411501.0256</v>
      </c>
      <c r="O45" s="25"/>
    </row>
    <row r="46" ht="15.75" customHeight="1">
      <c r="A46" s="69">
        <v>42410.0</v>
      </c>
      <c r="B46" s="34">
        <v>13.086656</v>
      </c>
      <c r="C46" s="28">
        <f t="shared" si="1"/>
        <v>0.21</v>
      </c>
      <c r="D46" s="25">
        <f t="shared" si="2"/>
        <v>2.74819776</v>
      </c>
      <c r="E46" s="25">
        <f t="shared" si="3"/>
        <v>65.95674624</v>
      </c>
      <c r="F46" s="25">
        <f t="shared" si="8"/>
        <v>2579.220882</v>
      </c>
      <c r="G46" s="26">
        <v>0.480424</v>
      </c>
      <c r="H46" s="28">
        <v>0.997</v>
      </c>
      <c r="I46" s="16">
        <v>7.0734</v>
      </c>
      <c r="J46" s="16">
        <f t="shared" si="4"/>
        <v>6.456002221</v>
      </c>
      <c r="K46" s="25">
        <f t="shared" si="5"/>
        <v>204.5073895</v>
      </c>
      <c r="L46" s="25">
        <f t="shared" si="6"/>
        <v>48.37728339</v>
      </c>
      <c r="M46" s="25">
        <f t="shared" si="7"/>
        <v>10216.34504</v>
      </c>
      <c r="N46" s="25">
        <f t="shared" si="9"/>
        <v>421717.3706</v>
      </c>
      <c r="O46" s="25"/>
    </row>
    <row r="47" ht="15.75" customHeight="1">
      <c r="A47" s="69">
        <v>42411.0</v>
      </c>
      <c r="B47" s="34">
        <v>13.397606</v>
      </c>
      <c r="C47" s="28">
        <f t="shared" si="1"/>
        <v>0.21</v>
      </c>
      <c r="D47" s="25">
        <f t="shared" si="2"/>
        <v>2.81349726</v>
      </c>
      <c r="E47" s="25">
        <f t="shared" si="3"/>
        <v>67.52393424</v>
      </c>
      <c r="F47" s="25">
        <f t="shared" si="8"/>
        <v>2646.744816</v>
      </c>
      <c r="G47" s="26">
        <v>0.516381</v>
      </c>
      <c r="H47" s="28">
        <v>1.018</v>
      </c>
      <c r="I47" s="16">
        <v>7.0637</v>
      </c>
      <c r="J47" s="16">
        <f t="shared" si="4"/>
        <v>6.757884703</v>
      </c>
      <c r="K47" s="25">
        <f t="shared" si="5"/>
        <v>214.9839177</v>
      </c>
      <c r="L47" s="25">
        <f t="shared" si="6"/>
        <v>47.11324571</v>
      </c>
      <c r="M47" s="25">
        <f t="shared" si="7"/>
        <v>9991.874263</v>
      </c>
      <c r="N47" s="25">
        <f t="shared" si="9"/>
        <v>431709.2449</v>
      </c>
      <c r="O47" s="25"/>
    </row>
    <row r="48" ht="15.75" customHeight="1">
      <c r="A48" s="69">
        <v>42412.0</v>
      </c>
      <c r="B48" s="34">
        <v>12.3304</v>
      </c>
      <c r="C48" s="28">
        <f t="shared" si="1"/>
        <v>0.21</v>
      </c>
      <c r="D48" s="25">
        <f t="shared" si="2"/>
        <v>2.589384</v>
      </c>
      <c r="E48" s="25">
        <f t="shared" si="3"/>
        <v>62.145216</v>
      </c>
      <c r="F48" s="25">
        <f t="shared" si="8"/>
        <v>2708.890032</v>
      </c>
      <c r="G48" s="26">
        <v>0.612499</v>
      </c>
      <c r="H48" s="28">
        <v>1.03</v>
      </c>
      <c r="I48" s="16">
        <v>7.054</v>
      </c>
      <c r="J48" s="16">
        <f t="shared" si="4"/>
        <v>6.301544088</v>
      </c>
      <c r="K48" s="25">
        <f t="shared" si="5"/>
        <v>251.6835697</v>
      </c>
      <c r="L48" s="25">
        <f t="shared" si="6"/>
        <v>37.03770736</v>
      </c>
      <c r="M48" s="25">
        <f t="shared" si="7"/>
        <v>9861.902913</v>
      </c>
      <c r="N48" s="25">
        <f t="shared" si="9"/>
        <v>441571.1478</v>
      </c>
      <c r="O48" s="25"/>
    </row>
    <row r="49" ht="15.75" customHeight="1">
      <c r="A49" s="69">
        <v>42413.0</v>
      </c>
      <c r="B49" s="34">
        <v>12.488797</v>
      </c>
      <c r="C49" s="28">
        <f t="shared" si="1"/>
        <v>0.21</v>
      </c>
      <c r="D49" s="25">
        <f t="shared" si="2"/>
        <v>2.62264737</v>
      </c>
      <c r="E49" s="25">
        <f t="shared" si="3"/>
        <v>62.94353688</v>
      </c>
      <c r="F49" s="25">
        <f t="shared" si="8"/>
        <v>2771.833569</v>
      </c>
      <c r="G49" s="26">
        <v>0.804311</v>
      </c>
      <c r="H49" s="28">
        <v>1.011</v>
      </c>
      <c r="I49" s="16">
        <v>7.0443</v>
      </c>
      <c r="J49" s="16">
        <f t="shared" si="4"/>
        <v>6.273385316</v>
      </c>
      <c r="K49" s="25">
        <f t="shared" si="5"/>
        <v>336.2497316</v>
      </c>
      <c r="L49" s="25">
        <f t="shared" si="6"/>
        <v>28.07892362</v>
      </c>
      <c r="M49" s="25">
        <f t="shared" si="7"/>
        <v>10033.42433</v>
      </c>
      <c r="N49" s="25">
        <f t="shared" si="9"/>
        <v>451604.5721</v>
      </c>
      <c r="O49" s="25"/>
    </row>
    <row r="50" ht="15.75" customHeight="1">
      <c r="A50" s="69">
        <v>42414.0</v>
      </c>
      <c r="B50" s="34">
        <v>13.293416</v>
      </c>
      <c r="C50" s="28">
        <f t="shared" si="1"/>
        <v>0.21</v>
      </c>
      <c r="D50" s="25">
        <f t="shared" si="2"/>
        <v>2.79161736</v>
      </c>
      <c r="E50" s="25">
        <f t="shared" si="3"/>
        <v>66.99881664</v>
      </c>
      <c r="F50" s="25">
        <f t="shared" si="8"/>
        <v>2838.832386</v>
      </c>
      <c r="G50" s="26">
        <v>0.846403</v>
      </c>
      <c r="H50" s="28">
        <v>0.992</v>
      </c>
      <c r="I50" s="16">
        <v>7.0346</v>
      </c>
      <c r="J50" s="16">
        <f t="shared" si="4"/>
        <v>6.561103738</v>
      </c>
      <c r="K50" s="25">
        <f t="shared" si="5"/>
        <v>360.1274119</v>
      </c>
      <c r="L50" s="25">
        <f t="shared" si="6"/>
        <v>27.90629695</v>
      </c>
      <c r="M50" s="25">
        <f t="shared" si="7"/>
        <v>10211.51613</v>
      </c>
      <c r="N50" s="25">
        <f t="shared" si="9"/>
        <v>461816.0882</v>
      </c>
      <c r="O50" s="25"/>
    </row>
    <row r="51" ht="15.75" customHeight="1">
      <c r="A51" s="69">
        <v>42415.0</v>
      </c>
      <c r="B51" s="34">
        <v>13.384336</v>
      </c>
      <c r="C51" s="28">
        <f t="shared" si="1"/>
        <v>0.21</v>
      </c>
      <c r="D51" s="25">
        <f t="shared" si="2"/>
        <v>2.81071056</v>
      </c>
      <c r="E51" s="25">
        <f t="shared" si="3"/>
        <v>67.45705344</v>
      </c>
      <c r="F51" s="25">
        <f t="shared" si="8"/>
        <v>2906.289439</v>
      </c>
      <c r="G51" s="26">
        <v>0.791647</v>
      </c>
      <c r="H51" s="28">
        <v>1.029</v>
      </c>
      <c r="I51" s="16">
        <v>7.0249</v>
      </c>
      <c r="J51" s="16">
        <f t="shared" si="4"/>
        <v>6.861832354</v>
      </c>
      <c r="K51" s="25">
        <f t="shared" si="5"/>
        <v>324.2706128</v>
      </c>
      <c r="L51" s="25">
        <f t="shared" si="6"/>
        <v>31.20405493</v>
      </c>
      <c r="M51" s="25">
        <f t="shared" si="7"/>
        <v>9830.763848</v>
      </c>
      <c r="N51" s="25">
        <f t="shared" si="9"/>
        <v>471646.8521</v>
      </c>
      <c r="O51" s="25"/>
    </row>
    <row r="52" ht="15.75" customHeight="1">
      <c r="A52" s="69">
        <v>42416.0</v>
      </c>
      <c r="B52" s="34">
        <v>12.950879</v>
      </c>
      <c r="C52" s="28">
        <f t="shared" si="1"/>
        <v>0.21</v>
      </c>
      <c r="D52" s="25">
        <f t="shared" si="2"/>
        <v>2.71968459</v>
      </c>
      <c r="E52" s="25">
        <f t="shared" si="3"/>
        <v>65.27243016</v>
      </c>
      <c r="F52" s="25">
        <f t="shared" si="8"/>
        <v>2971.561869</v>
      </c>
      <c r="G52" s="26">
        <v>0.935744</v>
      </c>
      <c r="H52" s="28">
        <v>1.013</v>
      </c>
      <c r="I52" s="16">
        <v>7.0153</v>
      </c>
      <c r="J52" s="16">
        <f t="shared" si="4"/>
        <v>6.545314027</v>
      </c>
      <c r="K52" s="25">
        <f t="shared" si="5"/>
        <v>388.8168736</v>
      </c>
      <c r="L52" s="25">
        <f t="shared" si="6"/>
        <v>25.18117188</v>
      </c>
      <c r="M52" s="25">
        <f t="shared" si="7"/>
        <v>9972.390918</v>
      </c>
      <c r="N52" s="25">
        <f t="shared" si="9"/>
        <v>481619.243</v>
      </c>
      <c r="O52" s="25"/>
    </row>
    <row r="53" ht="15.75" customHeight="1">
      <c r="A53" s="69">
        <v>42417.0</v>
      </c>
      <c r="B53" s="34">
        <v>13.367946</v>
      </c>
      <c r="C53" s="28">
        <f t="shared" si="1"/>
        <v>0.21</v>
      </c>
      <c r="D53" s="25">
        <f t="shared" si="2"/>
        <v>2.80726866</v>
      </c>
      <c r="E53" s="25">
        <f t="shared" si="3"/>
        <v>67.37444784</v>
      </c>
      <c r="F53" s="25">
        <f t="shared" si="8"/>
        <v>3038.936317</v>
      </c>
      <c r="G53" s="26">
        <v>0.733156</v>
      </c>
      <c r="H53" s="28">
        <v>1.005</v>
      </c>
      <c r="I53" s="16">
        <v>7.0057</v>
      </c>
      <c r="J53" s="16">
        <f t="shared" si="4"/>
        <v>6.711927438</v>
      </c>
      <c r="K53" s="25">
        <f t="shared" si="5"/>
        <v>306.6430441</v>
      </c>
      <c r="L53" s="25">
        <f t="shared" si="6"/>
        <v>32.95743168</v>
      </c>
      <c r="M53" s="25">
        <f t="shared" si="7"/>
        <v>10038.01791</v>
      </c>
      <c r="N53" s="25">
        <f t="shared" si="9"/>
        <v>491657.2609</v>
      </c>
      <c r="O53" s="25"/>
    </row>
    <row r="54" ht="15.75" customHeight="1">
      <c r="A54" s="69">
        <v>42418.0</v>
      </c>
      <c r="B54" s="34">
        <v>12.834817</v>
      </c>
      <c r="C54" s="28">
        <f t="shared" si="1"/>
        <v>0.21</v>
      </c>
      <c r="D54" s="25">
        <f t="shared" si="2"/>
        <v>2.69531157</v>
      </c>
      <c r="E54" s="25">
        <f t="shared" si="3"/>
        <v>64.68747768</v>
      </c>
      <c r="F54" s="25">
        <f t="shared" si="8"/>
        <v>3103.623795</v>
      </c>
      <c r="G54" s="26">
        <v>0.774533</v>
      </c>
      <c r="H54" s="28">
        <v>1.026</v>
      </c>
      <c r="I54" s="16">
        <v>6.996</v>
      </c>
      <c r="J54" s="16">
        <f t="shared" si="4"/>
        <v>6.588025707</v>
      </c>
      <c r="K54" s="25">
        <f t="shared" si="5"/>
        <v>316.8791151</v>
      </c>
      <c r="L54" s="25">
        <f t="shared" si="6"/>
        <v>30.62089355</v>
      </c>
      <c r="M54" s="25">
        <f t="shared" si="7"/>
        <v>9818.947368</v>
      </c>
      <c r="N54" s="25">
        <f t="shared" si="9"/>
        <v>501476.2083</v>
      </c>
      <c r="O54" s="25"/>
    </row>
    <row r="55" ht="15.75" customHeight="1">
      <c r="A55" s="69">
        <v>42419.0</v>
      </c>
      <c r="B55" s="34">
        <v>13.113159</v>
      </c>
      <c r="C55" s="28">
        <f t="shared" si="1"/>
        <v>0.21</v>
      </c>
      <c r="D55" s="25">
        <f t="shared" si="2"/>
        <v>2.75376339</v>
      </c>
      <c r="E55" s="25">
        <f t="shared" si="3"/>
        <v>66.09032136</v>
      </c>
      <c r="F55" s="25">
        <f t="shared" si="8"/>
        <v>3169.714116</v>
      </c>
      <c r="G55" s="26">
        <v>0.819088</v>
      </c>
      <c r="H55" s="28">
        <v>1.026</v>
      </c>
      <c r="I55" s="16">
        <v>6.9864</v>
      </c>
      <c r="J55" s="16">
        <f t="shared" si="4"/>
        <v>6.740145707</v>
      </c>
      <c r="K55" s="25">
        <f t="shared" si="5"/>
        <v>334.6477429</v>
      </c>
      <c r="L55" s="25">
        <f t="shared" si="6"/>
        <v>29.62383107</v>
      </c>
      <c r="M55" s="25">
        <f t="shared" si="7"/>
        <v>9805.473684</v>
      </c>
      <c r="N55" s="25">
        <f t="shared" si="9"/>
        <v>511281.682</v>
      </c>
      <c r="O55" s="25"/>
    </row>
    <row r="56" ht="15.75" customHeight="1">
      <c r="A56" s="69">
        <v>42420.0</v>
      </c>
      <c r="B56" s="34">
        <v>11.638125</v>
      </c>
      <c r="C56" s="28">
        <f t="shared" si="1"/>
        <v>0.21</v>
      </c>
      <c r="D56" s="25">
        <f t="shared" si="2"/>
        <v>2.44400625</v>
      </c>
      <c r="E56" s="25">
        <f t="shared" si="3"/>
        <v>58.65615</v>
      </c>
      <c r="F56" s="25">
        <f t="shared" si="8"/>
        <v>3228.370266</v>
      </c>
      <c r="G56" s="26">
        <v>0.824465</v>
      </c>
      <c r="H56" s="28">
        <v>1.047</v>
      </c>
      <c r="I56" s="16">
        <v>6.9768</v>
      </c>
      <c r="J56" s="16">
        <f t="shared" si="4"/>
        <v>6.112818063</v>
      </c>
      <c r="K56" s="25">
        <f t="shared" si="5"/>
        <v>329.6348087</v>
      </c>
      <c r="L56" s="25">
        <f t="shared" si="6"/>
        <v>26.69142417</v>
      </c>
      <c r="M56" s="25">
        <f t="shared" si="7"/>
        <v>9595.598854</v>
      </c>
      <c r="N56" s="25">
        <f t="shared" si="9"/>
        <v>520877.2808</v>
      </c>
      <c r="O56" s="25"/>
    </row>
    <row r="57" ht="15.75" customHeight="1">
      <c r="A57" s="69">
        <v>42421.0</v>
      </c>
      <c r="B57" s="34">
        <v>13.182832</v>
      </c>
      <c r="C57" s="28">
        <f t="shared" si="1"/>
        <v>0.21</v>
      </c>
      <c r="D57" s="25">
        <f t="shared" si="2"/>
        <v>2.76839472</v>
      </c>
      <c r="E57" s="25">
        <f t="shared" si="3"/>
        <v>66.44147328</v>
      </c>
      <c r="F57" s="25">
        <f t="shared" si="8"/>
        <v>3294.81174</v>
      </c>
      <c r="G57" s="26">
        <v>0.782148</v>
      </c>
      <c r="H57" s="28">
        <v>1.002</v>
      </c>
      <c r="I57" s="16">
        <v>6.9672</v>
      </c>
      <c r="J57" s="16">
        <f t="shared" si="4"/>
        <v>6.635691788</v>
      </c>
      <c r="K57" s="25">
        <f t="shared" si="5"/>
        <v>326.3102722</v>
      </c>
      <c r="L57" s="25">
        <f t="shared" si="6"/>
        <v>30.54216138</v>
      </c>
      <c r="M57" s="25">
        <f t="shared" si="7"/>
        <v>10012.74251</v>
      </c>
      <c r="N57" s="25">
        <f t="shared" si="9"/>
        <v>530890.0233</v>
      </c>
      <c r="O57" s="25"/>
    </row>
    <row r="58" ht="15.75" customHeight="1">
      <c r="A58" s="69">
        <v>42422.0</v>
      </c>
      <c r="B58" s="34">
        <v>13.543055</v>
      </c>
      <c r="C58" s="28">
        <f t="shared" si="1"/>
        <v>0.21</v>
      </c>
      <c r="D58" s="25">
        <f t="shared" si="2"/>
        <v>2.84404155</v>
      </c>
      <c r="E58" s="25">
        <f t="shared" si="3"/>
        <v>68.2569972</v>
      </c>
      <c r="F58" s="25">
        <f t="shared" si="8"/>
        <v>3363.068737</v>
      </c>
      <c r="G58" s="26">
        <v>0.77803</v>
      </c>
      <c r="H58" s="28">
        <v>1.006</v>
      </c>
      <c r="I58" s="16">
        <v>6.9577</v>
      </c>
      <c r="J58" s="16">
        <f t="shared" si="4"/>
        <v>6.85357182</v>
      </c>
      <c r="K58" s="25">
        <f t="shared" si="5"/>
        <v>322.8607951</v>
      </c>
      <c r="L58" s="25">
        <f t="shared" si="6"/>
        <v>31.71196298</v>
      </c>
      <c r="M58" s="25">
        <f t="shared" si="7"/>
        <v>9959.332008</v>
      </c>
      <c r="N58" s="25">
        <f t="shared" si="9"/>
        <v>540849.3554</v>
      </c>
      <c r="O58" s="25"/>
    </row>
    <row r="59" ht="15.75" customHeight="1">
      <c r="A59" s="69">
        <v>42423.0</v>
      </c>
      <c r="B59" s="34">
        <v>13.094526</v>
      </c>
      <c r="C59" s="28">
        <f t="shared" si="1"/>
        <v>0.21</v>
      </c>
      <c r="D59" s="25">
        <f t="shared" si="2"/>
        <v>2.74985046</v>
      </c>
      <c r="E59" s="25">
        <f t="shared" si="3"/>
        <v>65.99641104</v>
      </c>
      <c r="F59" s="25">
        <f t="shared" si="8"/>
        <v>3429.065148</v>
      </c>
      <c r="G59" s="26">
        <v>0.756528</v>
      </c>
      <c r="H59" s="28">
        <v>1.019</v>
      </c>
      <c r="I59" s="16">
        <v>6.9481</v>
      </c>
      <c r="J59" s="16">
        <f t="shared" si="4"/>
        <v>6.721496089</v>
      </c>
      <c r="K59" s="25">
        <f t="shared" si="5"/>
        <v>309.5053305</v>
      </c>
      <c r="L59" s="25">
        <f t="shared" si="6"/>
        <v>31.98478565</v>
      </c>
      <c r="M59" s="25">
        <f t="shared" si="7"/>
        <v>9818.708538</v>
      </c>
      <c r="N59" s="25">
        <f t="shared" si="9"/>
        <v>550668.0639</v>
      </c>
      <c r="O59" s="25"/>
    </row>
    <row r="60" ht="15.75" customHeight="1">
      <c r="A60" s="69">
        <v>42424.0</v>
      </c>
      <c r="B60" s="34">
        <v>13.202967</v>
      </c>
      <c r="C60" s="28">
        <f t="shared" si="1"/>
        <v>0.21</v>
      </c>
      <c r="D60" s="25">
        <f t="shared" si="2"/>
        <v>2.77262307</v>
      </c>
      <c r="E60" s="25">
        <f t="shared" si="3"/>
        <v>66.54295368</v>
      </c>
      <c r="F60" s="25">
        <f t="shared" si="8"/>
        <v>3495.608101</v>
      </c>
      <c r="G60" s="26">
        <v>0.801251</v>
      </c>
      <c r="H60" s="28">
        <v>1.039</v>
      </c>
      <c r="I60" s="16">
        <v>6.9386</v>
      </c>
      <c r="J60" s="16">
        <f t="shared" si="4"/>
        <v>6.919636453</v>
      </c>
      <c r="K60" s="25">
        <f t="shared" si="5"/>
        <v>321.0525614</v>
      </c>
      <c r="L60" s="25">
        <f t="shared" si="6"/>
        <v>31.08974745</v>
      </c>
      <c r="M60" s="25">
        <f t="shared" si="7"/>
        <v>9616.53898</v>
      </c>
      <c r="N60" s="25">
        <f t="shared" si="9"/>
        <v>560284.6029</v>
      </c>
      <c r="O60" s="25"/>
    </row>
    <row r="61" ht="15.75" customHeight="1">
      <c r="A61" s="69">
        <v>42425.0</v>
      </c>
      <c r="B61" s="34">
        <v>13.328709</v>
      </c>
      <c r="C61" s="28">
        <f t="shared" si="1"/>
        <v>0.21</v>
      </c>
      <c r="D61" s="25">
        <f t="shared" si="2"/>
        <v>2.79902889</v>
      </c>
      <c r="E61" s="25">
        <f t="shared" si="3"/>
        <v>67.17669336</v>
      </c>
      <c r="F61" s="25">
        <f t="shared" si="8"/>
        <v>3562.784795</v>
      </c>
      <c r="G61" s="26">
        <v>0.806427</v>
      </c>
      <c r="H61" s="28">
        <v>0.999</v>
      </c>
      <c r="I61" s="16">
        <v>6.9291</v>
      </c>
      <c r="J61" s="16">
        <f t="shared" si="4"/>
        <v>6.725813023</v>
      </c>
      <c r="K61" s="25">
        <f t="shared" si="5"/>
        <v>335.6044039</v>
      </c>
      <c r="L61" s="25">
        <f t="shared" si="6"/>
        <v>30.0249457</v>
      </c>
      <c r="M61" s="25">
        <f t="shared" si="7"/>
        <v>9987.891892</v>
      </c>
      <c r="N61" s="25">
        <f t="shared" si="9"/>
        <v>570272.4948</v>
      </c>
      <c r="O61" s="25"/>
    </row>
    <row r="62" ht="15.75" customHeight="1">
      <c r="A62" s="69">
        <v>42426.0</v>
      </c>
      <c r="B62" s="34">
        <v>13.818388</v>
      </c>
      <c r="C62" s="28">
        <f t="shared" si="1"/>
        <v>0.21</v>
      </c>
      <c r="D62" s="25">
        <f t="shared" si="2"/>
        <v>2.90186148</v>
      </c>
      <c r="E62" s="25">
        <f t="shared" si="3"/>
        <v>69.64467552</v>
      </c>
      <c r="F62" s="25">
        <f t="shared" si="8"/>
        <v>3632.42947</v>
      </c>
      <c r="G62" s="26">
        <v>0.813595</v>
      </c>
      <c r="H62" s="28">
        <v>1.021</v>
      </c>
      <c r="I62" s="16">
        <v>6.9195</v>
      </c>
      <c r="J62" s="16">
        <f t="shared" si="4"/>
        <v>7.136355158</v>
      </c>
      <c r="K62" s="25">
        <f t="shared" si="5"/>
        <v>330.8327484</v>
      </c>
      <c r="L62" s="25">
        <f t="shared" si="6"/>
        <v>31.57698679</v>
      </c>
      <c r="M62" s="25">
        <f t="shared" si="7"/>
        <v>9759.1381</v>
      </c>
      <c r="N62" s="25">
        <f t="shared" si="9"/>
        <v>580031.6329</v>
      </c>
      <c r="O62" s="25"/>
    </row>
    <row r="63" ht="15.75" customHeight="1">
      <c r="A63" s="69">
        <v>42427.0</v>
      </c>
      <c r="B63" s="34">
        <v>13.508217</v>
      </c>
      <c r="C63" s="28">
        <f t="shared" si="1"/>
        <v>0.21</v>
      </c>
      <c r="D63" s="25">
        <f t="shared" si="2"/>
        <v>2.83672557</v>
      </c>
      <c r="E63" s="25">
        <f t="shared" si="3"/>
        <v>68.08141368</v>
      </c>
      <c r="F63" s="25">
        <f t="shared" si="8"/>
        <v>3700.510884</v>
      </c>
      <c r="G63" s="26">
        <v>0.8297</v>
      </c>
      <c r="H63" s="28">
        <v>1.026</v>
      </c>
      <c r="I63" s="16">
        <v>6.91</v>
      </c>
      <c r="J63" s="16">
        <f t="shared" si="4"/>
        <v>7.019972105</v>
      </c>
      <c r="K63" s="25">
        <f t="shared" si="5"/>
        <v>335.2764327</v>
      </c>
      <c r="L63" s="25">
        <f t="shared" si="6"/>
        <v>30.45908109</v>
      </c>
      <c r="M63" s="25">
        <f t="shared" si="7"/>
        <v>9698.245614</v>
      </c>
      <c r="N63" s="25">
        <f t="shared" si="9"/>
        <v>589729.8785</v>
      </c>
      <c r="O63" s="25"/>
    </row>
    <row r="64" ht="15.75" customHeight="1">
      <c r="A64" s="69">
        <v>42428.0</v>
      </c>
      <c r="B64" s="34">
        <v>13.227368</v>
      </c>
      <c r="C64" s="28">
        <f t="shared" si="1"/>
        <v>0.21</v>
      </c>
      <c r="D64" s="25">
        <f t="shared" si="2"/>
        <v>2.77774728</v>
      </c>
      <c r="E64" s="25">
        <f t="shared" si="3"/>
        <v>66.66593472</v>
      </c>
      <c r="F64" s="25">
        <f t="shared" si="8"/>
        <v>3767.176819</v>
      </c>
      <c r="G64" s="26">
        <v>0.870485</v>
      </c>
      <c r="H64" s="28">
        <v>1.032</v>
      </c>
      <c r="I64" s="16">
        <v>6.9005</v>
      </c>
      <c r="J64" s="16">
        <f t="shared" si="4"/>
        <v>6.923737876</v>
      </c>
      <c r="K64" s="25">
        <f t="shared" si="5"/>
        <v>349.2314967</v>
      </c>
      <c r="L64" s="25">
        <f t="shared" si="6"/>
        <v>28.63398721</v>
      </c>
      <c r="M64" s="25">
        <f t="shared" si="7"/>
        <v>9628.604651</v>
      </c>
      <c r="N64" s="25">
        <f t="shared" si="9"/>
        <v>599358.4831</v>
      </c>
      <c r="O64" s="25"/>
    </row>
    <row r="65" ht="15.75" customHeight="1">
      <c r="A65" s="69">
        <v>42429.0</v>
      </c>
      <c r="B65" s="34">
        <v>12.488439</v>
      </c>
      <c r="C65" s="28">
        <f t="shared" si="1"/>
        <v>0.21</v>
      </c>
      <c r="D65" s="25">
        <f t="shared" si="2"/>
        <v>2.62257219</v>
      </c>
      <c r="E65" s="25">
        <f t="shared" si="3"/>
        <v>62.94173256</v>
      </c>
      <c r="F65" s="25">
        <f t="shared" si="8"/>
        <v>3830.118551</v>
      </c>
      <c r="G65" s="26">
        <v>0.870503</v>
      </c>
      <c r="H65" s="28">
        <v>1.04</v>
      </c>
      <c r="I65" s="16">
        <v>6.8911</v>
      </c>
      <c r="J65" s="16">
        <f t="shared" si="4"/>
        <v>6.596612727</v>
      </c>
      <c r="K65" s="25">
        <f t="shared" si="5"/>
        <v>346.080186</v>
      </c>
      <c r="L65" s="25">
        <f t="shared" si="6"/>
        <v>27.28055597</v>
      </c>
      <c r="M65" s="25">
        <f t="shared" si="7"/>
        <v>9541.523077</v>
      </c>
      <c r="N65" s="25">
        <f t="shared" si="9"/>
        <v>608900.0062</v>
      </c>
      <c r="O65" s="25"/>
    </row>
    <row r="66" ht="15.75" customHeight="1">
      <c r="A66" s="69">
        <v>42430.0</v>
      </c>
      <c r="B66" s="34">
        <v>12.89918</v>
      </c>
      <c r="C66" s="28">
        <f t="shared" si="1"/>
        <v>0.21</v>
      </c>
      <c r="D66" s="25">
        <f t="shared" si="2"/>
        <v>2.7088278</v>
      </c>
      <c r="E66" s="25">
        <f t="shared" si="3"/>
        <v>65.0118672</v>
      </c>
      <c r="F66" s="25">
        <f t="shared" si="8"/>
        <v>3895.130418</v>
      </c>
      <c r="G66" s="26">
        <v>0.847996</v>
      </c>
      <c r="H66" s="28">
        <v>1.006</v>
      </c>
      <c r="I66" s="16">
        <v>6.8816</v>
      </c>
      <c r="J66" s="16">
        <f t="shared" si="4"/>
        <v>6.599920481</v>
      </c>
      <c r="K66" s="25">
        <f t="shared" si="5"/>
        <v>348.0458811</v>
      </c>
      <c r="L66" s="25">
        <f t="shared" si="6"/>
        <v>28.01866251</v>
      </c>
      <c r="M66" s="25">
        <f t="shared" si="7"/>
        <v>9850.40159</v>
      </c>
      <c r="N66" s="25">
        <f t="shared" si="9"/>
        <v>618750.4078</v>
      </c>
      <c r="O66" s="25"/>
    </row>
    <row r="67" ht="15.75" customHeight="1">
      <c r="A67" s="69">
        <v>42431.0</v>
      </c>
      <c r="B67" s="34">
        <v>12.45596</v>
      </c>
      <c r="C67" s="28">
        <f t="shared" si="1"/>
        <v>0.21</v>
      </c>
      <c r="D67" s="25">
        <f t="shared" si="2"/>
        <v>2.6157516</v>
      </c>
      <c r="E67" s="25">
        <f t="shared" si="3"/>
        <v>62.7780384</v>
      </c>
      <c r="F67" s="25">
        <f t="shared" si="8"/>
        <v>3957.908457</v>
      </c>
      <c r="G67" s="26">
        <v>0.827633</v>
      </c>
      <c r="H67" s="28">
        <v>1.033</v>
      </c>
      <c r="I67" s="16">
        <v>6.8722</v>
      </c>
      <c r="J67" s="16">
        <f t="shared" si="4"/>
        <v>6.553145045</v>
      </c>
      <c r="K67" s="25">
        <f t="shared" si="5"/>
        <v>330.3577639</v>
      </c>
      <c r="L67" s="25">
        <f t="shared" si="6"/>
        <v>28.50456925</v>
      </c>
      <c r="M67" s="25">
        <f t="shared" si="7"/>
        <v>9579.833495</v>
      </c>
      <c r="N67" s="25">
        <f t="shared" si="9"/>
        <v>628330.2413</v>
      </c>
      <c r="O67" s="25"/>
    </row>
    <row r="68" ht="15.75" customHeight="1">
      <c r="A68" s="69">
        <v>42432.0</v>
      </c>
      <c r="B68" s="34">
        <v>13.158916</v>
      </c>
      <c r="C68" s="28">
        <f t="shared" si="1"/>
        <v>0.21</v>
      </c>
      <c r="D68" s="25">
        <f t="shared" si="2"/>
        <v>2.76337236</v>
      </c>
      <c r="E68" s="25">
        <f t="shared" si="3"/>
        <v>66.32093664</v>
      </c>
      <c r="F68" s="25">
        <f t="shared" si="8"/>
        <v>4024.229394</v>
      </c>
      <c r="G68" s="26">
        <v>1.09</v>
      </c>
      <c r="H68" s="28">
        <v>1.005</v>
      </c>
      <c r="I68" s="16">
        <v>6.8627</v>
      </c>
      <c r="J68" s="16">
        <f t="shared" si="4"/>
        <v>6.744646718</v>
      </c>
      <c r="K68" s="25">
        <f t="shared" si="5"/>
        <v>446.5876418</v>
      </c>
      <c r="L68" s="25">
        <f t="shared" si="6"/>
        <v>22.27589742</v>
      </c>
      <c r="M68" s="25">
        <f t="shared" si="7"/>
        <v>9833.122388</v>
      </c>
      <c r="N68" s="25">
        <f t="shared" si="9"/>
        <v>638163.3637</v>
      </c>
      <c r="O68" s="25"/>
    </row>
    <row r="69" ht="15.75" customHeight="1">
      <c r="A69" s="69">
        <v>42433.0</v>
      </c>
      <c r="B69" s="34">
        <v>13.04615</v>
      </c>
      <c r="C69" s="28">
        <f t="shared" si="1"/>
        <v>0.21</v>
      </c>
      <c r="D69" s="25">
        <f t="shared" si="2"/>
        <v>2.7396915</v>
      </c>
      <c r="E69" s="25">
        <f t="shared" si="3"/>
        <v>65.752596</v>
      </c>
      <c r="F69" s="25">
        <f t="shared" si="8"/>
        <v>4089.98199</v>
      </c>
      <c r="G69" s="26">
        <v>1.1</v>
      </c>
      <c r="H69" s="28">
        <v>1.018</v>
      </c>
      <c r="I69" s="16">
        <v>6.8533</v>
      </c>
      <c r="J69" s="16">
        <f t="shared" si="4"/>
        <v>6.782635001</v>
      </c>
      <c r="K69" s="25">
        <f t="shared" si="5"/>
        <v>444.3200393</v>
      </c>
      <c r="L69" s="25">
        <f t="shared" si="6"/>
        <v>22.19771455</v>
      </c>
      <c r="M69" s="25">
        <f t="shared" si="7"/>
        <v>9694.255403</v>
      </c>
      <c r="N69" s="25">
        <f t="shared" si="9"/>
        <v>647857.6191</v>
      </c>
      <c r="O69" s="25"/>
    </row>
    <row r="70" ht="15.75" customHeight="1">
      <c r="A70" s="69">
        <v>42434.0</v>
      </c>
      <c r="B70" s="34">
        <v>13.229845</v>
      </c>
      <c r="C70" s="28">
        <f t="shared" si="1"/>
        <v>0.21</v>
      </c>
      <c r="D70" s="25">
        <f t="shared" si="2"/>
        <v>2.77826745</v>
      </c>
      <c r="E70" s="25">
        <f t="shared" si="3"/>
        <v>66.6784188</v>
      </c>
      <c r="F70" s="25">
        <f t="shared" si="8"/>
        <v>4156.660408</v>
      </c>
      <c r="G70" s="26">
        <v>1.2</v>
      </c>
      <c r="H70" s="28">
        <v>0.999</v>
      </c>
      <c r="I70" s="16">
        <v>6.8439</v>
      </c>
      <c r="J70" s="16">
        <f t="shared" si="4"/>
        <v>6.759034037</v>
      </c>
      <c r="K70" s="25">
        <f t="shared" si="5"/>
        <v>493.2540541</v>
      </c>
      <c r="L70" s="25">
        <f t="shared" si="6"/>
        <v>20.27710211</v>
      </c>
      <c r="M70" s="25">
        <f t="shared" si="7"/>
        <v>9865.081081</v>
      </c>
      <c r="N70" s="25">
        <f t="shared" si="9"/>
        <v>657722.7002</v>
      </c>
      <c r="O70" s="25"/>
    </row>
    <row r="71" ht="15.75" customHeight="1">
      <c r="A71" s="69">
        <v>42435.0</v>
      </c>
      <c r="B71" s="34">
        <v>12.341605</v>
      </c>
      <c r="C71" s="28">
        <f t="shared" si="1"/>
        <v>0.21</v>
      </c>
      <c r="D71" s="25">
        <f t="shared" si="2"/>
        <v>2.59173705</v>
      </c>
      <c r="E71" s="25">
        <f t="shared" si="3"/>
        <v>62.2016892</v>
      </c>
      <c r="F71" s="25">
        <f t="shared" si="8"/>
        <v>4218.862098</v>
      </c>
      <c r="G71" s="26">
        <v>1.2</v>
      </c>
      <c r="H71" s="28">
        <v>1.057</v>
      </c>
      <c r="I71" s="16">
        <v>6.8345</v>
      </c>
      <c r="J71" s="16">
        <f t="shared" si="4"/>
        <v>6.680483971</v>
      </c>
      <c r="K71" s="25">
        <f t="shared" si="5"/>
        <v>465.5477767</v>
      </c>
      <c r="L71" s="25">
        <f t="shared" si="6"/>
        <v>20.04145191</v>
      </c>
      <c r="M71" s="25">
        <f t="shared" si="7"/>
        <v>9310.955535</v>
      </c>
      <c r="N71" s="25">
        <f t="shared" si="9"/>
        <v>667033.6557</v>
      </c>
      <c r="O71" s="25"/>
    </row>
    <row r="72" ht="15.75" customHeight="1">
      <c r="A72" s="69">
        <v>42436.0</v>
      </c>
      <c r="B72" s="34">
        <v>14.173408</v>
      </c>
      <c r="C72" s="28">
        <f t="shared" si="1"/>
        <v>0.21</v>
      </c>
      <c r="D72" s="25">
        <f t="shared" si="2"/>
        <v>2.97641568</v>
      </c>
      <c r="E72" s="25">
        <f t="shared" si="3"/>
        <v>71.43397632</v>
      </c>
      <c r="F72" s="25">
        <f t="shared" si="8"/>
        <v>4290.296074</v>
      </c>
      <c r="G72" s="26">
        <v>1.07</v>
      </c>
      <c r="H72" s="28">
        <v>0.979</v>
      </c>
      <c r="I72" s="16">
        <v>6.8251</v>
      </c>
      <c r="J72" s="16">
        <f t="shared" si="4"/>
        <v>7.115673398</v>
      </c>
      <c r="K72" s="25">
        <f t="shared" si="5"/>
        <v>447.5703984</v>
      </c>
      <c r="L72" s="25">
        <f t="shared" si="6"/>
        <v>23.9405834</v>
      </c>
      <c r="M72" s="25">
        <f t="shared" si="7"/>
        <v>10038.96221</v>
      </c>
      <c r="N72" s="25">
        <f t="shared" si="9"/>
        <v>677072.6179</v>
      </c>
      <c r="O72" s="25"/>
    </row>
    <row r="73" ht="15.75" customHeight="1">
      <c r="A73" s="69">
        <v>42437.0</v>
      </c>
      <c r="B73" s="34">
        <v>13.61652</v>
      </c>
      <c r="C73" s="28">
        <f t="shared" si="1"/>
        <v>0.21</v>
      </c>
      <c r="D73" s="25">
        <f t="shared" si="2"/>
        <v>2.8594692</v>
      </c>
      <c r="E73" s="25">
        <f t="shared" si="3"/>
        <v>68.6272608</v>
      </c>
      <c r="F73" s="25">
        <f t="shared" si="8"/>
        <v>4358.923335</v>
      </c>
      <c r="G73" s="26">
        <v>1.19</v>
      </c>
      <c r="H73" s="28">
        <v>1.021</v>
      </c>
      <c r="I73" s="16">
        <v>6.8157</v>
      </c>
      <c r="J73" s="16">
        <f t="shared" si="4"/>
        <v>7.139198354</v>
      </c>
      <c r="K73" s="25">
        <f t="shared" si="5"/>
        <v>476.631714</v>
      </c>
      <c r="L73" s="25">
        <f t="shared" si="6"/>
        <v>21.59757485</v>
      </c>
      <c r="M73" s="25">
        <f t="shared" si="7"/>
        <v>9612.740451</v>
      </c>
      <c r="N73" s="25">
        <f t="shared" si="9"/>
        <v>686685.3584</v>
      </c>
      <c r="O73" s="25"/>
    </row>
    <row r="74" ht="15.75" customHeight="1">
      <c r="A74" s="69">
        <v>42438.0</v>
      </c>
      <c r="B74" s="34">
        <v>13.594496</v>
      </c>
      <c r="C74" s="28">
        <f t="shared" si="1"/>
        <v>0.21</v>
      </c>
      <c r="D74" s="25">
        <f t="shared" si="2"/>
        <v>2.85484416</v>
      </c>
      <c r="E74" s="25">
        <f t="shared" si="3"/>
        <v>68.51625984</v>
      </c>
      <c r="F74" s="25">
        <f t="shared" si="8"/>
        <v>4427.439594</v>
      </c>
      <c r="G74" s="26">
        <v>1.24</v>
      </c>
      <c r="H74" s="28">
        <v>1.015</v>
      </c>
      <c r="I74" s="16">
        <v>6.8064</v>
      </c>
      <c r="J74" s="16">
        <f t="shared" si="4"/>
        <v>7.095446497</v>
      </c>
      <c r="K74" s="25">
        <f t="shared" si="5"/>
        <v>498.9124729</v>
      </c>
      <c r="L74" s="25">
        <f t="shared" si="6"/>
        <v>20.59968338</v>
      </c>
      <c r="M74" s="25">
        <f t="shared" si="7"/>
        <v>9656.370443</v>
      </c>
      <c r="N74" s="25">
        <f t="shared" si="9"/>
        <v>696341.7288</v>
      </c>
      <c r="O74" s="25"/>
    </row>
    <row r="75" ht="15.75" customHeight="1">
      <c r="A75" s="69">
        <v>42439.0</v>
      </c>
      <c r="B75" s="34">
        <v>14.054475</v>
      </c>
      <c r="C75" s="28">
        <f t="shared" si="1"/>
        <v>0.21</v>
      </c>
      <c r="D75" s="25">
        <f t="shared" si="2"/>
        <v>2.95143975</v>
      </c>
      <c r="E75" s="25">
        <f t="shared" si="3"/>
        <v>70.834554</v>
      </c>
      <c r="F75" s="25">
        <f t="shared" si="8"/>
        <v>4498.274148</v>
      </c>
      <c r="G75" s="26">
        <v>1.09</v>
      </c>
      <c r="H75" s="28">
        <v>1.017</v>
      </c>
      <c r="I75" s="16">
        <v>6.797</v>
      </c>
      <c r="J75" s="16">
        <f t="shared" si="4"/>
        <v>7.360144735</v>
      </c>
      <c r="K75" s="25">
        <f t="shared" si="5"/>
        <v>437.0932153</v>
      </c>
      <c r="L75" s="25">
        <f t="shared" si="6"/>
        <v>24.3087349</v>
      </c>
      <c r="M75" s="25">
        <f t="shared" si="7"/>
        <v>9624.070796</v>
      </c>
      <c r="N75" s="25">
        <f t="shared" si="9"/>
        <v>705965.7996</v>
      </c>
      <c r="O75" s="25"/>
    </row>
    <row r="76" ht="15.75" customHeight="1">
      <c r="A76" s="69">
        <v>42440.0</v>
      </c>
      <c r="B76" s="34">
        <v>14.228525</v>
      </c>
      <c r="C76" s="28">
        <f t="shared" si="1"/>
        <v>0.21</v>
      </c>
      <c r="D76" s="25">
        <f t="shared" si="2"/>
        <v>2.98799025</v>
      </c>
      <c r="E76" s="25">
        <f t="shared" si="3"/>
        <v>71.711766</v>
      </c>
      <c r="F76" s="25">
        <f t="shared" si="8"/>
        <v>4569.985914</v>
      </c>
      <c r="G76" s="26">
        <v>1.1</v>
      </c>
      <c r="H76" s="28">
        <v>0.993</v>
      </c>
      <c r="I76" s="16">
        <v>6.7877</v>
      </c>
      <c r="J76" s="16">
        <f t="shared" si="4"/>
        <v>7.285419013</v>
      </c>
      <c r="K76" s="25">
        <f t="shared" si="5"/>
        <v>451.1462236</v>
      </c>
      <c r="L76" s="25">
        <f t="shared" si="6"/>
        <v>23.8431895</v>
      </c>
      <c r="M76" s="25">
        <f t="shared" si="7"/>
        <v>9843.190332</v>
      </c>
      <c r="N76" s="25">
        <f t="shared" si="9"/>
        <v>715808.9899</v>
      </c>
      <c r="O76" s="25"/>
    </row>
    <row r="77" ht="15.75" customHeight="1">
      <c r="A77" s="69">
        <v>42441.0</v>
      </c>
      <c r="B77" s="34">
        <v>14.268857</v>
      </c>
      <c r="C77" s="28">
        <f t="shared" si="1"/>
        <v>0.21</v>
      </c>
      <c r="D77" s="25">
        <f t="shared" si="2"/>
        <v>2.99645997</v>
      </c>
      <c r="E77" s="25">
        <f t="shared" si="3"/>
        <v>71.91503928</v>
      </c>
      <c r="F77" s="25">
        <f t="shared" si="8"/>
        <v>4641.900954</v>
      </c>
      <c r="G77" s="26">
        <v>1.15</v>
      </c>
      <c r="H77" s="28">
        <v>1.012</v>
      </c>
      <c r="I77" s="16">
        <v>6.7784</v>
      </c>
      <c r="J77" s="16">
        <f t="shared" si="4"/>
        <v>7.456079826</v>
      </c>
      <c r="K77" s="25">
        <f t="shared" si="5"/>
        <v>462.1636364</v>
      </c>
      <c r="L77" s="25">
        <f t="shared" si="6"/>
        <v>23.34077163</v>
      </c>
      <c r="M77" s="25">
        <f t="shared" si="7"/>
        <v>9645.15415</v>
      </c>
      <c r="N77" s="25">
        <f t="shared" si="9"/>
        <v>725454.1441</v>
      </c>
      <c r="O77" s="25"/>
    </row>
    <row r="78" ht="15.75" customHeight="1">
      <c r="A78" s="69">
        <v>42442.0</v>
      </c>
      <c r="B78" s="34">
        <v>14.037284</v>
      </c>
      <c r="C78" s="28">
        <f t="shared" si="1"/>
        <v>0.21</v>
      </c>
      <c r="D78" s="25">
        <f t="shared" si="2"/>
        <v>2.94782964</v>
      </c>
      <c r="E78" s="25">
        <f t="shared" si="3"/>
        <v>70.74791136</v>
      </c>
      <c r="F78" s="25">
        <f t="shared" si="8"/>
        <v>4712.648865</v>
      </c>
      <c r="G78" s="26">
        <v>1.24</v>
      </c>
      <c r="H78" s="28">
        <v>1.051</v>
      </c>
      <c r="I78" s="16">
        <v>6.7691</v>
      </c>
      <c r="J78" s="16">
        <f t="shared" si="4"/>
        <v>7.628214858</v>
      </c>
      <c r="K78" s="25">
        <f t="shared" si="5"/>
        <v>479.1827212</v>
      </c>
      <c r="L78" s="25">
        <f t="shared" si="6"/>
        <v>22.14643023</v>
      </c>
      <c r="M78" s="25">
        <f t="shared" si="7"/>
        <v>9274.504282</v>
      </c>
      <c r="N78" s="25">
        <f t="shared" si="9"/>
        <v>734728.6484</v>
      </c>
      <c r="O78" s="25"/>
    </row>
    <row r="79" ht="15.75" customHeight="1">
      <c r="A79" s="69">
        <v>42443.0</v>
      </c>
      <c r="B79" s="34">
        <v>12.872302</v>
      </c>
      <c r="C79" s="28">
        <f t="shared" si="1"/>
        <v>0.21</v>
      </c>
      <c r="D79" s="25">
        <f t="shared" si="2"/>
        <v>2.70318342</v>
      </c>
      <c r="E79" s="25">
        <f t="shared" si="3"/>
        <v>64.87640208</v>
      </c>
      <c r="F79" s="25">
        <f t="shared" si="8"/>
        <v>4777.525267</v>
      </c>
      <c r="G79" s="26">
        <v>1.12</v>
      </c>
      <c r="H79" s="28">
        <v>1.014</v>
      </c>
      <c r="I79" s="16">
        <v>6.7598</v>
      </c>
      <c r="J79" s="16">
        <f t="shared" si="4"/>
        <v>6.758158496</v>
      </c>
      <c r="K79" s="25">
        <f t="shared" si="5"/>
        <v>447.9867456</v>
      </c>
      <c r="L79" s="25">
        <f t="shared" si="6"/>
        <v>21.72265231</v>
      </c>
      <c r="M79" s="25">
        <f t="shared" si="7"/>
        <v>9599.715976</v>
      </c>
      <c r="N79" s="25">
        <f t="shared" si="9"/>
        <v>744328.3643</v>
      </c>
      <c r="O79" s="25"/>
    </row>
    <row r="80" ht="15.75" customHeight="1">
      <c r="A80" s="69">
        <v>42444.0</v>
      </c>
      <c r="B80" s="34">
        <v>13.290423</v>
      </c>
      <c r="C80" s="28">
        <f t="shared" si="1"/>
        <v>0.21</v>
      </c>
      <c r="D80" s="25">
        <f t="shared" si="2"/>
        <v>2.79098883</v>
      </c>
      <c r="E80" s="25">
        <f t="shared" si="3"/>
        <v>66.98373192</v>
      </c>
      <c r="F80" s="25">
        <f t="shared" si="8"/>
        <v>4844.508999</v>
      </c>
      <c r="G80" s="26">
        <v>1.14</v>
      </c>
      <c r="H80" s="28">
        <v>1.02</v>
      </c>
      <c r="I80" s="16">
        <v>6.7505</v>
      </c>
      <c r="J80" s="16">
        <f t="shared" si="4"/>
        <v>7.028636414</v>
      </c>
      <c r="K80" s="25">
        <f t="shared" si="5"/>
        <v>452.6805882</v>
      </c>
      <c r="L80" s="25">
        <f t="shared" si="6"/>
        <v>22.19569394</v>
      </c>
      <c r="M80" s="25">
        <f t="shared" si="7"/>
        <v>9530.117647</v>
      </c>
      <c r="N80" s="25">
        <f t="shared" si="9"/>
        <v>753858.482</v>
      </c>
      <c r="O80" s="25"/>
    </row>
    <row r="81" ht="15.75" customHeight="1">
      <c r="A81" s="69">
        <v>42445.0</v>
      </c>
      <c r="B81" s="34">
        <v>14.123361</v>
      </c>
      <c r="C81" s="28">
        <f t="shared" si="1"/>
        <v>0.21</v>
      </c>
      <c r="D81" s="25">
        <f t="shared" si="2"/>
        <v>2.96590581</v>
      </c>
      <c r="E81" s="25">
        <f t="shared" si="3"/>
        <v>71.18173944</v>
      </c>
      <c r="F81" s="25">
        <f t="shared" si="8"/>
        <v>4915.690739</v>
      </c>
      <c r="G81" s="26">
        <v>1.15</v>
      </c>
      <c r="H81" s="28">
        <v>0.987</v>
      </c>
      <c r="I81" s="16">
        <v>6.7412</v>
      </c>
      <c r="J81" s="16">
        <f t="shared" si="4"/>
        <v>7.237457808</v>
      </c>
      <c r="K81" s="25">
        <f t="shared" si="5"/>
        <v>471.2693009</v>
      </c>
      <c r="L81" s="25">
        <f t="shared" si="6"/>
        <v>22.65638966</v>
      </c>
      <c r="M81" s="25">
        <f t="shared" si="7"/>
        <v>9835.18541</v>
      </c>
      <c r="N81" s="25">
        <f t="shared" si="9"/>
        <v>763693.6674</v>
      </c>
      <c r="O81" s="25"/>
    </row>
    <row r="82" ht="15.75" customHeight="1">
      <c r="A82" s="69">
        <v>42446.0</v>
      </c>
      <c r="B82" s="34">
        <v>13.526605</v>
      </c>
      <c r="C82" s="28">
        <f t="shared" si="1"/>
        <v>0.21</v>
      </c>
      <c r="D82" s="25">
        <f t="shared" si="2"/>
        <v>2.84058705</v>
      </c>
      <c r="E82" s="25">
        <f t="shared" si="3"/>
        <v>68.1740892</v>
      </c>
      <c r="F82" s="25">
        <f t="shared" si="8"/>
        <v>4983.864828</v>
      </c>
      <c r="G82" s="26">
        <v>1.3</v>
      </c>
      <c r="H82" s="28">
        <v>1.039</v>
      </c>
      <c r="I82" s="16">
        <v>6.7319</v>
      </c>
      <c r="J82" s="16">
        <f t="shared" si="4"/>
        <v>7.306926586</v>
      </c>
      <c r="K82" s="25">
        <f t="shared" si="5"/>
        <v>505.3784408</v>
      </c>
      <c r="L82" s="25">
        <f t="shared" si="6"/>
        <v>20.23456593</v>
      </c>
      <c r="M82" s="25">
        <f t="shared" si="7"/>
        <v>9330.063523</v>
      </c>
      <c r="N82" s="25">
        <f t="shared" si="9"/>
        <v>773023.7309</v>
      </c>
      <c r="O82" s="25"/>
    </row>
    <row r="83" ht="15.75" customHeight="1">
      <c r="A83" s="69">
        <v>42447.0</v>
      </c>
      <c r="B83" s="34">
        <v>14.190277</v>
      </c>
      <c r="C83" s="28">
        <f t="shared" si="1"/>
        <v>0.21</v>
      </c>
      <c r="D83" s="25">
        <f t="shared" si="2"/>
        <v>2.97995817</v>
      </c>
      <c r="E83" s="25">
        <f t="shared" si="3"/>
        <v>71.51899608</v>
      </c>
      <c r="F83" s="25">
        <f t="shared" si="8"/>
        <v>5055.383824</v>
      </c>
      <c r="G83" s="26">
        <v>1.15</v>
      </c>
      <c r="H83" s="28">
        <v>0.998</v>
      </c>
      <c r="I83" s="16">
        <v>6.7227</v>
      </c>
      <c r="J83" s="16">
        <f t="shared" si="4"/>
        <v>7.373025356</v>
      </c>
      <c r="K83" s="25">
        <f t="shared" si="5"/>
        <v>464.7958918</v>
      </c>
      <c r="L83" s="25">
        <f t="shared" si="6"/>
        <v>23.08077503</v>
      </c>
      <c r="M83" s="25">
        <f t="shared" si="7"/>
        <v>9700.088176</v>
      </c>
      <c r="N83" s="25">
        <f t="shared" si="9"/>
        <v>782723.8191</v>
      </c>
      <c r="O83" s="25"/>
    </row>
    <row r="84" ht="15.75" customHeight="1">
      <c r="A84" s="69">
        <v>42448.0</v>
      </c>
      <c r="B84" s="34">
        <v>15.115328</v>
      </c>
      <c r="C84" s="28">
        <f t="shared" si="1"/>
        <v>0.21</v>
      </c>
      <c r="D84" s="25">
        <f t="shared" si="2"/>
        <v>3.17421888</v>
      </c>
      <c r="E84" s="25">
        <f t="shared" si="3"/>
        <v>76.18125312</v>
      </c>
      <c r="F84" s="25">
        <f t="shared" si="8"/>
        <v>5131.565077</v>
      </c>
      <c r="G84" s="26">
        <v>1.21</v>
      </c>
      <c r="H84" s="28">
        <v>0.993</v>
      </c>
      <c r="I84" s="16">
        <v>6.7135</v>
      </c>
      <c r="J84" s="16">
        <f t="shared" si="4"/>
        <v>7.825027551</v>
      </c>
      <c r="K84" s="25">
        <f t="shared" si="5"/>
        <v>490.8359517</v>
      </c>
      <c r="L84" s="25">
        <f t="shared" si="6"/>
        <v>23.28107371</v>
      </c>
      <c r="M84" s="25">
        <f t="shared" si="7"/>
        <v>9735.589124</v>
      </c>
      <c r="N84" s="25">
        <f t="shared" si="9"/>
        <v>792459.4082</v>
      </c>
      <c r="O84" s="25"/>
    </row>
    <row r="85" ht="15.75" customHeight="1">
      <c r="A85" s="69">
        <v>42449.0</v>
      </c>
      <c r="B85" s="34">
        <v>15.240306</v>
      </c>
      <c r="C85" s="28">
        <f t="shared" si="1"/>
        <v>0.21</v>
      </c>
      <c r="D85" s="25">
        <f t="shared" si="2"/>
        <v>3.20046426</v>
      </c>
      <c r="E85" s="25">
        <f t="shared" si="3"/>
        <v>76.81114224</v>
      </c>
      <c r="F85" s="25">
        <f t="shared" si="8"/>
        <v>5208.376219</v>
      </c>
      <c r="G85" s="26">
        <v>1.52</v>
      </c>
      <c r="H85" s="28">
        <v>1.019</v>
      </c>
      <c r="I85" s="16">
        <v>6.7043</v>
      </c>
      <c r="J85" s="16">
        <f t="shared" si="4"/>
        <v>8.107416337</v>
      </c>
      <c r="K85" s="25">
        <f t="shared" si="5"/>
        <v>600.0315604</v>
      </c>
      <c r="L85" s="25">
        <f t="shared" si="6"/>
        <v>19.20177554</v>
      </c>
      <c r="M85" s="25">
        <f t="shared" si="7"/>
        <v>9474.182532</v>
      </c>
      <c r="N85" s="25">
        <f t="shared" si="9"/>
        <v>801933.5907</v>
      </c>
      <c r="O85" s="25"/>
    </row>
    <row r="86" ht="15.75" customHeight="1">
      <c r="A86" s="69">
        <v>42450.0</v>
      </c>
      <c r="B86" s="34">
        <v>13.817333</v>
      </c>
      <c r="C86" s="28">
        <f t="shared" si="1"/>
        <v>0.21</v>
      </c>
      <c r="D86" s="25">
        <f t="shared" si="2"/>
        <v>2.90163993</v>
      </c>
      <c r="E86" s="25">
        <f t="shared" si="3"/>
        <v>69.63935832</v>
      </c>
      <c r="F86" s="25">
        <f t="shared" si="8"/>
        <v>5278.015578</v>
      </c>
      <c r="G86" s="26">
        <v>1.49</v>
      </c>
      <c r="H86" s="28">
        <v>1.047</v>
      </c>
      <c r="I86" s="16">
        <v>6.695</v>
      </c>
      <c r="J86" s="16">
        <f t="shared" si="4"/>
        <v>7.562900191</v>
      </c>
      <c r="K86" s="25">
        <f t="shared" si="5"/>
        <v>571.6647564</v>
      </c>
      <c r="L86" s="25">
        <f t="shared" si="6"/>
        <v>18.27277898</v>
      </c>
      <c r="M86" s="25">
        <f t="shared" si="7"/>
        <v>9208.022923</v>
      </c>
      <c r="N86" s="25">
        <f t="shared" si="9"/>
        <v>811141.6137</v>
      </c>
      <c r="O86" s="25"/>
    </row>
    <row r="87" ht="15.75" customHeight="1">
      <c r="A87" s="69">
        <v>42451.0</v>
      </c>
      <c r="B87" s="34">
        <v>15.186114</v>
      </c>
      <c r="C87" s="28">
        <f t="shared" si="1"/>
        <v>0.21</v>
      </c>
      <c r="D87" s="25">
        <f t="shared" si="2"/>
        <v>3.18908394</v>
      </c>
      <c r="E87" s="25">
        <f t="shared" si="3"/>
        <v>76.53801456</v>
      </c>
      <c r="F87" s="25">
        <f t="shared" si="8"/>
        <v>5354.553592</v>
      </c>
      <c r="G87" s="26">
        <v>1.39</v>
      </c>
      <c r="H87" s="28">
        <v>1.015</v>
      </c>
      <c r="I87" s="16">
        <v>6.6859</v>
      </c>
      <c r="J87" s="16">
        <f t="shared" si="4"/>
        <v>8.069021371</v>
      </c>
      <c r="K87" s="25">
        <f t="shared" si="5"/>
        <v>549.3636059</v>
      </c>
      <c r="L87" s="25">
        <f t="shared" si="6"/>
        <v>20.89818485</v>
      </c>
      <c r="M87" s="25">
        <f t="shared" si="7"/>
        <v>9485.414778</v>
      </c>
      <c r="N87" s="25">
        <f t="shared" si="9"/>
        <v>820627.0284</v>
      </c>
      <c r="O87" s="25"/>
    </row>
    <row r="88" ht="15.75" customHeight="1">
      <c r="A88" s="69">
        <v>42452.0</v>
      </c>
      <c r="B88" s="34">
        <v>11.477116</v>
      </c>
      <c r="C88" s="28">
        <f t="shared" si="1"/>
        <v>0.21</v>
      </c>
      <c r="D88" s="25">
        <f t="shared" si="2"/>
        <v>2.41019436</v>
      </c>
      <c r="E88" s="25">
        <f t="shared" si="3"/>
        <v>57.84466464</v>
      </c>
      <c r="F88" s="25">
        <f t="shared" si="8"/>
        <v>5412.398257</v>
      </c>
      <c r="G88" s="26">
        <v>1.45</v>
      </c>
      <c r="H88" s="28">
        <v>1.327</v>
      </c>
      <c r="I88" s="16">
        <v>13.3533</v>
      </c>
      <c r="J88" s="16">
        <f t="shared" si="4"/>
        <v>3.991931977</v>
      </c>
      <c r="K88" s="25">
        <f t="shared" si="5"/>
        <v>875.461266</v>
      </c>
      <c r="L88" s="25">
        <f t="shared" si="6"/>
        <v>9.911003528</v>
      </c>
      <c r="M88" s="25">
        <f t="shared" si="7"/>
        <v>14490.39337</v>
      </c>
      <c r="N88" s="25">
        <f t="shared" si="9"/>
        <v>835117.4218</v>
      </c>
      <c r="O88" s="25"/>
    </row>
    <row r="89" ht="15.75" customHeight="1">
      <c r="A89" s="69">
        <v>42453.0</v>
      </c>
      <c r="B89" s="34">
        <v>10.991414</v>
      </c>
      <c r="C89" s="28">
        <f t="shared" si="1"/>
        <v>0.21</v>
      </c>
      <c r="D89" s="25">
        <f t="shared" si="2"/>
        <v>2.30819694</v>
      </c>
      <c r="E89" s="25">
        <f t="shared" si="3"/>
        <v>55.39672656</v>
      </c>
      <c r="F89" s="25">
        <f t="shared" si="8"/>
        <v>5467.794983</v>
      </c>
      <c r="G89" s="26">
        <v>1.7</v>
      </c>
      <c r="H89" s="28">
        <v>1.892</v>
      </c>
      <c r="I89" s="16">
        <v>13.335</v>
      </c>
      <c r="J89" s="16">
        <f t="shared" si="4"/>
        <v>5.458203488</v>
      </c>
      <c r="K89" s="25">
        <f t="shared" si="5"/>
        <v>718.9059197</v>
      </c>
      <c r="L89" s="25">
        <f t="shared" si="6"/>
        <v>11.55854856</v>
      </c>
      <c r="M89" s="25">
        <f t="shared" si="7"/>
        <v>10149.26004</v>
      </c>
      <c r="N89" s="25">
        <f t="shared" si="9"/>
        <v>845266.6819</v>
      </c>
      <c r="O89" s="25"/>
    </row>
    <row r="90" ht="15.75" customHeight="1">
      <c r="A90" s="69">
        <v>42454.0</v>
      </c>
      <c r="B90" s="34">
        <v>14.122541</v>
      </c>
      <c r="C90" s="28">
        <f t="shared" si="1"/>
        <v>0.21</v>
      </c>
      <c r="D90" s="25">
        <f t="shared" si="2"/>
        <v>2.96573361</v>
      </c>
      <c r="E90" s="25">
        <f t="shared" si="3"/>
        <v>71.17760664</v>
      </c>
      <c r="F90" s="25">
        <f t="shared" si="8"/>
        <v>5538.97259</v>
      </c>
      <c r="G90" s="26">
        <v>1.6</v>
      </c>
      <c r="H90" s="28">
        <v>1.754</v>
      </c>
      <c r="I90" s="16">
        <v>13.3167</v>
      </c>
      <c r="J90" s="16">
        <f t="shared" si="4"/>
        <v>6.51049278</v>
      </c>
      <c r="K90" s="25">
        <f t="shared" si="5"/>
        <v>728.850171</v>
      </c>
      <c r="L90" s="25">
        <f t="shared" si="6"/>
        <v>14.64860875</v>
      </c>
      <c r="M90" s="25">
        <f t="shared" si="7"/>
        <v>10932.75257</v>
      </c>
      <c r="N90" s="25">
        <f t="shared" si="9"/>
        <v>856199.4344</v>
      </c>
      <c r="O90" s="25"/>
    </row>
    <row r="91" ht="15.75" customHeight="1">
      <c r="A91" s="69">
        <v>42455.0</v>
      </c>
      <c r="B91" s="34">
        <v>15.998837</v>
      </c>
      <c r="C91" s="28">
        <f t="shared" si="1"/>
        <v>0.21</v>
      </c>
      <c r="D91" s="25">
        <f t="shared" si="2"/>
        <v>3.35975577</v>
      </c>
      <c r="E91" s="25">
        <f t="shared" si="3"/>
        <v>80.63413848</v>
      </c>
      <c r="F91" s="25">
        <f t="shared" si="8"/>
        <v>5619.606728</v>
      </c>
      <c r="G91" s="26">
        <v>1.7</v>
      </c>
      <c r="H91" s="28">
        <v>1.954</v>
      </c>
      <c r="I91" s="16">
        <v>13.2984</v>
      </c>
      <c r="J91" s="16">
        <f t="shared" si="4"/>
        <v>8.2277602</v>
      </c>
      <c r="K91" s="25">
        <f t="shared" si="5"/>
        <v>694.1846469</v>
      </c>
      <c r="L91" s="25">
        <f t="shared" si="6"/>
        <v>17.42349219</v>
      </c>
      <c r="M91" s="25">
        <f t="shared" si="7"/>
        <v>9800.253838</v>
      </c>
      <c r="N91" s="25">
        <f t="shared" si="9"/>
        <v>865999.6883</v>
      </c>
      <c r="O91" s="25"/>
    </row>
    <row r="92" ht="15.75" customHeight="1">
      <c r="A92" s="69">
        <v>42456.0</v>
      </c>
      <c r="B92" s="34">
        <v>15.716582</v>
      </c>
      <c r="C92" s="28">
        <f t="shared" si="1"/>
        <v>0.21</v>
      </c>
      <c r="D92" s="25">
        <f t="shared" si="2"/>
        <v>3.30048222</v>
      </c>
      <c r="E92" s="25">
        <f t="shared" si="3"/>
        <v>79.21157328</v>
      </c>
      <c r="F92" s="25">
        <f t="shared" si="8"/>
        <v>5698.818302</v>
      </c>
      <c r="G92" s="26">
        <v>1.53</v>
      </c>
      <c r="H92" s="28">
        <v>2.011</v>
      </c>
      <c r="I92" s="16">
        <v>13.2801</v>
      </c>
      <c r="J92" s="16">
        <f t="shared" si="4"/>
        <v>8.329844083</v>
      </c>
      <c r="K92" s="25">
        <f t="shared" si="5"/>
        <v>606.222367</v>
      </c>
      <c r="L92" s="25">
        <f t="shared" si="6"/>
        <v>19.59963314</v>
      </c>
      <c r="M92" s="25">
        <f t="shared" si="7"/>
        <v>9509.370462</v>
      </c>
      <c r="N92" s="25">
        <f t="shared" si="9"/>
        <v>875509.0587</v>
      </c>
      <c r="O92" s="25"/>
    </row>
    <row r="93" ht="15.75" customHeight="1">
      <c r="A93" s="69">
        <v>42457.0</v>
      </c>
      <c r="B93" s="34">
        <v>16.188017</v>
      </c>
      <c r="C93" s="28">
        <f t="shared" si="1"/>
        <v>0.21</v>
      </c>
      <c r="D93" s="25">
        <f t="shared" si="2"/>
        <v>3.39948357</v>
      </c>
      <c r="E93" s="25">
        <f t="shared" si="3"/>
        <v>81.58760568</v>
      </c>
      <c r="F93" s="25">
        <f t="shared" si="8"/>
        <v>5780.405907</v>
      </c>
      <c r="G93" s="26">
        <v>1.49</v>
      </c>
      <c r="H93" s="28">
        <v>1.915</v>
      </c>
      <c r="I93" s="16">
        <v>13.2619</v>
      </c>
      <c r="J93" s="16">
        <f t="shared" si="4"/>
        <v>8.181345353</v>
      </c>
      <c r="K93" s="25">
        <f t="shared" si="5"/>
        <v>619.1195091</v>
      </c>
      <c r="L93" s="25">
        <f t="shared" si="6"/>
        <v>19.76700891</v>
      </c>
      <c r="M93" s="25">
        <f t="shared" si="7"/>
        <v>9972.394778</v>
      </c>
      <c r="N93" s="25">
        <f t="shared" si="9"/>
        <v>885481.4535</v>
      </c>
      <c r="O93" s="25"/>
    </row>
    <row r="94" ht="15.75" customHeight="1">
      <c r="A94" s="69">
        <v>42458.0</v>
      </c>
      <c r="B94" s="34">
        <v>14.992638</v>
      </c>
      <c r="C94" s="28">
        <f t="shared" si="1"/>
        <v>0.21</v>
      </c>
      <c r="D94" s="25">
        <f t="shared" si="2"/>
        <v>3.14845398</v>
      </c>
      <c r="E94" s="25">
        <f t="shared" si="3"/>
        <v>75.56289552</v>
      </c>
      <c r="F94" s="25">
        <f t="shared" si="8"/>
        <v>5855.968803</v>
      </c>
      <c r="G94" s="26">
        <v>1.49</v>
      </c>
      <c r="H94" s="28">
        <v>2.172</v>
      </c>
      <c r="I94" s="16">
        <v>13.2437</v>
      </c>
      <c r="J94" s="16">
        <f t="shared" si="4"/>
        <v>8.605905757</v>
      </c>
      <c r="K94" s="25">
        <f t="shared" si="5"/>
        <v>545.1136188</v>
      </c>
      <c r="L94" s="25">
        <f t="shared" si="6"/>
        <v>20.79279243</v>
      </c>
      <c r="M94" s="25">
        <f t="shared" si="7"/>
        <v>8780.353591</v>
      </c>
      <c r="N94" s="25">
        <f t="shared" si="9"/>
        <v>894261.8071</v>
      </c>
      <c r="O94" s="25"/>
    </row>
    <row r="95" ht="15.75" customHeight="1">
      <c r="A95" s="69">
        <v>42459.0</v>
      </c>
      <c r="B95" s="34">
        <v>14.372854</v>
      </c>
      <c r="C95" s="28">
        <f t="shared" si="1"/>
        <v>0.21</v>
      </c>
      <c r="D95" s="25">
        <f t="shared" si="2"/>
        <v>3.01829934</v>
      </c>
      <c r="E95" s="25">
        <f t="shared" si="3"/>
        <v>72.43918416</v>
      </c>
      <c r="F95" s="25">
        <f t="shared" si="8"/>
        <v>5928.407987</v>
      </c>
      <c r="G95" s="26">
        <v>1.45</v>
      </c>
      <c r="H95" s="28">
        <v>1.981</v>
      </c>
      <c r="I95" s="16">
        <v>13.2255</v>
      </c>
      <c r="J95" s="16">
        <f t="shared" si="4"/>
        <v>7.535003078</v>
      </c>
      <c r="K95" s="25">
        <f t="shared" si="5"/>
        <v>580.8271075</v>
      </c>
      <c r="L95" s="25">
        <f t="shared" si="6"/>
        <v>18.70759385</v>
      </c>
      <c r="M95" s="25">
        <f t="shared" si="7"/>
        <v>9613.690056</v>
      </c>
      <c r="N95" s="25">
        <f t="shared" si="9"/>
        <v>903875.4971</v>
      </c>
      <c r="O95" s="25"/>
    </row>
    <row r="96" ht="15.75" customHeight="1">
      <c r="A96" s="69">
        <v>42460.0</v>
      </c>
      <c r="B96" s="34">
        <v>14.456273</v>
      </c>
      <c r="C96" s="28">
        <f t="shared" si="1"/>
        <v>0.21</v>
      </c>
      <c r="D96" s="25">
        <f t="shared" si="2"/>
        <v>3.03581733</v>
      </c>
      <c r="E96" s="25">
        <f t="shared" si="3"/>
        <v>72.85961592</v>
      </c>
      <c r="F96" s="25">
        <f t="shared" si="8"/>
        <v>6001.267603</v>
      </c>
      <c r="G96" s="26">
        <v>1.4</v>
      </c>
      <c r="H96" s="28">
        <v>2.099</v>
      </c>
      <c r="I96" s="16">
        <v>13.2073</v>
      </c>
      <c r="J96" s="16">
        <f t="shared" si="4"/>
        <v>8.041235498</v>
      </c>
      <c r="K96" s="25">
        <f t="shared" si="5"/>
        <v>528.5436875</v>
      </c>
      <c r="L96" s="25">
        <f t="shared" si="6"/>
        <v>20.67746271</v>
      </c>
      <c r="M96" s="25">
        <f t="shared" si="7"/>
        <v>9060.748928</v>
      </c>
      <c r="N96" s="25">
        <f t="shared" si="9"/>
        <v>912936.2461</v>
      </c>
      <c r="O96" s="25"/>
    </row>
    <row r="97" ht="15.75" customHeight="1">
      <c r="A97" s="69">
        <v>42461.0</v>
      </c>
      <c r="B97" s="34">
        <v>14.51513</v>
      </c>
      <c r="C97" s="28">
        <f t="shared" si="1"/>
        <v>0.21</v>
      </c>
      <c r="D97" s="25">
        <f t="shared" si="2"/>
        <v>3.0481773</v>
      </c>
      <c r="E97" s="25">
        <f t="shared" si="3"/>
        <v>73.1562552</v>
      </c>
      <c r="F97" s="25">
        <f t="shared" si="8"/>
        <v>6074.423858</v>
      </c>
      <c r="G97" s="26">
        <v>1.46</v>
      </c>
      <c r="H97" s="28">
        <v>1.938</v>
      </c>
      <c r="I97" s="16">
        <v>13.1892</v>
      </c>
      <c r="J97" s="16">
        <f t="shared" si="4"/>
        <v>7.464905134</v>
      </c>
      <c r="K97" s="25">
        <f t="shared" si="5"/>
        <v>596.1681734</v>
      </c>
      <c r="L97" s="25">
        <f t="shared" si="6"/>
        <v>18.4066154</v>
      </c>
      <c r="M97" s="25">
        <f t="shared" si="7"/>
        <v>9800.024768</v>
      </c>
      <c r="N97" s="25">
        <f t="shared" si="9"/>
        <v>922736.2708</v>
      </c>
      <c r="O97" s="25"/>
    </row>
    <row r="98" ht="15.75" customHeight="1">
      <c r="A98" s="69">
        <v>42462.0</v>
      </c>
      <c r="B98" s="34">
        <v>14.438807</v>
      </c>
      <c r="C98" s="28">
        <f t="shared" si="1"/>
        <v>0.21</v>
      </c>
      <c r="D98" s="25">
        <f t="shared" si="2"/>
        <v>3.03214947</v>
      </c>
      <c r="E98" s="25">
        <f t="shared" si="3"/>
        <v>72.77158728</v>
      </c>
      <c r="F98" s="25">
        <f t="shared" si="8"/>
        <v>6147.195445</v>
      </c>
      <c r="G98" s="26">
        <v>1.55</v>
      </c>
      <c r="H98" s="28">
        <v>2.028</v>
      </c>
      <c r="I98" s="16">
        <v>13.1711</v>
      </c>
      <c r="J98" s="16">
        <f t="shared" si="4"/>
        <v>7.78117637</v>
      </c>
      <c r="K98" s="25">
        <f t="shared" si="5"/>
        <v>604.0001479</v>
      </c>
      <c r="L98" s="25">
        <f t="shared" si="6"/>
        <v>18.07240963</v>
      </c>
      <c r="M98" s="25">
        <f t="shared" si="7"/>
        <v>9352.260355</v>
      </c>
      <c r="N98" s="25">
        <f t="shared" si="9"/>
        <v>932088.5312</v>
      </c>
      <c r="O98" s="25"/>
    </row>
    <row r="99" ht="15.75" customHeight="1">
      <c r="A99" s="69">
        <v>42463.0</v>
      </c>
      <c r="B99" s="34">
        <v>14.879268</v>
      </c>
      <c r="C99" s="28">
        <f t="shared" si="1"/>
        <v>0.21</v>
      </c>
      <c r="D99" s="25">
        <f t="shared" si="2"/>
        <v>3.12464628</v>
      </c>
      <c r="E99" s="25">
        <f t="shared" si="3"/>
        <v>74.99151072</v>
      </c>
      <c r="F99" s="25">
        <f t="shared" si="8"/>
        <v>6222.186956</v>
      </c>
      <c r="G99" s="26">
        <v>1.54</v>
      </c>
      <c r="H99" s="28">
        <v>1.992</v>
      </c>
      <c r="I99" s="16">
        <v>13.153</v>
      </c>
      <c r="J99" s="16">
        <f t="shared" si="4"/>
        <v>7.887041473</v>
      </c>
      <c r="K99" s="25">
        <f t="shared" si="5"/>
        <v>610.1090361</v>
      </c>
      <c r="L99" s="25">
        <f t="shared" si="6"/>
        <v>18.43723981</v>
      </c>
      <c r="M99" s="25">
        <f t="shared" si="7"/>
        <v>9508.192771</v>
      </c>
      <c r="N99" s="25">
        <f t="shared" si="9"/>
        <v>941596.724</v>
      </c>
      <c r="O99" s="25"/>
    </row>
    <row r="100" ht="15.75" customHeight="1">
      <c r="A100" s="69">
        <v>42464.0</v>
      </c>
      <c r="B100" s="34">
        <v>16.515706</v>
      </c>
      <c r="C100" s="28">
        <f t="shared" si="1"/>
        <v>0.21</v>
      </c>
      <c r="D100" s="25">
        <f t="shared" si="2"/>
        <v>3.46829826</v>
      </c>
      <c r="E100" s="25">
        <f t="shared" si="3"/>
        <v>83.23915824</v>
      </c>
      <c r="F100" s="25">
        <f t="shared" si="8"/>
        <v>6305.426114</v>
      </c>
      <c r="G100" s="26">
        <v>1.6</v>
      </c>
      <c r="H100" s="28">
        <v>1.9</v>
      </c>
      <c r="I100" s="16">
        <v>13.1349</v>
      </c>
      <c r="J100" s="16">
        <f t="shared" si="4"/>
        <v>8.361650633</v>
      </c>
      <c r="K100" s="25">
        <f t="shared" si="5"/>
        <v>663.6581053</v>
      </c>
      <c r="L100" s="25">
        <f t="shared" si="6"/>
        <v>18.81371392</v>
      </c>
      <c r="M100" s="25">
        <f t="shared" si="7"/>
        <v>9954.871579</v>
      </c>
      <c r="N100" s="25">
        <f t="shared" si="9"/>
        <v>951551.5955</v>
      </c>
      <c r="O100" s="25"/>
    </row>
    <row r="101" ht="15.75" customHeight="1">
      <c r="A101" s="69">
        <v>42465.0</v>
      </c>
      <c r="B101" s="34">
        <v>16.352767</v>
      </c>
      <c r="C101" s="28">
        <f t="shared" si="1"/>
        <v>0.21</v>
      </c>
      <c r="D101" s="25">
        <f t="shared" si="2"/>
        <v>3.43408107</v>
      </c>
      <c r="E101" s="25">
        <f t="shared" si="3"/>
        <v>82.41794568</v>
      </c>
      <c r="F101" s="25">
        <f t="shared" si="8"/>
        <v>6387.84406</v>
      </c>
      <c r="G101" s="26">
        <v>1.52</v>
      </c>
      <c r="H101" s="28">
        <v>2.04</v>
      </c>
      <c r="I101" s="16">
        <v>13.1169</v>
      </c>
      <c r="J101" s="16">
        <f t="shared" si="4"/>
        <v>8.901398683</v>
      </c>
      <c r="K101" s="25">
        <f t="shared" si="5"/>
        <v>586.4025882</v>
      </c>
      <c r="L101" s="25">
        <f t="shared" si="6"/>
        <v>21.08226004</v>
      </c>
      <c r="M101" s="25">
        <f t="shared" si="7"/>
        <v>9258.988235</v>
      </c>
      <c r="N101" s="25">
        <f t="shared" si="9"/>
        <v>960810.5838</v>
      </c>
      <c r="O101" s="25"/>
    </row>
    <row r="102" ht="15.75" customHeight="1">
      <c r="A102" s="69">
        <v>42466.0</v>
      </c>
      <c r="B102" s="34">
        <v>14.851529</v>
      </c>
      <c r="C102" s="28">
        <f t="shared" si="1"/>
        <v>0.21</v>
      </c>
      <c r="D102" s="25">
        <f t="shared" si="2"/>
        <v>3.11882109</v>
      </c>
      <c r="E102" s="25">
        <f t="shared" si="3"/>
        <v>74.85170616</v>
      </c>
      <c r="F102" s="25">
        <f t="shared" si="8"/>
        <v>6462.695766</v>
      </c>
      <c r="G102" s="26">
        <v>1.51</v>
      </c>
      <c r="H102" s="28">
        <v>2.133</v>
      </c>
      <c r="I102" s="16">
        <v>13.0989</v>
      </c>
      <c r="J102" s="16">
        <f t="shared" si="4"/>
        <v>8.464381723</v>
      </c>
      <c r="K102" s="25">
        <f t="shared" si="5"/>
        <v>556.3808439</v>
      </c>
      <c r="L102" s="25">
        <f t="shared" si="6"/>
        <v>20.17998292</v>
      </c>
      <c r="M102" s="25">
        <f t="shared" si="7"/>
        <v>8843.139241</v>
      </c>
      <c r="N102" s="25">
        <f t="shared" si="9"/>
        <v>969653.723</v>
      </c>
      <c r="O102" s="25"/>
    </row>
    <row r="103" ht="15.75" customHeight="1">
      <c r="A103" s="69">
        <v>42467.0</v>
      </c>
      <c r="B103" s="34">
        <v>12.045563</v>
      </c>
      <c r="C103" s="28">
        <f t="shared" si="1"/>
        <v>0.21</v>
      </c>
      <c r="D103" s="25">
        <f t="shared" si="2"/>
        <v>2.52956823</v>
      </c>
      <c r="E103" s="25">
        <f t="shared" si="3"/>
        <v>60.70963752</v>
      </c>
      <c r="F103" s="25">
        <f t="shared" si="8"/>
        <v>6523.405404</v>
      </c>
      <c r="G103" s="26">
        <v>1.5</v>
      </c>
      <c r="H103" s="28">
        <v>2.219</v>
      </c>
      <c r="I103" s="16">
        <v>13.0809</v>
      </c>
      <c r="J103" s="16">
        <f t="shared" si="4"/>
        <v>7.151791164</v>
      </c>
      <c r="K103" s="25">
        <f t="shared" si="5"/>
        <v>530.5457413</v>
      </c>
      <c r="L103" s="25">
        <f t="shared" si="6"/>
        <v>17.16429879</v>
      </c>
      <c r="M103" s="25">
        <f t="shared" si="7"/>
        <v>8488.731861</v>
      </c>
      <c r="N103" s="25">
        <f t="shared" si="9"/>
        <v>978142.4549</v>
      </c>
      <c r="O103" s="25"/>
    </row>
    <row r="104" ht="15.75" customHeight="1">
      <c r="A104" s="69">
        <v>42468.0</v>
      </c>
      <c r="B104" s="34">
        <v>14.539473</v>
      </c>
      <c r="C104" s="28">
        <f t="shared" si="1"/>
        <v>0.21</v>
      </c>
      <c r="D104" s="25">
        <f t="shared" si="2"/>
        <v>3.05328933</v>
      </c>
      <c r="E104" s="25">
        <f t="shared" si="3"/>
        <v>73.27894392</v>
      </c>
      <c r="F104" s="25">
        <f t="shared" si="8"/>
        <v>6596.684348</v>
      </c>
      <c r="G104" s="26">
        <v>1.24</v>
      </c>
      <c r="H104" s="28">
        <v>1.83</v>
      </c>
      <c r="I104" s="16">
        <v>13.0629</v>
      </c>
      <c r="J104" s="16">
        <f t="shared" si="4"/>
        <v>7.128993146</v>
      </c>
      <c r="K104" s="25">
        <f t="shared" si="5"/>
        <v>531.0818361</v>
      </c>
      <c r="L104" s="25">
        <f t="shared" si="6"/>
        <v>20.69707688</v>
      </c>
      <c r="M104" s="25">
        <f t="shared" si="7"/>
        <v>10279.00328</v>
      </c>
      <c r="N104" s="25">
        <f t="shared" si="9"/>
        <v>988421.4582</v>
      </c>
      <c r="O104" s="25"/>
    </row>
    <row r="105" ht="15.75" customHeight="1">
      <c r="A105" s="69">
        <v>42469.0</v>
      </c>
      <c r="B105" s="34">
        <v>13.986945</v>
      </c>
      <c r="C105" s="28">
        <f t="shared" si="1"/>
        <v>0.21</v>
      </c>
      <c r="D105" s="25">
        <f t="shared" si="2"/>
        <v>2.93725845</v>
      </c>
      <c r="E105" s="25">
        <f t="shared" si="3"/>
        <v>70.4942028</v>
      </c>
      <c r="F105" s="25">
        <f t="shared" si="8"/>
        <v>6667.17855</v>
      </c>
      <c r="G105" s="26">
        <v>1.13</v>
      </c>
      <c r="H105" s="28">
        <v>2.072</v>
      </c>
      <c r="I105" s="16">
        <v>13.045</v>
      </c>
      <c r="J105" s="16">
        <f t="shared" si="4"/>
        <v>7.775647768</v>
      </c>
      <c r="K105" s="25">
        <f t="shared" si="5"/>
        <v>426.8585907</v>
      </c>
      <c r="L105" s="25">
        <f t="shared" si="6"/>
        <v>24.77197519</v>
      </c>
      <c r="M105" s="25">
        <f t="shared" si="7"/>
        <v>9066.023166</v>
      </c>
      <c r="N105" s="25">
        <f t="shared" si="9"/>
        <v>997487.4813</v>
      </c>
      <c r="O105" s="25"/>
    </row>
    <row r="106" ht="15.75" customHeight="1">
      <c r="A106" s="69">
        <v>42470.0</v>
      </c>
      <c r="B106" s="34">
        <v>13.370294</v>
      </c>
      <c r="C106" s="28">
        <f t="shared" si="1"/>
        <v>0.21</v>
      </c>
      <c r="D106" s="25">
        <f t="shared" si="2"/>
        <v>2.80776174</v>
      </c>
      <c r="E106" s="25">
        <f t="shared" si="3"/>
        <v>67.38628176</v>
      </c>
      <c r="F106" s="25">
        <f t="shared" si="8"/>
        <v>6734.564832</v>
      </c>
      <c r="G106" s="26">
        <v>1.1</v>
      </c>
      <c r="H106" s="28">
        <v>2.025</v>
      </c>
      <c r="I106" s="16">
        <v>13.0271</v>
      </c>
      <c r="J106" s="16">
        <f t="shared" si="4"/>
        <v>7.274217495</v>
      </c>
      <c r="K106" s="25">
        <f t="shared" si="5"/>
        <v>424.586963</v>
      </c>
      <c r="L106" s="25">
        <f t="shared" si="6"/>
        <v>23.80652998</v>
      </c>
      <c r="M106" s="25">
        <f t="shared" si="7"/>
        <v>9263.715556</v>
      </c>
      <c r="N106" s="25">
        <f t="shared" si="9"/>
        <v>1006751.197</v>
      </c>
      <c r="O106" s="25"/>
    </row>
    <row r="107" ht="15.75" customHeight="1">
      <c r="A107" s="69">
        <v>42471.0</v>
      </c>
      <c r="B107" s="34">
        <v>11.881752</v>
      </c>
      <c r="C107" s="28">
        <f t="shared" si="1"/>
        <v>0.21</v>
      </c>
      <c r="D107" s="25">
        <f t="shared" si="2"/>
        <v>2.49516792</v>
      </c>
      <c r="E107" s="25">
        <f t="shared" si="3"/>
        <v>59.88403008</v>
      </c>
      <c r="F107" s="25">
        <f t="shared" si="8"/>
        <v>6794.448862</v>
      </c>
      <c r="G107" s="26">
        <v>1.02</v>
      </c>
      <c r="H107" s="28">
        <v>2.143</v>
      </c>
      <c r="I107" s="16">
        <v>13.0092</v>
      </c>
      <c r="J107" s="16">
        <f t="shared" si="4"/>
        <v>6.850465892</v>
      </c>
      <c r="K107" s="25">
        <f t="shared" si="5"/>
        <v>371.5179841</v>
      </c>
      <c r="L107" s="25">
        <f t="shared" si="6"/>
        <v>24.17811491</v>
      </c>
      <c r="M107" s="25">
        <f t="shared" si="7"/>
        <v>8741.599627</v>
      </c>
      <c r="N107" s="25">
        <f t="shared" si="9"/>
        <v>1015492.797</v>
      </c>
      <c r="O107" s="25"/>
    </row>
    <row r="108" ht="15.75" customHeight="1">
      <c r="A108" s="69">
        <v>42472.0</v>
      </c>
      <c r="B108" s="34">
        <v>12.54282</v>
      </c>
      <c r="C108" s="28">
        <f t="shared" si="1"/>
        <v>0.21</v>
      </c>
      <c r="D108" s="25">
        <f t="shared" si="2"/>
        <v>2.6339922</v>
      </c>
      <c r="E108" s="25">
        <f t="shared" si="3"/>
        <v>63.2158128</v>
      </c>
      <c r="F108" s="25">
        <f t="shared" si="8"/>
        <v>6857.664675</v>
      </c>
      <c r="G108" s="26">
        <v>0.955986</v>
      </c>
      <c r="H108" s="28">
        <v>1.97</v>
      </c>
      <c r="I108" s="16">
        <v>12.9913</v>
      </c>
      <c r="J108" s="16">
        <f t="shared" si="4"/>
        <v>6.656973813</v>
      </c>
      <c r="K108" s="25">
        <f t="shared" si="5"/>
        <v>378.2589113</v>
      </c>
      <c r="L108" s="25">
        <f t="shared" si="6"/>
        <v>25.06846934</v>
      </c>
      <c r="M108" s="25">
        <f t="shared" si="7"/>
        <v>9496.17868</v>
      </c>
      <c r="N108" s="25">
        <f t="shared" si="9"/>
        <v>1024988.975</v>
      </c>
      <c r="O108" s="25"/>
    </row>
    <row r="109" ht="15.75" customHeight="1">
      <c r="A109" s="69">
        <v>42473.0</v>
      </c>
      <c r="B109" s="34">
        <v>13.205161</v>
      </c>
      <c r="C109" s="28">
        <f t="shared" si="1"/>
        <v>0.21</v>
      </c>
      <c r="D109" s="25">
        <f t="shared" si="2"/>
        <v>2.77308381</v>
      </c>
      <c r="E109" s="25">
        <f t="shared" si="3"/>
        <v>66.55401144</v>
      </c>
      <c r="F109" s="25">
        <f t="shared" si="8"/>
        <v>6924.218687</v>
      </c>
      <c r="G109" s="26">
        <v>1.03</v>
      </c>
      <c r="H109" s="28">
        <v>1.897</v>
      </c>
      <c r="I109" s="16">
        <v>12.9735</v>
      </c>
      <c r="J109" s="16">
        <f t="shared" si="4"/>
        <v>6.758058077</v>
      </c>
      <c r="K109" s="25">
        <f t="shared" si="5"/>
        <v>422.647496</v>
      </c>
      <c r="L109" s="25">
        <f t="shared" si="6"/>
        <v>23.62039716</v>
      </c>
      <c r="M109" s="25">
        <f t="shared" si="7"/>
        <v>9848.096995</v>
      </c>
      <c r="N109" s="25">
        <f t="shared" si="9"/>
        <v>1034837.072</v>
      </c>
      <c r="O109" s="25"/>
    </row>
    <row r="110" ht="15.75" customHeight="1">
      <c r="A110" s="69">
        <v>42474.0</v>
      </c>
      <c r="B110" s="34">
        <v>11.966295</v>
      </c>
      <c r="C110" s="28">
        <f t="shared" si="1"/>
        <v>0.21</v>
      </c>
      <c r="D110" s="25">
        <f t="shared" si="2"/>
        <v>2.51292195</v>
      </c>
      <c r="E110" s="25">
        <f t="shared" si="3"/>
        <v>60.3101268</v>
      </c>
      <c r="F110" s="25">
        <f t="shared" si="8"/>
        <v>6984.528813</v>
      </c>
      <c r="G110" s="26">
        <v>1.01</v>
      </c>
      <c r="H110" s="28">
        <v>2.198</v>
      </c>
      <c r="I110" s="16">
        <v>12.9557</v>
      </c>
      <c r="J110" s="16">
        <f t="shared" si="4"/>
        <v>7.10549854</v>
      </c>
      <c r="K110" s="25">
        <f t="shared" si="5"/>
        <v>357.1953685</v>
      </c>
      <c r="L110" s="25">
        <f t="shared" si="6"/>
        <v>25.32652945</v>
      </c>
      <c r="M110" s="25">
        <f t="shared" si="7"/>
        <v>8487.810737</v>
      </c>
      <c r="N110" s="25">
        <f t="shared" si="9"/>
        <v>1043324.883</v>
      </c>
      <c r="O110" s="25"/>
    </row>
    <row r="111" ht="15.75" customHeight="1">
      <c r="A111" s="69">
        <v>42475.0</v>
      </c>
      <c r="B111" s="34">
        <v>12.089649</v>
      </c>
      <c r="C111" s="28">
        <f t="shared" si="1"/>
        <v>0.21</v>
      </c>
      <c r="D111" s="25">
        <f t="shared" si="2"/>
        <v>2.53882629</v>
      </c>
      <c r="E111" s="25">
        <f t="shared" si="3"/>
        <v>60.93183096</v>
      </c>
      <c r="F111" s="25">
        <f t="shared" si="8"/>
        <v>7045.460644</v>
      </c>
      <c r="G111" s="26">
        <v>0.990145</v>
      </c>
      <c r="H111" s="28">
        <v>2.022</v>
      </c>
      <c r="I111" s="16">
        <v>12.9379</v>
      </c>
      <c r="J111" s="16">
        <f t="shared" si="4"/>
        <v>6.613008755</v>
      </c>
      <c r="K111" s="25">
        <f t="shared" si="5"/>
        <v>380.1304746</v>
      </c>
      <c r="L111" s="25">
        <f t="shared" si="6"/>
        <v>24.043783</v>
      </c>
      <c r="M111" s="25">
        <f t="shared" si="7"/>
        <v>9213.934718</v>
      </c>
      <c r="N111" s="25">
        <f t="shared" si="9"/>
        <v>1052538.818</v>
      </c>
      <c r="O111" s="25"/>
    </row>
    <row r="112" ht="15.75" customHeight="1">
      <c r="A112" s="69">
        <v>42476.0</v>
      </c>
      <c r="B112" s="34">
        <v>12.266096</v>
      </c>
      <c r="C112" s="28">
        <f t="shared" si="1"/>
        <v>0.21</v>
      </c>
      <c r="D112" s="25">
        <f t="shared" si="2"/>
        <v>2.57588016</v>
      </c>
      <c r="E112" s="25">
        <f t="shared" si="3"/>
        <v>61.82112384</v>
      </c>
      <c r="F112" s="25">
        <f t="shared" si="8"/>
        <v>7107.281768</v>
      </c>
      <c r="G112" s="26">
        <v>0.977983</v>
      </c>
      <c r="H112" s="28">
        <v>1.935</v>
      </c>
      <c r="I112" s="16">
        <v>12.9201</v>
      </c>
      <c r="J112" s="16">
        <f t="shared" si="4"/>
        <v>6.429682058</v>
      </c>
      <c r="K112" s="25">
        <f t="shared" si="5"/>
        <v>391.8027336</v>
      </c>
      <c r="L112" s="25">
        <f t="shared" si="6"/>
        <v>23.66795272</v>
      </c>
      <c r="M112" s="25">
        <f t="shared" si="7"/>
        <v>9614.95814</v>
      </c>
      <c r="N112" s="25">
        <f t="shared" si="9"/>
        <v>1062153.776</v>
      </c>
      <c r="O112" s="25"/>
    </row>
    <row r="113" ht="15.75" customHeight="1">
      <c r="A113" s="69">
        <v>42477.0</v>
      </c>
      <c r="B113" s="34">
        <v>12.359936</v>
      </c>
      <c r="C113" s="28">
        <f t="shared" si="1"/>
        <v>0.21</v>
      </c>
      <c r="D113" s="25">
        <f t="shared" si="2"/>
        <v>2.59558656</v>
      </c>
      <c r="E113" s="25">
        <f t="shared" si="3"/>
        <v>62.29407744</v>
      </c>
      <c r="F113" s="25">
        <f t="shared" si="8"/>
        <v>7169.575846</v>
      </c>
      <c r="G113" s="26">
        <v>1.04</v>
      </c>
      <c r="H113" s="28">
        <v>1.986</v>
      </c>
      <c r="I113" s="16">
        <v>12.9024</v>
      </c>
      <c r="J113" s="16">
        <f t="shared" si="4"/>
        <v>6.658754583</v>
      </c>
      <c r="K113" s="25">
        <f t="shared" si="5"/>
        <v>405.3926284</v>
      </c>
      <c r="L113" s="25">
        <f t="shared" si="6"/>
        <v>23.0495351</v>
      </c>
      <c r="M113" s="25">
        <f t="shared" si="7"/>
        <v>9355.214502</v>
      </c>
      <c r="N113" s="25">
        <f t="shared" si="9"/>
        <v>1071508.99</v>
      </c>
      <c r="O113" s="25"/>
    </row>
    <row r="114" ht="15.75" customHeight="1">
      <c r="A114" s="69">
        <v>42478.0</v>
      </c>
      <c r="B114" s="34">
        <v>12.542319</v>
      </c>
      <c r="C114" s="28">
        <f t="shared" si="1"/>
        <v>0.21</v>
      </c>
      <c r="D114" s="25">
        <f t="shared" si="2"/>
        <v>2.63388699</v>
      </c>
      <c r="E114" s="25">
        <f t="shared" si="3"/>
        <v>63.21328776</v>
      </c>
      <c r="F114" s="25">
        <f t="shared" si="8"/>
        <v>7232.789133</v>
      </c>
      <c r="G114" s="26">
        <v>1.11</v>
      </c>
      <c r="H114" s="28">
        <v>1.978</v>
      </c>
      <c r="I114" s="16">
        <v>12.8846</v>
      </c>
      <c r="J114" s="16">
        <f t="shared" si="4"/>
        <v>6.739089645</v>
      </c>
      <c r="K114" s="25">
        <f t="shared" si="5"/>
        <v>433.8293023</v>
      </c>
      <c r="L114" s="25">
        <f t="shared" si="6"/>
        <v>21.85650696</v>
      </c>
      <c r="M114" s="25">
        <f t="shared" si="7"/>
        <v>9380.093023</v>
      </c>
      <c r="N114" s="25">
        <f t="shared" si="9"/>
        <v>1080889.083</v>
      </c>
      <c r="O114" s="25"/>
    </row>
    <row r="115" ht="15.75" customHeight="1">
      <c r="A115" s="69">
        <v>42479.0</v>
      </c>
      <c r="B115" s="34">
        <v>12.761338</v>
      </c>
      <c r="C115" s="28">
        <f t="shared" si="1"/>
        <v>0.21</v>
      </c>
      <c r="D115" s="25">
        <f t="shared" si="2"/>
        <v>2.67988098</v>
      </c>
      <c r="E115" s="25">
        <f t="shared" si="3"/>
        <v>64.31714352</v>
      </c>
      <c r="F115" s="25">
        <f t="shared" si="8"/>
        <v>7297.106277</v>
      </c>
      <c r="G115" s="26">
        <v>1.11</v>
      </c>
      <c r="H115" s="28">
        <v>1.986</v>
      </c>
      <c r="I115" s="16">
        <v>12.867</v>
      </c>
      <c r="J115" s="16">
        <f t="shared" si="4"/>
        <v>6.893919363</v>
      </c>
      <c r="K115" s="25">
        <f t="shared" si="5"/>
        <v>431.4915408</v>
      </c>
      <c r="L115" s="25">
        <f t="shared" si="6"/>
        <v>22.35865739</v>
      </c>
      <c r="M115" s="25">
        <f t="shared" si="7"/>
        <v>9329.546828</v>
      </c>
      <c r="N115" s="25">
        <f t="shared" si="9"/>
        <v>1090218.63</v>
      </c>
      <c r="O115" s="25"/>
    </row>
    <row r="116" ht="15.75" customHeight="1">
      <c r="A116" s="69">
        <v>42480.0</v>
      </c>
      <c r="B116" s="34">
        <v>12.660414</v>
      </c>
      <c r="C116" s="28">
        <f t="shared" si="1"/>
        <v>0.21</v>
      </c>
      <c r="D116" s="25">
        <f t="shared" si="2"/>
        <v>2.65868694</v>
      </c>
      <c r="E116" s="25">
        <f t="shared" si="3"/>
        <v>63.80848656</v>
      </c>
      <c r="F116" s="25">
        <f t="shared" si="8"/>
        <v>7360.914763</v>
      </c>
      <c r="G116" s="26">
        <v>1.06</v>
      </c>
      <c r="H116" s="28">
        <v>2.014</v>
      </c>
      <c r="I116" s="16">
        <v>12.8493</v>
      </c>
      <c r="J116" s="16">
        <f t="shared" si="4"/>
        <v>6.945378992</v>
      </c>
      <c r="K116" s="25">
        <f t="shared" si="5"/>
        <v>405.7673684</v>
      </c>
      <c r="L116" s="25">
        <f t="shared" si="6"/>
        <v>23.5880796</v>
      </c>
      <c r="M116" s="25">
        <f t="shared" si="7"/>
        <v>9187.1857</v>
      </c>
      <c r="N116" s="25">
        <f t="shared" si="9"/>
        <v>1099405.816</v>
      </c>
      <c r="O116" s="25"/>
    </row>
    <row r="117" ht="15.75" customHeight="1">
      <c r="A117" s="69">
        <v>42481.0</v>
      </c>
      <c r="B117" s="34">
        <v>13.736298</v>
      </c>
      <c r="C117" s="28">
        <f t="shared" si="1"/>
        <v>0.21</v>
      </c>
      <c r="D117" s="25">
        <f t="shared" si="2"/>
        <v>2.88462258</v>
      </c>
      <c r="E117" s="25">
        <f t="shared" si="3"/>
        <v>69.23094192</v>
      </c>
      <c r="F117" s="25">
        <f t="shared" si="8"/>
        <v>7430.145705</v>
      </c>
      <c r="G117" s="26">
        <v>0.977233</v>
      </c>
      <c r="H117" s="28">
        <v>1.925</v>
      </c>
      <c r="I117" s="16">
        <v>12.8316</v>
      </c>
      <c r="J117" s="16">
        <f t="shared" si="4"/>
        <v>7.21253061</v>
      </c>
      <c r="K117" s="25">
        <f t="shared" si="5"/>
        <v>390.840404</v>
      </c>
      <c r="L117" s="25">
        <f t="shared" si="6"/>
        <v>26.57003007</v>
      </c>
      <c r="M117" s="25">
        <f t="shared" si="7"/>
        <v>9598.703377</v>
      </c>
      <c r="N117" s="25">
        <f t="shared" si="9"/>
        <v>1109004.519</v>
      </c>
      <c r="O117" s="25"/>
    </row>
    <row r="118" ht="15.75" customHeight="1">
      <c r="A118" s="69">
        <v>42482.0</v>
      </c>
      <c r="B118" s="34">
        <v>14.351827</v>
      </c>
      <c r="C118" s="28">
        <f t="shared" si="1"/>
        <v>0.21</v>
      </c>
      <c r="D118" s="25">
        <f t="shared" si="2"/>
        <v>3.01388367</v>
      </c>
      <c r="E118" s="25">
        <f t="shared" si="3"/>
        <v>72.33320808</v>
      </c>
      <c r="F118" s="25">
        <f t="shared" si="8"/>
        <v>7502.478913</v>
      </c>
      <c r="G118" s="26">
        <v>0.980429</v>
      </c>
      <c r="H118" s="28">
        <v>1.967</v>
      </c>
      <c r="I118" s="16">
        <v>12.814</v>
      </c>
      <c r="J118" s="16">
        <f t="shared" si="4"/>
        <v>7.710718978</v>
      </c>
      <c r="K118" s="25">
        <f t="shared" si="5"/>
        <v>383.2196402</v>
      </c>
      <c r="L118" s="25">
        <f t="shared" si="6"/>
        <v>28.3126961</v>
      </c>
      <c r="M118" s="25">
        <f t="shared" si="7"/>
        <v>9380.86426</v>
      </c>
      <c r="N118" s="25">
        <f t="shared" si="9"/>
        <v>1118385.383</v>
      </c>
      <c r="O118" s="25"/>
    </row>
    <row r="119" ht="15.75" customHeight="1">
      <c r="A119" s="69">
        <v>42483.0</v>
      </c>
      <c r="B119" s="34">
        <v>13.715881</v>
      </c>
      <c r="C119" s="28">
        <f t="shared" si="1"/>
        <v>0.21</v>
      </c>
      <c r="D119" s="25">
        <f t="shared" si="2"/>
        <v>2.88033501</v>
      </c>
      <c r="E119" s="25">
        <f t="shared" si="3"/>
        <v>69.12804024</v>
      </c>
      <c r="F119" s="25">
        <f t="shared" si="8"/>
        <v>7571.606954</v>
      </c>
      <c r="G119" s="26">
        <v>1.04</v>
      </c>
      <c r="H119" s="28">
        <v>2.054</v>
      </c>
      <c r="I119" s="16">
        <v>12.7964</v>
      </c>
      <c r="J119" s="16">
        <f t="shared" si="4"/>
        <v>7.705563167</v>
      </c>
      <c r="K119" s="25">
        <f t="shared" si="5"/>
        <v>388.7513924</v>
      </c>
      <c r="L119" s="25">
        <f t="shared" si="6"/>
        <v>26.67310327</v>
      </c>
      <c r="M119" s="25">
        <f t="shared" si="7"/>
        <v>8971.185979</v>
      </c>
      <c r="N119" s="25">
        <f t="shared" si="9"/>
        <v>1127356.569</v>
      </c>
      <c r="O119" s="25"/>
    </row>
    <row r="120" ht="15.75" customHeight="1">
      <c r="A120" s="69">
        <v>42484.0</v>
      </c>
      <c r="B120" s="34">
        <v>13.582829</v>
      </c>
      <c r="C120" s="28">
        <f t="shared" si="1"/>
        <v>0.21</v>
      </c>
      <c r="D120" s="25">
        <f t="shared" si="2"/>
        <v>2.85239409</v>
      </c>
      <c r="E120" s="25">
        <f t="shared" si="3"/>
        <v>68.45745816</v>
      </c>
      <c r="F120" s="25">
        <f t="shared" si="8"/>
        <v>7640.064412</v>
      </c>
      <c r="G120" s="26">
        <v>1.01</v>
      </c>
      <c r="H120" s="28">
        <v>1.992</v>
      </c>
      <c r="I120" s="16">
        <v>12.7788</v>
      </c>
      <c r="J120" s="16">
        <f t="shared" si="4"/>
        <v>7.410671095</v>
      </c>
      <c r="K120" s="25">
        <f t="shared" si="5"/>
        <v>388.7526506</v>
      </c>
      <c r="L120" s="25">
        <f t="shared" si="6"/>
        <v>26.41427321</v>
      </c>
      <c r="M120" s="25">
        <f t="shared" si="7"/>
        <v>9237.686747</v>
      </c>
      <c r="N120" s="25">
        <f t="shared" si="9"/>
        <v>1136594.256</v>
      </c>
      <c r="O120" s="25"/>
    </row>
    <row r="121" ht="15.75" customHeight="1">
      <c r="A121" s="69">
        <v>42485.0</v>
      </c>
      <c r="B121" s="34">
        <v>13.654825</v>
      </c>
      <c r="C121" s="28">
        <f t="shared" si="1"/>
        <v>0.21</v>
      </c>
      <c r="D121" s="25">
        <f t="shared" si="2"/>
        <v>2.86751325</v>
      </c>
      <c r="E121" s="25">
        <f t="shared" si="3"/>
        <v>68.820318</v>
      </c>
      <c r="F121" s="25">
        <f t="shared" si="8"/>
        <v>7708.88473</v>
      </c>
      <c r="G121" s="26">
        <v>0.953362</v>
      </c>
      <c r="H121" s="28">
        <v>2.054</v>
      </c>
      <c r="I121" s="16">
        <v>12.7613</v>
      </c>
      <c r="J121" s="16">
        <f t="shared" si="4"/>
        <v>7.692361822</v>
      </c>
      <c r="K121" s="25">
        <f t="shared" si="5"/>
        <v>355.3886609</v>
      </c>
      <c r="L121" s="25">
        <f t="shared" si="6"/>
        <v>29.04720616</v>
      </c>
      <c r="M121" s="25">
        <f t="shared" si="7"/>
        <v>8946.578384</v>
      </c>
      <c r="N121" s="25">
        <f t="shared" si="9"/>
        <v>1145540.835</v>
      </c>
      <c r="O121" s="25"/>
    </row>
    <row r="122" ht="15.75" customHeight="1">
      <c r="A122" s="69">
        <v>42486.0</v>
      </c>
      <c r="B122" s="34">
        <v>13.393056</v>
      </c>
      <c r="C122" s="28">
        <f t="shared" si="1"/>
        <v>0.21</v>
      </c>
      <c r="D122" s="25">
        <f t="shared" si="2"/>
        <v>2.81254176</v>
      </c>
      <c r="E122" s="25">
        <f t="shared" si="3"/>
        <v>67.50100224</v>
      </c>
      <c r="F122" s="25">
        <f t="shared" si="8"/>
        <v>7776.385732</v>
      </c>
      <c r="G122" s="26">
        <v>0.884295</v>
      </c>
      <c r="H122" s="28">
        <v>2.008</v>
      </c>
      <c r="I122" s="16">
        <v>12.7438</v>
      </c>
      <c r="J122" s="16">
        <f t="shared" si="4"/>
        <v>7.386054204</v>
      </c>
      <c r="K122" s="25">
        <f t="shared" si="5"/>
        <v>336.7314329</v>
      </c>
      <c r="L122" s="25">
        <f t="shared" si="6"/>
        <v>30.06891946</v>
      </c>
      <c r="M122" s="25">
        <f t="shared" si="7"/>
        <v>9138.98008</v>
      </c>
      <c r="N122" s="25">
        <f t="shared" si="9"/>
        <v>1154679.815</v>
      </c>
      <c r="O122" s="25"/>
    </row>
    <row r="123" ht="15.75" customHeight="1">
      <c r="A123" s="69">
        <v>42487.0</v>
      </c>
      <c r="B123" s="34">
        <v>12.289891</v>
      </c>
      <c r="C123" s="28">
        <f t="shared" si="1"/>
        <v>0.21</v>
      </c>
      <c r="D123" s="25">
        <f t="shared" si="2"/>
        <v>2.58087711</v>
      </c>
      <c r="E123" s="25">
        <f t="shared" si="3"/>
        <v>61.94105064</v>
      </c>
      <c r="F123" s="25">
        <f t="shared" si="8"/>
        <v>7838.326783</v>
      </c>
      <c r="G123" s="26">
        <v>0.941531</v>
      </c>
      <c r="H123" s="28">
        <v>2.118</v>
      </c>
      <c r="I123" s="16">
        <v>12.7263</v>
      </c>
      <c r="J123" s="16">
        <f t="shared" si="4"/>
        <v>7.158794149</v>
      </c>
      <c r="K123" s="25">
        <f t="shared" si="5"/>
        <v>339.4392625</v>
      </c>
      <c r="L123" s="25">
        <f t="shared" si="6"/>
        <v>27.3720769</v>
      </c>
      <c r="M123" s="25">
        <f t="shared" si="7"/>
        <v>8652.441926</v>
      </c>
      <c r="N123" s="25">
        <f t="shared" si="9"/>
        <v>1163332.257</v>
      </c>
      <c r="O123" s="25"/>
    </row>
    <row r="124" ht="15.75" customHeight="1">
      <c r="A124" s="69">
        <v>42488.0</v>
      </c>
      <c r="B124" s="34">
        <v>12.268968</v>
      </c>
      <c r="C124" s="28">
        <f t="shared" si="1"/>
        <v>0.21</v>
      </c>
      <c r="D124" s="25">
        <f t="shared" si="2"/>
        <v>2.57648328</v>
      </c>
      <c r="E124" s="25">
        <f t="shared" si="3"/>
        <v>61.83559872</v>
      </c>
      <c r="F124" s="25">
        <f t="shared" si="8"/>
        <v>7900.162381</v>
      </c>
      <c r="G124" s="26">
        <v>0.904794</v>
      </c>
      <c r="H124" s="28">
        <v>1.983</v>
      </c>
      <c r="I124" s="16">
        <v>12.7088</v>
      </c>
      <c r="J124" s="16">
        <f t="shared" si="4"/>
        <v>6.700299981</v>
      </c>
      <c r="K124" s="25">
        <f t="shared" si="5"/>
        <v>347.9227228</v>
      </c>
      <c r="L124" s="25">
        <f t="shared" si="6"/>
        <v>26.65919528</v>
      </c>
      <c r="M124" s="25">
        <f t="shared" si="7"/>
        <v>9228.780635</v>
      </c>
      <c r="N124" s="25">
        <f t="shared" si="9"/>
        <v>1172561.037</v>
      </c>
      <c r="O124" s="25"/>
    </row>
    <row r="125" ht="15.75" customHeight="1">
      <c r="A125" s="69">
        <v>42489.0</v>
      </c>
      <c r="B125" s="34">
        <v>13.502645</v>
      </c>
      <c r="C125" s="28">
        <f t="shared" si="1"/>
        <v>0.21</v>
      </c>
      <c r="D125" s="25">
        <f t="shared" si="2"/>
        <v>2.83555545</v>
      </c>
      <c r="E125" s="25">
        <f t="shared" si="3"/>
        <v>68.0533308</v>
      </c>
      <c r="F125" s="25">
        <f t="shared" si="8"/>
        <v>7968.215712</v>
      </c>
      <c r="G125" s="26">
        <v>0.883684</v>
      </c>
      <c r="H125" s="28">
        <v>1.892</v>
      </c>
      <c r="I125" s="16">
        <v>12.6913</v>
      </c>
      <c r="J125" s="16">
        <f t="shared" si="4"/>
        <v>7.045339342</v>
      </c>
      <c r="K125" s="25">
        <f t="shared" si="5"/>
        <v>355.6585227</v>
      </c>
      <c r="L125" s="25">
        <f t="shared" si="6"/>
        <v>28.70168706</v>
      </c>
      <c r="M125" s="25">
        <f t="shared" si="7"/>
        <v>9659.340381</v>
      </c>
      <c r="N125" s="25">
        <f t="shared" si="9"/>
        <v>1182220.378</v>
      </c>
      <c r="O125" s="25"/>
    </row>
    <row r="126" ht="15.75" customHeight="1">
      <c r="A126" s="69">
        <v>42490.0</v>
      </c>
      <c r="B126" s="34">
        <v>15.26493</v>
      </c>
      <c r="C126" s="28">
        <f t="shared" si="1"/>
        <v>0.21</v>
      </c>
      <c r="D126" s="25">
        <f t="shared" si="2"/>
        <v>3.2056353</v>
      </c>
      <c r="E126" s="25">
        <f t="shared" si="3"/>
        <v>76.9352472</v>
      </c>
      <c r="F126" s="25">
        <f t="shared" si="8"/>
        <v>8045.150959</v>
      </c>
      <c r="G126" s="26">
        <v>0.916537</v>
      </c>
      <c r="H126" s="28">
        <v>1.907</v>
      </c>
      <c r="I126" s="16">
        <v>12.6739</v>
      </c>
      <c r="J126" s="16">
        <f t="shared" si="4"/>
        <v>8.039023133</v>
      </c>
      <c r="K126" s="25">
        <f t="shared" si="5"/>
        <v>365.4776597</v>
      </c>
      <c r="L126" s="25">
        <f t="shared" si="6"/>
        <v>31.57590286</v>
      </c>
      <c r="M126" s="25">
        <f t="shared" si="7"/>
        <v>9570.223388</v>
      </c>
      <c r="N126" s="25">
        <f t="shared" si="9"/>
        <v>1191790.601</v>
      </c>
      <c r="O126" s="25"/>
    </row>
    <row r="127" ht="15.75" customHeight="1">
      <c r="A127" s="69">
        <v>42491.0</v>
      </c>
      <c r="B127" s="34">
        <v>13.767622</v>
      </c>
      <c r="C127" s="28">
        <f t="shared" si="1"/>
        <v>0.21</v>
      </c>
      <c r="D127" s="25">
        <f t="shared" si="2"/>
        <v>2.89120062</v>
      </c>
      <c r="E127" s="25">
        <f t="shared" si="3"/>
        <v>69.38881488</v>
      </c>
      <c r="F127" s="25">
        <f t="shared" si="8"/>
        <v>8114.539774</v>
      </c>
      <c r="G127" s="26">
        <v>0.914293</v>
      </c>
      <c r="H127" s="28">
        <v>2.108</v>
      </c>
      <c r="I127" s="16">
        <v>12.6565</v>
      </c>
      <c r="J127" s="16">
        <f t="shared" si="4"/>
        <v>8.025719205</v>
      </c>
      <c r="K127" s="25">
        <f t="shared" si="5"/>
        <v>329.3666799</v>
      </c>
      <c r="L127" s="25">
        <f t="shared" si="6"/>
        <v>31.60101755</v>
      </c>
      <c r="M127" s="25">
        <f t="shared" si="7"/>
        <v>8645.806452</v>
      </c>
      <c r="N127" s="25">
        <f t="shared" si="9"/>
        <v>1200436.407</v>
      </c>
      <c r="O127" s="25"/>
    </row>
    <row r="128" ht="15.75" customHeight="1">
      <c r="A128" s="69">
        <v>42492.0</v>
      </c>
      <c r="B128" s="34">
        <v>13.859931</v>
      </c>
      <c r="C128" s="28">
        <f t="shared" si="1"/>
        <v>0.21</v>
      </c>
      <c r="D128" s="25">
        <f t="shared" si="2"/>
        <v>2.91058551</v>
      </c>
      <c r="E128" s="25">
        <f t="shared" si="3"/>
        <v>69.85405224</v>
      </c>
      <c r="F128" s="25">
        <f t="shared" si="8"/>
        <v>8184.393827</v>
      </c>
      <c r="G128" s="26">
        <v>0.964395</v>
      </c>
      <c r="H128" s="28">
        <v>2.028</v>
      </c>
      <c r="I128" s="16">
        <v>12.6391</v>
      </c>
      <c r="J128" s="16">
        <f t="shared" si="4"/>
        <v>7.783607238</v>
      </c>
      <c r="K128" s="25">
        <f t="shared" si="5"/>
        <v>360.623812</v>
      </c>
      <c r="L128" s="25">
        <f t="shared" si="6"/>
        <v>29.0555074</v>
      </c>
      <c r="M128" s="25">
        <f t="shared" si="7"/>
        <v>8974.508876</v>
      </c>
      <c r="N128" s="25">
        <f t="shared" si="9"/>
        <v>1209410.916</v>
      </c>
      <c r="O128" s="25"/>
    </row>
    <row r="129" ht="15.75" customHeight="1">
      <c r="A129" s="69">
        <v>42493.0</v>
      </c>
      <c r="B129" s="34">
        <v>13.677691</v>
      </c>
      <c r="C129" s="28">
        <f t="shared" si="1"/>
        <v>0.21</v>
      </c>
      <c r="D129" s="25">
        <f t="shared" si="2"/>
        <v>2.87231511</v>
      </c>
      <c r="E129" s="25">
        <f t="shared" si="3"/>
        <v>68.93556264</v>
      </c>
      <c r="F129" s="25">
        <f t="shared" si="8"/>
        <v>8253.329389</v>
      </c>
      <c r="G129" s="26">
        <v>0.908237</v>
      </c>
      <c r="H129" s="28">
        <v>2.031</v>
      </c>
      <c r="I129" s="16">
        <v>12.6218</v>
      </c>
      <c r="J129" s="16">
        <f t="shared" si="4"/>
        <v>7.703169633</v>
      </c>
      <c r="K129" s="25">
        <f t="shared" si="5"/>
        <v>338.6583683</v>
      </c>
      <c r="L129" s="25">
        <f t="shared" si="6"/>
        <v>30.53323161</v>
      </c>
      <c r="M129" s="25">
        <f t="shared" si="7"/>
        <v>8948.986706</v>
      </c>
      <c r="N129" s="25">
        <f t="shared" si="9"/>
        <v>1218359.903</v>
      </c>
      <c r="O129" s="25"/>
    </row>
    <row r="130" ht="15.75" customHeight="1">
      <c r="A130" s="69">
        <v>42494.0</v>
      </c>
      <c r="B130" s="34">
        <v>13.75881</v>
      </c>
      <c r="C130" s="28">
        <f t="shared" si="1"/>
        <v>0.21</v>
      </c>
      <c r="D130" s="25">
        <f t="shared" si="2"/>
        <v>2.8893501</v>
      </c>
      <c r="E130" s="25">
        <f t="shared" si="3"/>
        <v>69.3444024</v>
      </c>
      <c r="F130" s="25">
        <f t="shared" si="8"/>
        <v>8322.673792</v>
      </c>
      <c r="G130" s="26">
        <v>0.916455</v>
      </c>
      <c r="H130" s="28">
        <v>1.902</v>
      </c>
      <c r="I130" s="16">
        <v>12.6044</v>
      </c>
      <c r="J130" s="16">
        <f t="shared" si="4"/>
        <v>7.266700372</v>
      </c>
      <c r="K130" s="25">
        <f t="shared" si="5"/>
        <v>364.3963849</v>
      </c>
      <c r="L130" s="25">
        <f t="shared" si="6"/>
        <v>28.54490547</v>
      </c>
      <c r="M130" s="25">
        <f t="shared" si="7"/>
        <v>9542.763407</v>
      </c>
      <c r="N130" s="25">
        <f t="shared" si="9"/>
        <v>1227902.666</v>
      </c>
      <c r="O130" s="25"/>
    </row>
    <row r="131" ht="15.75" customHeight="1">
      <c r="A131" s="69">
        <v>42495.0</v>
      </c>
      <c r="B131" s="34">
        <v>14.180363</v>
      </c>
      <c r="C131" s="28">
        <f t="shared" si="1"/>
        <v>0.21</v>
      </c>
      <c r="D131" s="25">
        <f t="shared" si="2"/>
        <v>2.97787623</v>
      </c>
      <c r="E131" s="25">
        <f t="shared" si="3"/>
        <v>71.46902952</v>
      </c>
      <c r="F131" s="25">
        <f t="shared" si="8"/>
        <v>8394.142821</v>
      </c>
      <c r="G131" s="26">
        <v>0.906841</v>
      </c>
      <c r="H131" s="28">
        <v>2.02</v>
      </c>
      <c r="I131" s="16">
        <v>12.5871</v>
      </c>
      <c r="J131" s="16">
        <f t="shared" si="4"/>
        <v>7.964913793</v>
      </c>
      <c r="K131" s="25">
        <f t="shared" si="5"/>
        <v>339.0445055</v>
      </c>
      <c r="L131" s="25">
        <f t="shared" si="6"/>
        <v>31.61931326</v>
      </c>
      <c r="M131" s="25">
        <f t="shared" si="7"/>
        <v>8972.982178</v>
      </c>
      <c r="N131" s="25">
        <f t="shared" si="9"/>
        <v>1236875.649</v>
      </c>
      <c r="O131" s="25"/>
    </row>
    <row r="132" ht="15.75" customHeight="1">
      <c r="A132" s="69">
        <v>42496.0</v>
      </c>
      <c r="B132" s="34">
        <v>13.240355</v>
      </c>
      <c r="C132" s="28">
        <f t="shared" si="1"/>
        <v>0.21</v>
      </c>
      <c r="D132" s="25">
        <f t="shared" si="2"/>
        <v>2.78047455</v>
      </c>
      <c r="E132" s="25">
        <f t="shared" si="3"/>
        <v>66.7313892</v>
      </c>
      <c r="F132" s="25">
        <f t="shared" si="8"/>
        <v>8460.87421</v>
      </c>
      <c r="G132" s="26">
        <v>0.877466</v>
      </c>
      <c r="H132" s="28">
        <v>2.111</v>
      </c>
      <c r="I132" s="16">
        <v>12.5698</v>
      </c>
      <c r="J132" s="16">
        <f t="shared" si="4"/>
        <v>7.782650712</v>
      </c>
      <c r="K132" s="25">
        <f t="shared" si="5"/>
        <v>313.4885493</v>
      </c>
      <c r="L132" s="25">
        <f t="shared" si="6"/>
        <v>31.93006061</v>
      </c>
      <c r="M132" s="25">
        <f t="shared" si="7"/>
        <v>8574.37802</v>
      </c>
      <c r="N132" s="25">
        <f t="shared" si="9"/>
        <v>1245450.027</v>
      </c>
      <c r="O132" s="25"/>
    </row>
    <row r="133" ht="15.75" customHeight="1">
      <c r="A133" s="69">
        <v>42497.0</v>
      </c>
      <c r="B133" s="34">
        <v>14.122949</v>
      </c>
      <c r="C133" s="28">
        <f t="shared" si="1"/>
        <v>0.21</v>
      </c>
      <c r="D133" s="25">
        <f t="shared" si="2"/>
        <v>2.96581929</v>
      </c>
      <c r="E133" s="25">
        <f t="shared" si="3"/>
        <v>71.17966296</v>
      </c>
      <c r="F133" s="25">
        <f t="shared" si="8"/>
        <v>8532.053873</v>
      </c>
      <c r="G133" s="26">
        <v>0.880058</v>
      </c>
      <c r="H133" s="28">
        <v>1.905</v>
      </c>
      <c r="I133" s="16">
        <v>12.5526</v>
      </c>
      <c r="J133" s="16">
        <f t="shared" si="4"/>
        <v>7.501614204</v>
      </c>
      <c r="K133" s="25">
        <f t="shared" si="5"/>
        <v>347.9375134</v>
      </c>
      <c r="L133" s="25">
        <f t="shared" si="6"/>
        <v>30.68639923</v>
      </c>
      <c r="M133" s="25">
        <f t="shared" si="7"/>
        <v>9488.579528</v>
      </c>
      <c r="N133" s="25">
        <f t="shared" si="9"/>
        <v>1254938.606</v>
      </c>
      <c r="O133" s="25"/>
    </row>
    <row r="134" ht="15.75" customHeight="1">
      <c r="A134" s="69">
        <v>42498.0</v>
      </c>
      <c r="B134" s="34">
        <v>14.761483</v>
      </c>
      <c r="C134" s="28">
        <f t="shared" si="1"/>
        <v>0.21</v>
      </c>
      <c r="D134" s="25">
        <f t="shared" si="2"/>
        <v>3.09991143</v>
      </c>
      <c r="E134" s="25">
        <f t="shared" si="3"/>
        <v>74.39787432</v>
      </c>
      <c r="F134" s="25">
        <f t="shared" si="8"/>
        <v>8606.451748</v>
      </c>
      <c r="G134" s="26">
        <v>0.850586</v>
      </c>
      <c r="H134" s="28">
        <v>1.997</v>
      </c>
      <c r="I134" s="16">
        <v>12.5353</v>
      </c>
      <c r="J134" s="16">
        <f t="shared" si="4"/>
        <v>8.230787092</v>
      </c>
      <c r="K134" s="25">
        <f t="shared" si="5"/>
        <v>320.3510471</v>
      </c>
      <c r="L134" s="25">
        <f t="shared" si="6"/>
        <v>34.83578795</v>
      </c>
      <c r="M134" s="25">
        <f t="shared" si="7"/>
        <v>9038.974462</v>
      </c>
      <c r="N134" s="25">
        <f t="shared" si="9"/>
        <v>1263977.581</v>
      </c>
      <c r="O134" s="25"/>
    </row>
    <row r="135" ht="15.75" customHeight="1">
      <c r="A135" s="69">
        <v>42499.0</v>
      </c>
      <c r="B135" s="34">
        <v>13.865265</v>
      </c>
      <c r="C135" s="28">
        <f t="shared" si="1"/>
        <v>0.21</v>
      </c>
      <c r="D135" s="25">
        <f t="shared" si="2"/>
        <v>2.91170565</v>
      </c>
      <c r="E135" s="25">
        <f t="shared" si="3"/>
        <v>69.8809356</v>
      </c>
      <c r="F135" s="25">
        <f t="shared" si="8"/>
        <v>8676.332683</v>
      </c>
      <c r="G135" s="26">
        <v>0.825393</v>
      </c>
      <c r="H135" s="28">
        <v>2.093</v>
      </c>
      <c r="I135" s="16">
        <v>12.5181</v>
      </c>
      <c r="J135" s="16">
        <f t="shared" si="4"/>
        <v>8.113851044</v>
      </c>
      <c r="K135" s="25">
        <f t="shared" si="5"/>
        <v>296.197385</v>
      </c>
      <c r="L135" s="25">
        <f t="shared" si="6"/>
        <v>35.38903742</v>
      </c>
      <c r="M135" s="25">
        <f t="shared" si="7"/>
        <v>8612.548495</v>
      </c>
      <c r="N135" s="25">
        <f t="shared" si="9"/>
        <v>1272590.129</v>
      </c>
      <c r="O135" s="25"/>
    </row>
    <row r="136" ht="15.75" customHeight="1">
      <c r="A136" s="69">
        <v>42500.0</v>
      </c>
      <c r="B136" s="34">
        <v>14.201332</v>
      </c>
      <c r="C136" s="28">
        <f t="shared" si="1"/>
        <v>0.21</v>
      </c>
      <c r="D136" s="25">
        <f t="shared" si="2"/>
        <v>2.98227972</v>
      </c>
      <c r="E136" s="25">
        <f t="shared" si="3"/>
        <v>71.57471328</v>
      </c>
      <c r="F136" s="25">
        <f t="shared" si="8"/>
        <v>8747.907396</v>
      </c>
      <c r="G136" s="26">
        <v>0.829463</v>
      </c>
      <c r="H136" s="28">
        <v>1.975</v>
      </c>
      <c r="I136" s="16">
        <v>12.5009</v>
      </c>
      <c r="J136" s="16">
        <f t="shared" si="4"/>
        <v>7.852771196</v>
      </c>
      <c r="K136" s="25">
        <f t="shared" si="5"/>
        <v>315.0086284</v>
      </c>
      <c r="L136" s="25">
        <f t="shared" si="6"/>
        <v>34.08226323</v>
      </c>
      <c r="M136" s="25">
        <f t="shared" si="7"/>
        <v>9114.580253</v>
      </c>
      <c r="N136" s="25">
        <f t="shared" si="9"/>
        <v>1281704.709</v>
      </c>
      <c r="O136" s="25"/>
    </row>
    <row r="137" ht="15.75" customHeight="1">
      <c r="A137" s="69">
        <v>42501.0</v>
      </c>
      <c r="B137" s="34">
        <v>13.855277</v>
      </c>
      <c r="C137" s="28">
        <f t="shared" si="1"/>
        <v>0.21</v>
      </c>
      <c r="D137" s="25">
        <f t="shared" si="2"/>
        <v>2.90960817</v>
      </c>
      <c r="E137" s="25">
        <f t="shared" si="3"/>
        <v>69.83059608</v>
      </c>
      <c r="F137" s="25">
        <f t="shared" si="8"/>
        <v>8817.737993</v>
      </c>
      <c r="G137" s="26">
        <v>0.85971</v>
      </c>
      <c r="H137" s="28">
        <v>2.034</v>
      </c>
      <c r="I137" s="16">
        <v>12.4838</v>
      </c>
      <c r="J137" s="16">
        <f t="shared" si="4"/>
        <v>7.901097179</v>
      </c>
      <c r="K137" s="25">
        <f t="shared" si="5"/>
        <v>316.5913775</v>
      </c>
      <c r="L137" s="25">
        <f t="shared" si="6"/>
        <v>33.08551703</v>
      </c>
      <c r="M137" s="25">
        <f t="shared" si="7"/>
        <v>8838.088496</v>
      </c>
      <c r="N137" s="25">
        <f t="shared" si="9"/>
        <v>1290542.798</v>
      </c>
      <c r="O137" s="25"/>
    </row>
    <row r="138" ht="15.75" customHeight="1">
      <c r="A138" s="69">
        <v>42502.0</v>
      </c>
      <c r="B138" s="34">
        <v>13.344389</v>
      </c>
      <c r="C138" s="28">
        <f t="shared" si="1"/>
        <v>0.21</v>
      </c>
      <c r="D138" s="25">
        <f t="shared" si="2"/>
        <v>2.80232169</v>
      </c>
      <c r="E138" s="25">
        <f t="shared" si="3"/>
        <v>67.25572056</v>
      </c>
      <c r="F138" s="25">
        <f t="shared" si="8"/>
        <v>8884.993713</v>
      </c>
      <c r="G138" s="26">
        <v>0.875668</v>
      </c>
      <c r="H138" s="28">
        <v>2.022</v>
      </c>
      <c r="I138" s="16">
        <v>12.4666</v>
      </c>
      <c r="J138" s="16">
        <f t="shared" si="4"/>
        <v>7.575300479</v>
      </c>
      <c r="K138" s="25">
        <f t="shared" si="5"/>
        <v>323.9347979</v>
      </c>
      <c r="L138" s="25">
        <f t="shared" si="6"/>
        <v>31.14317495</v>
      </c>
      <c r="M138" s="25">
        <f t="shared" si="7"/>
        <v>8878.290801</v>
      </c>
      <c r="N138" s="25">
        <f t="shared" si="9"/>
        <v>1299421.089</v>
      </c>
      <c r="O138" s="25"/>
    </row>
    <row r="139" ht="15.75" customHeight="1">
      <c r="A139" s="69">
        <v>42503.0</v>
      </c>
      <c r="B139" s="34">
        <v>14.200626</v>
      </c>
      <c r="C139" s="28">
        <f t="shared" si="1"/>
        <v>0.21</v>
      </c>
      <c r="D139" s="25">
        <f t="shared" si="2"/>
        <v>2.98213146</v>
      </c>
      <c r="E139" s="25">
        <f t="shared" si="3"/>
        <v>71.57115504</v>
      </c>
      <c r="F139" s="25">
        <f t="shared" si="8"/>
        <v>8956.564868</v>
      </c>
      <c r="G139" s="26">
        <v>0.847763</v>
      </c>
      <c r="H139" s="28">
        <v>1.97</v>
      </c>
      <c r="I139" s="16">
        <v>12.4495</v>
      </c>
      <c r="J139" s="16">
        <f t="shared" si="4"/>
        <v>7.864839252</v>
      </c>
      <c r="K139" s="25">
        <f t="shared" si="5"/>
        <v>321.4484914</v>
      </c>
      <c r="L139" s="25">
        <f t="shared" si="6"/>
        <v>33.39780258</v>
      </c>
      <c r="M139" s="25">
        <f t="shared" si="7"/>
        <v>9100.142132</v>
      </c>
      <c r="N139" s="25">
        <f t="shared" si="9"/>
        <v>1308521.231</v>
      </c>
      <c r="O139" s="25"/>
    </row>
    <row r="140" ht="15.75" customHeight="1">
      <c r="A140" s="69">
        <v>42504.0</v>
      </c>
      <c r="B140" s="34">
        <v>13.272997</v>
      </c>
      <c r="C140" s="28">
        <f t="shared" si="1"/>
        <v>0.21</v>
      </c>
      <c r="D140" s="25">
        <f t="shared" si="2"/>
        <v>2.78732937</v>
      </c>
      <c r="E140" s="25">
        <f t="shared" si="3"/>
        <v>66.89590488</v>
      </c>
      <c r="F140" s="25">
        <f t="shared" si="8"/>
        <v>9023.460773</v>
      </c>
      <c r="G140" s="26">
        <v>0.838895</v>
      </c>
      <c r="H140" s="28">
        <v>2.003</v>
      </c>
      <c r="I140" s="16">
        <v>12.4324</v>
      </c>
      <c r="J140" s="16">
        <f t="shared" si="4"/>
        <v>7.484503834</v>
      </c>
      <c r="K140" s="25">
        <f t="shared" si="5"/>
        <v>312.4157224</v>
      </c>
      <c r="L140" s="25">
        <f t="shared" si="6"/>
        <v>32.11869638</v>
      </c>
      <c r="M140" s="25">
        <f t="shared" si="7"/>
        <v>8937.921118</v>
      </c>
      <c r="N140" s="25">
        <f t="shared" si="9"/>
        <v>1317459.152</v>
      </c>
      <c r="O140" s="25"/>
    </row>
    <row r="141" ht="15.75" customHeight="1">
      <c r="A141" s="69">
        <v>42505.0</v>
      </c>
      <c r="B141" s="34">
        <v>14.570827</v>
      </c>
      <c r="C141" s="28">
        <f t="shared" si="1"/>
        <v>0.21</v>
      </c>
      <c r="D141" s="25">
        <f t="shared" si="2"/>
        <v>3.05987367</v>
      </c>
      <c r="E141" s="25">
        <f t="shared" si="3"/>
        <v>73.43696808</v>
      </c>
      <c r="F141" s="25">
        <f t="shared" si="8"/>
        <v>9096.897741</v>
      </c>
      <c r="G141" s="26">
        <v>0.823823</v>
      </c>
      <c r="H141" s="28">
        <v>1.91</v>
      </c>
      <c r="I141" s="16">
        <v>12.4153</v>
      </c>
      <c r="J141" s="16">
        <f t="shared" si="4"/>
        <v>7.845640339</v>
      </c>
      <c r="K141" s="25">
        <f t="shared" si="5"/>
        <v>321.2987338</v>
      </c>
      <c r="L141" s="25">
        <f t="shared" si="6"/>
        <v>34.28443394</v>
      </c>
      <c r="M141" s="25">
        <f t="shared" si="7"/>
        <v>9360.226178</v>
      </c>
      <c r="N141" s="25">
        <f t="shared" si="9"/>
        <v>1326819.378</v>
      </c>
      <c r="O141" s="25"/>
    </row>
    <row r="142" ht="15.75" customHeight="1">
      <c r="A142" s="69">
        <v>42506.0</v>
      </c>
      <c r="B142" s="34">
        <v>15.336182</v>
      </c>
      <c r="C142" s="28">
        <f t="shared" si="1"/>
        <v>0.21</v>
      </c>
      <c r="D142" s="25">
        <f t="shared" si="2"/>
        <v>3.22059822</v>
      </c>
      <c r="E142" s="25">
        <f t="shared" si="3"/>
        <v>77.29435728</v>
      </c>
      <c r="F142" s="25">
        <f t="shared" si="8"/>
        <v>9174.192098</v>
      </c>
      <c r="G142" s="26">
        <v>0.818356</v>
      </c>
      <c r="H142" s="28">
        <v>1.994</v>
      </c>
      <c r="I142" s="16">
        <v>12.3983</v>
      </c>
      <c r="J142" s="16">
        <f t="shared" si="4"/>
        <v>8.63273305</v>
      </c>
      <c r="K142" s="25">
        <f t="shared" si="5"/>
        <v>305.3026037</v>
      </c>
      <c r="L142" s="25">
        <f t="shared" si="6"/>
        <v>37.97594077</v>
      </c>
      <c r="M142" s="25">
        <f t="shared" si="7"/>
        <v>8953.636911</v>
      </c>
      <c r="N142" s="25">
        <f t="shared" si="9"/>
        <v>1335773.015</v>
      </c>
      <c r="O142" s="25"/>
    </row>
    <row r="143" ht="15.75" customHeight="1">
      <c r="A143" s="69">
        <v>42507.0</v>
      </c>
      <c r="B143" s="34">
        <v>14.487102</v>
      </c>
      <c r="C143" s="28">
        <f t="shared" si="1"/>
        <v>0.21</v>
      </c>
      <c r="D143" s="25">
        <f t="shared" si="2"/>
        <v>3.04229142</v>
      </c>
      <c r="E143" s="25">
        <f t="shared" si="3"/>
        <v>73.01499408</v>
      </c>
      <c r="F143" s="25">
        <f t="shared" si="8"/>
        <v>9247.207092</v>
      </c>
      <c r="G143" s="26">
        <v>0.813343</v>
      </c>
      <c r="H143" s="28">
        <v>2.043</v>
      </c>
      <c r="I143" s="16">
        <v>12.3813</v>
      </c>
      <c r="J143" s="16">
        <f t="shared" si="4"/>
        <v>8.366651551</v>
      </c>
      <c r="K143" s="25">
        <f t="shared" si="5"/>
        <v>295.7487132</v>
      </c>
      <c r="L143" s="25">
        <f t="shared" si="6"/>
        <v>37.03227984</v>
      </c>
      <c r="M143" s="25">
        <f t="shared" si="7"/>
        <v>8726.907489</v>
      </c>
      <c r="N143" s="25">
        <f t="shared" si="9"/>
        <v>1344499.922</v>
      </c>
      <c r="O143" s="25"/>
    </row>
    <row r="144" ht="15.75" customHeight="1">
      <c r="A144" s="69">
        <v>42508.0</v>
      </c>
      <c r="B144" s="34">
        <v>13.765745</v>
      </c>
      <c r="C144" s="28">
        <f t="shared" si="1"/>
        <v>0.21</v>
      </c>
      <c r="D144" s="25">
        <f t="shared" si="2"/>
        <v>2.89080645</v>
      </c>
      <c r="E144" s="25">
        <f t="shared" si="3"/>
        <v>69.3793548</v>
      </c>
      <c r="F144" s="25">
        <f t="shared" si="8"/>
        <v>9316.586447</v>
      </c>
      <c r="G144" s="26">
        <v>0.840542</v>
      </c>
      <c r="H144" s="28">
        <v>2.069</v>
      </c>
      <c r="I144" s="16">
        <v>12.3643</v>
      </c>
      <c r="J144" s="16">
        <f t="shared" si="4"/>
        <v>8.062295675</v>
      </c>
      <c r="K144" s="25">
        <f t="shared" si="5"/>
        <v>301.383667</v>
      </c>
      <c r="L144" s="25">
        <f t="shared" si="6"/>
        <v>34.53041541</v>
      </c>
      <c r="M144" s="25">
        <f t="shared" si="7"/>
        <v>8605.409377</v>
      </c>
      <c r="N144" s="25">
        <f t="shared" si="9"/>
        <v>1353105.332</v>
      </c>
      <c r="O144" s="25"/>
    </row>
    <row r="145" ht="15.75" customHeight="1">
      <c r="A145" s="69">
        <v>42509.0</v>
      </c>
      <c r="B145" s="34">
        <v>14.13286</v>
      </c>
      <c r="C145" s="28">
        <f t="shared" si="1"/>
        <v>0.21</v>
      </c>
      <c r="D145" s="25">
        <f t="shared" si="2"/>
        <v>2.9679006</v>
      </c>
      <c r="E145" s="25">
        <f t="shared" si="3"/>
        <v>71.2296144</v>
      </c>
      <c r="F145" s="25">
        <f t="shared" si="8"/>
        <v>9387.816062</v>
      </c>
      <c r="G145" s="26">
        <v>0.853595</v>
      </c>
      <c r="H145" s="28">
        <v>2.006</v>
      </c>
      <c r="I145" s="16">
        <v>12.3473</v>
      </c>
      <c r="J145" s="16">
        <f t="shared" si="4"/>
        <v>8.036316447</v>
      </c>
      <c r="K145" s="25">
        <f t="shared" si="5"/>
        <v>315.2420801</v>
      </c>
      <c r="L145" s="25">
        <f t="shared" si="6"/>
        <v>33.89281709</v>
      </c>
      <c r="M145" s="25">
        <f t="shared" si="7"/>
        <v>8863.465603</v>
      </c>
      <c r="N145" s="25">
        <f t="shared" si="9"/>
        <v>1361968.797</v>
      </c>
      <c r="O145" s="25"/>
    </row>
    <row r="146" ht="15.75" customHeight="1">
      <c r="A146" s="69">
        <v>42510.0</v>
      </c>
      <c r="B146" s="34">
        <v>14.390669</v>
      </c>
      <c r="C146" s="28">
        <f t="shared" si="1"/>
        <v>0.21</v>
      </c>
      <c r="D146" s="25">
        <f t="shared" si="2"/>
        <v>3.02204049</v>
      </c>
      <c r="E146" s="25">
        <f t="shared" si="3"/>
        <v>72.52897176</v>
      </c>
      <c r="F146" s="25">
        <f t="shared" si="8"/>
        <v>9460.345033</v>
      </c>
      <c r="G146" s="26">
        <v>0.942222</v>
      </c>
      <c r="H146" s="28">
        <v>1.965</v>
      </c>
      <c r="I146" s="16">
        <v>12.3303</v>
      </c>
      <c r="J146" s="16">
        <f t="shared" si="4"/>
        <v>8.026716791</v>
      </c>
      <c r="K146" s="25">
        <f t="shared" si="5"/>
        <v>354.7444252</v>
      </c>
      <c r="L146" s="25">
        <f t="shared" si="6"/>
        <v>30.66812327</v>
      </c>
      <c r="M146" s="25">
        <f t="shared" si="7"/>
        <v>9035.945038</v>
      </c>
      <c r="N146" s="25">
        <f t="shared" si="9"/>
        <v>1371004.743</v>
      </c>
      <c r="O146" s="25"/>
    </row>
    <row r="147" ht="15.75" customHeight="1">
      <c r="A147" s="69">
        <v>42511.0</v>
      </c>
      <c r="B147" s="34">
        <v>13.300941</v>
      </c>
      <c r="C147" s="28">
        <f t="shared" si="1"/>
        <v>0.21</v>
      </c>
      <c r="D147" s="25">
        <f t="shared" si="2"/>
        <v>2.79319761</v>
      </c>
      <c r="E147" s="25">
        <f t="shared" si="3"/>
        <v>67.03674264</v>
      </c>
      <c r="F147" s="25">
        <f t="shared" si="8"/>
        <v>9527.381776</v>
      </c>
      <c r="G147" s="26">
        <v>0.975433</v>
      </c>
      <c r="H147" s="28">
        <v>2.045</v>
      </c>
      <c r="I147" s="16">
        <v>12.3134</v>
      </c>
      <c r="J147" s="16">
        <f t="shared" si="4"/>
        <v>7.731535174</v>
      </c>
      <c r="K147" s="25">
        <f t="shared" si="5"/>
        <v>352.3979473</v>
      </c>
      <c r="L147" s="25">
        <f t="shared" si="6"/>
        <v>28.53453454</v>
      </c>
      <c r="M147" s="25">
        <f t="shared" si="7"/>
        <v>8670.560391</v>
      </c>
      <c r="N147" s="25">
        <f t="shared" si="9"/>
        <v>1379675.303</v>
      </c>
      <c r="O147" s="25"/>
    </row>
    <row r="148" ht="15.75" customHeight="1">
      <c r="A148" s="69">
        <v>42512.0</v>
      </c>
      <c r="B148" s="34">
        <v>14.106245</v>
      </c>
      <c r="C148" s="28">
        <f t="shared" si="1"/>
        <v>0.21</v>
      </c>
      <c r="D148" s="25">
        <f t="shared" si="2"/>
        <v>2.96231145</v>
      </c>
      <c r="E148" s="25">
        <f t="shared" si="3"/>
        <v>71.0954748</v>
      </c>
      <c r="F148" s="25">
        <f t="shared" si="8"/>
        <v>9598.477251</v>
      </c>
      <c r="G148" s="26">
        <v>0.938764</v>
      </c>
      <c r="H148" s="28">
        <v>1.983</v>
      </c>
      <c r="I148" s="16">
        <v>12.2965</v>
      </c>
      <c r="J148" s="16">
        <f t="shared" si="4"/>
        <v>7.961972384</v>
      </c>
      <c r="K148" s="25">
        <f t="shared" si="5"/>
        <v>349.2741763</v>
      </c>
      <c r="L148" s="25">
        <f t="shared" si="6"/>
        <v>30.53280759</v>
      </c>
      <c r="M148" s="25">
        <f t="shared" si="7"/>
        <v>8929.379728</v>
      </c>
      <c r="N148" s="25">
        <f t="shared" si="9"/>
        <v>1388604.683</v>
      </c>
      <c r="O148" s="25"/>
    </row>
    <row r="149" ht="15.75" customHeight="1">
      <c r="A149" s="69">
        <v>42513.0</v>
      </c>
      <c r="B149" s="34">
        <v>13.675413</v>
      </c>
      <c r="C149" s="28">
        <f t="shared" si="1"/>
        <v>0.21</v>
      </c>
      <c r="D149" s="25">
        <f t="shared" si="2"/>
        <v>2.87183673</v>
      </c>
      <c r="E149" s="25">
        <f t="shared" si="3"/>
        <v>68.92408152</v>
      </c>
      <c r="F149" s="25">
        <f t="shared" si="8"/>
        <v>9667.401332</v>
      </c>
      <c r="G149" s="26">
        <v>0.91473</v>
      </c>
      <c r="H149" s="28">
        <v>2.017</v>
      </c>
      <c r="I149" s="16">
        <v>12.2796</v>
      </c>
      <c r="J149" s="16">
        <f t="shared" si="4"/>
        <v>7.861948115</v>
      </c>
      <c r="K149" s="25">
        <f t="shared" si="5"/>
        <v>334.1354043</v>
      </c>
      <c r="L149" s="25">
        <f t="shared" si="6"/>
        <v>30.94138512</v>
      </c>
      <c r="M149" s="25">
        <f t="shared" si="7"/>
        <v>8766.794249</v>
      </c>
      <c r="N149" s="25">
        <f t="shared" si="9"/>
        <v>1397371.477</v>
      </c>
      <c r="O149" s="25"/>
    </row>
    <row r="150" ht="15.75" customHeight="1">
      <c r="A150" s="69">
        <v>42514.0</v>
      </c>
      <c r="B150" s="34">
        <v>14.121829</v>
      </c>
      <c r="C150" s="28">
        <f t="shared" si="1"/>
        <v>0.21</v>
      </c>
      <c r="D150" s="25">
        <f t="shared" si="2"/>
        <v>2.96558409</v>
      </c>
      <c r="E150" s="25">
        <f t="shared" si="3"/>
        <v>71.17401816</v>
      </c>
      <c r="F150" s="25">
        <f t="shared" si="8"/>
        <v>9738.575351</v>
      </c>
      <c r="G150" s="26">
        <v>0.901127</v>
      </c>
      <c r="H150" s="28">
        <v>2.025</v>
      </c>
      <c r="I150" s="16">
        <v>12.2627</v>
      </c>
      <c r="J150" s="16">
        <f t="shared" si="4"/>
        <v>8.162024924</v>
      </c>
      <c r="K150" s="25">
        <f t="shared" si="5"/>
        <v>327.4148167</v>
      </c>
      <c r="L150" s="25">
        <f t="shared" si="6"/>
        <v>32.60726815</v>
      </c>
      <c r="M150" s="25">
        <f t="shared" si="7"/>
        <v>8720.142222</v>
      </c>
      <c r="N150" s="25">
        <f t="shared" si="9"/>
        <v>1406091.619</v>
      </c>
      <c r="O150" s="25"/>
    </row>
    <row r="151" ht="15.75" customHeight="1">
      <c r="A151" s="69">
        <v>42515.0</v>
      </c>
      <c r="B151" s="34">
        <v>13.238603</v>
      </c>
      <c r="C151" s="28">
        <f t="shared" si="1"/>
        <v>0.21</v>
      </c>
      <c r="D151" s="25">
        <f t="shared" si="2"/>
        <v>2.78010663</v>
      </c>
      <c r="E151" s="25">
        <f t="shared" si="3"/>
        <v>66.72255912</v>
      </c>
      <c r="F151" s="25">
        <f t="shared" si="8"/>
        <v>9805.29791</v>
      </c>
      <c r="G151" s="26">
        <v>0.865887</v>
      </c>
      <c r="H151" s="28">
        <v>2.048</v>
      </c>
      <c r="I151" s="16">
        <v>12.2459</v>
      </c>
      <c r="J151" s="16">
        <f t="shared" si="4"/>
        <v>7.749067549</v>
      </c>
      <c r="K151" s="25">
        <f t="shared" si="5"/>
        <v>310.6513363</v>
      </c>
      <c r="L151" s="25">
        <f t="shared" si="6"/>
        <v>32.21741772</v>
      </c>
      <c r="M151" s="25">
        <f t="shared" si="7"/>
        <v>8610.398438</v>
      </c>
      <c r="N151" s="25">
        <f t="shared" si="9"/>
        <v>1414702.018</v>
      </c>
      <c r="O151" s="25"/>
    </row>
    <row r="152" ht="15.75" customHeight="1">
      <c r="A152" s="69">
        <v>42516.0</v>
      </c>
      <c r="B152" s="34">
        <v>13.055713</v>
      </c>
      <c r="C152" s="28">
        <f t="shared" si="1"/>
        <v>0.21</v>
      </c>
      <c r="D152" s="25">
        <f t="shared" si="2"/>
        <v>2.74169973</v>
      </c>
      <c r="E152" s="25">
        <f t="shared" si="3"/>
        <v>65.80079352</v>
      </c>
      <c r="F152" s="25">
        <f t="shared" si="8"/>
        <v>9871.098703</v>
      </c>
      <c r="G152" s="26">
        <v>0.860175</v>
      </c>
      <c r="H152" s="28">
        <v>1.962</v>
      </c>
      <c r="I152" s="16">
        <v>12.2291</v>
      </c>
      <c r="J152" s="16">
        <f t="shared" si="4"/>
        <v>7.331167557</v>
      </c>
      <c r="K152" s="25">
        <f t="shared" si="5"/>
        <v>321.6870365</v>
      </c>
      <c r="L152" s="25">
        <f t="shared" si="6"/>
        <v>30.68236487</v>
      </c>
      <c r="M152" s="25">
        <f t="shared" si="7"/>
        <v>8975.486239</v>
      </c>
      <c r="N152" s="25">
        <f t="shared" si="9"/>
        <v>1423677.504</v>
      </c>
      <c r="O152" s="25"/>
    </row>
    <row r="153" ht="15.75" customHeight="1">
      <c r="A153" s="69">
        <v>42517.0</v>
      </c>
      <c r="B153" s="34">
        <v>12.214201</v>
      </c>
      <c r="C153" s="28">
        <f t="shared" si="1"/>
        <v>0.21</v>
      </c>
      <c r="D153" s="25">
        <f t="shared" si="2"/>
        <v>2.56498221</v>
      </c>
      <c r="E153" s="25">
        <f t="shared" si="3"/>
        <v>61.55957304</v>
      </c>
      <c r="F153" s="25">
        <f t="shared" si="8"/>
        <v>9932.658276</v>
      </c>
      <c r="G153" s="26">
        <v>0.859091</v>
      </c>
      <c r="H153" s="28">
        <v>2.169</v>
      </c>
      <c r="I153" s="16">
        <v>12.2123</v>
      </c>
      <c r="J153" s="16">
        <f t="shared" si="4"/>
        <v>7.592681714</v>
      </c>
      <c r="K153" s="25">
        <f t="shared" si="5"/>
        <v>290.2206644</v>
      </c>
      <c r="L153" s="25">
        <f t="shared" si="6"/>
        <v>31.81694858</v>
      </c>
      <c r="M153" s="25">
        <f t="shared" si="7"/>
        <v>8107.751037</v>
      </c>
      <c r="N153" s="25">
        <f t="shared" si="9"/>
        <v>1431785.255</v>
      </c>
      <c r="O153" s="25"/>
    </row>
    <row r="154" ht="15.75" customHeight="1">
      <c r="A154" s="69">
        <v>42518.0</v>
      </c>
      <c r="B154" s="34">
        <v>13.230672</v>
      </c>
      <c r="C154" s="28">
        <f t="shared" si="1"/>
        <v>0.21</v>
      </c>
      <c r="D154" s="25">
        <f t="shared" si="2"/>
        <v>2.77844112</v>
      </c>
      <c r="E154" s="25">
        <f t="shared" si="3"/>
        <v>66.68258688</v>
      </c>
      <c r="F154" s="25">
        <f t="shared" si="8"/>
        <v>9999.340863</v>
      </c>
      <c r="G154" s="26">
        <v>0.919737</v>
      </c>
      <c r="H154" s="28">
        <v>1.915</v>
      </c>
      <c r="I154" s="16">
        <v>12.1955</v>
      </c>
      <c r="J154" s="16">
        <f t="shared" si="4"/>
        <v>7.271418071</v>
      </c>
      <c r="K154" s="25">
        <f t="shared" si="5"/>
        <v>351.4355901</v>
      </c>
      <c r="L154" s="25">
        <f t="shared" si="6"/>
        <v>28.46151134</v>
      </c>
      <c r="M154" s="25">
        <f t="shared" si="7"/>
        <v>9170.506527</v>
      </c>
      <c r="N154" s="25">
        <f t="shared" si="9"/>
        <v>1440955.761</v>
      </c>
      <c r="O154" s="25"/>
    </row>
    <row r="155" ht="15.75" customHeight="1">
      <c r="A155" s="69">
        <v>42519.0</v>
      </c>
      <c r="B155" s="34">
        <v>13.543973</v>
      </c>
      <c r="C155" s="28">
        <f t="shared" si="1"/>
        <v>0.21</v>
      </c>
      <c r="D155" s="25">
        <f t="shared" si="2"/>
        <v>2.84423433</v>
      </c>
      <c r="E155" s="25">
        <f t="shared" si="3"/>
        <v>68.26162392</v>
      </c>
      <c r="F155" s="25">
        <f t="shared" si="8"/>
        <v>10067.60249</v>
      </c>
      <c r="G155" s="26">
        <v>0.881719</v>
      </c>
      <c r="H155" s="28">
        <v>1.986</v>
      </c>
      <c r="I155" s="16">
        <v>12.1788</v>
      </c>
      <c r="J155" s="16">
        <f t="shared" si="4"/>
        <v>7.730166874</v>
      </c>
      <c r="K155" s="25">
        <f t="shared" si="5"/>
        <v>324.4193159</v>
      </c>
      <c r="L155" s="25">
        <f t="shared" si="6"/>
        <v>31.56175692</v>
      </c>
      <c r="M155" s="25">
        <f t="shared" si="7"/>
        <v>8830.549849</v>
      </c>
      <c r="N155" s="25">
        <f t="shared" si="9"/>
        <v>1449786.311</v>
      </c>
      <c r="O155" s="25"/>
    </row>
    <row r="156" ht="15.75" customHeight="1">
      <c r="A156" s="69">
        <v>42520.0</v>
      </c>
      <c r="B156" s="34">
        <v>12.7681</v>
      </c>
      <c r="C156" s="28">
        <f t="shared" si="1"/>
        <v>0.21</v>
      </c>
      <c r="D156" s="25">
        <f t="shared" si="2"/>
        <v>2.681301</v>
      </c>
      <c r="E156" s="25">
        <f t="shared" si="3"/>
        <v>64.351224</v>
      </c>
      <c r="F156" s="25">
        <f t="shared" si="8"/>
        <v>10131.95371</v>
      </c>
      <c r="G156" s="26">
        <v>0.910537</v>
      </c>
      <c r="H156" s="28">
        <v>2.045</v>
      </c>
      <c r="I156" s="16">
        <v>12.162</v>
      </c>
      <c r="J156" s="16">
        <f t="shared" si="4"/>
        <v>7.514197973</v>
      </c>
      <c r="K156" s="25">
        <f t="shared" si="5"/>
        <v>324.9080976</v>
      </c>
      <c r="L156" s="25">
        <f t="shared" si="6"/>
        <v>29.70896592</v>
      </c>
      <c r="M156" s="25">
        <f t="shared" si="7"/>
        <v>8563.9511</v>
      </c>
      <c r="N156" s="25">
        <f t="shared" si="9"/>
        <v>1458350.262</v>
      </c>
      <c r="O156" s="25"/>
    </row>
    <row r="157" ht="15.75" customHeight="1">
      <c r="A157" s="69">
        <v>42521.0</v>
      </c>
      <c r="B157" s="34">
        <v>13.599684</v>
      </c>
      <c r="C157" s="28">
        <f t="shared" si="1"/>
        <v>0.21</v>
      </c>
      <c r="D157" s="25">
        <f t="shared" si="2"/>
        <v>2.85593364</v>
      </c>
      <c r="E157" s="25">
        <f t="shared" si="3"/>
        <v>68.54240736</v>
      </c>
      <c r="F157" s="25">
        <f t="shared" si="8"/>
        <v>10200.49612</v>
      </c>
      <c r="G157" s="26">
        <v>0.928747</v>
      </c>
      <c r="H157" s="28">
        <v>1.912</v>
      </c>
      <c r="I157" s="16">
        <v>12.1453</v>
      </c>
      <c r="J157" s="16">
        <f t="shared" si="4"/>
        <v>7.493358363</v>
      </c>
      <c r="K157" s="25">
        <f t="shared" si="5"/>
        <v>353.9721006</v>
      </c>
      <c r="L157" s="25">
        <f t="shared" si="6"/>
        <v>29.04568209</v>
      </c>
      <c r="M157" s="25">
        <f t="shared" si="7"/>
        <v>9147.087866</v>
      </c>
      <c r="N157" s="25">
        <f t="shared" si="9"/>
        <v>1467497.35</v>
      </c>
      <c r="O157" s="25"/>
    </row>
    <row r="158" ht="15.75" customHeight="1">
      <c r="A158" s="69">
        <v>42522.0</v>
      </c>
      <c r="B158" s="34">
        <v>12.502261</v>
      </c>
      <c r="C158" s="28">
        <f t="shared" si="1"/>
        <v>0.21</v>
      </c>
      <c r="D158" s="25">
        <f t="shared" si="2"/>
        <v>2.62547481</v>
      </c>
      <c r="E158" s="25">
        <f t="shared" si="3"/>
        <v>63.01139544</v>
      </c>
      <c r="F158" s="25">
        <f t="shared" si="8"/>
        <v>10263.50751</v>
      </c>
      <c r="G158" s="26">
        <v>0.914871</v>
      </c>
      <c r="H158" s="28">
        <v>2.133</v>
      </c>
      <c r="I158" s="16">
        <v>12.1286</v>
      </c>
      <c r="J158" s="16">
        <f t="shared" si="4"/>
        <v>7.695499027</v>
      </c>
      <c r="K158" s="25">
        <f t="shared" si="5"/>
        <v>312.1267063</v>
      </c>
      <c r="L158" s="25">
        <f t="shared" si="6"/>
        <v>30.28164244</v>
      </c>
      <c r="M158" s="25">
        <f t="shared" si="7"/>
        <v>8188.084388</v>
      </c>
      <c r="N158" s="25">
        <f t="shared" si="9"/>
        <v>1475685.435</v>
      </c>
      <c r="O158" s="25"/>
    </row>
    <row r="159" ht="15.75" customHeight="1">
      <c r="A159" s="69">
        <v>42523.0</v>
      </c>
      <c r="B159" s="34">
        <v>13.767785</v>
      </c>
      <c r="C159" s="28">
        <f t="shared" si="1"/>
        <v>0.21</v>
      </c>
      <c r="D159" s="25">
        <f t="shared" si="2"/>
        <v>2.89123485</v>
      </c>
      <c r="E159" s="25">
        <f t="shared" si="3"/>
        <v>69.3896364</v>
      </c>
      <c r="F159" s="25">
        <f t="shared" si="8"/>
        <v>10332.89715</v>
      </c>
      <c r="G159" s="26">
        <v>0.92668</v>
      </c>
      <c r="H159" s="28">
        <v>1.88</v>
      </c>
      <c r="I159" s="16">
        <v>12.112</v>
      </c>
      <c r="J159" s="16">
        <f t="shared" si="4"/>
        <v>7.479526527</v>
      </c>
      <c r="K159" s="25">
        <f t="shared" si="5"/>
        <v>358.2111115</v>
      </c>
      <c r="L159" s="25">
        <f t="shared" si="6"/>
        <v>29.05673533</v>
      </c>
      <c r="M159" s="25">
        <f t="shared" si="7"/>
        <v>9277.276596</v>
      </c>
      <c r="N159" s="25">
        <f t="shared" si="9"/>
        <v>1484962.711</v>
      </c>
      <c r="O159" s="25"/>
    </row>
    <row r="160" ht="15.75" customHeight="1">
      <c r="A160" s="69">
        <v>42524.0</v>
      </c>
      <c r="B160" s="34">
        <v>13.939577</v>
      </c>
      <c r="C160" s="28">
        <f t="shared" si="1"/>
        <v>0.21</v>
      </c>
      <c r="D160" s="25">
        <f t="shared" si="2"/>
        <v>2.92731117</v>
      </c>
      <c r="E160" s="25">
        <f t="shared" si="3"/>
        <v>70.25546808</v>
      </c>
      <c r="F160" s="25">
        <f t="shared" si="8"/>
        <v>10403.15262</v>
      </c>
      <c r="G160" s="26">
        <v>0.945202</v>
      </c>
      <c r="H160" s="28">
        <v>2.0</v>
      </c>
      <c r="I160" s="16">
        <v>12.0954</v>
      </c>
      <c r="J160" s="16">
        <f t="shared" si="4"/>
        <v>8.067285001</v>
      </c>
      <c r="K160" s="25">
        <f t="shared" si="5"/>
        <v>342.9778881</v>
      </c>
      <c r="L160" s="25">
        <f t="shared" si="6"/>
        <v>30.72594641</v>
      </c>
      <c r="M160" s="25">
        <f t="shared" si="7"/>
        <v>8708.688</v>
      </c>
      <c r="N160" s="25">
        <f t="shared" si="9"/>
        <v>1493671.399</v>
      </c>
      <c r="O160" s="25"/>
    </row>
    <row r="161" ht="15.75" customHeight="1">
      <c r="A161" s="69">
        <v>42525.0</v>
      </c>
      <c r="B161" s="34">
        <v>13.384189</v>
      </c>
      <c r="C161" s="28">
        <f t="shared" si="1"/>
        <v>0.21</v>
      </c>
      <c r="D161" s="25">
        <f t="shared" si="2"/>
        <v>2.81067969</v>
      </c>
      <c r="E161" s="25">
        <f t="shared" si="3"/>
        <v>67.45631256</v>
      </c>
      <c r="F161" s="25">
        <f t="shared" si="8"/>
        <v>10470.60893</v>
      </c>
      <c r="G161" s="26">
        <v>0.974353</v>
      </c>
      <c r="H161" s="28">
        <v>2.084</v>
      </c>
      <c r="I161" s="16">
        <v>12.0787</v>
      </c>
      <c r="J161" s="16">
        <f t="shared" si="4"/>
        <v>8.082349472</v>
      </c>
      <c r="K161" s="25">
        <f t="shared" si="5"/>
        <v>338.8363987</v>
      </c>
      <c r="L161" s="25">
        <f t="shared" si="6"/>
        <v>29.86233747</v>
      </c>
      <c r="M161" s="25">
        <f t="shared" si="7"/>
        <v>8346.126679</v>
      </c>
      <c r="N161" s="25">
        <f t="shared" si="9"/>
        <v>1502017.526</v>
      </c>
      <c r="O161" s="25"/>
    </row>
    <row r="162" ht="15.75" customHeight="1">
      <c r="A162" s="69">
        <v>42526.0</v>
      </c>
      <c r="B162" s="34">
        <v>15.07671</v>
      </c>
      <c r="C162" s="28">
        <f t="shared" si="1"/>
        <v>0.21</v>
      </c>
      <c r="D162" s="25">
        <f t="shared" si="2"/>
        <v>3.1661091</v>
      </c>
      <c r="E162" s="25">
        <f t="shared" si="3"/>
        <v>75.9866184</v>
      </c>
      <c r="F162" s="25">
        <f t="shared" si="8"/>
        <v>10546.59555</v>
      </c>
      <c r="G162" s="26">
        <v>1.0</v>
      </c>
      <c r="H162" s="28">
        <v>1.892</v>
      </c>
      <c r="I162" s="16">
        <v>12.0622</v>
      </c>
      <c r="J162" s="16">
        <f t="shared" si="4"/>
        <v>8.276929053</v>
      </c>
      <c r="K162" s="25">
        <f t="shared" si="5"/>
        <v>382.5221987</v>
      </c>
      <c r="L162" s="25">
        <f t="shared" si="6"/>
        <v>29.79694459</v>
      </c>
      <c r="M162" s="25">
        <f t="shared" si="7"/>
        <v>9180.53277</v>
      </c>
      <c r="N162" s="25">
        <f t="shared" si="9"/>
        <v>1511198.059</v>
      </c>
      <c r="O162" s="25"/>
    </row>
    <row r="163" ht="15.75" customHeight="1">
      <c r="A163" s="69">
        <v>42527.0</v>
      </c>
      <c r="B163" s="34">
        <v>13.71569</v>
      </c>
      <c r="C163" s="28">
        <f t="shared" si="1"/>
        <v>0.21</v>
      </c>
      <c r="D163" s="25">
        <f t="shared" si="2"/>
        <v>2.8802949</v>
      </c>
      <c r="E163" s="25">
        <f t="shared" si="3"/>
        <v>69.1270776</v>
      </c>
      <c r="F163" s="25">
        <f t="shared" si="8"/>
        <v>10615.72263</v>
      </c>
      <c r="G163" s="26">
        <v>1.01</v>
      </c>
      <c r="H163" s="28">
        <v>2.115</v>
      </c>
      <c r="I163" s="16">
        <v>12.0456</v>
      </c>
      <c r="J163" s="16">
        <f t="shared" si="4"/>
        <v>8.428836689</v>
      </c>
      <c r="K163" s="25">
        <f t="shared" si="5"/>
        <v>345.1363404</v>
      </c>
      <c r="L163" s="25">
        <f t="shared" si="6"/>
        <v>30.0433783</v>
      </c>
      <c r="M163" s="25">
        <f t="shared" si="7"/>
        <v>8201.259574</v>
      </c>
      <c r="N163" s="25">
        <f t="shared" si="9"/>
        <v>1519399.318</v>
      </c>
      <c r="O163" s="25"/>
    </row>
    <row r="164" ht="15.75" customHeight="1">
      <c r="A164" s="69">
        <v>42528.0</v>
      </c>
      <c r="B164" s="34">
        <v>13.908115</v>
      </c>
      <c r="C164" s="28">
        <f t="shared" si="1"/>
        <v>0.21</v>
      </c>
      <c r="D164" s="25">
        <f t="shared" si="2"/>
        <v>2.92070415</v>
      </c>
      <c r="E164" s="25">
        <f t="shared" si="3"/>
        <v>70.0968996</v>
      </c>
      <c r="F164" s="25">
        <f t="shared" si="8"/>
        <v>10685.81953</v>
      </c>
      <c r="G164" s="26">
        <v>1.01</v>
      </c>
      <c r="H164" s="28">
        <v>2.0</v>
      </c>
      <c r="I164" s="16">
        <v>12.0291</v>
      </c>
      <c r="J164" s="16">
        <f t="shared" si="4"/>
        <v>8.09344049</v>
      </c>
      <c r="K164" s="25">
        <f t="shared" si="5"/>
        <v>364.48173</v>
      </c>
      <c r="L164" s="25">
        <f t="shared" si="6"/>
        <v>28.8479067</v>
      </c>
      <c r="M164" s="25">
        <f t="shared" si="7"/>
        <v>8660.952</v>
      </c>
      <c r="N164" s="25">
        <f t="shared" si="9"/>
        <v>1528060.27</v>
      </c>
      <c r="O164" s="25"/>
    </row>
    <row r="165" ht="15.75" customHeight="1">
      <c r="A165" s="69">
        <v>42529.0</v>
      </c>
      <c r="B165" s="34">
        <v>14.849855</v>
      </c>
      <c r="C165" s="28">
        <f t="shared" si="1"/>
        <v>0.21</v>
      </c>
      <c r="D165" s="25">
        <f t="shared" si="2"/>
        <v>3.11846955</v>
      </c>
      <c r="E165" s="25">
        <f t="shared" si="3"/>
        <v>74.8432692</v>
      </c>
      <c r="F165" s="25">
        <f t="shared" si="8"/>
        <v>10760.6628</v>
      </c>
      <c r="G165" s="26">
        <v>0.999952</v>
      </c>
      <c r="H165" s="28">
        <v>1.892</v>
      </c>
      <c r="I165" s="16">
        <v>12.0125</v>
      </c>
      <c r="J165" s="16">
        <f t="shared" si="4"/>
        <v>8.186117778</v>
      </c>
      <c r="K165" s="25">
        <f t="shared" si="5"/>
        <v>380.9278034</v>
      </c>
      <c r="L165" s="25">
        <f t="shared" si="6"/>
        <v>29.47143863</v>
      </c>
      <c r="M165" s="25">
        <f t="shared" si="7"/>
        <v>9142.706131</v>
      </c>
      <c r="N165" s="25">
        <f t="shared" si="9"/>
        <v>1537202.976</v>
      </c>
      <c r="O165" s="25"/>
    </row>
    <row r="166" ht="15.75" customHeight="1">
      <c r="A166" s="69">
        <v>42530.0</v>
      </c>
      <c r="B166" s="34">
        <v>15.191906</v>
      </c>
      <c r="C166" s="28">
        <f t="shared" si="1"/>
        <v>0.21</v>
      </c>
      <c r="D166" s="25">
        <f t="shared" si="2"/>
        <v>3.19030026</v>
      </c>
      <c r="E166" s="25">
        <f t="shared" si="3"/>
        <v>76.56720624</v>
      </c>
      <c r="F166" s="25">
        <f t="shared" si="8"/>
        <v>10837.23</v>
      </c>
      <c r="G166" s="26">
        <v>1.11</v>
      </c>
      <c r="H166" s="28">
        <v>2.003</v>
      </c>
      <c r="I166" s="16">
        <v>11.996</v>
      </c>
      <c r="J166" s="16">
        <f t="shared" si="4"/>
        <v>8.878197484</v>
      </c>
      <c r="K166" s="25">
        <f t="shared" si="5"/>
        <v>398.8684973</v>
      </c>
      <c r="L166" s="25">
        <f t="shared" si="6"/>
        <v>28.794154</v>
      </c>
      <c r="M166" s="25">
        <f t="shared" si="7"/>
        <v>8624.183724</v>
      </c>
      <c r="N166" s="25">
        <f t="shared" si="9"/>
        <v>1545827.16</v>
      </c>
      <c r="O166" s="25"/>
    </row>
    <row r="167" ht="15.75" customHeight="1">
      <c r="A167" s="69">
        <v>42531.0</v>
      </c>
      <c r="B167" s="34">
        <v>14.04854</v>
      </c>
      <c r="C167" s="28">
        <f t="shared" si="1"/>
        <v>0.21</v>
      </c>
      <c r="D167" s="25">
        <f t="shared" si="2"/>
        <v>2.9501934</v>
      </c>
      <c r="E167" s="25">
        <f t="shared" si="3"/>
        <v>70.8046416</v>
      </c>
      <c r="F167" s="25">
        <f t="shared" si="8"/>
        <v>10908.03464</v>
      </c>
      <c r="G167" s="26">
        <v>1.15</v>
      </c>
      <c r="H167" s="28">
        <v>2.081</v>
      </c>
      <c r="I167" s="16">
        <v>11.9796</v>
      </c>
      <c r="J167" s="16">
        <f t="shared" si="4"/>
        <v>8.541398802</v>
      </c>
      <c r="K167" s="25">
        <f t="shared" si="5"/>
        <v>397.2092263</v>
      </c>
      <c r="L167" s="25">
        <f t="shared" si="6"/>
        <v>26.7382919</v>
      </c>
      <c r="M167" s="25">
        <f t="shared" si="7"/>
        <v>8289.583854</v>
      </c>
      <c r="N167" s="25">
        <f t="shared" si="9"/>
        <v>1554116.744</v>
      </c>
      <c r="O167" s="25"/>
    </row>
    <row r="168" ht="15.75" customHeight="1">
      <c r="A168" s="69">
        <v>42532.0</v>
      </c>
      <c r="B168" s="34">
        <v>14.72047</v>
      </c>
      <c r="C168" s="28">
        <f t="shared" si="1"/>
        <v>0.21</v>
      </c>
      <c r="D168" s="25">
        <f t="shared" si="2"/>
        <v>3.0912987</v>
      </c>
      <c r="E168" s="25">
        <f t="shared" si="3"/>
        <v>74.1911688</v>
      </c>
      <c r="F168" s="25">
        <f t="shared" si="8"/>
        <v>10982.22581</v>
      </c>
      <c r="G168" s="26">
        <v>1.14</v>
      </c>
      <c r="H168" s="28">
        <v>1.978</v>
      </c>
      <c r="I168" s="16">
        <v>11.9631</v>
      </c>
      <c r="J168" s="16">
        <f t="shared" si="4"/>
        <v>8.518679423</v>
      </c>
      <c r="K168" s="25">
        <f t="shared" si="5"/>
        <v>413.6885945</v>
      </c>
      <c r="L168" s="25">
        <f t="shared" si="6"/>
        <v>26.90109292</v>
      </c>
      <c r="M168" s="25">
        <f t="shared" si="7"/>
        <v>8709.233569</v>
      </c>
      <c r="N168" s="25">
        <f t="shared" si="9"/>
        <v>1562825.977</v>
      </c>
      <c r="O168" s="25"/>
    </row>
    <row r="169" ht="15.75" customHeight="1">
      <c r="A169" s="69">
        <v>42533.0</v>
      </c>
      <c r="B169" s="34">
        <v>15.723286</v>
      </c>
      <c r="C169" s="28">
        <f t="shared" si="1"/>
        <v>0.21</v>
      </c>
      <c r="D169" s="25">
        <f t="shared" si="2"/>
        <v>3.30189006</v>
      </c>
      <c r="E169" s="25">
        <f t="shared" si="3"/>
        <v>79.24536144</v>
      </c>
      <c r="F169" s="25">
        <f t="shared" si="8"/>
        <v>11061.47117</v>
      </c>
      <c r="G169" s="26">
        <v>1.25</v>
      </c>
      <c r="H169" s="28">
        <v>1.935</v>
      </c>
      <c r="I169" s="16">
        <v>11.9467</v>
      </c>
      <c r="J169" s="16">
        <f t="shared" si="4"/>
        <v>8.913419977</v>
      </c>
      <c r="K169" s="25">
        <f t="shared" si="5"/>
        <v>463.0503876</v>
      </c>
      <c r="L169" s="25">
        <f t="shared" si="6"/>
        <v>25.67064953</v>
      </c>
      <c r="M169" s="25">
        <f t="shared" si="7"/>
        <v>8890.567442</v>
      </c>
      <c r="N169" s="25">
        <f t="shared" si="9"/>
        <v>1571716.545</v>
      </c>
      <c r="O169" s="25"/>
    </row>
    <row r="170" ht="15.75" customHeight="1">
      <c r="A170" s="69">
        <v>42534.0</v>
      </c>
      <c r="B170" s="34">
        <v>14.833989</v>
      </c>
      <c r="C170" s="28">
        <f t="shared" si="1"/>
        <v>0.21</v>
      </c>
      <c r="D170" s="25">
        <f t="shared" si="2"/>
        <v>3.11513769</v>
      </c>
      <c r="E170" s="25">
        <f t="shared" si="3"/>
        <v>74.76330456</v>
      </c>
      <c r="F170" s="25">
        <f t="shared" si="8"/>
        <v>11136.23448</v>
      </c>
      <c r="G170" s="26">
        <v>1.28</v>
      </c>
      <c r="H170" s="28">
        <v>1.981</v>
      </c>
      <c r="I170" s="16">
        <v>11.9303</v>
      </c>
      <c r="J170" s="16">
        <f t="shared" si="4"/>
        <v>8.621029038</v>
      </c>
      <c r="K170" s="25">
        <f t="shared" si="5"/>
        <v>462.5174356</v>
      </c>
      <c r="L170" s="25">
        <f t="shared" si="6"/>
        <v>24.24664417</v>
      </c>
      <c r="M170" s="25">
        <f t="shared" si="7"/>
        <v>8672.201918</v>
      </c>
      <c r="N170" s="25">
        <f t="shared" si="9"/>
        <v>1580388.747</v>
      </c>
      <c r="O170" s="25"/>
    </row>
    <row r="171" ht="15.75" customHeight="1">
      <c r="A171" s="69">
        <v>42535.0</v>
      </c>
      <c r="B171" s="34">
        <v>15.782251</v>
      </c>
      <c r="C171" s="28">
        <f t="shared" si="1"/>
        <v>0.21</v>
      </c>
      <c r="D171" s="25">
        <f t="shared" si="2"/>
        <v>3.31427271</v>
      </c>
      <c r="E171" s="25">
        <f t="shared" si="3"/>
        <v>79.54254504</v>
      </c>
      <c r="F171" s="25">
        <f t="shared" si="8"/>
        <v>11215.77702</v>
      </c>
      <c r="G171" s="26">
        <v>1.39</v>
      </c>
      <c r="H171" s="28">
        <v>2.008</v>
      </c>
      <c r="I171" s="16">
        <v>11.9139</v>
      </c>
      <c r="J171" s="16">
        <f t="shared" si="4"/>
        <v>9.309937135</v>
      </c>
      <c r="K171" s="25">
        <f t="shared" si="5"/>
        <v>494.8303088</v>
      </c>
      <c r="L171" s="25">
        <f t="shared" si="6"/>
        <v>24.1120674</v>
      </c>
      <c r="M171" s="25">
        <f t="shared" si="7"/>
        <v>8543.832669</v>
      </c>
      <c r="N171" s="25">
        <f t="shared" si="9"/>
        <v>1588932.579</v>
      </c>
      <c r="O171" s="25"/>
    </row>
    <row r="172" ht="15.75" customHeight="1">
      <c r="A172" s="69">
        <v>42536.0</v>
      </c>
      <c r="B172" s="34">
        <v>16.007389</v>
      </c>
      <c r="C172" s="28">
        <f t="shared" si="1"/>
        <v>0.21</v>
      </c>
      <c r="D172" s="25">
        <f t="shared" si="2"/>
        <v>3.36155169</v>
      </c>
      <c r="E172" s="25">
        <f t="shared" si="3"/>
        <v>80.67724056</v>
      </c>
      <c r="F172" s="25">
        <f t="shared" si="8"/>
        <v>11296.45426</v>
      </c>
      <c r="G172" s="26">
        <v>1.46</v>
      </c>
      <c r="H172" s="28">
        <v>2.031</v>
      </c>
      <c r="I172" s="16">
        <v>11.8975</v>
      </c>
      <c r="J172" s="16">
        <f t="shared" si="4"/>
        <v>9.564070158</v>
      </c>
      <c r="K172" s="25">
        <f t="shared" si="5"/>
        <v>513.1565731</v>
      </c>
      <c r="L172" s="25">
        <f t="shared" si="6"/>
        <v>23.58263875</v>
      </c>
      <c r="M172" s="25">
        <f t="shared" si="7"/>
        <v>8435.450517</v>
      </c>
      <c r="N172" s="25">
        <f t="shared" si="9"/>
        <v>1597368.03</v>
      </c>
      <c r="O172" s="25"/>
    </row>
    <row r="173" ht="15.75" customHeight="1">
      <c r="A173" s="69">
        <v>42537.0</v>
      </c>
      <c r="B173" s="34">
        <v>15.112255</v>
      </c>
      <c r="C173" s="28">
        <f t="shared" si="1"/>
        <v>0.21</v>
      </c>
      <c r="D173" s="25">
        <f t="shared" si="2"/>
        <v>3.17357355</v>
      </c>
      <c r="E173" s="25">
        <f t="shared" si="3"/>
        <v>76.1657652</v>
      </c>
      <c r="F173" s="25">
        <f t="shared" si="8"/>
        <v>11372.62003</v>
      </c>
      <c r="G173" s="26">
        <v>1.58</v>
      </c>
      <c r="H173" s="28">
        <v>2.028</v>
      </c>
      <c r="I173" s="16">
        <v>11.8812</v>
      </c>
      <c r="J173" s="16">
        <f t="shared" si="4"/>
        <v>9.028278793</v>
      </c>
      <c r="K173" s="25">
        <f t="shared" si="5"/>
        <v>555.3933728</v>
      </c>
      <c r="L173" s="25">
        <f t="shared" si="6"/>
        <v>20.57076181</v>
      </c>
      <c r="M173" s="25">
        <f t="shared" si="7"/>
        <v>8436.35503</v>
      </c>
      <c r="N173" s="25">
        <f t="shared" si="9"/>
        <v>1605804.385</v>
      </c>
      <c r="O173" s="25"/>
    </row>
    <row r="174" ht="15.75" customHeight="1">
      <c r="A174" s="69">
        <v>42538.0</v>
      </c>
      <c r="B174" s="34">
        <v>15.688519</v>
      </c>
      <c r="C174" s="28">
        <f t="shared" si="1"/>
        <v>0.21</v>
      </c>
      <c r="D174" s="25">
        <f t="shared" si="2"/>
        <v>3.29458899</v>
      </c>
      <c r="E174" s="25">
        <f t="shared" si="3"/>
        <v>79.07013576</v>
      </c>
      <c r="F174" s="25">
        <f t="shared" si="8"/>
        <v>11451.69016</v>
      </c>
      <c r="G174" s="26">
        <v>1.75</v>
      </c>
      <c r="H174" s="28">
        <v>1.925</v>
      </c>
      <c r="I174" s="16">
        <v>11.8649</v>
      </c>
      <c r="J174" s="16">
        <f t="shared" si="4"/>
        <v>8.908747378</v>
      </c>
      <c r="K174" s="25">
        <f t="shared" si="5"/>
        <v>647.1763636</v>
      </c>
      <c r="L174" s="25">
        <f t="shared" si="6"/>
        <v>18.32656603</v>
      </c>
      <c r="M174" s="25">
        <f t="shared" si="7"/>
        <v>8875.561558</v>
      </c>
      <c r="N174" s="25">
        <f t="shared" si="9"/>
        <v>1614679.947</v>
      </c>
      <c r="O174" s="25"/>
    </row>
    <row r="175" ht="15.75" customHeight="1">
      <c r="A175" s="69">
        <v>42539.0</v>
      </c>
      <c r="B175" s="34">
        <v>16.076318</v>
      </c>
      <c r="C175" s="28">
        <f t="shared" si="1"/>
        <v>0.21</v>
      </c>
      <c r="D175" s="25">
        <f t="shared" si="2"/>
        <v>3.37602678</v>
      </c>
      <c r="E175" s="25">
        <f t="shared" si="3"/>
        <v>81.02464272</v>
      </c>
      <c r="F175" s="25">
        <f t="shared" si="8"/>
        <v>11532.71481</v>
      </c>
      <c r="G175" s="26">
        <v>2.01</v>
      </c>
      <c r="H175" s="28">
        <v>2.069</v>
      </c>
      <c r="I175" s="16">
        <v>11.8486</v>
      </c>
      <c r="J175" s="16">
        <f t="shared" si="4"/>
        <v>9.825351248</v>
      </c>
      <c r="K175" s="25">
        <f t="shared" si="5"/>
        <v>690.6433833</v>
      </c>
      <c r="L175" s="25">
        <f t="shared" si="6"/>
        <v>17.59764403</v>
      </c>
      <c r="M175" s="25">
        <f t="shared" si="7"/>
        <v>8246.488159</v>
      </c>
      <c r="N175" s="25">
        <f t="shared" si="9"/>
        <v>1622926.435</v>
      </c>
      <c r="O175" s="25"/>
    </row>
    <row r="176" ht="15.75" customHeight="1">
      <c r="A176" s="69">
        <v>42540.0</v>
      </c>
      <c r="B176" s="34">
        <v>16.489035</v>
      </c>
      <c r="C176" s="28">
        <f t="shared" si="1"/>
        <v>0.21</v>
      </c>
      <c r="D176" s="25">
        <f t="shared" si="2"/>
        <v>3.46269735</v>
      </c>
      <c r="E176" s="25">
        <f t="shared" si="3"/>
        <v>83.1047364</v>
      </c>
      <c r="F176" s="25">
        <f t="shared" si="8"/>
        <v>11615.81954</v>
      </c>
      <c r="G176" s="26">
        <v>1.87</v>
      </c>
      <c r="H176" s="28">
        <v>1.941</v>
      </c>
      <c r="I176" s="16">
        <v>11.8323</v>
      </c>
      <c r="J176" s="16">
        <f t="shared" si="4"/>
        <v>9.467158479</v>
      </c>
      <c r="K176" s="25">
        <f t="shared" si="5"/>
        <v>683.969119</v>
      </c>
      <c r="L176" s="25">
        <f t="shared" si="6"/>
        <v>18.22554574</v>
      </c>
      <c r="M176" s="25">
        <f t="shared" si="7"/>
        <v>8778.213292</v>
      </c>
      <c r="N176" s="25">
        <f t="shared" si="9"/>
        <v>1631704.648</v>
      </c>
      <c r="O176" s="25"/>
    </row>
    <row r="177" ht="15.75" customHeight="1">
      <c r="A177" s="69">
        <v>42541.0</v>
      </c>
      <c r="B177" s="34">
        <v>16.418822</v>
      </c>
      <c r="C177" s="28">
        <f t="shared" si="1"/>
        <v>0.21</v>
      </c>
      <c r="D177" s="25">
        <f t="shared" si="2"/>
        <v>3.44795262</v>
      </c>
      <c r="E177" s="25">
        <f t="shared" si="3"/>
        <v>82.75086288</v>
      </c>
      <c r="F177" s="25">
        <f t="shared" si="8"/>
        <v>11698.57041</v>
      </c>
      <c r="G177" s="26">
        <v>1.83</v>
      </c>
      <c r="H177" s="28">
        <v>2.022</v>
      </c>
      <c r="I177" s="16">
        <v>11.8161</v>
      </c>
      <c r="J177" s="16">
        <f t="shared" si="4"/>
        <v>9.833701754</v>
      </c>
      <c r="K177" s="25">
        <f t="shared" si="5"/>
        <v>641.6457864</v>
      </c>
      <c r="L177" s="25">
        <f t="shared" si="6"/>
        <v>19.34498706</v>
      </c>
      <c r="M177" s="25">
        <f t="shared" si="7"/>
        <v>8415.026706</v>
      </c>
      <c r="N177" s="25">
        <f t="shared" si="9"/>
        <v>1640119.675</v>
      </c>
      <c r="O177" s="25"/>
    </row>
    <row r="178" ht="15.75" customHeight="1">
      <c r="A178" s="69">
        <v>42542.0</v>
      </c>
      <c r="B178" s="34">
        <v>15.80827</v>
      </c>
      <c r="C178" s="28">
        <f t="shared" si="1"/>
        <v>0.21</v>
      </c>
      <c r="D178" s="25">
        <f t="shared" si="2"/>
        <v>3.3197367</v>
      </c>
      <c r="E178" s="25">
        <f t="shared" si="3"/>
        <v>79.6736808</v>
      </c>
      <c r="F178" s="25">
        <f t="shared" si="8"/>
        <v>11778.24409</v>
      </c>
      <c r="G178" s="26">
        <v>1.61</v>
      </c>
      <c r="H178" s="28">
        <v>2.054</v>
      </c>
      <c r="I178" s="16">
        <v>11.7998</v>
      </c>
      <c r="J178" s="16">
        <f t="shared" si="4"/>
        <v>9.631150785</v>
      </c>
      <c r="K178" s="25">
        <f t="shared" si="5"/>
        <v>554.946777</v>
      </c>
      <c r="L178" s="25">
        <f t="shared" si="6"/>
        <v>21.53549244</v>
      </c>
      <c r="M178" s="25">
        <f t="shared" si="7"/>
        <v>8272.498539</v>
      </c>
      <c r="N178" s="25">
        <f t="shared" si="9"/>
        <v>1648392.173</v>
      </c>
      <c r="O178" s="25"/>
    </row>
    <row r="179" ht="15.75" customHeight="1">
      <c r="A179" s="69">
        <v>42543.0</v>
      </c>
      <c r="B179" s="34">
        <v>16.417396</v>
      </c>
      <c r="C179" s="28">
        <f t="shared" si="1"/>
        <v>0.21</v>
      </c>
      <c r="D179" s="25">
        <f t="shared" si="2"/>
        <v>3.44765316</v>
      </c>
      <c r="E179" s="25">
        <f t="shared" si="3"/>
        <v>82.74367584</v>
      </c>
      <c r="F179" s="25">
        <f t="shared" si="8"/>
        <v>11860.98776</v>
      </c>
      <c r="G179" s="26">
        <v>1.5</v>
      </c>
      <c r="H179" s="28">
        <v>1.967</v>
      </c>
      <c r="I179" s="16">
        <v>11.7836</v>
      </c>
      <c r="J179" s="16">
        <f t="shared" si="4"/>
        <v>9.591768455</v>
      </c>
      <c r="K179" s="25">
        <f t="shared" si="5"/>
        <v>539.1581088</v>
      </c>
      <c r="L179" s="25">
        <f t="shared" si="6"/>
        <v>23.02024429</v>
      </c>
      <c r="M179" s="25">
        <f t="shared" si="7"/>
        <v>8626.529741</v>
      </c>
      <c r="N179" s="25">
        <f t="shared" si="9"/>
        <v>1657018.703</v>
      </c>
      <c r="O179" s="25"/>
    </row>
    <row r="180" ht="15.75" customHeight="1">
      <c r="A180" s="69">
        <v>42544.0</v>
      </c>
      <c r="B180" s="34">
        <v>15.234523</v>
      </c>
      <c r="C180" s="28">
        <f t="shared" si="1"/>
        <v>0.21</v>
      </c>
      <c r="D180" s="25">
        <f t="shared" si="2"/>
        <v>3.19924983</v>
      </c>
      <c r="E180" s="25">
        <f t="shared" si="3"/>
        <v>76.78199592</v>
      </c>
      <c r="F180" s="25">
        <f t="shared" si="8"/>
        <v>11937.76976</v>
      </c>
      <c r="G180" s="26">
        <v>1.56</v>
      </c>
      <c r="H180" s="28">
        <v>2.084</v>
      </c>
      <c r="I180" s="16">
        <v>11.7674</v>
      </c>
      <c r="J180" s="16">
        <f t="shared" si="4"/>
        <v>9.443089447</v>
      </c>
      <c r="K180" s="25">
        <f t="shared" si="5"/>
        <v>528.5166219</v>
      </c>
      <c r="L180" s="25">
        <f t="shared" si="6"/>
        <v>21.79174488</v>
      </c>
      <c r="M180" s="25">
        <f t="shared" si="7"/>
        <v>8131.024952</v>
      </c>
      <c r="N180" s="25">
        <f t="shared" si="9"/>
        <v>1665149.728</v>
      </c>
      <c r="O180" s="25"/>
    </row>
    <row r="181" ht="15.75" customHeight="1">
      <c r="A181" s="69">
        <v>42545.0</v>
      </c>
      <c r="B181" s="34">
        <v>16.604789</v>
      </c>
      <c r="C181" s="28">
        <f t="shared" si="1"/>
        <v>0.21</v>
      </c>
      <c r="D181" s="25">
        <f t="shared" si="2"/>
        <v>3.48700569</v>
      </c>
      <c r="E181" s="25">
        <f t="shared" si="3"/>
        <v>83.68813656</v>
      </c>
      <c r="F181" s="25">
        <f t="shared" si="8"/>
        <v>12021.4579</v>
      </c>
      <c r="G181" s="26">
        <v>1.59</v>
      </c>
      <c r="H181" s="28">
        <v>1.887</v>
      </c>
      <c r="I181" s="16">
        <v>11.7513</v>
      </c>
      <c r="J181" s="16">
        <f t="shared" si="4"/>
        <v>9.332272085</v>
      </c>
      <c r="K181" s="25">
        <f t="shared" si="5"/>
        <v>594.1038792</v>
      </c>
      <c r="L181" s="25">
        <f t="shared" si="6"/>
        <v>21.12967264</v>
      </c>
      <c r="M181" s="25">
        <f t="shared" si="7"/>
        <v>8967.605723</v>
      </c>
      <c r="N181" s="25">
        <f t="shared" si="9"/>
        <v>1674117.334</v>
      </c>
      <c r="O181" s="25"/>
    </row>
    <row r="182" ht="15.75" customHeight="1">
      <c r="A182" s="69">
        <v>42546.0</v>
      </c>
      <c r="B182" s="34">
        <v>15.707129</v>
      </c>
      <c r="C182" s="28">
        <f t="shared" si="1"/>
        <v>0.21</v>
      </c>
      <c r="D182" s="25">
        <f t="shared" si="2"/>
        <v>3.29849709</v>
      </c>
      <c r="E182" s="25">
        <f t="shared" si="3"/>
        <v>79.16393016</v>
      </c>
      <c r="F182" s="25">
        <f t="shared" si="8"/>
        <v>12100.62183</v>
      </c>
      <c r="G182" s="26">
        <v>1.55</v>
      </c>
      <c r="H182" s="28">
        <v>2.078</v>
      </c>
      <c r="I182" s="16">
        <v>11.7351</v>
      </c>
      <c r="J182" s="16">
        <f t="shared" si="4"/>
        <v>9.734723114</v>
      </c>
      <c r="K182" s="25">
        <f t="shared" si="5"/>
        <v>525.1993744</v>
      </c>
      <c r="L182" s="25">
        <f t="shared" si="6"/>
        <v>22.60967949</v>
      </c>
      <c r="M182" s="25">
        <f t="shared" si="7"/>
        <v>8132.119346</v>
      </c>
      <c r="N182" s="25">
        <f t="shared" si="9"/>
        <v>1682249.453</v>
      </c>
      <c r="O182" s="25"/>
    </row>
    <row r="183" ht="15.75" customHeight="1">
      <c r="A183" s="69">
        <v>42547.0</v>
      </c>
      <c r="B183" s="34">
        <v>15.902067</v>
      </c>
      <c r="C183" s="28">
        <f t="shared" si="1"/>
        <v>0.21</v>
      </c>
      <c r="D183" s="25">
        <f t="shared" si="2"/>
        <v>3.33943407</v>
      </c>
      <c r="E183" s="25">
        <f t="shared" si="3"/>
        <v>80.14641768</v>
      </c>
      <c r="F183" s="25">
        <f t="shared" si="8"/>
        <v>12180.76824</v>
      </c>
      <c r="G183" s="26">
        <v>1.48</v>
      </c>
      <c r="H183" s="28">
        <v>2.014</v>
      </c>
      <c r="I183" s="16">
        <v>11.719</v>
      </c>
      <c r="J183" s="16">
        <f t="shared" si="4"/>
        <v>9.565122475</v>
      </c>
      <c r="K183" s="25">
        <f t="shared" si="5"/>
        <v>516.7066534</v>
      </c>
      <c r="L183" s="25">
        <f t="shared" si="6"/>
        <v>23.26651413</v>
      </c>
      <c r="M183" s="25">
        <f t="shared" si="7"/>
        <v>8379.026812</v>
      </c>
      <c r="N183" s="25">
        <f t="shared" si="9"/>
        <v>1690628.48</v>
      </c>
      <c r="O183" s="25"/>
    </row>
    <row r="184" ht="15.75" customHeight="1">
      <c r="A184" s="69">
        <v>42548.0</v>
      </c>
      <c r="B184" s="34">
        <v>16.187535</v>
      </c>
      <c r="C184" s="28">
        <f t="shared" si="1"/>
        <v>0.21</v>
      </c>
      <c r="D184" s="25">
        <f t="shared" si="2"/>
        <v>3.39938235</v>
      </c>
      <c r="E184" s="25">
        <f t="shared" si="3"/>
        <v>81.5851764</v>
      </c>
      <c r="F184" s="25">
        <f t="shared" si="8"/>
        <v>12262.35342</v>
      </c>
      <c r="G184" s="26">
        <v>1.48</v>
      </c>
      <c r="H184" s="28">
        <v>1.973</v>
      </c>
      <c r="I184" s="16">
        <v>11.7029</v>
      </c>
      <c r="J184" s="16">
        <f t="shared" si="4"/>
        <v>9.551737</v>
      </c>
      <c r="K184" s="25">
        <f t="shared" si="5"/>
        <v>526.7194729</v>
      </c>
      <c r="L184" s="25">
        <f t="shared" si="6"/>
        <v>23.23395487</v>
      </c>
      <c r="M184" s="25">
        <f t="shared" si="7"/>
        <v>8541.396858</v>
      </c>
      <c r="N184" s="25">
        <f t="shared" si="9"/>
        <v>1699169.877</v>
      </c>
      <c r="O184" s="25"/>
    </row>
    <row r="185" ht="15.75" customHeight="1">
      <c r="A185" s="69">
        <v>42549.0</v>
      </c>
      <c r="B185" s="34">
        <v>15.27499</v>
      </c>
      <c r="C185" s="28">
        <f t="shared" si="1"/>
        <v>0.21</v>
      </c>
      <c r="D185" s="25">
        <f t="shared" si="2"/>
        <v>3.2077479</v>
      </c>
      <c r="E185" s="25">
        <f t="shared" si="3"/>
        <v>76.9859496</v>
      </c>
      <c r="F185" s="25">
        <f t="shared" si="8"/>
        <v>12339.33937</v>
      </c>
      <c r="G185" s="26">
        <v>1.49</v>
      </c>
      <c r="H185" s="28">
        <v>2.028</v>
      </c>
      <c r="I185" s="16">
        <v>11.6869</v>
      </c>
      <c r="J185" s="16">
        <f t="shared" si="4"/>
        <v>9.277214575</v>
      </c>
      <c r="K185" s="25">
        <f t="shared" si="5"/>
        <v>515.1917456</v>
      </c>
      <c r="L185" s="25">
        <f t="shared" si="6"/>
        <v>22.41474662</v>
      </c>
      <c r="M185" s="25">
        <f t="shared" si="7"/>
        <v>8298.390533</v>
      </c>
      <c r="N185" s="25">
        <f t="shared" si="9"/>
        <v>1707468.267</v>
      </c>
      <c r="O185" s="25"/>
    </row>
    <row r="186" ht="15.75" customHeight="1">
      <c r="A186" s="69">
        <v>42550.0</v>
      </c>
      <c r="B186" s="34">
        <v>17.175591</v>
      </c>
      <c r="C186" s="28">
        <f t="shared" si="1"/>
        <v>0.21</v>
      </c>
      <c r="D186" s="25">
        <f t="shared" si="2"/>
        <v>3.60687411</v>
      </c>
      <c r="E186" s="25">
        <f t="shared" si="3"/>
        <v>86.56497864</v>
      </c>
      <c r="F186" s="25">
        <f t="shared" si="8"/>
        <v>12425.90435</v>
      </c>
      <c r="G186" s="26">
        <v>1.55</v>
      </c>
      <c r="H186" s="28">
        <v>1.89</v>
      </c>
      <c r="I186" s="16">
        <v>11.6708</v>
      </c>
      <c r="J186" s="16">
        <f t="shared" si="4"/>
        <v>9.735111086</v>
      </c>
      <c r="K186" s="25">
        <f t="shared" si="5"/>
        <v>574.2774603</v>
      </c>
      <c r="L186" s="25">
        <f t="shared" si="6"/>
        <v>22.61058059</v>
      </c>
      <c r="M186" s="25">
        <f t="shared" si="7"/>
        <v>8892.038095</v>
      </c>
      <c r="N186" s="25">
        <f t="shared" si="9"/>
        <v>1716360.305</v>
      </c>
      <c r="O186" s="25"/>
    </row>
    <row r="187" ht="15.75" customHeight="1">
      <c r="A187" s="69">
        <v>42551.0</v>
      </c>
      <c r="B187" s="34">
        <v>16.640354</v>
      </c>
      <c r="C187" s="28">
        <f t="shared" si="1"/>
        <v>0.21</v>
      </c>
      <c r="D187" s="25">
        <f t="shared" si="2"/>
        <v>3.49447434</v>
      </c>
      <c r="E187" s="25">
        <f t="shared" si="3"/>
        <v>83.86738416</v>
      </c>
      <c r="F187" s="25">
        <f t="shared" si="8"/>
        <v>12509.77173</v>
      </c>
      <c r="G187" s="26">
        <v>1.61</v>
      </c>
      <c r="H187" s="28">
        <v>2.051</v>
      </c>
      <c r="I187" s="16">
        <v>11.6548</v>
      </c>
      <c r="J187" s="16">
        <f t="shared" si="4"/>
        <v>10.24923475</v>
      </c>
      <c r="K187" s="25">
        <f t="shared" si="5"/>
        <v>548.9291468</v>
      </c>
      <c r="L187" s="25">
        <f t="shared" si="6"/>
        <v>22.91754355</v>
      </c>
      <c r="M187" s="25">
        <f t="shared" si="7"/>
        <v>8182.794734</v>
      </c>
      <c r="N187" s="25">
        <f t="shared" si="9"/>
        <v>1724543.1</v>
      </c>
      <c r="O187" s="25"/>
    </row>
    <row r="188" ht="15.75" customHeight="1">
      <c r="A188" s="69">
        <v>42552.0</v>
      </c>
      <c r="B188" s="34">
        <v>16.401683</v>
      </c>
      <c r="C188" s="28">
        <f t="shared" si="1"/>
        <v>0.21</v>
      </c>
      <c r="D188" s="25">
        <f t="shared" si="2"/>
        <v>3.44435343</v>
      </c>
      <c r="E188" s="25">
        <f t="shared" si="3"/>
        <v>82.66448232</v>
      </c>
      <c r="F188" s="25">
        <f t="shared" si="8"/>
        <v>12592.43621</v>
      </c>
      <c r="G188" s="26">
        <v>1.66</v>
      </c>
      <c r="H188" s="28">
        <v>2.028</v>
      </c>
      <c r="I188" s="16">
        <v>11.6388</v>
      </c>
      <c r="J188" s="16">
        <f t="shared" si="4"/>
        <v>10.00267604</v>
      </c>
      <c r="K188" s="25">
        <f t="shared" si="5"/>
        <v>571.6097041</v>
      </c>
      <c r="L188" s="25">
        <f t="shared" si="6"/>
        <v>21.69255046</v>
      </c>
      <c r="M188" s="25">
        <f t="shared" si="7"/>
        <v>8264.236686</v>
      </c>
      <c r="N188" s="25">
        <f t="shared" si="9"/>
        <v>1732807.337</v>
      </c>
      <c r="O188" s="25"/>
    </row>
    <row r="189" ht="15.75" customHeight="1">
      <c r="A189" s="69">
        <v>42553.0</v>
      </c>
      <c r="B189" s="34">
        <v>16.965613</v>
      </c>
      <c r="C189" s="28">
        <f t="shared" si="1"/>
        <v>0.21</v>
      </c>
      <c r="D189" s="25">
        <f t="shared" si="2"/>
        <v>3.56277873</v>
      </c>
      <c r="E189" s="25">
        <f t="shared" si="3"/>
        <v>85.50668952</v>
      </c>
      <c r="F189" s="25">
        <f t="shared" si="8"/>
        <v>12677.9429</v>
      </c>
      <c r="G189" s="26">
        <v>1.75</v>
      </c>
      <c r="H189" s="28">
        <v>1.957</v>
      </c>
      <c r="I189" s="16">
        <v>11.6228</v>
      </c>
      <c r="J189" s="16">
        <f t="shared" si="4"/>
        <v>9.998104264</v>
      </c>
      <c r="K189" s="25">
        <f t="shared" si="5"/>
        <v>623.6044967</v>
      </c>
      <c r="L189" s="25">
        <f t="shared" si="6"/>
        <v>20.56752877</v>
      </c>
      <c r="M189" s="25">
        <f t="shared" si="7"/>
        <v>8552.29024</v>
      </c>
      <c r="N189" s="25">
        <f t="shared" si="9"/>
        <v>1741359.627</v>
      </c>
      <c r="O189" s="25"/>
    </row>
    <row r="190" ht="15.75" customHeight="1">
      <c r="A190" s="69">
        <v>42554.0</v>
      </c>
      <c r="B190" s="34">
        <v>18.477469</v>
      </c>
      <c r="C190" s="28">
        <f t="shared" si="1"/>
        <v>0.21</v>
      </c>
      <c r="D190" s="25">
        <f t="shared" si="2"/>
        <v>3.88026849</v>
      </c>
      <c r="E190" s="25">
        <f t="shared" si="3"/>
        <v>93.12644376</v>
      </c>
      <c r="F190" s="25">
        <f t="shared" si="8"/>
        <v>12771.06935</v>
      </c>
      <c r="G190" s="26">
        <v>1.7</v>
      </c>
      <c r="H190" s="28">
        <v>1.907</v>
      </c>
      <c r="I190" s="16">
        <v>11.6068</v>
      </c>
      <c r="J190" s="16">
        <f t="shared" si="4"/>
        <v>10.62548393</v>
      </c>
      <c r="K190" s="25">
        <f t="shared" si="5"/>
        <v>620.8146827</v>
      </c>
      <c r="L190" s="25">
        <f t="shared" si="6"/>
        <v>22.50102479</v>
      </c>
      <c r="M190" s="25">
        <f t="shared" si="7"/>
        <v>8764.44258</v>
      </c>
      <c r="N190" s="25">
        <f t="shared" si="9"/>
        <v>1750124.07</v>
      </c>
      <c r="O190" s="25"/>
    </row>
    <row r="191" ht="15.75" customHeight="1">
      <c r="A191" s="69">
        <v>42555.0</v>
      </c>
      <c r="B191" s="34">
        <v>20.031681</v>
      </c>
      <c r="C191" s="28">
        <f t="shared" si="1"/>
        <v>0.21</v>
      </c>
      <c r="D191" s="25">
        <f t="shared" si="2"/>
        <v>4.20665301</v>
      </c>
      <c r="E191" s="25">
        <f t="shared" si="3"/>
        <v>100.9596722</v>
      </c>
      <c r="F191" s="25">
        <f t="shared" si="8"/>
        <v>12872.02902</v>
      </c>
      <c r="G191" s="26">
        <v>1.71</v>
      </c>
      <c r="H191" s="28">
        <v>1.925</v>
      </c>
      <c r="I191" s="16">
        <v>11.5909</v>
      </c>
      <c r="J191" s="16">
        <f t="shared" si="4"/>
        <v>11.64391469</v>
      </c>
      <c r="K191" s="25">
        <f t="shared" si="5"/>
        <v>617.7799169</v>
      </c>
      <c r="L191" s="25">
        <f t="shared" si="6"/>
        <v>24.5135046</v>
      </c>
      <c r="M191" s="25">
        <f t="shared" si="7"/>
        <v>8670.595325</v>
      </c>
      <c r="N191" s="25">
        <f t="shared" si="9"/>
        <v>1758794.665</v>
      </c>
      <c r="O191" s="25"/>
    </row>
    <row r="192" ht="15.75" customHeight="1">
      <c r="A192" s="69">
        <v>42556.0</v>
      </c>
      <c r="B192" s="34">
        <v>19.235541</v>
      </c>
      <c r="C192" s="28">
        <f t="shared" si="1"/>
        <v>0.21</v>
      </c>
      <c r="D192" s="25">
        <f t="shared" si="2"/>
        <v>4.03946361</v>
      </c>
      <c r="E192" s="25">
        <f t="shared" si="3"/>
        <v>96.94712664</v>
      </c>
      <c r="F192" s="25">
        <f t="shared" si="8"/>
        <v>12968.97615</v>
      </c>
      <c r="G192" s="26">
        <v>1.73</v>
      </c>
      <c r="H192" s="28">
        <v>2.043</v>
      </c>
      <c r="I192" s="16">
        <v>11.575</v>
      </c>
      <c r="J192" s="16">
        <f t="shared" si="4"/>
        <v>11.88282816</v>
      </c>
      <c r="K192" s="25">
        <f t="shared" si="5"/>
        <v>588.0983847</v>
      </c>
      <c r="L192" s="25">
        <f t="shared" si="6"/>
        <v>24.72727247</v>
      </c>
      <c r="M192" s="25">
        <f t="shared" si="7"/>
        <v>8158.590308</v>
      </c>
      <c r="N192" s="25">
        <f t="shared" si="9"/>
        <v>1766953.255</v>
      </c>
      <c r="O192" s="25"/>
    </row>
    <row r="193" ht="15.75" customHeight="1">
      <c r="A193" s="69">
        <v>42557.0</v>
      </c>
      <c r="B193" s="34">
        <v>19.566647</v>
      </c>
      <c r="C193" s="28">
        <f t="shared" si="1"/>
        <v>0.21</v>
      </c>
      <c r="D193" s="25">
        <f t="shared" si="2"/>
        <v>4.10899587</v>
      </c>
      <c r="E193" s="25">
        <f t="shared" si="3"/>
        <v>98.61590088</v>
      </c>
      <c r="F193" s="25">
        <f t="shared" si="8"/>
        <v>13067.59205</v>
      </c>
      <c r="G193" s="26">
        <v>1.94</v>
      </c>
      <c r="H193" s="28">
        <v>2.011</v>
      </c>
      <c r="I193" s="16">
        <v>11.5591</v>
      </c>
      <c r="J193" s="16">
        <f t="shared" si="4"/>
        <v>11.91440899</v>
      </c>
      <c r="K193" s="25">
        <f t="shared" si="5"/>
        <v>669.0597911</v>
      </c>
      <c r="L193" s="25">
        <f t="shared" si="6"/>
        <v>22.10921255</v>
      </c>
      <c r="M193" s="25">
        <f t="shared" si="7"/>
        <v>8277.028344</v>
      </c>
      <c r="N193" s="25">
        <f t="shared" si="9"/>
        <v>1775230.284</v>
      </c>
      <c r="O193" s="25"/>
    </row>
    <row r="194" ht="15.75" customHeight="1">
      <c r="A194" s="69">
        <v>42558.0</v>
      </c>
      <c r="B194" s="34">
        <v>21.159279</v>
      </c>
      <c r="C194" s="28">
        <f t="shared" si="1"/>
        <v>0.21</v>
      </c>
      <c r="D194" s="25">
        <f t="shared" si="2"/>
        <v>4.44344859</v>
      </c>
      <c r="E194" s="25">
        <f t="shared" si="3"/>
        <v>106.6427662</v>
      </c>
      <c r="F194" s="25">
        <f t="shared" si="8"/>
        <v>13174.23481</v>
      </c>
      <c r="G194" s="26">
        <v>1.9</v>
      </c>
      <c r="H194" s="28">
        <v>1.89</v>
      </c>
      <c r="I194" s="16">
        <v>11.5432</v>
      </c>
      <c r="J194" s="16">
        <f t="shared" si="4"/>
        <v>12.12563506</v>
      </c>
      <c r="K194" s="25">
        <f t="shared" si="5"/>
        <v>696.2565079</v>
      </c>
      <c r="L194" s="25">
        <f t="shared" si="6"/>
        <v>22.97488748</v>
      </c>
      <c r="M194" s="25">
        <f t="shared" si="7"/>
        <v>8794.819048</v>
      </c>
      <c r="N194" s="25">
        <f t="shared" si="9"/>
        <v>1784025.103</v>
      </c>
      <c r="O194" s="25"/>
    </row>
    <row r="195" ht="15.75" customHeight="1">
      <c r="A195" s="69">
        <v>42559.0</v>
      </c>
      <c r="B195" s="34">
        <v>22.508739</v>
      </c>
      <c r="C195" s="28">
        <f t="shared" si="1"/>
        <v>0.21</v>
      </c>
      <c r="D195" s="25">
        <f t="shared" si="2"/>
        <v>4.72683519</v>
      </c>
      <c r="E195" s="25">
        <f t="shared" si="3"/>
        <v>113.4440446</v>
      </c>
      <c r="F195" s="25">
        <f t="shared" si="8"/>
        <v>13287.67886</v>
      </c>
      <c r="G195" s="26">
        <v>1.98</v>
      </c>
      <c r="H195" s="28">
        <v>1.97</v>
      </c>
      <c r="I195" s="16">
        <v>11.5274</v>
      </c>
      <c r="J195" s="16">
        <f t="shared" si="4"/>
        <v>13.46337903</v>
      </c>
      <c r="K195" s="25">
        <f t="shared" si="5"/>
        <v>695.1548832</v>
      </c>
      <c r="L195" s="25">
        <f t="shared" si="6"/>
        <v>24.47887096</v>
      </c>
      <c r="M195" s="25">
        <f t="shared" si="7"/>
        <v>8426.119797</v>
      </c>
      <c r="N195" s="25">
        <f t="shared" si="9"/>
        <v>1792451.222</v>
      </c>
      <c r="O195" s="25"/>
    </row>
    <row r="196" ht="15.75" customHeight="1">
      <c r="A196" s="69">
        <v>42560.0</v>
      </c>
      <c r="B196" s="34">
        <v>21.337708</v>
      </c>
      <c r="C196" s="28">
        <f t="shared" si="1"/>
        <v>0.21</v>
      </c>
      <c r="D196" s="25">
        <f t="shared" si="2"/>
        <v>4.48091868</v>
      </c>
      <c r="E196" s="25">
        <f t="shared" si="3"/>
        <v>107.5420483</v>
      </c>
      <c r="F196" s="25">
        <f t="shared" si="8"/>
        <v>13395.22091</v>
      </c>
      <c r="G196" s="26">
        <v>1.96</v>
      </c>
      <c r="H196" s="28">
        <v>2.099</v>
      </c>
      <c r="I196" s="16">
        <v>11.5115</v>
      </c>
      <c r="J196" s="16">
        <f t="shared" si="4"/>
        <v>13.61746704</v>
      </c>
      <c r="K196" s="25">
        <f t="shared" si="5"/>
        <v>644.9511196</v>
      </c>
      <c r="L196" s="25">
        <f t="shared" si="6"/>
        <v>25.01167415</v>
      </c>
      <c r="M196" s="25">
        <f t="shared" si="7"/>
        <v>7897.360648</v>
      </c>
      <c r="N196" s="25">
        <f t="shared" si="9"/>
        <v>1800348.583</v>
      </c>
      <c r="O196" s="25"/>
    </row>
    <row r="197" ht="15.75" customHeight="1">
      <c r="A197" s="69">
        <v>42561.0</v>
      </c>
      <c r="B197" s="34">
        <v>22.634163</v>
      </c>
      <c r="C197" s="28">
        <f t="shared" si="1"/>
        <v>0.21</v>
      </c>
      <c r="D197" s="25">
        <f t="shared" si="2"/>
        <v>4.75317423</v>
      </c>
      <c r="E197" s="25">
        <f t="shared" si="3"/>
        <v>114.0761815</v>
      </c>
      <c r="F197" s="25">
        <f t="shared" si="8"/>
        <v>13509.29709</v>
      </c>
      <c r="G197" s="26">
        <v>1.91</v>
      </c>
      <c r="H197" s="28">
        <v>1.9</v>
      </c>
      <c r="I197" s="16">
        <v>11.4957</v>
      </c>
      <c r="J197" s="16">
        <f t="shared" si="4"/>
        <v>13.09334655</v>
      </c>
      <c r="K197" s="25">
        <f t="shared" si="5"/>
        <v>693.3722211</v>
      </c>
      <c r="L197" s="25">
        <f t="shared" si="6"/>
        <v>24.67855894</v>
      </c>
      <c r="M197" s="25">
        <f t="shared" si="7"/>
        <v>8712.530526</v>
      </c>
      <c r="N197" s="25">
        <f t="shared" si="9"/>
        <v>1809061.114</v>
      </c>
      <c r="O197" s="25"/>
    </row>
    <row r="198" ht="15.75" customHeight="1">
      <c r="A198" s="69">
        <v>42562.0</v>
      </c>
      <c r="B198" s="34">
        <v>21.94694</v>
      </c>
      <c r="C198" s="28">
        <f t="shared" si="1"/>
        <v>0.21</v>
      </c>
      <c r="D198" s="25">
        <f t="shared" si="2"/>
        <v>4.6088574</v>
      </c>
      <c r="E198" s="25">
        <f t="shared" si="3"/>
        <v>110.6125776</v>
      </c>
      <c r="F198" s="25">
        <f t="shared" si="8"/>
        <v>13619.90967</v>
      </c>
      <c r="G198" s="26">
        <v>1.98</v>
      </c>
      <c r="H198" s="28">
        <v>2.069</v>
      </c>
      <c r="I198" s="16">
        <v>11.4799</v>
      </c>
      <c r="J198" s="16">
        <f t="shared" si="4"/>
        <v>13.84408976</v>
      </c>
      <c r="K198" s="25">
        <f t="shared" si="5"/>
        <v>659.1648719</v>
      </c>
      <c r="L198" s="25">
        <f t="shared" si="6"/>
        <v>25.17107229</v>
      </c>
      <c r="M198" s="25">
        <f t="shared" si="7"/>
        <v>7989.877235</v>
      </c>
      <c r="N198" s="25">
        <f t="shared" si="9"/>
        <v>1817050.991</v>
      </c>
      <c r="O198" s="25"/>
    </row>
    <row r="199" ht="15.75" customHeight="1">
      <c r="A199" s="69">
        <v>42563.0</v>
      </c>
      <c r="B199" s="34">
        <v>24.007863</v>
      </c>
      <c r="C199" s="28">
        <f t="shared" si="1"/>
        <v>0.21</v>
      </c>
      <c r="D199" s="25">
        <f t="shared" si="2"/>
        <v>5.04165123</v>
      </c>
      <c r="E199" s="25">
        <f t="shared" si="3"/>
        <v>120.9996295</v>
      </c>
      <c r="F199" s="25">
        <f t="shared" si="8"/>
        <v>13740.9093</v>
      </c>
      <c r="G199" s="26">
        <v>1.99</v>
      </c>
      <c r="H199" s="28">
        <v>1.957</v>
      </c>
      <c r="I199" s="16">
        <v>11.4642</v>
      </c>
      <c r="J199" s="16">
        <f t="shared" si="4"/>
        <v>14.34394529</v>
      </c>
      <c r="K199" s="25">
        <f t="shared" si="5"/>
        <v>699.4509351</v>
      </c>
      <c r="L199" s="25">
        <f t="shared" si="6"/>
        <v>25.94884575</v>
      </c>
      <c r="M199" s="25">
        <f t="shared" si="7"/>
        <v>8435.589167</v>
      </c>
      <c r="N199" s="25">
        <f t="shared" si="9"/>
        <v>1825486.58</v>
      </c>
      <c r="O199" s="25"/>
    </row>
    <row r="200" ht="15.75" customHeight="1">
      <c r="A200" s="69">
        <v>42564.0</v>
      </c>
      <c r="B200" s="34">
        <v>22.025227</v>
      </c>
      <c r="C200" s="28">
        <f t="shared" si="1"/>
        <v>0.21</v>
      </c>
      <c r="D200" s="25">
        <f t="shared" si="2"/>
        <v>4.62529767</v>
      </c>
      <c r="E200" s="25">
        <f t="shared" si="3"/>
        <v>111.0071441</v>
      </c>
      <c r="F200" s="25">
        <f t="shared" si="8"/>
        <v>13851.91644</v>
      </c>
      <c r="G200" s="26">
        <v>1.93</v>
      </c>
      <c r="H200" s="28">
        <v>2.069</v>
      </c>
      <c r="I200" s="16">
        <v>11.4484</v>
      </c>
      <c r="J200" s="16">
        <f t="shared" si="4"/>
        <v>13.93170061</v>
      </c>
      <c r="K200" s="25">
        <f t="shared" si="5"/>
        <v>640.7562687</v>
      </c>
      <c r="L200" s="25">
        <f t="shared" si="6"/>
        <v>25.98659182</v>
      </c>
      <c r="M200" s="25">
        <f t="shared" si="7"/>
        <v>7967.953601</v>
      </c>
      <c r="N200" s="25">
        <f t="shared" si="9"/>
        <v>1833454.534</v>
      </c>
      <c r="O200" s="25"/>
    </row>
    <row r="201" ht="15.75" customHeight="1">
      <c r="A201" s="69">
        <v>42565.0</v>
      </c>
      <c r="B201" s="34">
        <v>23.506268</v>
      </c>
      <c r="C201" s="28">
        <f t="shared" si="1"/>
        <v>0.21</v>
      </c>
      <c r="D201" s="25">
        <f t="shared" si="2"/>
        <v>4.93631628</v>
      </c>
      <c r="E201" s="25">
        <f t="shared" si="3"/>
        <v>118.4715907</v>
      </c>
      <c r="F201" s="25">
        <f t="shared" si="8"/>
        <v>13970.38803</v>
      </c>
      <c r="G201" s="26">
        <v>2.01</v>
      </c>
      <c r="H201" s="28">
        <v>1.882</v>
      </c>
      <c r="I201" s="16">
        <v>11.4327</v>
      </c>
      <c r="J201" s="16">
        <f t="shared" si="4"/>
        <v>13.5432389</v>
      </c>
      <c r="K201" s="25">
        <f t="shared" si="5"/>
        <v>732.6161637</v>
      </c>
      <c r="L201" s="25">
        <f t="shared" si="6"/>
        <v>24.25654727</v>
      </c>
      <c r="M201" s="25">
        <f t="shared" si="7"/>
        <v>8747.655685</v>
      </c>
      <c r="N201" s="25">
        <f t="shared" si="9"/>
        <v>1842202.189</v>
      </c>
      <c r="O201" s="25"/>
    </row>
    <row r="202" ht="15.75" customHeight="1">
      <c r="A202" s="69">
        <v>42566.0</v>
      </c>
      <c r="B202" s="34">
        <v>24.694908</v>
      </c>
      <c r="C202" s="28">
        <f t="shared" si="1"/>
        <v>0.21</v>
      </c>
      <c r="D202" s="25">
        <f t="shared" si="2"/>
        <v>5.18593068</v>
      </c>
      <c r="E202" s="25">
        <f t="shared" si="3"/>
        <v>124.4623363</v>
      </c>
      <c r="F202" s="25">
        <f t="shared" si="8"/>
        <v>14094.85037</v>
      </c>
      <c r="G202" s="26">
        <v>1.99</v>
      </c>
      <c r="H202" s="28">
        <v>1.983</v>
      </c>
      <c r="I202" s="16">
        <v>11.417</v>
      </c>
      <c r="J202" s="16">
        <f t="shared" si="4"/>
        <v>15.0122632</v>
      </c>
      <c r="K202" s="25">
        <f t="shared" si="5"/>
        <v>687.4381241</v>
      </c>
      <c r="L202" s="25">
        <f t="shared" si="6"/>
        <v>27.15786308</v>
      </c>
      <c r="M202" s="25">
        <f t="shared" si="7"/>
        <v>8290.711044</v>
      </c>
      <c r="N202" s="25">
        <f t="shared" si="9"/>
        <v>1850492.9</v>
      </c>
      <c r="O202" s="25"/>
    </row>
    <row r="203" ht="15.75" customHeight="1">
      <c r="A203" s="69">
        <v>42567.0</v>
      </c>
      <c r="B203" s="34">
        <v>23.90595</v>
      </c>
      <c r="C203" s="28">
        <f t="shared" si="1"/>
        <v>0.21</v>
      </c>
      <c r="D203" s="25">
        <f t="shared" si="2"/>
        <v>5.0202495</v>
      </c>
      <c r="E203" s="25">
        <f t="shared" si="3"/>
        <v>120.485988</v>
      </c>
      <c r="F203" s="25">
        <f t="shared" si="8"/>
        <v>14215.33635</v>
      </c>
      <c r="G203" s="26">
        <v>1.98</v>
      </c>
      <c r="H203" s="28">
        <v>2.037</v>
      </c>
      <c r="I203" s="16">
        <v>11.4013</v>
      </c>
      <c r="J203" s="16">
        <f t="shared" si="4"/>
        <v>14.9489506</v>
      </c>
      <c r="K203" s="25">
        <f t="shared" si="5"/>
        <v>664.9359057</v>
      </c>
      <c r="L203" s="25">
        <f t="shared" si="6"/>
        <v>27.17991019</v>
      </c>
      <c r="M203" s="25">
        <f t="shared" si="7"/>
        <v>8059.829161</v>
      </c>
      <c r="N203" s="25">
        <f t="shared" si="9"/>
        <v>1858552.729</v>
      </c>
      <c r="O203" s="25"/>
    </row>
    <row r="204" ht="15.75" customHeight="1">
      <c r="A204" s="69">
        <v>42568.0</v>
      </c>
      <c r="B204" s="34">
        <v>21.551676</v>
      </c>
      <c r="C204" s="28">
        <f t="shared" si="1"/>
        <v>0.21</v>
      </c>
      <c r="D204" s="25">
        <f t="shared" si="2"/>
        <v>4.52585196</v>
      </c>
      <c r="E204" s="25">
        <f t="shared" si="3"/>
        <v>108.620447</v>
      </c>
      <c r="F204" s="25">
        <f t="shared" si="8"/>
        <v>14323.9568</v>
      </c>
      <c r="G204" s="26">
        <v>1.99</v>
      </c>
      <c r="H204" s="28">
        <v>2.127</v>
      </c>
      <c r="I204" s="16">
        <v>11.3857</v>
      </c>
      <c r="J204" s="16">
        <f t="shared" si="4"/>
        <v>14.09148774</v>
      </c>
      <c r="K204" s="25">
        <f t="shared" si="5"/>
        <v>639.1408463</v>
      </c>
      <c r="L204" s="25">
        <f t="shared" si="6"/>
        <v>25.49213863</v>
      </c>
      <c r="M204" s="25">
        <f t="shared" si="7"/>
        <v>7708.231312</v>
      </c>
      <c r="N204" s="25">
        <f t="shared" si="9"/>
        <v>1866260.961</v>
      </c>
      <c r="O204" s="25"/>
    </row>
    <row r="205" ht="15.75" customHeight="1">
      <c r="A205" s="69">
        <v>42569.0</v>
      </c>
      <c r="B205" s="34">
        <v>25.284061</v>
      </c>
      <c r="C205" s="28">
        <f t="shared" si="1"/>
        <v>0.21</v>
      </c>
      <c r="D205" s="25">
        <f t="shared" si="2"/>
        <v>5.30965281</v>
      </c>
      <c r="E205" s="25">
        <f t="shared" si="3"/>
        <v>127.4316674</v>
      </c>
      <c r="F205" s="25">
        <f t="shared" si="8"/>
        <v>14451.38847</v>
      </c>
      <c r="G205" s="26">
        <v>1.95</v>
      </c>
      <c r="H205" s="28">
        <v>1.851</v>
      </c>
      <c r="I205" s="16">
        <v>11.37</v>
      </c>
      <c r="J205" s="16">
        <f t="shared" si="4"/>
        <v>14.40657777</v>
      </c>
      <c r="K205" s="25">
        <f t="shared" si="5"/>
        <v>718.6871961</v>
      </c>
      <c r="L205" s="25">
        <f t="shared" si="6"/>
        <v>26.59675895</v>
      </c>
      <c r="M205" s="25">
        <f t="shared" si="7"/>
        <v>8845.380875</v>
      </c>
      <c r="N205" s="25">
        <f t="shared" si="9"/>
        <v>1875106.342</v>
      </c>
      <c r="O205" s="25"/>
    </row>
    <row r="206" ht="15.75" customHeight="1">
      <c r="A206" s="69">
        <v>42570.0</v>
      </c>
      <c r="B206" s="34">
        <v>24.616329</v>
      </c>
      <c r="C206" s="28">
        <f t="shared" si="1"/>
        <v>0.21</v>
      </c>
      <c r="D206" s="25">
        <f t="shared" si="2"/>
        <v>5.16942909</v>
      </c>
      <c r="E206" s="25">
        <f t="shared" si="3"/>
        <v>124.0662982</v>
      </c>
      <c r="F206" s="25">
        <f t="shared" si="8"/>
        <v>14575.45477</v>
      </c>
      <c r="G206" s="26">
        <v>1.9</v>
      </c>
      <c r="H206" s="28">
        <v>2.069</v>
      </c>
      <c r="I206" s="16">
        <v>11.3544</v>
      </c>
      <c r="J206" s="16">
        <f t="shared" si="4"/>
        <v>15.69956549</v>
      </c>
      <c r="K206" s="25">
        <f t="shared" si="5"/>
        <v>625.617013</v>
      </c>
      <c r="L206" s="25">
        <f t="shared" si="6"/>
        <v>29.74654515</v>
      </c>
      <c r="M206" s="25">
        <f t="shared" si="7"/>
        <v>7902.530691</v>
      </c>
      <c r="N206" s="25">
        <f t="shared" si="9"/>
        <v>1883008.872</v>
      </c>
      <c r="O206" s="25"/>
    </row>
    <row r="207" ht="15.75" customHeight="1">
      <c r="A207" s="69">
        <v>42571.0</v>
      </c>
      <c r="B207" s="34">
        <v>24.29637</v>
      </c>
      <c r="C207" s="28">
        <f t="shared" si="1"/>
        <v>0.21</v>
      </c>
      <c r="D207" s="25">
        <f t="shared" si="2"/>
        <v>5.1022377</v>
      </c>
      <c r="E207" s="25">
        <f t="shared" si="3"/>
        <v>122.4537048</v>
      </c>
      <c r="F207" s="25">
        <f t="shared" si="8"/>
        <v>14697.90847</v>
      </c>
      <c r="G207" s="26">
        <v>1.76</v>
      </c>
      <c r="H207" s="28">
        <v>1.965</v>
      </c>
      <c r="I207" s="16">
        <v>11.3388</v>
      </c>
      <c r="J207" s="16">
        <f t="shared" si="4"/>
        <v>14.73685793</v>
      </c>
      <c r="K207" s="25">
        <f t="shared" si="5"/>
        <v>609.3523053</v>
      </c>
      <c r="L207" s="25">
        <f t="shared" si="6"/>
        <v>30.14357303</v>
      </c>
      <c r="M207" s="25">
        <f t="shared" si="7"/>
        <v>8309.349618</v>
      </c>
      <c r="N207" s="25">
        <f t="shared" si="9"/>
        <v>1891318.222</v>
      </c>
      <c r="O207" s="25"/>
    </row>
    <row r="208" ht="15.75" customHeight="1">
      <c r="A208" s="69">
        <v>42572.0</v>
      </c>
      <c r="B208" s="34">
        <v>24.578834</v>
      </c>
      <c r="C208" s="28">
        <f t="shared" si="1"/>
        <v>0.21</v>
      </c>
      <c r="D208" s="25">
        <f t="shared" si="2"/>
        <v>5.16155514</v>
      </c>
      <c r="E208" s="25">
        <f t="shared" si="3"/>
        <v>123.8773234</v>
      </c>
      <c r="F208" s="25">
        <f t="shared" si="8"/>
        <v>14821.7858</v>
      </c>
      <c r="G208" s="26">
        <v>1.74</v>
      </c>
      <c r="H208" s="28">
        <v>2.02</v>
      </c>
      <c r="I208" s="16">
        <v>11.3233</v>
      </c>
      <c r="J208" s="16">
        <f t="shared" si="4"/>
        <v>15.34644109</v>
      </c>
      <c r="K208" s="25">
        <f t="shared" si="5"/>
        <v>585.2240198</v>
      </c>
      <c r="L208" s="25">
        <f t="shared" si="6"/>
        <v>31.75125742</v>
      </c>
      <c r="M208" s="25">
        <f t="shared" si="7"/>
        <v>8072.055446</v>
      </c>
      <c r="N208" s="25">
        <f t="shared" si="9"/>
        <v>1899390.277</v>
      </c>
      <c r="O208" s="25"/>
    </row>
    <row r="209" ht="15.75" customHeight="1">
      <c r="A209" s="69">
        <v>42573.0</v>
      </c>
      <c r="B209" s="34">
        <v>22.533852</v>
      </c>
      <c r="C209" s="28">
        <f t="shared" si="1"/>
        <v>0.21</v>
      </c>
      <c r="D209" s="25">
        <f t="shared" si="2"/>
        <v>4.73210892</v>
      </c>
      <c r="E209" s="25">
        <f t="shared" si="3"/>
        <v>113.5706141</v>
      </c>
      <c r="F209" s="25">
        <f t="shared" si="8"/>
        <v>14935.35641</v>
      </c>
      <c r="G209" s="26">
        <v>1.83</v>
      </c>
      <c r="H209" s="28">
        <v>2.159</v>
      </c>
      <c r="I209" s="16">
        <v>11.3077</v>
      </c>
      <c r="J209" s="16">
        <f t="shared" si="4"/>
        <v>15.05850462</v>
      </c>
      <c r="K209" s="25">
        <f t="shared" si="5"/>
        <v>575.0743214</v>
      </c>
      <c r="L209" s="25">
        <f t="shared" si="6"/>
        <v>29.62328777</v>
      </c>
      <c r="M209" s="25">
        <f t="shared" si="7"/>
        <v>7541.958314</v>
      </c>
      <c r="N209" s="25">
        <f t="shared" si="9"/>
        <v>1906932.236</v>
      </c>
      <c r="O209" s="25"/>
    </row>
    <row r="210" ht="15.75" customHeight="1">
      <c r="A210" s="69">
        <v>42574.0</v>
      </c>
      <c r="B210" s="34">
        <v>20.824086</v>
      </c>
      <c r="C210" s="28">
        <f t="shared" si="1"/>
        <v>0.21</v>
      </c>
      <c r="D210" s="25">
        <f t="shared" si="2"/>
        <v>4.37305806</v>
      </c>
      <c r="E210" s="25">
        <f t="shared" si="3"/>
        <v>104.9533934</v>
      </c>
      <c r="F210" s="25">
        <f t="shared" si="8"/>
        <v>15040.3098</v>
      </c>
      <c r="G210" s="26">
        <v>1.89</v>
      </c>
      <c r="H210" s="28">
        <v>2.034</v>
      </c>
      <c r="I210" s="16">
        <v>11.2922</v>
      </c>
      <c r="J210" s="16">
        <f t="shared" si="4"/>
        <v>13.12823615</v>
      </c>
      <c r="K210" s="25">
        <f t="shared" si="5"/>
        <v>629.5651327</v>
      </c>
      <c r="L210" s="25">
        <f t="shared" si="6"/>
        <v>25.00616409</v>
      </c>
      <c r="M210" s="25">
        <f t="shared" si="7"/>
        <v>7994.477876</v>
      </c>
      <c r="N210" s="25">
        <f t="shared" si="9"/>
        <v>1914926.714</v>
      </c>
      <c r="O210" s="25"/>
    </row>
    <row r="211" ht="15.75" customHeight="1">
      <c r="A211" s="69">
        <v>42575.0</v>
      </c>
      <c r="B211" s="34">
        <v>22.102142</v>
      </c>
      <c r="C211" s="28">
        <f t="shared" si="1"/>
        <v>0.21</v>
      </c>
      <c r="D211" s="25">
        <f t="shared" si="2"/>
        <v>4.64144982</v>
      </c>
      <c r="E211" s="25">
        <f t="shared" si="3"/>
        <v>111.3947957</v>
      </c>
      <c r="F211" s="25">
        <f t="shared" si="8"/>
        <v>15151.7046</v>
      </c>
      <c r="G211" s="26">
        <v>1.88</v>
      </c>
      <c r="H211" s="28">
        <v>1.93</v>
      </c>
      <c r="I211" s="16">
        <v>11.2767</v>
      </c>
      <c r="J211" s="16">
        <f t="shared" si="4"/>
        <v>13.23968619</v>
      </c>
      <c r="K211" s="25">
        <f t="shared" si="5"/>
        <v>659.0734508</v>
      </c>
      <c r="L211" s="25">
        <f t="shared" si="6"/>
        <v>25.35259057</v>
      </c>
      <c r="M211" s="25">
        <f t="shared" si="7"/>
        <v>8413.703627</v>
      </c>
      <c r="N211" s="25">
        <f t="shared" si="9"/>
        <v>1923340.417</v>
      </c>
      <c r="O211" s="25"/>
    </row>
    <row r="212" ht="15.75" customHeight="1">
      <c r="A212" s="69">
        <v>42576.0</v>
      </c>
      <c r="B212" s="34">
        <v>20.727007</v>
      </c>
      <c r="C212" s="28">
        <f t="shared" si="1"/>
        <v>0.21</v>
      </c>
      <c r="D212" s="25">
        <f t="shared" si="2"/>
        <v>4.35267147</v>
      </c>
      <c r="E212" s="25">
        <f t="shared" si="3"/>
        <v>104.4641153</v>
      </c>
      <c r="F212" s="25">
        <f t="shared" si="8"/>
        <v>15256.16871</v>
      </c>
      <c r="G212" s="26">
        <v>1.85</v>
      </c>
      <c r="H212" s="28">
        <v>2.084</v>
      </c>
      <c r="I212" s="16">
        <v>11.2612</v>
      </c>
      <c r="J212" s="16">
        <f t="shared" si="4"/>
        <v>13.4251047</v>
      </c>
      <c r="K212" s="25">
        <f t="shared" si="5"/>
        <v>599.8047985</v>
      </c>
      <c r="L212" s="25">
        <f t="shared" si="6"/>
        <v>26.12452807</v>
      </c>
      <c r="M212" s="25">
        <f t="shared" si="7"/>
        <v>7781.25144</v>
      </c>
      <c r="N212" s="25">
        <f t="shared" si="9"/>
        <v>1931121.669</v>
      </c>
      <c r="O212" s="25"/>
    </row>
    <row r="213" ht="15.75" customHeight="1">
      <c r="A213" s="69">
        <v>42577.0</v>
      </c>
      <c r="B213" s="34">
        <v>19.670654</v>
      </c>
      <c r="C213" s="28">
        <f t="shared" si="1"/>
        <v>0.21</v>
      </c>
      <c r="D213" s="25">
        <f t="shared" si="2"/>
        <v>4.13083734</v>
      </c>
      <c r="E213" s="25">
        <f t="shared" si="3"/>
        <v>99.14009616</v>
      </c>
      <c r="F213" s="25">
        <f t="shared" si="8"/>
        <v>15355.30881</v>
      </c>
      <c r="G213" s="26">
        <v>1.83</v>
      </c>
      <c r="H213" s="28">
        <v>2.028</v>
      </c>
      <c r="I213" s="16">
        <v>11.2457</v>
      </c>
      <c r="J213" s="16">
        <f t="shared" si="4"/>
        <v>12.41561682</v>
      </c>
      <c r="K213" s="25">
        <f t="shared" si="5"/>
        <v>608.8648225</v>
      </c>
      <c r="L213" s="25">
        <f t="shared" si="6"/>
        <v>24.42416424</v>
      </c>
      <c r="M213" s="25">
        <f t="shared" si="7"/>
        <v>7985.112426</v>
      </c>
      <c r="N213" s="25">
        <f t="shared" si="9"/>
        <v>1939106.781</v>
      </c>
      <c r="O213" s="25"/>
    </row>
    <row r="214" ht="15.75" customHeight="1">
      <c r="A214" s="69">
        <v>42578.0</v>
      </c>
      <c r="B214" s="34">
        <v>19.982234</v>
      </c>
      <c r="C214" s="28">
        <f t="shared" si="1"/>
        <v>0.21</v>
      </c>
      <c r="D214" s="25">
        <f t="shared" si="2"/>
        <v>4.19626914</v>
      </c>
      <c r="E214" s="25">
        <f t="shared" si="3"/>
        <v>100.7104594</v>
      </c>
      <c r="F214" s="25">
        <f t="shared" si="8"/>
        <v>15456.01927</v>
      </c>
      <c r="G214" s="26">
        <v>1.94</v>
      </c>
      <c r="H214" s="28">
        <v>2.022</v>
      </c>
      <c r="I214" s="16">
        <v>11.2303</v>
      </c>
      <c r="J214" s="16">
        <f t="shared" si="4"/>
        <v>12.59220769</v>
      </c>
      <c r="K214" s="25">
        <f t="shared" si="5"/>
        <v>646.4920475</v>
      </c>
      <c r="L214" s="25">
        <f t="shared" si="6"/>
        <v>23.36698334</v>
      </c>
      <c r="M214" s="25">
        <f t="shared" si="7"/>
        <v>7997.839763</v>
      </c>
      <c r="N214" s="25">
        <f t="shared" si="9"/>
        <v>1947104.621</v>
      </c>
      <c r="O214" s="25"/>
    </row>
    <row r="215" ht="15.75" customHeight="1">
      <c r="A215" s="69">
        <v>42579.0</v>
      </c>
      <c r="B215" s="34">
        <v>20.953903</v>
      </c>
      <c r="C215" s="28">
        <f t="shared" si="1"/>
        <v>0.21</v>
      </c>
      <c r="D215" s="25">
        <f t="shared" si="2"/>
        <v>4.40031963</v>
      </c>
      <c r="E215" s="25">
        <f t="shared" si="3"/>
        <v>105.6076711</v>
      </c>
      <c r="F215" s="25">
        <f t="shared" si="8"/>
        <v>15561.62694</v>
      </c>
      <c r="G215" s="26">
        <v>1.85</v>
      </c>
      <c r="H215" s="28">
        <v>1.941</v>
      </c>
      <c r="I215" s="16">
        <v>11.2148</v>
      </c>
      <c r="J215" s="16">
        <f t="shared" si="4"/>
        <v>12.69307879</v>
      </c>
      <c r="K215" s="25">
        <f t="shared" si="5"/>
        <v>641.3409583</v>
      </c>
      <c r="L215" s="25">
        <f t="shared" si="6"/>
        <v>24.70004522</v>
      </c>
      <c r="M215" s="25">
        <f t="shared" si="7"/>
        <v>8320.098918</v>
      </c>
      <c r="N215" s="25">
        <f t="shared" si="9"/>
        <v>1955424.72</v>
      </c>
      <c r="O215" s="25"/>
    </row>
    <row r="216" ht="15.75" customHeight="1">
      <c r="A216" s="69">
        <v>42580.0</v>
      </c>
      <c r="B216" s="34">
        <v>21.544285</v>
      </c>
      <c r="C216" s="28">
        <f t="shared" si="1"/>
        <v>0.21</v>
      </c>
      <c r="D216" s="25">
        <f t="shared" si="2"/>
        <v>4.52429985</v>
      </c>
      <c r="E216" s="25">
        <f t="shared" si="3"/>
        <v>108.5831964</v>
      </c>
      <c r="F216" s="25">
        <f t="shared" si="8"/>
        <v>15670.21014</v>
      </c>
      <c r="G216" s="26">
        <v>1.89</v>
      </c>
      <c r="H216" s="28">
        <v>1.957</v>
      </c>
      <c r="I216" s="16">
        <v>11.1994</v>
      </c>
      <c r="J216" s="16">
        <f t="shared" si="4"/>
        <v>13.17638267</v>
      </c>
      <c r="K216" s="25">
        <f t="shared" si="5"/>
        <v>648.9585897</v>
      </c>
      <c r="L216" s="25">
        <f t="shared" si="6"/>
        <v>25.09787176</v>
      </c>
      <c r="M216" s="25">
        <f t="shared" si="7"/>
        <v>8240.743996</v>
      </c>
      <c r="N216" s="25">
        <f t="shared" si="9"/>
        <v>1963665.464</v>
      </c>
      <c r="O216" s="25"/>
    </row>
    <row r="217" ht="15.75" customHeight="1">
      <c r="A217" s="69">
        <v>42581.0</v>
      </c>
      <c r="B217" s="34">
        <v>20.977248</v>
      </c>
      <c r="C217" s="28">
        <f t="shared" si="1"/>
        <v>0.21</v>
      </c>
      <c r="D217" s="25">
        <f t="shared" si="2"/>
        <v>4.40522208</v>
      </c>
      <c r="E217" s="25">
        <f t="shared" si="3"/>
        <v>105.7253299</v>
      </c>
      <c r="F217" s="25">
        <f t="shared" si="8"/>
        <v>15775.93547</v>
      </c>
      <c r="G217" s="26">
        <v>1.91</v>
      </c>
      <c r="H217" s="28">
        <v>2.102</v>
      </c>
      <c r="I217" s="16">
        <v>11.1841</v>
      </c>
      <c r="J217" s="16">
        <f t="shared" si="4"/>
        <v>13.79901946</v>
      </c>
      <c r="K217" s="25">
        <f t="shared" si="5"/>
        <v>609.7515985</v>
      </c>
      <c r="L217" s="25">
        <f t="shared" si="6"/>
        <v>26.00862306</v>
      </c>
      <c r="M217" s="25">
        <f t="shared" si="7"/>
        <v>7661.80019</v>
      </c>
      <c r="N217" s="25">
        <f t="shared" si="9"/>
        <v>1971327.264</v>
      </c>
      <c r="O217" s="25"/>
    </row>
    <row r="218" ht="15.75" customHeight="1">
      <c r="A218" s="69">
        <v>42582.0</v>
      </c>
      <c r="B218" s="34">
        <v>20.939766</v>
      </c>
      <c r="C218" s="28">
        <f t="shared" si="1"/>
        <v>0.21</v>
      </c>
      <c r="D218" s="25">
        <f t="shared" si="2"/>
        <v>4.39735086</v>
      </c>
      <c r="E218" s="25">
        <f t="shared" si="3"/>
        <v>105.5364206</v>
      </c>
      <c r="F218" s="25">
        <f t="shared" si="8"/>
        <v>15881.47189</v>
      </c>
      <c r="G218" s="26">
        <v>1.82</v>
      </c>
      <c r="H218" s="28">
        <v>1.962</v>
      </c>
      <c r="I218" s="16">
        <v>11.1687</v>
      </c>
      <c r="J218" s="16">
        <f t="shared" si="4"/>
        <v>12.87467414</v>
      </c>
      <c r="K218" s="25">
        <f t="shared" si="5"/>
        <v>621.6218349</v>
      </c>
      <c r="L218" s="25">
        <f t="shared" si="6"/>
        <v>25.46638842</v>
      </c>
      <c r="M218" s="25">
        <f t="shared" si="7"/>
        <v>8197.211009</v>
      </c>
      <c r="N218" s="25">
        <f t="shared" si="9"/>
        <v>1979524.475</v>
      </c>
      <c r="O218" s="25"/>
    </row>
    <row r="219" ht="15.75" customHeight="1">
      <c r="A219" s="69">
        <v>42583.0</v>
      </c>
      <c r="B219" s="34">
        <v>21.667227</v>
      </c>
      <c r="C219" s="28">
        <f t="shared" si="1"/>
        <v>0.21</v>
      </c>
      <c r="D219" s="25">
        <f t="shared" si="2"/>
        <v>4.55011767</v>
      </c>
      <c r="E219" s="25">
        <f t="shared" si="3"/>
        <v>109.2028241</v>
      </c>
      <c r="F219" s="25">
        <f t="shared" si="8"/>
        <v>15990.67471</v>
      </c>
      <c r="G219" s="26">
        <v>1.7</v>
      </c>
      <c r="H219" s="28">
        <v>2.003</v>
      </c>
      <c r="I219" s="16">
        <v>11.1534</v>
      </c>
      <c r="J219" s="16">
        <f t="shared" si="4"/>
        <v>13.61899465</v>
      </c>
      <c r="K219" s="25">
        <f t="shared" si="5"/>
        <v>567.9714428</v>
      </c>
      <c r="L219" s="25">
        <f t="shared" si="6"/>
        <v>28.84022396</v>
      </c>
      <c r="M219" s="25">
        <f t="shared" si="7"/>
        <v>8018.420369</v>
      </c>
      <c r="N219" s="25">
        <f t="shared" si="9"/>
        <v>1987542.895</v>
      </c>
      <c r="O219" s="25"/>
    </row>
    <row r="220" ht="15.75" customHeight="1">
      <c r="A220" s="69">
        <v>42584.0</v>
      </c>
      <c r="B220" s="34">
        <v>19.892241</v>
      </c>
      <c r="C220" s="28">
        <f t="shared" si="1"/>
        <v>0.21</v>
      </c>
      <c r="D220" s="25">
        <f t="shared" si="2"/>
        <v>4.17737061</v>
      </c>
      <c r="E220" s="25">
        <f t="shared" si="3"/>
        <v>100.2568946</v>
      </c>
      <c r="F220" s="25">
        <f t="shared" si="8"/>
        <v>16090.93161</v>
      </c>
      <c r="G220" s="26">
        <v>1.49</v>
      </c>
      <c r="H220" s="28">
        <v>2.118</v>
      </c>
      <c r="I220" s="16">
        <v>11.1381</v>
      </c>
      <c r="J220" s="16">
        <f t="shared" si="4"/>
        <v>13.23934805</v>
      </c>
      <c r="K220" s="25">
        <f t="shared" si="5"/>
        <v>470.1350992</v>
      </c>
      <c r="L220" s="25">
        <f t="shared" si="6"/>
        <v>31.98768657</v>
      </c>
      <c r="M220" s="25">
        <f t="shared" si="7"/>
        <v>7572.645892</v>
      </c>
      <c r="N220" s="25">
        <f t="shared" si="9"/>
        <v>1995115.541</v>
      </c>
      <c r="O220" s="25"/>
    </row>
    <row r="221" ht="15.75" customHeight="1">
      <c r="A221" s="69">
        <v>42585.0</v>
      </c>
      <c r="B221" s="34">
        <v>20.319674</v>
      </c>
      <c r="C221" s="28">
        <f t="shared" si="1"/>
        <v>0.21</v>
      </c>
      <c r="D221" s="25">
        <f t="shared" si="2"/>
        <v>4.26713154</v>
      </c>
      <c r="E221" s="25">
        <f t="shared" si="3"/>
        <v>102.411157</v>
      </c>
      <c r="F221" s="25">
        <f t="shared" si="8"/>
        <v>16193.34276</v>
      </c>
      <c r="G221" s="26">
        <v>1.57</v>
      </c>
      <c r="H221" s="28">
        <v>1.954</v>
      </c>
      <c r="I221" s="16">
        <v>11.1228</v>
      </c>
      <c r="J221" s="16">
        <f t="shared" si="4"/>
        <v>12.49381905</v>
      </c>
      <c r="K221" s="25">
        <f t="shared" si="5"/>
        <v>536.216868</v>
      </c>
      <c r="L221" s="25">
        <f t="shared" si="6"/>
        <v>28.64824749</v>
      </c>
      <c r="M221" s="25">
        <f t="shared" si="7"/>
        <v>8196.945752</v>
      </c>
      <c r="N221" s="25">
        <f t="shared" si="9"/>
        <v>2003312.487</v>
      </c>
      <c r="O221" s="25"/>
    </row>
    <row r="222" ht="15.75" customHeight="1">
      <c r="A222" s="69">
        <v>42586.0</v>
      </c>
      <c r="B222" s="34">
        <v>20.63668</v>
      </c>
      <c r="C222" s="28">
        <f t="shared" si="1"/>
        <v>0.21</v>
      </c>
      <c r="D222" s="25">
        <f t="shared" si="2"/>
        <v>4.3337028</v>
      </c>
      <c r="E222" s="25">
        <f t="shared" si="3"/>
        <v>104.0088672</v>
      </c>
      <c r="F222" s="25">
        <f t="shared" si="8"/>
        <v>16297.35163</v>
      </c>
      <c r="G222" s="26">
        <v>1.85</v>
      </c>
      <c r="H222" s="28">
        <v>1.978</v>
      </c>
      <c r="I222" s="16">
        <v>11.1075</v>
      </c>
      <c r="J222" s="16">
        <f t="shared" si="4"/>
        <v>12.86227645</v>
      </c>
      <c r="K222" s="25">
        <f t="shared" si="5"/>
        <v>623.3228008</v>
      </c>
      <c r="L222" s="25">
        <f t="shared" si="6"/>
        <v>25.02929471</v>
      </c>
      <c r="M222" s="25">
        <f t="shared" si="7"/>
        <v>8086.349848</v>
      </c>
      <c r="N222" s="25">
        <f t="shared" si="9"/>
        <v>2011398.837</v>
      </c>
      <c r="O222" s="25"/>
    </row>
    <row r="223" ht="15.75" customHeight="1">
      <c r="A223" s="69">
        <v>42587.0</v>
      </c>
      <c r="B223" s="34">
        <v>21.71458</v>
      </c>
      <c r="C223" s="28">
        <f t="shared" si="1"/>
        <v>0.21</v>
      </c>
      <c r="D223" s="25">
        <f t="shared" si="2"/>
        <v>4.5600618</v>
      </c>
      <c r="E223" s="25">
        <f t="shared" si="3"/>
        <v>109.4414832</v>
      </c>
      <c r="F223" s="25">
        <f t="shared" si="8"/>
        <v>16406.79311</v>
      </c>
      <c r="G223" s="26">
        <v>1.79</v>
      </c>
      <c r="H223" s="28">
        <v>1.92</v>
      </c>
      <c r="I223" s="16">
        <v>11.0922</v>
      </c>
      <c r="J223" s="16">
        <f t="shared" si="4"/>
        <v>13.15536842</v>
      </c>
      <c r="K223" s="25">
        <f t="shared" si="5"/>
        <v>620.4699375</v>
      </c>
      <c r="L223" s="25">
        <f t="shared" si="6"/>
        <v>26.4577242</v>
      </c>
      <c r="M223" s="25">
        <f t="shared" si="7"/>
        <v>8319.15</v>
      </c>
      <c r="N223" s="25">
        <f t="shared" si="9"/>
        <v>2019717.987</v>
      </c>
      <c r="O223" s="25"/>
    </row>
    <row r="224" ht="15.75" customHeight="1">
      <c r="A224" s="69">
        <v>42588.0</v>
      </c>
      <c r="B224" s="34">
        <v>20.412581</v>
      </c>
      <c r="C224" s="28">
        <f t="shared" si="1"/>
        <v>0.21</v>
      </c>
      <c r="D224" s="25">
        <f t="shared" si="2"/>
        <v>4.28664201</v>
      </c>
      <c r="E224" s="25">
        <f t="shared" si="3"/>
        <v>102.8794082</v>
      </c>
      <c r="F224" s="25">
        <f t="shared" si="8"/>
        <v>16509.67252</v>
      </c>
      <c r="G224" s="26">
        <v>1.88</v>
      </c>
      <c r="H224" s="28">
        <v>2.149</v>
      </c>
      <c r="I224" s="16">
        <v>11.077</v>
      </c>
      <c r="J224" s="16">
        <f t="shared" si="4"/>
        <v>13.86054238</v>
      </c>
      <c r="K224" s="25">
        <f t="shared" si="5"/>
        <v>581.426524</v>
      </c>
      <c r="L224" s="25">
        <f t="shared" si="6"/>
        <v>26.54146414</v>
      </c>
      <c r="M224" s="25">
        <f t="shared" si="7"/>
        <v>7422.466263</v>
      </c>
      <c r="N224" s="25">
        <f t="shared" si="9"/>
        <v>2027140.453</v>
      </c>
      <c r="O224" s="25"/>
    </row>
    <row r="225" ht="15.75" customHeight="1">
      <c r="A225" s="69">
        <v>42589.0</v>
      </c>
      <c r="B225" s="34">
        <v>20.661247</v>
      </c>
      <c r="C225" s="28">
        <f t="shared" si="1"/>
        <v>0.21</v>
      </c>
      <c r="D225" s="25">
        <f t="shared" si="2"/>
        <v>4.33886187</v>
      </c>
      <c r="E225" s="25">
        <f t="shared" si="3"/>
        <v>104.1326849</v>
      </c>
      <c r="F225" s="25">
        <f t="shared" si="8"/>
        <v>16613.80521</v>
      </c>
      <c r="G225" s="26">
        <v>1.9</v>
      </c>
      <c r="H225" s="28">
        <v>1.962</v>
      </c>
      <c r="I225" s="16">
        <v>11.0618</v>
      </c>
      <c r="J225" s="16">
        <f t="shared" si="4"/>
        <v>12.82619313</v>
      </c>
      <c r="K225" s="25">
        <f t="shared" si="5"/>
        <v>642.7345566</v>
      </c>
      <c r="L225" s="25">
        <f t="shared" si="6"/>
        <v>24.30226066</v>
      </c>
      <c r="M225" s="25">
        <f t="shared" si="7"/>
        <v>8118.752294</v>
      </c>
      <c r="N225" s="25">
        <f t="shared" si="9"/>
        <v>2035259.205</v>
      </c>
      <c r="O225" s="25"/>
    </row>
    <row r="226" ht="15.75" customHeight="1">
      <c r="A226" s="69">
        <v>42590.0</v>
      </c>
      <c r="B226" s="34">
        <v>20.001985</v>
      </c>
      <c r="C226" s="28">
        <f t="shared" si="1"/>
        <v>0.21</v>
      </c>
      <c r="D226" s="25">
        <f t="shared" si="2"/>
        <v>4.20041685</v>
      </c>
      <c r="E226" s="25">
        <f t="shared" si="3"/>
        <v>100.8100044</v>
      </c>
      <c r="F226" s="25">
        <f t="shared" si="8"/>
        <v>16714.61521</v>
      </c>
      <c r="G226" s="26">
        <v>1.9</v>
      </c>
      <c r="H226" s="28">
        <v>2.09</v>
      </c>
      <c r="I226" s="16">
        <v>11.0466</v>
      </c>
      <c r="J226" s="16">
        <f t="shared" si="4"/>
        <v>13.24520851</v>
      </c>
      <c r="K226" s="25">
        <f t="shared" si="5"/>
        <v>602.5418182</v>
      </c>
      <c r="L226" s="25">
        <f t="shared" si="6"/>
        <v>25.09618454</v>
      </c>
      <c r="M226" s="25">
        <f t="shared" si="7"/>
        <v>7611.054545</v>
      </c>
      <c r="N226" s="25">
        <f t="shared" si="9"/>
        <v>2042870.26</v>
      </c>
      <c r="O226" s="25"/>
    </row>
    <row r="227" ht="15.75" customHeight="1">
      <c r="A227" s="69">
        <v>42591.0</v>
      </c>
      <c r="B227" s="34">
        <v>19.683629</v>
      </c>
      <c r="C227" s="28">
        <f t="shared" si="1"/>
        <v>0.21</v>
      </c>
      <c r="D227" s="25">
        <f t="shared" si="2"/>
        <v>4.13356209</v>
      </c>
      <c r="E227" s="25">
        <f t="shared" si="3"/>
        <v>99.20549016</v>
      </c>
      <c r="F227" s="25">
        <f t="shared" si="8"/>
        <v>16813.8207</v>
      </c>
      <c r="G227" s="26">
        <v>2.05</v>
      </c>
      <c r="H227" s="28">
        <v>1.933</v>
      </c>
      <c r="I227" s="16">
        <v>11.0314</v>
      </c>
      <c r="J227" s="16">
        <f t="shared" si="4"/>
        <v>12.07186685</v>
      </c>
      <c r="K227" s="25">
        <f t="shared" si="5"/>
        <v>701.9463011</v>
      </c>
      <c r="L227" s="25">
        <f t="shared" si="6"/>
        <v>21.19937594</v>
      </c>
      <c r="M227" s="25">
        <f t="shared" si="7"/>
        <v>8217.907915</v>
      </c>
      <c r="N227" s="25">
        <f t="shared" si="9"/>
        <v>2051088.168</v>
      </c>
      <c r="O227" s="25"/>
    </row>
    <row r="228" ht="15.75" customHeight="1">
      <c r="A228" s="69">
        <v>42592.0</v>
      </c>
      <c r="B228" s="34">
        <v>19.770151</v>
      </c>
      <c r="C228" s="28">
        <f t="shared" si="1"/>
        <v>0.21</v>
      </c>
      <c r="D228" s="25">
        <f t="shared" si="2"/>
        <v>4.15173171</v>
      </c>
      <c r="E228" s="25">
        <f t="shared" si="3"/>
        <v>99.64156104</v>
      </c>
      <c r="F228" s="25">
        <f t="shared" si="8"/>
        <v>16913.46226</v>
      </c>
      <c r="G228" s="26">
        <v>2.01</v>
      </c>
      <c r="H228" s="28">
        <v>2.025</v>
      </c>
      <c r="I228" s="16">
        <v>11.0163</v>
      </c>
      <c r="J228" s="16">
        <f t="shared" si="4"/>
        <v>12.71941988</v>
      </c>
      <c r="K228" s="25">
        <f t="shared" si="5"/>
        <v>656.0818667</v>
      </c>
      <c r="L228" s="25">
        <f t="shared" si="6"/>
        <v>22.78105053</v>
      </c>
      <c r="M228" s="25">
        <f t="shared" si="7"/>
        <v>7833.813333</v>
      </c>
      <c r="N228" s="25">
        <f t="shared" si="9"/>
        <v>2058921.981</v>
      </c>
      <c r="O228" s="25"/>
    </row>
    <row r="229" ht="15.75" customHeight="1">
      <c r="A229" s="69">
        <v>42593.0</v>
      </c>
      <c r="B229" s="34">
        <v>21.172271</v>
      </c>
      <c r="C229" s="28">
        <f t="shared" si="1"/>
        <v>0.21</v>
      </c>
      <c r="D229" s="25">
        <f t="shared" si="2"/>
        <v>4.44617691</v>
      </c>
      <c r="E229" s="25">
        <f t="shared" si="3"/>
        <v>106.7082458</v>
      </c>
      <c r="F229" s="25">
        <f t="shared" si="8"/>
        <v>17020.17051</v>
      </c>
      <c r="G229" s="26">
        <v>1.98</v>
      </c>
      <c r="H229" s="28">
        <v>1.943</v>
      </c>
      <c r="I229" s="16">
        <v>11.0011</v>
      </c>
      <c r="J229" s="16">
        <f t="shared" si="4"/>
        <v>13.08796656</v>
      </c>
      <c r="K229" s="25">
        <f t="shared" si="5"/>
        <v>672.6354503</v>
      </c>
      <c r="L229" s="25">
        <f t="shared" si="6"/>
        <v>23.79630284</v>
      </c>
      <c r="M229" s="25">
        <f t="shared" si="7"/>
        <v>8153.156974</v>
      </c>
      <c r="N229" s="25">
        <f t="shared" si="9"/>
        <v>2067075.138</v>
      </c>
      <c r="O229" s="25"/>
    </row>
    <row r="230" ht="15.75" customHeight="1">
      <c r="A230" s="69">
        <v>42594.0</v>
      </c>
      <c r="B230" s="34">
        <v>20.274015</v>
      </c>
      <c r="C230" s="28">
        <f t="shared" si="1"/>
        <v>0.21</v>
      </c>
      <c r="D230" s="25">
        <f t="shared" si="2"/>
        <v>4.25754315</v>
      </c>
      <c r="E230" s="25">
        <f t="shared" si="3"/>
        <v>102.1810356</v>
      </c>
      <c r="F230" s="25">
        <f t="shared" si="8"/>
        <v>17122.35154</v>
      </c>
      <c r="G230" s="26">
        <v>1.95</v>
      </c>
      <c r="H230" s="28">
        <v>2.075</v>
      </c>
      <c r="I230" s="16">
        <v>10.986</v>
      </c>
      <c r="J230" s="16">
        <f t="shared" si="4"/>
        <v>13.40251538</v>
      </c>
      <c r="K230" s="25">
        <f t="shared" si="5"/>
        <v>619.4515663</v>
      </c>
      <c r="L230" s="25">
        <f t="shared" si="6"/>
        <v>24.74310531</v>
      </c>
      <c r="M230" s="25">
        <f t="shared" si="7"/>
        <v>7624.019277</v>
      </c>
      <c r="N230" s="25">
        <f t="shared" si="9"/>
        <v>2074699.157</v>
      </c>
      <c r="O230" s="25"/>
    </row>
    <row r="231" ht="15.75" customHeight="1">
      <c r="A231" s="69">
        <v>42595.0</v>
      </c>
      <c r="B231" s="34">
        <v>20.138288</v>
      </c>
      <c r="C231" s="28">
        <f t="shared" si="1"/>
        <v>0.21</v>
      </c>
      <c r="D231" s="25">
        <f t="shared" si="2"/>
        <v>4.22904048</v>
      </c>
      <c r="E231" s="25">
        <f t="shared" si="3"/>
        <v>101.4969715</v>
      </c>
      <c r="F231" s="25">
        <f t="shared" si="8"/>
        <v>17223.84852</v>
      </c>
      <c r="G231" s="26">
        <v>1.98</v>
      </c>
      <c r="H231" s="28">
        <v>1.992</v>
      </c>
      <c r="I231" s="16">
        <v>10.9709</v>
      </c>
      <c r="J231" s="16">
        <f t="shared" si="4"/>
        <v>12.79786927</v>
      </c>
      <c r="K231" s="25">
        <f t="shared" si="5"/>
        <v>654.2886145</v>
      </c>
      <c r="L231" s="25">
        <f t="shared" si="6"/>
        <v>23.26885321</v>
      </c>
      <c r="M231" s="25">
        <f t="shared" si="7"/>
        <v>7930.771084</v>
      </c>
      <c r="N231" s="25">
        <f t="shared" si="9"/>
        <v>2082629.929</v>
      </c>
      <c r="O231" s="25"/>
    </row>
    <row r="232" ht="15.75" customHeight="1">
      <c r="A232" s="69">
        <v>42596.0</v>
      </c>
      <c r="B232" s="34">
        <v>20.291212</v>
      </c>
      <c r="C232" s="28">
        <f t="shared" si="1"/>
        <v>0.21</v>
      </c>
      <c r="D232" s="25">
        <f t="shared" si="2"/>
        <v>4.26115452</v>
      </c>
      <c r="E232" s="25">
        <f t="shared" si="3"/>
        <v>102.2677085</v>
      </c>
      <c r="F232" s="25">
        <f t="shared" si="8"/>
        <v>17326.11622</v>
      </c>
      <c r="G232" s="26">
        <v>2.01</v>
      </c>
      <c r="H232" s="28">
        <v>2.037</v>
      </c>
      <c r="I232" s="16">
        <v>10.9559</v>
      </c>
      <c r="J232" s="16">
        <f t="shared" si="4"/>
        <v>13.20441004</v>
      </c>
      <c r="K232" s="25">
        <f t="shared" si="5"/>
        <v>648.6409131</v>
      </c>
      <c r="L232" s="25">
        <f t="shared" si="6"/>
        <v>23.64968962</v>
      </c>
      <c r="M232" s="25">
        <f t="shared" si="7"/>
        <v>7744.966127</v>
      </c>
      <c r="N232" s="25">
        <f t="shared" si="9"/>
        <v>2090374.895</v>
      </c>
      <c r="O232" s="25"/>
    </row>
    <row r="233" ht="15.75" customHeight="1">
      <c r="A233" s="69">
        <v>42597.0</v>
      </c>
      <c r="B233" s="34">
        <v>20.895855</v>
      </c>
      <c r="C233" s="28">
        <f t="shared" si="1"/>
        <v>0.21</v>
      </c>
      <c r="D233" s="25">
        <f t="shared" si="2"/>
        <v>4.38812955</v>
      </c>
      <c r="E233" s="25">
        <f t="shared" si="3"/>
        <v>105.3151092</v>
      </c>
      <c r="F233" s="25">
        <f t="shared" si="8"/>
        <v>17431.43133</v>
      </c>
      <c r="G233" s="26">
        <v>2.18</v>
      </c>
      <c r="H233" s="28">
        <v>1.907</v>
      </c>
      <c r="I233" s="16">
        <v>10.9408</v>
      </c>
      <c r="J233" s="16">
        <f t="shared" si="4"/>
        <v>12.74764041</v>
      </c>
      <c r="K233" s="25">
        <f t="shared" si="5"/>
        <v>750.422989</v>
      </c>
      <c r="L233" s="25">
        <f t="shared" si="6"/>
        <v>21.0511493</v>
      </c>
      <c r="M233" s="25">
        <f t="shared" si="7"/>
        <v>8261.537493</v>
      </c>
      <c r="N233" s="25">
        <f t="shared" si="9"/>
        <v>2098636.432</v>
      </c>
      <c r="O233" s="25"/>
    </row>
    <row r="234" ht="15.75" customHeight="1">
      <c r="A234" s="69">
        <v>42598.0</v>
      </c>
      <c r="B234" s="34">
        <v>20.414707</v>
      </c>
      <c r="C234" s="28">
        <f t="shared" si="1"/>
        <v>0.21</v>
      </c>
      <c r="D234" s="25">
        <f t="shared" si="2"/>
        <v>4.28708847</v>
      </c>
      <c r="E234" s="25">
        <f t="shared" si="3"/>
        <v>102.8901233</v>
      </c>
      <c r="F234" s="25">
        <f t="shared" si="8"/>
        <v>17534.32146</v>
      </c>
      <c r="G234" s="26">
        <v>2.2</v>
      </c>
      <c r="H234" s="28">
        <v>2.121</v>
      </c>
      <c r="I234" s="16">
        <v>10.9258</v>
      </c>
      <c r="J234" s="16">
        <f t="shared" si="4"/>
        <v>13.87070763</v>
      </c>
      <c r="K234" s="25">
        <f t="shared" si="5"/>
        <v>679.9649222</v>
      </c>
      <c r="L234" s="25">
        <f t="shared" si="6"/>
        <v>22.69752157</v>
      </c>
      <c r="M234" s="25">
        <f t="shared" si="7"/>
        <v>7417.799151</v>
      </c>
      <c r="N234" s="25">
        <f t="shared" si="9"/>
        <v>2106054.231</v>
      </c>
      <c r="O234" s="25"/>
    </row>
    <row r="235" ht="15.75" customHeight="1">
      <c r="A235" s="69">
        <v>42599.0</v>
      </c>
      <c r="B235" s="34">
        <v>21.480484</v>
      </c>
      <c r="C235" s="28">
        <f t="shared" si="1"/>
        <v>0.21</v>
      </c>
      <c r="D235" s="25">
        <f t="shared" si="2"/>
        <v>4.51090164</v>
      </c>
      <c r="E235" s="25">
        <f t="shared" si="3"/>
        <v>108.2616394</v>
      </c>
      <c r="F235" s="25">
        <f t="shared" si="8"/>
        <v>17642.5831</v>
      </c>
      <c r="G235" s="26">
        <v>2.24</v>
      </c>
      <c r="H235" s="28">
        <v>1.887</v>
      </c>
      <c r="I235" s="16">
        <v>10.9108</v>
      </c>
      <c r="J235" s="16">
        <f t="shared" si="4"/>
        <v>13.00251646</v>
      </c>
      <c r="K235" s="25">
        <f t="shared" si="5"/>
        <v>777.1126232</v>
      </c>
      <c r="L235" s="25">
        <f t="shared" si="6"/>
        <v>20.89690145</v>
      </c>
      <c r="M235" s="25">
        <f t="shared" si="7"/>
        <v>8326.206677</v>
      </c>
      <c r="N235" s="25">
        <f t="shared" si="9"/>
        <v>2114380.438</v>
      </c>
      <c r="O235" s="25"/>
    </row>
    <row r="236" ht="15.75" customHeight="1">
      <c r="A236" s="69">
        <v>42600.0</v>
      </c>
      <c r="B236" s="34">
        <v>21.68966</v>
      </c>
      <c r="C236" s="28">
        <f t="shared" si="1"/>
        <v>0.21</v>
      </c>
      <c r="D236" s="25">
        <f t="shared" si="2"/>
        <v>4.5548286</v>
      </c>
      <c r="E236" s="25">
        <f t="shared" si="3"/>
        <v>109.3158864</v>
      </c>
      <c r="F236" s="25">
        <f t="shared" si="8"/>
        <v>17751.89898</v>
      </c>
      <c r="G236" s="26">
        <v>2.19</v>
      </c>
      <c r="H236" s="28">
        <v>2.011</v>
      </c>
      <c r="I236" s="16">
        <v>10.8958</v>
      </c>
      <c r="J236" s="16">
        <f t="shared" si="4"/>
        <v>14.01114851</v>
      </c>
      <c r="K236" s="25">
        <f t="shared" si="5"/>
        <v>711.9383988</v>
      </c>
      <c r="L236" s="25">
        <f t="shared" si="6"/>
        <v>23.03202494</v>
      </c>
      <c r="M236" s="25">
        <f t="shared" si="7"/>
        <v>7802.064644</v>
      </c>
      <c r="N236" s="25">
        <f t="shared" si="9"/>
        <v>2122182.503</v>
      </c>
      <c r="O236" s="25"/>
    </row>
    <row r="237" ht="15.75" customHeight="1">
      <c r="A237" s="69">
        <v>42601.0</v>
      </c>
      <c r="B237" s="34">
        <v>20.104993</v>
      </c>
      <c r="C237" s="28">
        <f t="shared" si="1"/>
        <v>0.21</v>
      </c>
      <c r="D237" s="25">
        <f t="shared" si="2"/>
        <v>4.22204853</v>
      </c>
      <c r="E237" s="25">
        <f t="shared" si="3"/>
        <v>101.3291647</v>
      </c>
      <c r="F237" s="25">
        <f t="shared" si="8"/>
        <v>17853.22815</v>
      </c>
      <c r="G237" s="26">
        <v>2.3</v>
      </c>
      <c r="H237" s="28">
        <v>2.156</v>
      </c>
      <c r="I237" s="16">
        <v>10.8809</v>
      </c>
      <c r="J237" s="16">
        <f t="shared" si="4"/>
        <v>13.94298975</v>
      </c>
      <c r="K237" s="25">
        <f t="shared" si="5"/>
        <v>696.4583488</v>
      </c>
      <c r="L237" s="25">
        <f t="shared" si="6"/>
        <v>21.82381004</v>
      </c>
      <c r="M237" s="25">
        <f t="shared" si="7"/>
        <v>7267.391466</v>
      </c>
      <c r="N237" s="25">
        <f t="shared" si="9"/>
        <v>2129449.894</v>
      </c>
      <c r="O237" s="25"/>
    </row>
    <row r="238" ht="15.75" customHeight="1">
      <c r="A238" s="69">
        <v>42602.0</v>
      </c>
      <c r="B238" s="34">
        <v>20.660015</v>
      </c>
      <c r="C238" s="28">
        <f t="shared" si="1"/>
        <v>0.21</v>
      </c>
      <c r="D238" s="25">
        <f t="shared" si="2"/>
        <v>4.33860315</v>
      </c>
      <c r="E238" s="25">
        <f t="shared" si="3"/>
        <v>104.1264756</v>
      </c>
      <c r="F238" s="25">
        <f t="shared" si="8"/>
        <v>17957.35462</v>
      </c>
      <c r="G238" s="26">
        <v>2.44</v>
      </c>
      <c r="H238" s="28">
        <v>1.97</v>
      </c>
      <c r="I238" s="16">
        <v>10.8659</v>
      </c>
      <c r="J238" s="16">
        <f t="shared" si="4"/>
        <v>13.10989457</v>
      </c>
      <c r="K238" s="25">
        <f t="shared" si="5"/>
        <v>807.4963249</v>
      </c>
      <c r="L238" s="25">
        <f t="shared" si="6"/>
        <v>19.3424674</v>
      </c>
      <c r="M238" s="25">
        <f t="shared" si="7"/>
        <v>7942.586802</v>
      </c>
      <c r="N238" s="25">
        <f t="shared" si="9"/>
        <v>2137392.481</v>
      </c>
      <c r="O238" s="25"/>
    </row>
    <row r="239" ht="15.75" customHeight="1">
      <c r="A239" s="69">
        <v>42603.0</v>
      </c>
      <c r="B239" s="34">
        <v>19.767246</v>
      </c>
      <c r="C239" s="28">
        <f t="shared" si="1"/>
        <v>0.21</v>
      </c>
      <c r="D239" s="25">
        <f t="shared" si="2"/>
        <v>4.15112166</v>
      </c>
      <c r="E239" s="25">
        <f t="shared" si="3"/>
        <v>99.62691984</v>
      </c>
      <c r="F239" s="25">
        <f t="shared" si="8"/>
        <v>18056.98154</v>
      </c>
      <c r="G239" s="26">
        <v>2.54</v>
      </c>
      <c r="H239" s="28">
        <v>2.017</v>
      </c>
      <c r="I239" s="16">
        <v>10.851</v>
      </c>
      <c r="J239" s="16">
        <f t="shared" si="4"/>
        <v>12.86027768</v>
      </c>
      <c r="K239" s="25">
        <f t="shared" si="5"/>
        <v>819.8772434</v>
      </c>
      <c r="L239" s="25">
        <f t="shared" si="6"/>
        <v>18.22716522</v>
      </c>
      <c r="M239" s="25">
        <f t="shared" si="7"/>
        <v>7746.871591</v>
      </c>
      <c r="N239" s="25">
        <f t="shared" si="9"/>
        <v>2145139.352</v>
      </c>
      <c r="O239" s="25"/>
    </row>
    <row r="240" ht="15.75" customHeight="1">
      <c r="A240" s="69">
        <v>42604.0</v>
      </c>
      <c r="B240" s="34">
        <v>21.765759</v>
      </c>
      <c r="C240" s="28">
        <f t="shared" si="1"/>
        <v>0.21</v>
      </c>
      <c r="D240" s="25">
        <f t="shared" si="2"/>
        <v>4.57080939</v>
      </c>
      <c r="E240" s="25">
        <f t="shared" si="3"/>
        <v>109.6994254</v>
      </c>
      <c r="F240" s="25">
        <f t="shared" si="8"/>
        <v>18166.68097</v>
      </c>
      <c r="G240" s="26">
        <v>3.99</v>
      </c>
      <c r="H240" s="28">
        <v>1.895</v>
      </c>
      <c r="I240" s="16">
        <v>10.8361</v>
      </c>
      <c r="J240" s="16">
        <f t="shared" si="4"/>
        <v>13.32226507</v>
      </c>
      <c r="K240" s="25">
        <f t="shared" si="5"/>
        <v>1368.951103</v>
      </c>
      <c r="L240" s="25">
        <f t="shared" si="6"/>
        <v>12.02008879</v>
      </c>
      <c r="M240" s="25">
        <f t="shared" si="7"/>
        <v>8234.292348</v>
      </c>
      <c r="N240" s="25">
        <f t="shared" si="9"/>
        <v>2153373.645</v>
      </c>
      <c r="O240" s="25"/>
    </row>
    <row r="241" ht="15.75" customHeight="1">
      <c r="A241" s="69">
        <v>42605.0</v>
      </c>
      <c r="B241" s="34">
        <v>22.853441</v>
      </c>
      <c r="C241" s="28">
        <f t="shared" si="1"/>
        <v>0.21</v>
      </c>
      <c r="D241" s="25">
        <f t="shared" si="2"/>
        <v>4.79922261</v>
      </c>
      <c r="E241" s="25">
        <f t="shared" si="3"/>
        <v>115.1813426</v>
      </c>
      <c r="F241" s="25">
        <f t="shared" si="8"/>
        <v>18281.86231</v>
      </c>
      <c r="G241" s="26">
        <v>4.72</v>
      </c>
      <c r="H241" s="28">
        <v>1.943</v>
      </c>
      <c r="I241" s="16">
        <v>10.8212</v>
      </c>
      <c r="J241" s="16">
        <f t="shared" si="4"/>
        <v>14.36206941</v>
      </c>
      <c r="K241" s="25">
        <f t="shared" si="5"/>
        <v>1577.233062</v>
      </c>
      <c r="L241" s="25">
        <f t="shared" si="6"/>
        <v>10.95412074</v>
      </c>
      <c r="M241" s="25">
        <f t="shared" si="7"/>
        <v>8019.82913</v>
      </c>
      <c r="N241" s="25">
        <f t="shared" si="9"/>
        <v>2161393.474</v>
      </c>
      <c r="O241" s="25"/>
    </row>
    <row r="242" ht="15.75" customHeight="1">
      <c r="A242" s="69">
        <v>42606.0</v>
      </c>
      <c r="B242" s="34">
        <v>23.499568</v>
      </c>
      <c r="C242" s="28">
        <f t="shared" si="1"/>
        <v>0.21</v>
      </c>
      <c r="D242" s="25">
        <f t="shared" si="2"/>
        <v>4.93490928</v>
      </c>
      <c r="E242" s="25">
        <f t="shared" si="3"/>
        <v>118.4378227</v>
      </c>
      <c r="F242" s="25">
        <f t="shared" si="8"/>
        <v>18400.30013</v>
      </c>
      <c r="G242" s="26">
        <v>4.42</v>
      </c>
      <c r="H242" s="28">
        <v>2.037</v>
      </c>
      <c r="I242" s="16">
        <v>10.8064</v>
      </c>
      <c r="J242" s="16">
        <f t="shared" si="4"/>
        <v>15.50379128</v>
      </c>
      <c r="K242" s="25">
        <f t="shared" si="5"/>
        <v>1406.900972</v>
      </c>
      <c r="L242" s="25">
        <f t="shared" si="6"/>
        <v>12.62752231</v>
      </c>
      <c r="M242" s="25">
        <f t="shared" si="7"/>
        <v>7639.281296</v>
      </c>
      <c r="N242" s="25">
        <f t="shared" si="9"/>
        <v>2169032.755</v>
      </c>
      <c r="O242" s="25"/>
    </row>
    <row r="243" ht="15.75" customHeight="1">
      <c r="A243" s="69">
        <v>42607.0</v>
      </c>
      <c r="B243" s="34">
        <v>24.424416</v>
      </c>
      <c r="C243" s="28">
        <f t="shared" si="1"/>
        <v>0.21</v>
      </c>
      <c r="D243" s="25">
        <f t="shared" si="2"/>
        <v>5.12912736</v>
      </c>
      <c r="E243" s="25">
        <f t="shared" si="3"/>
        <v>123.0990566</v>
      </c>
      <c r="F243" s="25">
        <f t="shared" si="8"/>
        <v>18523.39919</v>
      </c>
      <c r="G243" s="26">
        <v>4.15</v>
      </c>
      <c r="H243" s="28">
        <v>1.877</v>
      </c>
      <c r="I243" s="16">
        <v>10.7915</v>
      </c>
      <c r="J243" s="16">
        <f t="shared" si="4"/>
        <v>14.8687579</v>
      </c>
      <c r="K243" s="25">
        <f t="shared" si="5"/>
        <v>1431.584177</v>
      </c>
      <c r="L243" s="25">
        <f t="shared" si="6"/>
        <v>12.89819963</v>
      </c>
      <c r="M243" s="25">
        <f t="shared" si="7"/>
        <v>8279.041023</v>
      </c>
      <c r="N243" s="25">
        <f t="shared" si="9"/>
        <v>2177311.796</v>
      </c>
      <c r="O243" s="25"/>
    </row>
    <row r="244" ht="15.75" customHeight="1">
      <c r="A244" s="69">
        <v>42608.0</v>
      </c>
      <c r="B244" s="34">
        <v>22.485298</v>
      </c>
      <c r="C244" s="28">
        <f t="shared" si="1"/>
        <v>0.21</v>
      </c>
      <c r="D244" s="25">
        <f t="shared" si="2"/>
        <v>4.72191258</v>
      </c>
      <c r="E244" s="25">
        <f t="shared" si="3"/>
        <v>113.3259019</v>
      </c>
      <c r="F244" s="25">
        <f t="shared" si="8"/>
        <v>18636.72509</v>
      </c>
      <c r="G244" s="26">
        <v>4.18</v>
      </c>
      <c r="H244" s="28">
        <v>2.175</v>
      </c>
      <c r="I244" s="16">
        <v>10.7767</v>
      </c>
      <c r="J244" s="16">
        <f t="shared" si="4"/>
        <v>15.88327884</v>
      </c>
      <c r="K244" s="25">
        <f t="shared" si="5"/>
        <v>1242.664993</v>
      </c>
      <c r="L244" s="25">
        <f t="shared" si="6"/>
        <v>13.6793789</v>
      </c>
      <c r="M244" s="25">
        <f t="shared" si="7"/>
        <v>7134.918621</v>
      </c>
      <c r="N244" s="25">
        <f t="shared" si="9"/>
        <v>2184446.715</v>
      </c>
      <c r="O244" s="25"/>
    </row>
    <row r="245" ht="15.75" customHeight="1">
      <c r="A245" s="69">
        <v>42609.0</v>
      </c>
      <c r="B245" s="34">
        <v>23.069204</v>
      </c>
      <c r="C245" s="28">
        <f t="shared" si="1"/>
        <v>0.21</v>
      </c>
      <c r="D245" s="25">
        <f t="shared" si="2"/>
        <v>4.84453284</v>
      </c>
      <c r="E245" s="25">
        <f t="shared" si="3"/>
        <v>116.2687882</v>
      </c>
      <c r="F245" s="25">
        <f t="shared" si="8"/>
        <v>18752.99388</v>
      </c>
      <c r="G245" s="26">
        <v>5.3</v>
      </c>
      <c r="H245" s="28">
        <v>1.986</v>
      </c>
      <c r="I245" s="16">
        <v>10.7619</v>
      </c>
      <c r="J245" s="16">
        <f t="shared" si="4"/>
        <v>14.90016047</v>
      </c>
      <c r="K245" s="25">
        <f t="shared" si="5"/>
        <v>1723.204532</v>
      </c>
      <c r="L245" s="25">
        <f t="shared" si="6"/>
        <v>10.12086372</v>
      </c>
      <c r="M245" s="25">
        <f t="shared" si="7"/>
        <v>7803.190332</v>
      </c>
      <c r="N245" s="25">
        <f t="shared" si="9"/>
        <v>2192249.905</v>
      </c>
      <c r="O245" s="25"/>
    </row>
    <row r="246" ht="15.75" customHeight="1">
      <c r="A246" s="69">
        <v>42610.0</v>
      </c>
      <c r="B246" s="34">
        <v>22.974644</v>
      </c>
      <c r="C246" s="28">
        <f t="shared" si="1"/>
        <v>0.21</v>
      </c>
      <c r="D246" s="25">
        <f t="shared" si="2"/>
        <v>4.82467524</v>
      </c>
      <c r="E246" s="25">
        <f t="shared" si="3"/>
        <v>115.7922058</v>
      </c>
      <c r="F246" s="25">
        <f t="shared" si="8"/>
        <v>18868.78609</v>
      </c>
      <c r="G246" s="26">
        <v>9.51</v>
      </c>
      <c r="H246" s="28">
        <v>2.006</v>
      </c>
      <c r="I246" s="16">
        <v>10.7471</v>
      </c>
      <c r="J246" s="16">
        <f t="shared" si="4"/>
        <v>15.00916299</v>
      </c>
      <c r="K246" s="25">
        <f t="shared" si="5"/>
        <v>3056.9767</v>
      </c>
      <c r="L246" s="25">
        <f t="shared" si="6"/>
        <v>5.681702077</v>
      </c>
      <c r="M246" s="25">
        <f t="shared" si="7"/>
        <v>7714.767697</v>
      </c>
      <c r="N246" s="25">
        <f t="shared" si="9"/>
        <v>2199964.673</v>
      </c>
      <c r="O246" s="25"/>
    </row>
    <row r="247" ht="15.75" customHeight="1">
      <c r="A247" s="69">
        <v>42611.0</v>
      </c>
      <c r="B247" s="34">
        <v>24.249026</v>
      </c>
      <c r="C247" s="28">
        <f t="shared" si="1"/>
        <v>0.21</v>
      </c>
      <c r="D247" s="25">
        <f t="shared" si="2"/>
        <v>5.09229546</v>
      </c>
      <c r="E247" s="25">
        <f t="shared" si="3"/>
        <v>122.215091</v>
      </c>
      <c r="F247" s="25">
        <f t="shared" si="8"/>
        <v>18991.00118</v>
      </c>
      <c r="G247" s="26">
        <v>8.5</v>
      </c>
      <c r="H247" s="28">
        <v>1.949</v>
      </c>
      <c r="I247" s="16">
        <v>10.7324</v>
      </c>
      <c r="J247" s="16">
        <f t="shared" si="4"/>
        <v>15.41265056</v>
      </c>
      <c r="K247" s="25">
        <f t="shared" si="5"/>
        <v>2808.375577</v>
      </c>
      <c r="L247" s="25">
        <f t="shared" si="6"/>
        <v>6.527710825</v>
      </c>
      <c r="M247" s="25">
        <f t="shared" si="7"/>
        <v>7929.531042</v>
      </c>
      <c r="N247" s="25">
        <f t="shared" si="9"/>
        <v>2207894.204</v>
      </c>
      <c r="O247" s="25"/>
    </row>
    <row r="248" ht="15.75" customHeight="1">
      <c r="A248" s="69">
        <v>42612.0</v>
      </c>
      <c r="B248" s="34">
        <v>25.433997</v>
      </c>
      <c r="C248" s="28">
        <f t="shared" si="1"/>
        <v>0.21</v>
      </c>
      <c r="D248" s="25">
        <f t="shared" si="2"/>
        <v>5.34113937</v>
      </c>
      <c r="E248" s="25">
        <f t="shared" si="3"/>
        <v>128.1873449</v>
      </c>
      <c r="F248" s="25">
        <f t="shared" si="8"/>
        <v>19119.18852</v>
      </c>
      <c r="G248" s="26">
        <v>8.49</v>
      </c>
      <c r="H248" s="28">
        <v>1.91</v>
      </c>
      <c r="I248" s="16">
        <v>10.7176</v>
      </c>
      <c r="J248" s="16">
        <f t="shared" si="4"/>
        <v>15.8642112</v>
      </c>
      <c r="K248" s="25">
        <f t="shared" si="5"/>
        <v>2858.400754</v>
      </c>
      <c r="L248" s="25">
        <f t="shared" si="6"/>
        <v>6.726874007</v>
      </c>
      <c r="M248" s="25">
        <f t="shared" si="7"/>
        <v>8080.284817</v>
      </c>
      <c r="N248" s="25">
        <f t="shared" si="9"/>
        <v>2215974.489</v>
      </c>
      <c r="O248" s="25"/>
    </row>
    <row r="249" ht="15.75" customHeight="1">
      <c r="A249" s="69">
        <v>42613.0</v>
      </c>
      <c r="B249" s="34">
        <v>28.003915</v>
      </c>
      <c r="C249" s="28">
        <f t="shared" si="1"/>
        <v>0.21</v>
      </c>
      <c r="D249" s="25">
        <f t="shared" si="2"/>
        <v>5.88082215</v>
      </c>
      <c r="E249" s="25">
        <f t="shared" si="3"/>
        <v>141.1397316</v>
      </c>
      <c r="F249" s="25">
        <f t="shared" si="8"/>
        <v>19260.32825</v>
      </c>
      <c r="G249" s="26">
        <v>8.58</v>
      </c>
      <c r="H249" s="28">
        <v>1.983</v>
      </c>
      <c r="I249" s="16">
        <v>10.7029</v>
      </c>
      <c r="J249" s="16">
        <f t="shared" si="4"/>
        <v>18.15967374</v>
      </c>
      <c r="K249" s="25">
        <f t="shared" si="5"/>
        <v>2778.544085</v>
      </c>
      <c r="L249" s="25">
        <f t="shared" si="6"/>
        <v>7.619443527</v>
      </c>
      <c r="M249" s="25">
        <f t="shared" si="7"/>
        <v>7772.151286</v>
      </c>
      <c r="N249" s="25">
        <f t="shared" si="9"/>
        <v>2223746.64</v>
      </c>
      <c r="O249" s="25"/>
    </row>
    <row r="250" ht="15.75" customHeight="1">
      <c r="A250" s="69">
        <v>42614.0</v>
      </c>
      <c r="B250" s="34">
        <v>26.010643</v>
      </c>
      <c r="C250" s="28">
        <f t="shared" si="1"/>
        <v>0.21</v>
      </c>
      <c r="D250" s="25">
        <f t="shared" si="2"/>
        <v>5.46223503</v>
      </c>
      <c r="E250" s="25">
        <f t="shared" si="3"/>
        <v>131.0936407</v>
      </c>
      <c r="F250" s="25">
        <f t="shared" si="8"/>
        <v>19391.42189</v>
      </c>
      <c r="G250" s="26">
        <v>8.0</v>
      </c>
      <c r="H250" s="28">
        <v>2.048</v>
      </c>
      <c r="I250" s="16">
        <v>10.6882</v>
      </c>
      <c r="J250" s="16">
        <f t="shared" si="4"/>
        <v>17.44393715</v>
      </c>
      <c r="K250" s="25">
        <f t="shared" si="5"/>
        <v>2505.046875</v>
      </c>
      <c r="L250" s="25">
        <f t="shared" si="6"/>
        <v>7.849771717</v>
      </c>
      <c r="M250" s="25">
        <f t="shared" si="7"/>
        <v>7515.140625</v>
      </c>
      <c r="N250" s="25">
        <f t="shared" si="9"/>
        <v>2231261.781</v>
      </c>
      <c r="O250" s="25"/>
    </row>
    <row r="251" ht="15.75" customHeight="1">
      <c r="A251" s="69">
        <v>42615.0</v>
      </c>
      <c r="B251" s="34">
        <v>24.68101</v>
      </c>
      <c r="C251" s="28">
        <f t="shared" si="1"/>
        <v>0.21</v>
      </c>
      <c r="D251" s="25">
        <f t="shared" si="2"/>
        <v>5.1830121</v>
      </c>
      <c r="E251" s="25">
        <f t="shared" si="3"/>
        <v>124.3922904</v>
      </c>
      <c r="F251" s="25">
        <f t="shared" si="8"/>
        <v>19515.81418</v>
      </c>
      <c r="G251" s="26">
        <v>10.21</v>
      </c>
      <c r="H251" s="28">
        <v>2.045</v>
      </c>
      <c r="I251" s="16">
        <v>10.6735</v>
      </c>
      <c r="J251" s="16">
        <f t="shared" si="4"/>
        <v>16.55074053</v>
      </c>
      <c r="K251" s="25">
        <f t="shared" si="5"/>
        <v>3197.352616</v>
      </c>
      <c r="L251" s="25">
        <f t="shared" si="6"/>
        <v>5.835716544</v>
      </c>
      <c r="M251" s="25">
        <f t="shared" si="7"/>
        <v>7515.814181</v>
      </c>
      <c r="N251" s="25">
        <f t="shared" si="9"/>
        <v>2238777.595</v>
      </c>
      <c r="O251" s="25"/>
    </row>
    <row r="252" ht="15.75" customHeight="1">
      <c r="A252" s="69">
        <v>42616.0</v>
      </c>
      <c r="B252" s="34">
        <v>28.622222</v>
      </c>
      <c r="C252" s="28">
        <f t="shared" si="1"/>
        <v>0.21</v>
      </c>
      <c r="D252" s="25">
        <f t="shared" si="2"/>
        <v>6.01066662</v>
      </c>
      <c r="E252" s="25">
        <f t="shared" si="3"/>
        <v>144.2559989</v>
      </c>
      <c r="F252" s="25">
        <f t="shared" si="8"/>
        <v>19660.07018</v>
      </c>
      <c r="G252" s="26">
        <v>10.59</v>
      </c>
      <c r="H252" s="28">
        <v>1.818</v>
      </c>
      <c r="I252" s="16">
        <v>10.6589</v>
      </c>
      <c r="J252" s="16">
        <f t="shared" si="4"/>
        <v>17.08649097</v>
      </c>
      <c r="K252" s="25">
        <f t="shared" si="5"/>
        <v>3725.338317</v>
      </c>
      <c r="L252" s="25">
        <f t="shared" si="6"/>
        <v>5.808438856</v>
      </c>
      <c r="M252" s="25">
        <f t="shared" si="7"/>
        <v>8442.693069</v>
      </c>
      <c r="N252" s="25">
        <f t="shared" si="9"/>
        <v>2247220.288</v>
      </c>
      <c r="O252" s="25"/>
    </row>
    <row r="253" ht="15.75" customHeight="1">
      <c r="A253" s="69">
        <v>42617.0</v>
      </c>
      <c r="B253" s="34">
        <v>36.931769</v>
      </c>
      <c r="C253" s="28">
        <f t="shared" si="1"/>
        <v>0.21</v>
      </c>
      <c r="D253" s="25">
        <f t="shared" si="2"/>
        <v>7.75567149</v>
      </c>
      <c r="E253" s="25">
        <f t="shared" si="3"/>
        <v>186.1361158</v>
      </c>
      <c r="F253" s="25">
        <f t="shared" si="8"/>
        <v>19846.2063</v>
      </c>
      <c r="G253" s="26">
        <v>13.39</v>
      </c>
      <c r="H253" s="28">
        <v>1.865</v>
      </c>
      <c r="I253" s="16">
        <v>10.6442</v>
      </c>
      <c r="J253" s="16">
        <f t="shared" si="4"/>
        <v>22.64821425</v>
      </c>
      <c r="K253" s="25">
        <f t="shared" si="5"/>
        <v>4585.281651</v>
      </c>
      <c r="L253" s="25">
        <f t="shared" si="6"/>
        <v>6.089139007</v>
      </c>
      <c r="M253" s="25">
        <f t="shared" si="7"/>
        <v>8218.578016</v>
      </c>
      <c r="N253" s="25">
        <f t="shared" si="9"/>
        <v>2255438.866</v>
      </c>
      <c r="O253" s="25"/>
    </row>
    <row r="254" ht="15.75" customHeight="1">
      <c r="A254" s="69">
        <v>42618.0</v>
      </c>
      <c r="B254" s="34">
        <v>36.036728</v>
      </c>
      <c r="C254" s="28">
        <f t="shared" si="1"/>
        <v>0.21</v>
      </c>
      <c r="D254" s="25">
        <f t="shared" si="2"/>
        <v>7.56771288</v>
      </c>
      <c r="E254" s="25">
        <f t="shared" si="3"/>
        <v>181.6251091</v>
      </c>
      <c r="F254" s="25">
        <f t="shared" si="8"/>
        <v>20027.83141</v>
      </c>
      <c r="G254" s="26">
        <v>13.96</v>
      </c>
      <c r="H254" s="28">
        <v>2.031</v>
      </c>
      <c r="I254" s="16">
        <v>10.6296</v>
      </c>
      <c r="J254" s="16">
        <f t="shared" si="4"/>
        <v>24.09940929</v>
      </c>
      <c r="K254" s="25">
        <f t="shared" si="5"/>
        <v>4383.728685</v>
      </c>
      <c r="L254" s="25">
        <f t="shared" si="6"/>
        <v>6.214747381</v>
      </c>
      <c r="M254" s="25">
        <f t="shared" si="7"/>
        <v>7536.496307</v>
      </c>
      <c r="N254" s="25">
        <f t="shared" si="9"/>
        <v>2262975.362</v>
      </c>
      <c r="O254" s="25"/>
    </row>
    <row r="255" ht="15.75" customHeight="1">
      <c r="A255" s="69">
        <v>42619.0</v>
      </c>
      <c r="B255" s="34">
        <v>34.94033</v>
      </c>
      <c r="C255" s="28">
        <f t="shared" si="1"/>
        <v>0.21</v>
      </c>
      <c r="D255" s="25">
        <f t="shared" si="2"/>
        <v>7.3374693</v>
      </c>
      <c r="E255" s="25">
        <f t="shared" si="3"/>
        <v>176.0992632</v>
      </c>
      <c r="F255" s="25">
        <f t="shared" si="8"/>
        <v>20203.93067</v>
      </c>
      <c r="G255" s="26">
        <v>12.46</v>
      </c>
      <c r="H255" s="28">
        <v>1.986</v>
      </c>
      <c r="I255" s="16">
        <v>10.615</v>
      </c>
      <c r="J255" s="16">
        <f t="shared" si="4"/>
        <v>22.87990898</v>
      </c>
      <c r="K255" s="25">
        <f t="shared" si="5"/>
        <v>3995.858006</v>
      </c>
      <c r="L255" s="25">
        <f t="shared" si="6"/>
        <v>6.610567603</v>
      </c>
      <c r="M255" s="25">
        <f t="shared" si="7"/>
        <v>7696.676737</v>
      </c>
      <c r="N255" s="25">
        <f t="shared" si="9"/>
        <v>2270672.039</v>
      </c>
      <c r="O255" s="25"/>
    </row>
    <row r="256" ht="15.75" customHeight="1">
      <c r="A256" s="69">
        <v>42620.0</v>
      </c>
      <c r="B256" s="34">
        <v>36.887786</v>
      </c>
      <c r="C256" s="28">
        <f t="shared" si="1"/>
        <v>0.21</v>
      </c>
      <c r="D256" s="25">
        <f t="shared" si="2"/>
        <v>7.74643506</v>
      </c>
      <c r="E256" s="25">
        <f t="shared" si="3"/>
        <v>185.9144414</v>
      </c>
      <c r="F256" s="25">
        <f t="shared" si="8"/>
        <v>20389.84511</v>
      </c>
      <c r="G256" s="26">
        <v>11.83</v>
      </c>
      <c r="H256" s="28">
        <v>2.003</v>
      </c>
      <c r="I256" s="16">
        <v>10.6004</v>
      </c>
      <c r="J256" s="16">
        <f t="shared" si="4"/>
        <v>24.39547788</v>
      </c>
      <c r="K256" s="25">
        <f t="shared" si="5"/>
        <v>3756.447289</v>
      </c>
      <c r="L256" s="25">
        <f t="shared" si="6"/>
        <v>7.423814064</v>
      </c>
      <c r="M256" s="25">
        <f t="shared" si="7"/>
        <v>7620.856715</v>
      </c>
      <c r="N256" s="25">
        <f t="shared" si="9"/>
        <v>2278292.896</v>
      </c>
      <c r="O256" s="25"/>
    </row>
    <row r="257" ht="15.75" customHeight="1">
      <c r="A257" s="69">
        <v>42621.0</v>
      </c>
      <c r="B257" s="34">
        <v>33.450187</v>
      </c>
      <c r="C257" s="28">
        <f t="shared" si="1"/>
        <v>0.21</v>
      </c>
      <c r="D257" s="25">
        <f t="shared" si="2"/>
        <v>7.02453927</v>
      </c>
      <c r="E257" s="25">
        <f t="shared" si="3"/>
        <v>168.5889425</v>
      </c>
      <c r="F257" s="25">
        <f t="shared" si="8"/>
        <v>20558.43406</v>
      </c>
      <c r="G257" s="26">
        <v>12.74</v>
      </c>
      <c r="H257" s="28">
        <v>2.063</v>
      </c>
      <c r="I257" s="16">
        <v>10.5859</v>
      </c>
      <c r="J257" s="16">
        <f t="shared" si="4"/>
        <v>22.81592262</v>
      </c>
      <c r="K257" s="25">
        <f t="shared" si="5"/>
        <v>3922.376132</v>
      </c>
      <c r="L257" s="25">
        <f t="shared" si="6"/>
        <v>6.447199484</v>
      </c>
      <c r="M257" s="25">
        <f t="shared" si="7"/>
        <v>7389.091614</v>
      </c>
      <c r="N257" s="25">
        <f t="shared" si="9"/>
        <v>2285681.987</v>
      </c>
      <c r="O257" s="25"/>
    </row>
    <row r="258" ht="15.75" customHeight="1">
      <c r="A258" s="69">
        <v>42622.0</v>
      </c>
      <c r="B258" s="34">
        <v>36.389049</v>
      </c>
      <c r="C258" s="28">
        <f t="shared" si="1"/>
        <v>0.21</v>
      </c>
      <c r="D258" s="25">
        <f t="shared" si="2"/>
        <v>7.64170029</v>
      </c>
      <c r="E258" s="25">
        <f t="shared" si="3"/>
        <v>183.400807</v>
      </c>
      <c r="F258" s="25">
        <f t="shared" si="8"/>
        <v>20741.83486</v>
      </c>
      <c r="G258" s="26">
        <v>12.43</v>
      </c>
      <c r="H258" s="28">
        <v>1.885</v>
      </c>
      <c r="I258" s="16">
        <v>10.5713</v>
      </c>
      <c r="J258" s="16">
        <f t="shared" si="4"/>
        <v>22.71023912</v>
      </c>
      <c r="K258" s="25">
        <f t="shared" si="5"/>
        <v>4182.533443</v>
      </c>
      <c r="L258" s="25">
        <f t="shared" si="6"/>
        <v>6.577382206</v>
      </c>
      <c r="M258" s="25">
        <f t="shared" si="7"/>
        <v>8075.688064</v>
      </c>
      <c r="N258" s="25">
        <f t="shared" si="9"/>
        <v>2293757.675</v>
      </c>
      <c r="O258" s="25"/>
    </row>
    <row r="259" ht="15.75" customHeight="1">
      <c r="A259" s="69">
        <v>42623.0</v>
      </c>
      <c r="B259" s="34">
        <v>39.217078</v>
      </c>
      <c r="C259" s="28">
        <f t="shared" si="1"/>
        <v>0.21</v>
      </c>
      <c r="D259" s="25">
        <f t="shared" si="2"/>
        <v>8.23558638</v>
      </c>
      <c r="E259" s="25">
        <f t="shared" si="3"/>
        <v>197.6540731</v>
      </c>
      <c r="F259" s="25">
        <f t="shared" si="8"/>
        <v>20939.48894</v>
      </c>
      <c r="G259" s="26">
        <v>12.23</v>
      </c>
      <c r="H259" s="28">
        <v>1.951</v>
      </c>
      <c r="I259" s="16">
        <v>10.5568</v>
      </c>
      <c r="J259" s="16">
        <f t="shared" si="4"/>
        <v>25.36694994</v>
      </c>
      <c r="K259" s="25">
        <f t="shared" si="5"/>
        <v>3970.568857</v>
      </c>
      <c r="L259" s="25">
        <f t="shared" si="6"/>
        <v>7.466968093</v>
      </c>
      <c r="M259" s="25">
        <f t="shared" si="7"/>
        <v>7791.794977</v>
      </c>
      <c r="N259" s="25">
        <f t="shared" si="9"/>
        <v>2301549.47</v>
      </c>
      <c r="O259" s="25"/>
    </row>
    <row r="260" ht="15.75" customHeight="1">
      <c r="A260" s="69">
        <v>42624.0</v>
      </c>
      <c r="B260" s="34">
        <v>35.151295</v>
      </c>
      <c r="C260" s="28">
        <f t="shared" si="1"/>
        <v>0.21</v>
      </c>
      <c r="D260" s="25">
        <f t="shared" si="2"/>
        <v>7.38177195</v>
      </c>
      <c r="E260" s="25">
        <f t="shared" si="3"/>
        <v>177.1625268</v>
      </c>
      <c r="F260" s="25">
        <f t="shared" si="8"/>
        <v>21116.65146</v>
      </c>
      <c r="G260" s="26">
        <v>10.69</v>
      </c>
      <c r="H260" s="28">
        <v>2.172</v>
      </c>
      <c r="I260" s="16">
        <v>10.5423</v>
      </c>
      <c r="J260" s="16">
        <f t="shared" si="4"/>
        <v>25.34742367</v>
      </c>
      <c r="K260" s="25">
        <f t="shared" si="5"/>
        <v>3113.181961</v>
      </c>
      <c r="L260" s="25">
        <f t="shared" si="6"/>
        <v>8.536082809</v>
      </c>
      <c r="M260" s="25">
        <f t="shared" si="7"/>
        <v>6989.370166</v>
      </c>
      <c r="N260" s="25">
        <f t="shared" si="9"/>
        <v>2308538.841</v>
      </c>
      <c r="O260" s="25"/>
    </row>
    <row r="261" ht="15.75" customHeight="1">
      <c r="A261" s="69">
        <v>42625.0</v>
      </c>
      <c r="B261" s="34">
        <v>34.387373</v>
      </c>
      <c r="C261" s="28">
        <f t="shared" si="1"/>
        <v>0.21</v>
      </c>
      <c r="D261" s="25">
        <f t="shared" si="2"/>
        <v>7.22134833</v>
      </c>
      <c r="E261" s="25">
        <f t="shared" si="3"/>
        <v>173.3123599</v>
      </c>
      <c r="F261" s="25">
        <f t="shared" si="8"/>
        <v>21289.96382</v>
      </c>
      <c r="G261" s="26">
        <v>10.03</v>
      </c>
      <c r="H261" s="28">
        <v>2.04</v>
      </c>
      <c r="I261" s="16">
        <v>10.5278</v>
      </c>
      <c r="J261" s="16">
        <f t="shared" si="4"/>
        <v>23.32166675</v>
      </c>
      <c r="K261" s="25">
        <f t="shared" si="5"/>
        <v>3105.701</v>
      </c>
      <c r="L261" s="25">
        <f t="shared" si="6"/>
        <v>8.370687966</v>
      </c>
      <c r="M261" s="25">
        <f t="shared" si="7"/>
        <v>7431.388235</v>
      </c>
      <c r="N261" s="25">
        <f t="shared" si="9"/>
        <v>2315970.229</v>
      </c>
      <c r="O261" s="25"/>
    </row>
    <row r="262" ht="15.75" customHeight="1">
      <c r="A262" s="69">
        <v>42626.0</v>
      </c>
      <c r="B262" s="34">
        <v>32.334745</v>
      </c>
      <c r="C262" s="28">
        <f t="shared" si="1"/>
        <v>0.21</v>
      </c>
      <c r="D262" s="25">
        <f t="shared" si="2"/>
        <v>6.79029645</v>
      </c>
      <c r="E262" s="25">
        <f t="shared" si="3"/>
        <v>162.9671148</v>
      </c>
      <c r="F262" s="25">
        <f t="shared" si="8"/>
        <v>21452.93094</v>
      </c>
      <c r="G262" s="26">
        <v>10.88</v>
      </c>
      <c r="H262" s="28">
        <v>2.043</v>
      </c>
      <c r="I262" s="16">
        <v>10.5134</v>
      </c>
      <c r="J262" s="16">
        <f t="shared" si="4"/>
        <v>21.9918955</v>
      </c>
      <c r="K262" s="25">
        <f t="shared" si="5"/>
        <v>3359.347783</v>
      </c>
      <c r="L262" s="25">
        <f t="shared" si="6"/>
        <v>7.276730128</v>
      </c>
      <c r="M262" s="25">
        <f t="shared" si="7"/>
        <v>7410.325991</v>
      </c>
      <c r="N262" s="25">
        <f t="shared" si="9"/>
        <v>2323380.555</v>
      </c>
      <c r="O262" s="25"/>
    </row>
    <row r="263" ht="15.75" customHeight="1">
      <c r="A263" s="69">
        <v>42627.0</v>
      </c>
      <c r="B263" s="34">
        <v>34.707477</v>
      </c>
      <c r="C263" s="28">
        <f t="shared" si="1"/>
        <v>0.21</v>
      </c>
      <c r="D263" s="25">
        <f t="shared" si="2"/>
        <v>7.28857017</v>
      </c>
      <c r="E263" s="25">
        <f t="shared" si="3"/>
        <v>174.9256841</v>
      </c>
      <c r="F263" s="25">
        <f t="shared" si="8"/>
        <v>21627.85662</v>
      </c>
      <c r="G263" s="26">
        <v>10.51</v>
      </c>
      <c r="H263" s="28">
        <v>1.928</v>
      </c>
      <c r="I263" s="16">
        <v>10.499</v>
      </c>
      <c r="J263" s="16">
        <f t="shared" si="4"/>
        <v>22.30746307</v>
      </c>
      <c r="K263" s="25">
        <f t="shared" si="5"/>
        <v>3433.957158</v>
      </c>
      <c r="L263" s="25">
        <f t="shared" si="6"/>
        <v>7.640995914</v>
      </c>
      <c r="M263" s="25">
        <f t="shared" si="7"/>
        <v>7841.576763</v>
      </c>
      <c r="N263" s="25">
        <f t="shared" si="9"/>
        <v>2331222.132</v>
      </c>
      <c r="O263" s="25"/>
    </row>
    <row r="264" ht="15.75" customHeight="1">
      <c r="A264" s="69">
        <v>42628.0</v>
      </c>
      <c r="B264" s="34">
        <v>35.295085</v>
      </c>
      <c r="C264" s="28">
        <f t="shared" si="1"/>
        <v>0.21</v>
      </c>
      <c r="D264" s="25">
        <f t="shared" si="2"/>
        <v>7.41196785</v>
      </c>
      <c r="E264" s="25">
        <f t="shared" si="3"/>
        <v>177.8872284</v>
      </c>
      <c r="F264" s="25">
        <f t="shared" si="8"/>
        <v>21805.74385</v>
      </c>
      <c r="G264" s="26">
        <v>9.41</v>
      </c>
      <c r="H264" s="28">
        <v>1.915</v>
      </c>
      <c r="I264" s="16">
        <v>10.4845</v>
      </c>
      <c r="J264" s="16">
        <f t="shared" si="4"/>
        <v>22.56333704</v>
      </c>
      <c r="K264" s="25">
        <f t="shared" si="5"/>
        <v>3091.148146</v>
      </c>
      <c r="L264" s="25">
        <f t="shared" si="6"/>
        <v>8.632094936</v>
      </c>
      <c r="M264" s="25">
        <f t="shared" si="7"/>
        <v>7883.906005</v>
      </c>
      <c r="N264" s="25">
        <f t="shared" si="9"/>
        <v>2339106.038</v>
      </c>
      <c r="O264" s="25"/>
    </row>
    <row r="265" ht="15.75" customHeight="1">
      <c r="A265" s="69">
        <v>42629.0</v>
      </c>
      <c r="B265" s="34">
        <v>33.252133</v>
      </c>
      <c r="C265" s="28">
        <f t="shared" si="1"/>
        <v>0.21</v>
      </c>
      <c r="D265" s="25">
        <f t="shared" si="2"/>
        <v>6.98294793</v>
      </c>
      <c r="E265" s="25">
        <f t="shared" si="3"/>
        <v>167.5907503</v>
      </c>
      <c r="F265" s="25">
        <f t="shared" si="8"/>
        <v>21973.3346</v>
      </c>
      <c r="G265" s="26">
        <v>8.91</v>
      </c>
      <c r="H265" s="28">
        <v>2.156</v>
      </c>
      <c r="I265" s="16">
        <v>10.4701</v>
      </c>
      <c r="J265" s="16">
        <f t="shared" si="4"/>
        <v>23.96544404</v>
      </c>
      <c r="K265" s="25">
        <f t="shared" si="5"/>
        <v>2596.157449</v>
      </c>
      <c r="L265" s="25">
        <f t="shared" si="6"/>
        <v>9.683007692</v>
      </c>
      <c r="M265" s="25">
        <f t="shared" si="7"/>
        <v>6993.016698</v>
      </c>
      <c r="N265" s="25">
        <f t="shared" si="9"/>
        <v>2346099.054</v>
      </c>
      <c r="O265" s="25"/>
    </row>
    <row r="266" ht="15.75" customHeight="1">
      <c r="A266" s="69">
        <v>42630.0</v>
      </c>
      <c r="B266" s="34">
        <v>31.209421</v>
      </c>
      <c r="C266" s="28">
        <f t="shared" si="1"/>
        <v>0.21</v>
      </c>
      <c r="D266" s="25">
        <f t="shared" si="2"/>
        <v>6.55397841</v>
      </c>
      <c r="E266" s="25">
        <f t="shared" si="3"/>
        <v>157.2954818</v>
      </c>
      <c r="F266" s="25">
        <f t="shared" si="8"/>
        <v>22130.63008</v>
      </c>
      <c r="G266" s="26">
        <v>9.68</v>
      </c>
      <c r="H266" s="28">
        <v>2.051</v>
      </c>
      <c r="I266" s="16">
        <v>10.4558</v>
      </c>
      <c r="J266" s="16">
        <f t="shared" si="4"/>
        <v>21.42703845</v>
      </c>
      <c r="K266" s="25">
        <f t="shared" si="5"/>
        <v>2960.862331</v>
      </c>
      <c r="L266" s="25">
        <f t="shared" si="6"/>
        <v>7.968733309</v>
      </c>
      <c r="M266" s="25">
        <f t="shared" si="7"/>
        <v>7340.980985</v>
      </c>
      <c r="N266" s="25">
        <f t="shared" si="9"/>
        <v>2353440.035</v>
      </c>
      <c r="O266" s="25"/>
    </row>
    <row r="267" ht="15.75" customHeight="1">
      <c r="A267" s="69">
        <v>42631.0</v>
      </c>
      <c r="B267" s="34">
        <v>33.34869</v>
      </c>
      <c r="C267" s="28">
        <f t="shared" si="1"/>
        <v>0.21</v>
      </c>
      <c r="D267" s="25">
        <f t="shared" si="2"/>
        <v>7.0032249</v>
      </c>
      <c r="E267" s="25">
        <f t="shared" si="3"/>
        <v>168.0773976</v>
      </c>
      <c r="F267" s="25">
        <f t="shared" si="8"/>
        <v>22298.70748</v>
      </c>
      <c r="G267" s="26">
        <v>9.45</v>
      </c>
      <c r="H267" s="28">
        <v>1.943</v>
      </c>
      <c r="I267" s="16">
        <v>10.4414</v>
      </c>
      <c r="J267" s="16">
        <f t="shared" si="4"/>
        <v>21.72005347</v>
      </c>
      <c r="K267" s="25">
        <f t="shared" si="5"/>
        <v>3046.975708</v>
      </c>
      <c r="L267" s="25">
        <f t="shared" si="6"/>
        <v>8.274306085</v>
      </c>
      <c r="M267" s="25">
        <f t="shared" si="7"/>
        <v>7738.351004</v>
      </c>
      <c r="N267" s="25">
        <f t="shared" si="9"/>
        <v>2361178.386</v>
      </c>
      <c r="O267" s="25"/>
    </row>
    <row r="268" ht="15.75" customHeight="1">
      <c r="A268" s="69">
        <v>42632.0</v>
      </c>
      <c r="B268" s="34">
        <v>30.212103</v>
      </c>
      <c r="C268" s="28">
        <f t="shared" si="1"/>
        <v>0.21</v>
      </c>
      <c r="D268" s="25">
        <f t="shared" si="2"/>
        <v>6.34454163</v>
      </c>
      <c r="E268" s="25">
        <f t="shared" si="3"/>
        <v>152.2689991</v>
      </c>
      <c r="F268" s="25">
        <f t="shared" si="8"/>
        <v>22450.97648</v>
      </c>
      <c r="G268" s="26">
        <v>10.56</v>
      </c>
      <c r="H268" s="28">
        <v>2.133</v>
      </c>
      <c r="I268" s="16">
        <v>10.4271</v>
      </c>
      <c r="J268" s="16">
        <f t="shared" si="4"/>
        <v>21.63098608</v>
      </c>
      <c r="K268" s="25">
        <f t="shared" si="5"/>
        <v>3097.332658</v>
      </c>
      <c r="L268" s="25">
        <f t="shared" si="6"/>
        <v>7.3741998</v>
      </c>
      <c r="M268" s="25">
        <f t="shared" si="7"/>
        <v>7039.392405</v>
      </c>
      <c r="N268" s="25">
        <f t="shared" si="9"/>
        <v>2368217.779</v>
      </c>
      <c r="O268" s="25"/>
    </row>
    <row r="269" ht="15.75" customHeight="1">
      <c r="A269" s="69">
        <v>42633.0</v>
      </c>
      <c r="B269" s="34">
        <v>29.510229</v>
      </c>
      <c r="C269" s="28">
        <f t="shared" si="1"/>
        <v>0.21</v>
      </c>
      <c r="D269" s="25">
        <f t="shared" si="2"/>
        <v>6.19714809</v>
      </c>
      <c r="E269" s="25">
        <f t="shared" si="3"/>
        <v>148.7315542</v>
      </c>
      <c r="F269" s="25">
        <f t="shared" si="8"/>
        <v>22599.70803</v>
      </c>
      <c r="G269" s="26">
        <v>11.15</v>
      </c>
      <c r="H269" s="28">
        <v>2.008</v>
      </c>
      <c r="I269" s="16">
        <v>10.4127</v>
      </c>
      <c r="J269" s="16">
        <f t="shared" si="4"/>
        <v>19.91778207</v>
      </c>
      <c r="K269" s="25">
        <f t="shared" si="5"/>
        <v>3469.171464</v>
      </c>
      <c r="L269" s="25">
        <f t="shared" si="6"/>
        <v>6.430853405</v>
      </c>
      <c r="M269" s="25">
        <f t="shared" si="7"/>
        <v>7467.2749</v>
      </c>
      <c r="N269" s="25">
        <f t="shared" si="9"/>
        <v>2375685.054</v>
      </c>
      <c r="O269" s="25"/>
    </row>
    <row r="270" ht="15.75" customHeight="1">
      <c r="A270" s="69">
        <v>42634.0</v>
      </c>
      <c r="B270" s="34">
        <v>30.278744</v>
      </c>
      <c r="C270" s="28">
        <f t="shared" si="1"/>
        <v>0.21</v>
      </c>
      <c r="D270" s="25">
        <f t="shared" si="2"/>
        <v>6.35853624</v>
      </c>
      <c r="E270" s="25">
        <f t="shared" si="3"/>
        <v>152.6048698</v>
      </c>
      <c r="F270" s="25">
        <f t="shared" si="8"/>
        <v>22752.3129</v>
      </c>
      <c r="G270" s="26">
        <v>9.92</v>
      </c>
      <c r="H270" s="28">
        <v>1.981</v>
      </c>
      <c r="I270" s="16">
        <v>10.3984</v>
      </c>
      <c r="J270" s="16">
        <f t="shared" si="4"/>
        <v>20.18942063</v>
      </c>
      <c r="K270" s="25">
        <f t="shared" si="5"/>
        <v>3124.24416</v>
      </c>
      <c r="L270" s="25">
        <f t="shared" si="6"/>
        <v>7.326805875</v>
      </c>
      <c r="M270" s="25">
        <f t="shared" si="7"/>
        <v>7558.655225</v>
      </c>
      <c r="N270" s="25">
        <f t="shared" si="9"/>
        <v>2383243.709</v>
      </c>
      <c r="O270" s="25"/>
    </row>
    <row r="271" ht="15.75" customHeight="1">
      <c r="A271" s="69">
        <v>42635.0</v>
      </c>
      <c r="B271" s="34">
        <v>30.642214</v>
      </c>
      <c r="C271" s="28">
        <f t="shared" si="1"/>
        <v>0.21</v>
      </c>
      <c r="D271" s="25">
        <f t="shared" si="2"/>
        <v>6.43486494</v>
      </c>
      <c r="E271" s="25">
        <f t="shared" si="3"/>
        <v>154.4367586</v>
      </c>
      <c r="F271" s="25">
        <f t="shared" si="8"/>
        <v>22906.74966</v>
      </c>
      <c r="G271" s="26">
        <v>10.16</v>
      </c>
      <c r="H271" s="28">
        <v>1.962</v>
      </c>
      <c r="I271" s="16">
        <v>10.3842</v>
      </c>
      <c r="J271" s="16">
        <f t="shared" si="4"/>
        <v>20.26348525</v>
      </c>
      <c r="K271" s="25">
        <f t="shared" si="5"/>
        <v>3226.405872</v>
      </c>
      <c r="L271" s="25">
        <f t="shared" si="6"/>
        <v>7.179975089</v>
      </c>
      <c r="M271" s="25">
        <f t="shared" si="7"/>
        <v>7621.431193</v>
      </c>
      <c r="N271" s="25">
        <f t="shared" si="9"/>
        <v>2390865.14</v>
      </c>
      <c r="O271" s="25"/>
    </row>
    <row r="272" ht="15.75" customHeight="1">
      <c r="A272" s="69">
        <v>42636.0</v>
      </c>
      <c r="B272" s="34">
        <v>32.049312</v>
      </c>
      <c r="C272" s="28">
        <f t="shared" si="1"/>
        <v>0.21</v>
      </c>
      <c r="D272" s="25">
        <f t="shared" si="2"/>
        <v>6.73035552</v>
      </c>
      <c r="E272" s="25">
        <f t="shared" si="3"/>
        <v>161.5285325</v>
      </c>
      <c r="F272" s="25">
        <f t="shared" si="8"/>
        <v>23068.27819</v>
      </c>
      <c r="G272" s="26">
        <v>10.77</v>
      </c>
      <c r="H272" s="28">
        <v>1.992</v>
      </c>
      <c r="I272" s="16">
        <v>10.3699</v>
      </c>
      <c r="J272" s="16">
        <f t="shared" si="4"/>
        <v>21.5477298</v>
      </c>
      <c r="K272" s="25">
        <f t="shared" si="5"/>
        <v>3363.970572</v>
      </c>
      <c r="L272" s="25">
        <f t="shared" si="6"/>
        <v>7.202583778</v>
      </c>
      <c r="M272" s="25">
        <f t="shared" si="7"/>
        <v>7496.313253</v>
      </c>
      <c r="N272" s="25">
        <f t="shared" si="9"/>
        <v>2398361.453</v>
      </c>
      <c r="O272" s="25"/>
    </row>
    <row r="273" ht="15.75" customHeight="1">
      <c r="A273" s="69">
        <v>42637.0</v>
      </c>
      <c r="B273" s="34">
        <v>30.438873</v>
      </c>
      <c r="C273" s="28">
        <f t="shared" si="1"/>
        <v>0.21</v>
      </c>
      <c r="D273" s="25">
        <f t="shared" si="2"/>
        <v>6.39216333</v>
      </c>
      <c r="E273" s="25">
        <f t="shared" si="3"/>
        <v>153.4119199</v>
      </c>
      <c r="F273" s="25">
        <f t="shared" si="8"/>
        <v>23221.69011</v>
      </c>
      <c r="G273" s="26">
        <v>10.63</v>
      </c>
      <c r="H273" s="28">
        <v>2.017</v>
      </c>
      <c r="I273" s="16">
        <v>10.3557</v>
      </c>
      <c r="J273" s="16">
        <f t="shared" si="4"/>
        <v>20.75023648</v>
      </c>
      <c r="K273" s="25">
        <f t="shared" si="5"/>
        <v>3274.598642</v>
      </c>
      <c r="L273" s="25">
        <f t="shared" si="6"/>
        <v>7.027361368</v>
      </c>
      <c r="M273" s="25">
        <f t="shared" si="7"/>
        <v>7393.261279</v>
      </c>
      <c r="N273" s="25">
        <f t="shared" si="9"/>
        <v>2405754.714</v>
      </c>
      <c r="O273" s="25"/>
    </row>
    <row r="274" ht="15.75" customHeight="1">
      <c r="A274" s="69">
        <v>42638.0</v>
      </c>
      <c r="B274" s="34">
        <v>32.954056</v>
      </c>
      <c r="C274" s="28">
        <f t="shared" si="1"/>
        <v>0.21</v>
      </c>
      <c r="D274" s="25">
        <f t="shared" si="2"/>
        <v>6.92035176</v>
      </c>
      <c r="E274" s="25">
        <f t="shared" si="3"/>
        <v>166.0884422</v>
      </c>
      <c r="F274" s="25">
        <f t="shared" si="8"/>
        <v>23387.77856</v>
      </c>
      <c r="G274" s="26">
        <v>10.24</v>
      </c>
      <c r="H274" s="28">
        <v>1.954</v>
      </c>
      <c r="I274" s="16">
        <v>10.3414</v>
      </c>
      <c r="J274" s="16">
        <f t="shared" si="4"/>
        <v>21.7932571</v>
      </c>
      <c r="K274" s="25">
        <f t="shared" si="5"/>
        <v>3251.666407</v>
      </c>
      <c r="L274" s="25">
        <f t="shared" si="6"/>
        <v>7.66169195</v>
      </c>
      <c r="M274" s="25">
        <f t="shared" si="7"/>
        <v>7621.093142</v>
      </c>
      <c r="N274" s="25">
        <f t="shared" si="9"/>
        <v>2413375.808</v>
      </c>
      <c r="O274" s="25"/>
    </row>
    <row r="275" ht="15.75" customHeight="1">
      <c r="A275" s="69">
        <v>42639.0</v>
      </c>
      <c r="B275" s="34">
        <v>29.199214</v>
      </c>
      <c r="C275" s="28">
        <f t="shared" si="1"/>
        <v>0.21</v>
      </c>
      <c r="D275" s="25">
        <f t="shared" si="2"/>
        <v>6.13183494</v>
      </c>
      <c r="E275" s="25">
        <f t="shared" si="3"/>
        <v>147.1640386</v>
      </c>
      <c r="F275" s="25">
        <f t="shared" si="8"/>
        <v>23534.94259</v>
      </c>
      <c r="G275" s="26">
        <v>9.4</v>
      </c>
      <c r="H275" s="28">
        <v>2.179</v>
      </c>
      <c r="I275" s="16">
        <v>10.3272</v>
      </c>
      <c r="J275" s="16">
        <f t="shared" si="4"/>
        <v>21.56323162</v>
      </c>
      <c r="K275" s="25">
        <f t="shared" si="5"/>
        <v>2673.033869</v>
      </c>
      <c r="L275" s="25">
        <f t="shared" si="6"/>
        <v>8.258258918</v>
      </c>
      <c r="M275" s="25">
        <f t="shared" si="7"/>
        <v>6824.767324</v>
      </c>
      <c r="N275" s="25">
        <f t="shared" si="9"/>
        <v>2420200.575</v>
      </c>
      <c r="O275" s="25"/>
    </row>
    <row r="276" ht="15.75" customHeight="1">
      <c r="A276" s="69">
        <v>42640.0</v>
      </c>
      <c r="B276" s="34">
        <v>32.256033</v>
      </c>
      <c r="C276" s="28">
        <f t="shared" si="1"/>
        <v>0.21</v>
      </c>
      <c r="D276" s="25">
        <f t="shared" si="2"/>
        <v>6.77376693</v>
      </c>
      <c r="E276" s="25">
        <f t="shared" si="3"/>
        <v>162.5704063</v>
      </c>
      <c r="F276" s="25">
        <f t="shared" si="8"/>
        <v>23697.513</v>
      </c>
      <c r="G276" s="26">
        <v>9.31</v>
      </c>
      <c r="H276" s="28">
        <v>1.875</v>
      </c>
      <c r="I276" s="16">
        <v>10.3131</v>
      </c>
      <c r="J276" s="16">
        <f t="shared" si="4"/>
        <v>20.52537225</v>
      </c>
      <c r="K276" s="25">
        <f t="shared" si="5"/>
        <v>3072.478752</v>
      </c>
      <c r="L276" s="25">
        <f t="shared" si="6"/>
        <v>7.936771225</v>
      </c>
      <c r="M276" s="25">
        <f t="shared" si="7"/>
        <v>7920.4608</v>
      </c>
      <c r="N276" s="25">
        <f t="shared" si="9"/>
        <v>2428121.036</v>
      </c>
      <c r="O276" s="25"/>
    </row>
    <row r="277" ht="15.75" customHeight="1">
      <c r="A277" s="69">
        <v>42641.0</v>
      </c>
      <c r="B277" s="34">
        <v>29.566215</v>
      </c>
      <c r="C277" s="28">
        <f t="shared" si="1"/>
        <v>0.21</v>
      </c>
      <c r="D277" s="25">
        <f t="shared" si="2"/>
        <v>6.20890515</v>
      </c>
      <c r="E277" s="25">
        <f t="shared" si="3"/>
        <v>149.0137236</v>
      </c>
      <c r="F277" s="25">
        <f t="shared" si="8"/>
        <v>23846.52672</v>
      </c>
      <c r="G277" s="26">
        <v>9.4</v>
      </c>
      <c r="H277" s="28">
        <v>2.118</v>
      </c>
      <c r="I277" s="16">
        <v>10.2989</v>
      </c>
      <c r="J277" s="16">
        <f t="shared" si="4"/>
        <v>21.28133605</v>
      </c>
      <c r="K277" s="25">
        <f t="shared" si="5"/>
        <v>2742.483286</v>
      </c>
      <c r="L277" s="25">
        <f t="shared" si="6"/>
        <v>8.150298911</v>
      </c>
      <c r="M277" s="25">
        <f t="shared" si="7"/>
        <v>7002.084986</v>
      </c>
      <c r="N277" s="25">
        <f t="shared" si="9"/>
        <v>2435123.121</v>
      </c>
      <c r="O277" s="25"/>
    </row>
    <row r="278" ht="15.75" customHeight="1">
      <c r="A278" s="69">
        <v>42642.0</v>
      </c>
      <c r="B278" s="34">
        <v>32.164259</v>
      </c>
      <c r="C278" s="28">
        <f t="shared" si="1"/>
        <v>0.21</v>
      </c>
      <c r="D278" s="25">
        <f t="shared" si="2"/>
        <v>6.75449439</v>
      </c>
      <c r="E278" s="25">
        <f t="shared" si="3"/>
        <v>162.1078654</v>
      </c>
      <c r="F278" s="25">
        <f t="shared" si="8"/>
        <v>24008.63459</v>
      </c>
      <c r="G278" s="26">
        <v>8.71</v>
      </c>
      <c r="H278" s="28">
        <v>1.9</v>
      </c>
      <c r="I278" s="16">
        <v>10.2847</v>
      </c>
      <c r="J278" s="16">
        <f t="shared" si="4"/>
        <v>20.79713772</v>
      </c>
      <c r="K278" s="25">
        <f t="shared" si="5"/>
        <v>2828.8338</v>
      </c>
      <c r="L278" s="25">
        <f t="shared" si="6"/>
        <v>8.595831895</v>
      </c>
      <c r="M278" s="25">
        <f t="shared" si="7"/>
        <v>7794.72</v>
      </c>
      <c r="N278" s="25">
        <f t="shared" si="9"/>
        <v>2442917.841</v>
      </c>
      <c r="O278" s="25"/>
    </row>
    <row r="279" ht="15.75" customHeight="1">
      <c r="A279" s="69">
        <v>42643.0</v>
      </c>
      <c r="B279" s="34">
        <v>32.14575</v>
      </c>
      <c r="C279" s="28">
        <f t="shared" si="1"/>
        <v>0.21</v>
      </c>
      <c r="D279" s="25">
        <f t="shared" si="2"/>
        <v>6.7506075</v>
      </c>
      <c r="E279" s="25">
        <f t="shared" si="3"/>
        <v>162.01458</v>
      </c>
      <c r="F279" s="25">
        <f t="shared" si="8"/>
        <v>24170.64917</v>
      </c>
      <c r="G279" s="26">
        <v>8.41</v>
      </c>
      <c r="H279" s="28">
        <v>1.967</v>
      </c>
      <c r="I279" s="16">
        <v>10.2706</v>
      </c>
      <c r="J279" s="16">
        <f t="shared" si="4"/>
        <v>21.54766186</v>
      </c>
      <c r="K279" s="25">
        <f t="shared" si="5"/>
        <v>2634.745684</v>
      </c>
      <c r="L279" s="25">
        <f t="shared" si="6"/>
        <v>9.223731592</v>
      </c>
      <c r="M279" s="25">
        <f t="shared" si="7"/>
        <v>7518.893747</v>
      </c>
      <c r="N279" s="25">
        <f t="shared" si="9"/>
        <v>2450436.734</v>
      </c>
      <c r="O279" s="25"/>
    </row>
    <row r="280" ht="15.75" customHeight="1">
      <c r="A280" s="69">
        <v>42644.0</v>
      </c>
      <c r="B280" s="34">
        <v>30.8735</v>
      </c>
      <c r="C280" s="28">
        <f t="shared" si="1"/>
        <v>0.21</v>
      </c>
      <c r="D280" s="25">
        <f t="shared" si="2"/>
        <v>6.483435</v>
      </c>
      <c r="E280" s="25">
        <f t="shared" si="3"/>
        <v>155.60244</v>
      </c>
      <c r="F280" s="25">
        <f t="shared" si="8"/>
        <v>24326.25161</v>
      </c>
      <c r="G280" s="26">
        <v>7.36</v>
      </c>
      <c r="H280" s="28">
        <v>2.111</v>
      </c>
      <c r="I280" s="16">
        <v>10.2565</v>
      </c>
      <c r="J280" s="16">
        <f t="shared" si="4"/>
        <v>22.24041873</v>
      </c>
      <c r="K280" s="25">
        <f t="shared" si="5"/>
        <v>2145.556798</v>
      </c>
      <c r="L280" s="25">
        <f t="shared" si="6"/>
        <v>10.87846569</v>
      </c>
      <c r="M280" s="25">
        <f t="shared" si="7"/>
        <v>6996.380862</v>
      </c>
      <c r="N280" s="25">
        <f t="shared" si="9"/>
        <v>2457433.115</v>
      </c>
      <c r="O280" s="25"/>
    </row>
    <row r="281" ht="15.75" customHeight="1">
      <c r="A281" s="69">
        <v>42645.0</v>
      </c>
      <c r="B281" s="34">
        <v>34.578089</v>
      </c>
      <c r="C281" s="28">
        <f t="shared" si="1"/>
        <v>0.21</v>
      </c>
      <c r="D281" s="25">
        <f t="shared" si="2"/>
        <v>7.26139869</v>
      </c>
      <c r="E281" s="25">
        <f t="shared" si="3"/>
        <v>174.2735686</v>
      </c>
      <c r="F281" s="25">
        <f t="shared" si="8"/>
        <v>24500.52518</v>
      </c>
      <c r="G281" s="26">
        <v>8.3</v>
      </c>
      <c r="H281" s="28">
        <v>1.856</v>
      </c>
      <c r="I281" s="16">
        <v>10.2424</v>
      </c>
      <c r="J281" s="16">
        <f t="shared" si="4"/>
        <v>21.93033529</v>
      </c>
      <c r="K281" s="25">
        <f t="shared" si="5"/>
        <v>2748.230172</v>
      </c>
      <c r="L281" s="25">
        <f t="shared" si="6"/>
        <v>9.511952655</v>
      </c>
      <c r="M281" s="25">
        <f t="shared" si="7"/>
        <v>7946.689655</v>
      </c>
      <c r="N281" s="25">
        <f t="shared" si="9"/>
        <v>2465379.805</v>
      </c>
      <c r="O281" s="25"/>
    </row>
    <row r="282" ht="15.75" customHeight="1">
      <c r="A282" s="69">
        <v>42646.0</v>
      </c>
      <c r="B282" s="34">
        <v>30.091804</v>
      </c>
      <c r="C282" s="28">
        <f t="shared" si="1"/>
        <v>0.21</v>
      </c>
      <c r="D282" s="25">
        <f t="shared" si="2"/>
        <v>6.31927884</v>
      </c>
      <c r="E282" s="25">
        <f t="shared" si="3"/>
        <v>151.6626922</v>
      </c>
      <c r="F282" s="25">
        <f t="shared" si="8"/>
        <v>24652.18787</v>
      </c>
      <c r="G282" s="26">
        <v>7.95</v>
      </c>
      <c r="H282" s="28">
        <v>2.243</v>
      </c>
      <c r="I282" s="16">
        <v>10.2284</v>
      </c>
      <c r="J282" s="16">
        <f t="shared" si="4"/>
        <v>23.09605679</v>
      </c>
      <c r="K282" s="25">
        <f t="shared" si="5"/>
        <v>2175.188052</v>
      </c>
      <c r="L282" s="25">
        <f t="shared" si="6"/>
        <v>10.45859176</v>
      </c>
      <c r="M282" s="25">
        <f t="shared" si="7"/>
        <v>6566.605439</v>
      </c>
      <c r="N282" s="25">
        <f t="shared" si="9"/>
        <v>2471946.41</v>
      </c>
      <c r="O282" s="25"/>
    </row>
    <row r="283" ht="15.75" customHeight="1">
      <c r="A283" s="69">
        <v>42647.0</v>
      </c>
      <c r="B283" s="34">
        <v>31.095334</v>
      </c>
      <c r="C283" s="28">
        <f t="shared" si="1"/>
        <v>0.21</v>
      </c>
      <c r="D283" s="25">
        <f t="shared" si="2"/>
        <v>6.53002014</v>
      </c>
      <c r="E283" s="25">
        <f t="shared" si="3"/>
        <v>156.7204834</v>
      </c>
      <c r="F283" s="25">
        <f t="shared" si="8"/>
        <v>24808.90835</v>
      </c>
      <c r="G283" s="26">
        <v>7.65</v>
      </c>
      <c r="H283" s="28">
        <v>1.89</v>
      </c>
      <c r="I283" s="16">
        <v>10.2143</v>
      </c>
      <c r="J283" s="16">
        <f t="shared" si="4"/>
        <v>20.13800597</v>
      </c>
      <c r="K283" s="25">
        <f t="shared" si="5"/>
        <v>2480.615714</v>
      </c>
      <c r="L283" s="25">
        <f t="shared" si="6"/>
        <v>9.476708693</v>
      </c>
      <c r="M283" s="25">
        <f t="shared" si="7"/>
        <v>7782.32381</v>
      </c>
      <c r="N283" s="25">
        <f t="shared" si="9"/>
        <v>2479728.734</v>
      </c>
      <c r="O283" s="25"/>
    </row>
    <row r="284" ht="15.75" customHeight="1">
      <c r="A284" s="69">
        <v>42648.0</v>
      </c>
      <c r="B284" s="34">
        <v>29.703176</v>
      </c>
      <c r="C284" s="28">
        <f t="shared" si="1"/>
        <v>0.21</v>
      </c>
      <c r="D284" s="25">
        <f t="shared" si="2"/>
        <v>6.23766696</v>
      </c>
      <c r="E284" s="25">
        <f t="shared" si="3"/>
        <v>149.704007</v>
      </c>
      <c r="F284" s="25">
        <f t="shared" si="8"/>
        <v>24958.61236</v>
      </c>
      <c r="G284" s="26">
        <v>6.76</v>
      </c>
      <c r="H284" s="28">
        <v>2.165</v>
      </c>
      <c r="I284" s="16">
        <v>10.2003</v>
      </c>
      <c r="J284" s="16">
        <f t="shared" si="4"/>
        <v>22.0656075</v>
      </c>
      <c r="K284" s="25">
        <f t="shared" si="5"/>
        <v>1910.966134</v>
      </c>
      <c r="L284" s="25">
        <f t="shared" si="6"/>
        <v>11.75091523</v>
      </c>
      <c r="M284" s="25">
        <f t="shared" si="7"/>
        <v>6784.49515</v>
      </c>
      <c r="N284" s="25">
        <f t="shared" si="9"/>
        <v>2486513.229</v>
      </c>
      <c r="O284" s="25"/>
    </row>
    <row r="285" ht="15.75" customHeight="1">
      <c r="A285" s="69">
        <v>42649.0</v>
      </c>
      <c r="B285" s="34">
        <v>29.588005</v>
      </c>
      <c r="C285" s="28">
        <f t="shared" si="1"/>
        <v>0.21</v>
      </c>
      <c r="D285" s="25">
        <f t="shared" si="2"/>
        <v>6.21348105</v>
      </c>
      <c r="E285" s="25">
        <f t="shared" si="3"/>
        <v>149.1235452</v>
      </c>
      <c r="F285" s="25">
        <f t="shared" si="8"/>
        <v>25107.73591</v>
      </c>
      <c r="G285" s="26">
        <v>7.18</v>
      </c>
      <c r="H285" s="28">
        <v>1.959</v>
      </c>
      <c r="I285" s="16">
        <v>10.1863</v>
      </c>
      <c r="J285" s="16">
        <f t="shared" si="4"/>
        <v>19.9159809</v>
      </c>
      <c r="K285" s="25">
        <f t="shared" si="5"/>
        <v>2240.050046</v>
      </c>
      <c r="L285" s="25">
        <f t="shared" si="6"/>
        <v>9.985728587</v>
      </c>
      <c r="M285" s="25">
        <f t="shared" si="7"/>
        <v>7487.632466</v>
      </c>
      <c r="N285" s="25">
        <f t="shared" si="9"/>
        <v>2494000.862</v>
      </c>
      <c r="O285" s="25"/>
    </row>
    <row r="286" ht="15.75" customHeight="1">
      <c r="A286" s="69">
        <v>42650.0</v>
      </c>
      <c r="B286" s="34">
        <v>27.385945</v>
      </c>
      <c r="C286" s="28">
        <f t="shared" si="1"/>
        <v>0.21</v>
      </c>
      <c r="D286" s="25">
        <f t="shared" si="2"/>
        <v>5.75104845</v>
      </c>
      <c r="E286" s="25">
        <f t="shared" si="3"/>
        <v>138.0251628</v>
      </c>
      <c r="F286" s="25">
        <f t="shared" si="8"/>
        <v>25245.76107</v>
      </c>
      <c r="G286" s="26">
        <v>6.89</v>
      </c>
      <c r="H286" s="28">
        <v>2.09</v>
      </c>
      <c r="I286" s="16">
        <v>10.1723</v>
      </c>
      <c r="J286" s="16">
        <f t="shared" si="4"/>
        <v>19.69349977</v>
      </c>
      <c r="K286" s="25">
        <f t="shared" si="5"/>
        <v>2012.071206</v>
      </c>
      <c r="L286" s="25">
        <f t="shared" si="6"/>
        <v>10.28978217</v>
      </c>
      <c r="M286" s="25">
        <f t="shared" si="7"/>
        <v>7008.666029</v>
      </c>
      <c r="N286" s="25">
        <f t="shared" si="9"/>
        <v>2501009.528</v>
      </c>
      <c r="O286" s="25"/>
    </row>
    <row r="287" ht="15.75" customHeight="1">
      <c r="A287" s="69">
        <v>42651.0</v>
      </c>
      <c r="B287" s="34">
        <v>32.427928</v>
      </c>
      <c r="C287" s="28">
        <f t="shared" si="1"/>
        <v>0.21</v>
      </c>
      <c r="D287" s="25">
        <f t="shared" si="2"/>
        <v>6.80986488</v>
      </c>
      <c r="E287" s="25">
        <f t="shared" si="3"/>
        <v>163.4367571</v>
      </c>
      <c r="F287" s="25">
        <f t="shared" si="8"/>
        <v>25409.19783</v>
      </c>
      <c r="G287" s="26">
        <v>6.88</v>
      </c>
      <c r="H287" s="28">
        <v>1.863</v>
      </c>
      <c r="I287" s="16">
        <v>10.1583</v>
      </c>
      <c r="J287" s="16">
        <f t="shared" si="4"/>
        <v>20.81512699</v>
      </c>
      <c r="K287" s="25">
        <f t="shared" si="5"/>
        <v>2250.856812</v>
      </c>
      <c r="L287" s="25">
        <f t="shared" si="6"/>
        <v>10.89163622</v>
      </c>
      <c r="M287" s="25">
        <f t="shared" si="7"/>
        <v>7851.826087</v>
      </c>
      <c r="N287" s="25">
        <f t="shared" si="9"/>
        <v>2508861.354</v>
      </c>
      <c r="O287" s="25"/>
    </row>
    <row r="288" ht="15.75" customHeight="1">
      <c r="A288" s="69">
        <v>42652.0</v>
      </c>
      <c r="B288" s="34">
        <v>28.93835</v>
      </c>
      <c r="C288" s="28">
        <f t="shared" si="1"/>
        <v>0.21</v>
      </c>
      <c r="D288" s="25">
        <f t="shared" si="2"/>
        <v>6.0770535</v>
      </c>
      <c r="E288" s="25">
        <f t="shared" si="3"/>
        <v>145.849284</v>
      </c>
      <c r="F288" s="25">
        <f t="shared" si="8"/>
        <v>25555.04711</v>
      </c>
      <c r="G288" s="26">
        <v>7.48</v>
      </c>
      <c r="H288" s="28">
        <v>2.143</v>
      </c>
      <c r="I288" s="16">
        <v>10.1444</v>
      </c>
      <c r="J288" s="16">
        <f t="shared" si="4"/>
        <v>21.3962476</v>
      </c>
      <c r="K288" s="25">
        <f t="shared" si="5"/>
        <v>2124.501503</v>
      </c>
      <c r="L288" s="25">
        <f t="shared" si="6"/>
        <v>10.29765927</v>
      </c>
      <c r="M288" s="25">
        <f t="shared" si="7"/>
        <v>6816.582361</v>
      </c>
      <c r="N288" s="25">
        <f t="shared" si="9"/>
        <v>2515677.936</v>
      </c>
      <c r="O288" s="25"/>
    </row>
    <row r="289" ht="15.75" customHeight="1">
      <c r="A289" s="69">
        <v>42653.0</v>
      </c>
      <c r="B289" s="34">
        <v>28.696738</v>
      </c>
      <c r="C289" s="28">
        <f t="shared" si="1"/>
        <v>0.21</v>
      </c>
      <c r="D289" s="25">
        <f t="shared" si="2"/>
        <v>6.02631498</v>
      </c>
      <c r="E289" s="25">
        <f t="shared" si="3"/>
        <v>144.6315595</v>
      </c>
      <c r="F289" s="25">
        <f t="shared" si="8"/>
        <v>25699.67867</v>
      </c>
      <c r="G289" s="26">
        <v>6.94</v>
      </c>
      <c r="H289" s="28">
        <v>1.983</v>
      </c>
      <c r="I289" s="16">
        <v>10.1304</v>
      </c>
      <c r="J289" s="16">
        <f t="shared" si="4"/>
        <v>19.66059683</v>
      </c>
      <c r="K289" s="25">
        <f t="shared" si="5"/>
        <v>2127.230741</v>
      </c>
      <c r="L289" s="25">
        <f t="shared" si="6"/>
        <v>10.19858049</v>
      </c>
      <c r="M289" s="25">
        <f t="shared" si="7"/>
        <v>7356.417549</v>
      </c>
      <c r="N289" s="25">
        <f t="shared" si="9"/>
        <v>2523034.354</v>
      </c>
      <c r="O289" s="25"/>
    </row>
    <row r="290" ht="15.75" customHeight="1">
      <c r="A290" s="69">
        <v>42654.0</v>
      </c>
      <c r="B290" s="34">
        <v>28.976103</v>
      </c>
      <c r="C290" s="28">
        <f t="shared" si="1"/>
        <v>0.21</v>
      </c>
      <c r="D290" s="25">
        <f t="shared" si="2"/>
        <v>6.08498163</v>
      </c>
      <c r="E290" s="25">
        <f t="shared" si="3"/>
        <v>146.0395591</v>
      </c>
      <c r="F290" s="25">
        <f t="shared" si="8"/>
        <v>25845.71823</v>
      </c>
      <c r="G290" s="26">
        <v>7.28</v>
      </c>
      <c r="H290" s="28">
        <v>2.003</v>
      </c>
      <c r="I290" s="16">
        <v>10.1165</v>
      </c>
      <c r="J290" s="16">
        <f t="shared" si="4"/>
        <v>20.07976771</v>
      </c>
      <c r="K290" s="25">
        <f t="shared" si="5"/>
        <v>2206.134398</v>
      </c>
      <c r="L290" s="25">
        <f t="shared" si="6"/>
        <v>9.929555463</v>
      </c>
      <c r="M290" s="25">
        <f t="shared" si="7"/>
        <v>7272.970544</v>
      </c>
      <c r="N290" s="25">
        <f t="shared" si="9"/>
        <v>2530307.324</v>
      </c>
      <c r="O290" s="25"/>
    </row>
    <row r="291" ht="15.75" customHeight="1">
      <c r="A291" s="69">
        <v>42655.0</v>
      </c>
      <c r="B291" s="34">
        <v>29.889008</v>
      </c>
      <c r="C291" s="28">
        <f t="shared" si="1"/>
        <v>0.21</v>
      </c>
      <c r="D291" s="25">
        <f t="shared" si="2"/>
        <v>6.27669168</v>
      </c>
      <c r="E291" s="25">
        <f t="shared" si="3"/>
        <v>150.6406003</v>
      </c>
      <c r="F291" s="25">
        <f t="shared" si="8"/>
        <v>25996.35883</v>
      </c>
      <c r="G291" s="26">
        <v>7.31</v>
      </c>
      <c r="H291" s="28">
        <v>1.957</v>
      </c>
      <c r="I291" s="16">
        <v>10.1026</v>
      </c>
      <c r="J291" s="16">
        <f t="shared" si="4"/>
        <v>20.26456163</v>
      </c>
      <c r="K291" s="25">
        <f t="shared" si="5"/>
        <v>2264.180051</v>
      </c>
      <c r="L291" s="25">
        <f t="shared" si="6"/>
        <v>9.979811472</v>
      </c>
      <c r="M291" s="25">
        <f t="shared" si="7"/>
        <v>7433.696474</v>
      </c>
      <c r="N291" s="25">
        <f t="shared" si="9"/>
        <v>2537741.021</v>
      </c>
      <c r="O291" s="25"/>
    </row>
    <row r="292" ht="15.75" customHeight="1">
      <c r="A292" s="69">
        <v>42656.0</v>
      </c>
      <c r="B292" s="34">
        <v>30.671192</v>
      </c>
      <c r="C292" s="28">
        <f t="shared" si="1"/>
        <v>0.21</v>
      </c>
      <c r="D292" s="25">
        <f t="shared" si="2"/>
        <v>6.44095032</v>
      </c>
      <c r="E292" s="25">
        <f t="shared" si="3"/>
        <v>154.5828077</v>
      </c>
      <c r="F292" s="25">
        <f t="shared" si="8"/>
        <v>26150.94164</v>
      </c>
      <c r="G292" s="26">
        <v>6.91</v>
      </c>
      <c r="H292" s="28">
        <v>2.022</v>
      </c>
      <c r="I292" s="16">
        <v>10.0888</v>
      </c>
      <c r="J292" s="16">
        <f t="shared" si="4"/>
        <v>21.51494982</v>
      </c>
      <c r="K292" s="25">
        <f t="shared" si="5"/>
        <v>2068.653056</v>
      </c>
      <c r="L292" s="25">
        <f t="shared" si="6"/>
        <v>11.20894636</v>
      </c>
      <c r="M292" s="25">
        <f t="shared" si="7"/>
        <v>7184.902077</v>
      </c>
      <c r="N292" s="25">
        <f t="shared" si="9"/>
        <v>2544925.923</v>
      </c>
      <c r="O292" s="25"/>
    </row>
    <row r="293" ht="15.75" customHeight="1">
      <c r="A293" s="69">
        <v>42657.0</v>
      </c>
      <c r="B293" s="34">
        <v>33.183691</v>
      </c>
      <c r="C293" s="28">
        <f t="shared" si="1"/>
        <v>0.21</v>
      </c>
      <c r="D293" s="25">
        <f t="shared" si="2"/>
        <v>6.96857511</v>
      </c>
      <c r="E293" s="25">
        <f t="shared" si="3"/>
        <v>167.2458026</v>
      </c>
      <c r="F293" s="25">
        <f t="shared" si="8"/>
        <v>26318.18744</v>
      </c>
      <c r="G293" s="26">
        <v>6.92</v>
      </c>
      <c r="H293" s="28">
        <v>1.851</v>
      </c>
      <c r="I293" s="16">
        <v>10.0749</v>
      </c>
      <c r="J293" s="16">
        <f t="shared" si="4"/>
        <v>21.33823087</v>
      </c>
      <c r="K293" s="25">
        <f t="shared" si="5"/>
        <v>2259.912739</v>
      </c>
      <c r="L293" s="25">
        <f t="shared" si="6"/>
        <v>11.10081374</v>
      </c>
      <c r="M293" s="25">
        <f t="shared" si="7"/>
        <v>7837.84765</v>
      </c>
      <c r="N293" s="25">
        <f t="shared" si="9"/>
        <v>2552763.771</v>
      </c>
      <c r="O293" s="25"/>
    </row>
    <row r="294" ht="15.75" customHeight="1">
      <c r="A294" s="69">
        <v>42658.0</v>
      </c>
      <c r="B294" s="34">
        <v>29.294985</v>
      </c>
      <c r="C294" s="28">
        <f t="shared" si="1"/>
        <v>0.21</v>
      </c>
      <c r="D294" s="25">
        <f t="shared" si="2"/>
        <v>6.15194685</v>
      </c>
      <c r="E294" s="25">
        <f t="shared" si="3"/>
        <v>147.6467244</v>
      </c>
      <c r="F294" s="25">
        <f t="shared" si="8"/>
        <v>26465.83416</v>
      </c>
      <c r="G294" s="26">
        <v>6.56</v>
      </c>
      <c r="H294" s="28">
        <v>2.209</v>
      </c>
      <c r="I294" s="16">
        <v>10.0611</v>
      </c>
      <c r="J294" s="16">
        <f t="shared" si="4"/>
        <v>22.51187013</v>
      </c>
      <c r="K294" s="25">
        <f t="shared" si="5"/>
        <v>1792.688529</v>
      </c>
      <c r="L294" s="25">
        <f t="shared" si="6"/>
        <v>12.35407507</v>
      </c>
      <c r="M294" s="25">
        <f t="shared" si="7"/>
        <v>6558.616569</v>
      </c>
      <c r="N294" s="25">
        <f t="shared" si="9"/>
        <v>2559322.387</v>
      </c>
      <c r="O294" s="25"/>
    </row>
    <row r="295" ht="15.75" customHeight="1">
      <c r="A295" s="69">
        <v>42659.0</v>
      </c>
      <c r="B295" s="34">
        <v>31.503596</v>
      </c>
      <c r="C295" s="28">
        <f t="shared" si="1"/>
        <v>0.21</v>
      </c>
      <c r="D295" s="25">
        <f t="shared" si="2"/>
        <v>6.61575516</v>
      </c>
      <c r="E295" s="25">
        <f t="shared" si="3"/>
        <v>158.7781238</v>
      </c>
      <c r="F295" s="25">
        <f t="shared" si="8"/>
        <v>26624.61229</v>
      </c>
      <c r="G295" s="26">
        <v>6.38</v>
      </c>
      <c r="H295" s="28">
        <v>1.928</v>
      </c>
      <c r="I295" s="16">
        <v>10.0473</v>
      </c>
      <c r="J295" s="16">
        <f t="shared" si="4"/>
        <v>21.15854666</v>
      </c>
      <c r="K295" s="25">
        <f t="shared" si="5"/>
        <v>1994.868485</v>
      </c>
      <c r="L295" s="25">
        <f t="shared" si="6"/>
        <v>11.93899184</v>
      </c>
      <c r="M295" s="25">
        <f t="shared" si="7"/>
        <v>7504.207469</v>
      </c>
      <c r="N295" s="25">
        <f t="shared" si="9"/>
        <v>2566826.595</v>
      </c>
      <c r="O295" s="25"/>
    </row>
    <row r="296" ht="15.75" customHeight="1">
      <c r="A296" s="69">
        <v>42660.0</v>
      </c>
      <c r="B296" s="34">
        <v>29.271076</v>
      </c>
      <c r="C296" s="28">
        <f t="shared" si="1"/>
        <v>0.21</v>
      </c>
      <c r="D296" s="25">
        <f t="shared" si="2"/>
        <v>6.14692596</v>
      </c>
      <c r="E296" s="25">
        <f t="shared" si="3"/>
        <v>147.526223</v>
      </c>
      <c r="F296" s="25">
        <f t="shared" si="8"/>
        <v>26772.13851</v>
      </c>
      <c r="G296" s="26">
        <v>6.28</v>
      </c>
      <c r="H296" s="28">
        <v>2.108</v>
      </c>
      <c r="I296" s="16">
        <v>10.0335</v>
      </c>
      <c r="J296" s="16">
        <f t="shared" si="4"/>
        <v>21.52409416</v>
      </c>
      <c r="K296" s="25">
        <f t="shared" si="5"/>
        <v>1793.464326</v>
      </c>
      <c r="L296" s="25">
        <f t="shared" si="6"/>
        <v>12.3386527</v>
      </c>
      <c r="M296" s="25">
        <f t="shared" si="7"/>
        <v>6854.003795</v>
      </c>
      <c r="N296" s="25">
        <f t="shared" si="9"/>
        <v>2573680.598</v>
      </c>
      <c r="O296" s="25"/>
    </row>
    <row r="297" ht="15.75" customHeight="1">
      <c r="A297" s="69">
        <v>42661.0</v>
      </c>
      <c r="B297" s="34">
        <v>31.911654</v>
      </c>
      <c r="C297" s="28">
        <f t="shared" si="1"/>
        <v>0.21</v>
      </c>
      <c r="D297" s="25">
        <f t="shared" si="2"/>
        <v>6.70144734</v>
      </c>
      <c r="E297" s="25">
        <f t="shared" si="3"/>
        <v>160.8347362</v>
      </c>
      <c r="F297" s="25">
        <f t="shared" si="8"/>
        <v>26932.97325</v>
      </c>
      <c r="G297" s="26">
        <v>6.57</v>
      </c>
      <c r="H297" s="28">
        <v>1.928</v>
      </c>
      <c r="I297" s="16">
        <v>10.0197</v>
      </c>
      <c r="J297" s="16">
        <f t="shared" si="4"/>
        <v>21.49164558</v>
      </c>
      <c r="K297" s="25">
        <f t="shared" si="5"/>
        <v>2048.633683</v>
      </c>
      <c r="L297" s="25">
        <f t="shared" si="6"/>
        <v>11.77624415</v>
      </c>
      <c r="M297" s="25">
        <f t="shared" si="7"/>
        <v>7483.593361</v>
      </c>
      <c r="N297" s="25">
        <f t="shared" si="9"/>
        <v>2581164.192</v>
      </c>
      <c r="O297" s="25"/>
    </row>
    <row r="298" ht="15.75" customHeight="1">
      <c r="A298" s="69">
        <v>42662.0</v>
      </c>
      <c r="B298" s="34">
        <v>29.777266</v>
      </c>
      <c r="C298" s="28">
        <f t="shared" si="1"/>
        <v>0.21</v>
      </c>
      <c r="D298" s="25">
        <f t="shared" si="2"/>
        <v>6.25322586</v>
      </c>
      <c r="E298" s="25">
        <f t="shared" si="3"/>
        <v>150.0774206</v>
      </c>
      <c r="F298" s="25">
        <f t="shared" si="8"/>
        <v>27083.05067</v>
      </c>
      <c r="G298" s="26">
        <v>6.62</v>
      </c>
      <c r="H298" s="28">
        <v>2.054</v>
      </c>
      <c r="I298" s="16">
        <v>10.0059</v>
      </c>
      <c r="J298" s="16">
        <f t="shared" si="4"/>
        <v>21.39425392</v>
      </c>
      <c r="K298" s="25">
        <f t="shared" si="5"/>
        <v>1934.928666</v>
      </c>
      <c r="L298" s="25">
        <f t="shared" si="6"/>
        <v>11.63433748</v>
      </c>
      <c r="M298" s="25">
        <f t="shared" si="7"/>
        <v>7014.847128</v>
      </c>
      <c r="N298" s="25">
        <f t="shared" si="9"/>
        <v>2588179.039</v>
      </c>
      <c r="O298" s="25"/>
    </row>
    <row r="299" ht="15.75" customHeight="1">
      <c r="A299" s="69">
        <v>42663.0</v>
      </c>
      <c r="B299" s="34">
        <v>29.648346</v>
      </c>
      <c r="C299" s="28">
        <f t="shared" si="1"/>
        <v>0.21</v>
      </c>
      <c r="D299" s="25">
        <f t="shared" si="2"/>
        <v>6.22615266</v>
      </c>
      <c r="E299" s="25">
        <f t="shared" si="3"/>
        <v>149.4276638</v>
      </c>
      <c r="F299" s="25">
        <f t="shared" si="8"/>
        <v>27232.47833</v>
      </c>
      <c r="G299" s="26">
        <v>6.56</v>
      </c>
      <c r="H299" s="28">
        <v>1.983</v>
      </c>
      <c r="I299" s="16">
        <v>9.9922</v>
      </c>
      <c r="J299" s="16">
        <f t="shared" si="4"/>
        <v>20.59349747</v>
      </c>
      <c r="K299" s="25">
        <f t="shared" si="5"/>
        <v>1983.323207</v>
      </c>
      <c r="L299" s="25">
        <f t="shared" si="6"/>
        <v>11.30130959</v>
      </c>
      <c r="M299" s="25">
        <f t="shared" si="7"/>
        <v>7256.060514</v>
      </c>
      <c r="N299" s="25">
        <f t="shared" si="9"/>
        <v>2595435.099</v>
      </c>
      <c r="O299" s="25"/>
    </row>
    <row r="300" ht="15.75" customHeight="1">
      <c r="A300" s="69">
        <v>42664.0</v>
      </c>
      <c r="B300" s="34">
        <v>31.172819</v>
      </c>
      <c r="C300" s="28">
        <f t="shared" si="1"/>
        <v>0.21</v>
      </c>
      <c r="D300" s="25">
        <f t="shared" si="2"/>
        <v>6.54629199</v>
      </c>
      <c r="E300" s="25">
        <f t="shared" si="3"/>
        <v>157.1110078</v>
      </c>
      <c r="F300" s="25">
        <f t="shared" si="8"/>
        <v>27389.58934</v>
      </c>
      <c r="G300" s="26">
        <v>6.78</v>
      </c>
      <c r="H300" s="28">
        <v>2.008</v>
      </c>
      <c r="I300" s="16">
        <v>9.9785</v>
      </c>
      <c r="J300" s="16">
        <f t="shared" si="4"/>
        <v>21.95546144</v>
      </c>
      <c r="K300" s="25">
        <f t="shared" si="5"/>
        <v>2021.540737</v>
      </c>
      <c r="L300" s="25">
        <f t="shared" si="6"/>
        <v>11.65776713</v>
      </c>
      <c r="M300" s="25">
        <f t="shared" si="7"/>
        <v>7155.896414</v>
      </c>
      <c r="N300" s="25">
        <f t="shared" si="9"/>
        <v>2602590.996</v>
      </c>
      <c r="O300" s="25"/>
    </row>
    <row r="301" ht="15.75" customHeight="1">
      <c r="A301" s="69">
        <v>42665.0</v>
      </c>
      <c r="B301" s="34">
        <v>32.5119</v>
      </c>
      <c r="C301" s="28">
        <f t="shared" si="1"/>
        <v>0.21</v>
      </c>
      <c r="D301" s="25">
        <f t="shared" si="2"/>
        <v>6.827499</v>
      </c>
      <c r="E301" s="25">
        <f t="shared" si="3"/>
        <v>163.859976</v>
      </c>
      <c r="F301" s="25">
        <f t="shared" si="8"/>
        <v>27553.44931</v>
      </c>
      <c r="G301" s="26">
        <v>6.52</v>
      </c>
      <c r="H301" s="28">
        <v>1.943</v>
      </c>
      <c r="I301" s="16">
        <v>9.9648</v>
      </c>
      <c r="J301" s="16">
        <f t="shared" si="4"/>
        <v>22.18781872</v>
      </c>
      <c r="K301" s="25">
        <f t="shared" si="5"/>
        <v>2006.294267</v>
      </c>
      <c r="L301" s="25">
        <f t="shared" si="6"/>
        <v>12.25094285</v>
      </c>
      <c r="M301" s="25">
        <f t="shared" si="7"/>
        <v>7385.13227</v>
      </c>
      <c r="N301" s="25">
        <f t="shared" si="9"/>
        <v>2609976.128</v>
      </c>
      <c r="O301" s="25"/>
    </row>
    <row r="302" ht="15.75" customHeight="1">
      <c r="A302" s="69">
        <v>42666.0</v>
      </c>
      <c r="B302" s="34">
        <v>33.550768</v>
      </c>
      <c r="C302" s="28">
        <f t="shared" si="1"/>
        <v>0.21</v>
      </c>
      <c r="D302" s="25">
        <f t="shared" si="2"/>
        <v>7.04566128</v>
      </c>
      <c r="E302" s="25">
        <f t="shared" si="3"/>
        <v>169.0958707</v>
      </c>
      <c r="F302" s="25">
        <f t="shared" si="8"/>
        <v>27722.54518</v>
      </c>
      <c r="G302" s="26">
        <v>6.51</v>
      </c>
      <c r="H302" s="28">
        <v>1.957</v>
      </c>
      <c r="I302" s="16">
        <v>9.9511</v>
      </c>
      <c r="J302" s="16">
        <f t="shared" si="4"/>
        <v>23.09352588</v>
      </c>
      <c r="K302" s="25">
        <f t="shared" si="5"/>
        <v>1986.1521</v>
      </c>
      <c r="L302" s="25">
        <f t="shared" si="6"/>
        <v>12.77061339</v>
      </c>
      <c r="M302" s="25">
        <f t="shared" si="7"/>
        <v>7322.219724</v>
      </c>
      <c r="N302" s="25">
        <f t="shared" si="9"/>
        <v>2617298.348</v>
      </c>
      <c r="O302" s="25"/>
    </row>
    <row r="303" ht="15.75" customHeight="1">
      <c r="A303" s="69">
        <v>42667.0</v>
      </c>
      <c r="B303" s="34">
        <v>31.970308</v>
      </c>
      <c r="C303" s="28">
        <f t="shared" si="1"/>
        <v>0.21</v>
      </c>
      <c r="D303" s="25">
        <f t="shared" si="2"/>
        <v>6.71376468</v>
      </c>
      <c r="E303" s="25">
        <f t="shared" si="3"/>
        <v>161.1303523</v>
      </c>
      <c r="F303" s="25">
        <f t="shared" si="8"/>
        <v>27883.67554</v>
      </c>
      <c r="G303" s="26">
        <v>6.42</v>
      </c>
      <c r="H303" s="28">
        <v>2.084</v>
      </c>
      <c r="I303" s="16">
        <v>9.9374</v>
      </c>
      <c r="J303" s="16">
        <f t="shared" si="4"/>
        <v>23.46604007</v>
      </c>
      <c r="K303" s="25">
        <f t="shared" si="5"/>
        <v>1836.797735</v>
      </c>
      <c r="L303" s="25">
        <f t="shared" si="6"/>
        <v>13.15852714</v>
      </c>
      <c r="M303" s="25">
        <f t="shared" si="7"/>
        <v>6866.533589</v>
      </c>
      <c r="N303" s="25">
        <f t="shared" si="9"/>
        <v>2624164.881</v>
      </c>
      <c r="O303" s="25"/>
    </row>
    <row r="304" ht="15.75" customHeight="1">
      <c r="A304" s="69">
        <v>42668.0</v>
      </c>
      <c r="B304" s="34">
        <v>32.266987</v>
      </c>
      <c r="C304" s="28">
        <f t="shared" si="1"/>
        <v>0.21</v>
      </c>
      <c r="D304" s="25">
        <f t="shared" si="2"/>
        <v>6.77606727</v>
      </c>
      <c r="E304" s="25">
        <f t="shared" si="3"/>
        <v>162.6256145</v>
      </c>
      <c r="F304" s="25">
        <f t="shared" si="8"/>
        <v>28046.30115</v>
      </c>
      <c r="G304" s="26">
        <v>6.09</v>
      </c>
      <c r="H304" s="28">
        <v>2.006</v>
      </c>
      <c r="I304" s="16">
        <v>9.9238</v>
      </c>
      <c r="J304" s="16">
        <f t="shared" si="4"/>
        <v>22.82860555</v>
      </c>
      <c r="K304" s="25">
        <f t="shared" si="5"/>
        <v>1807.655294</v>
      </c>
      <c r="L304" s="25">
        <f t="shared" si="6"/>
        <v>13.4947422</v>
      </c>
      <c r="M304" s="25">
        <f t="shared" si="7"/>
        <v>7123.764706</v>
      </c>
      <c r="N304" s="25">
        <f t="shared" si="9"/>
        <v>2631288.646</v>
      </c>
      <c r="O304" s="25"/>
    </row>
    <row r="305" ht="15.75" customHeight="1">
      <c r="A305" s="69">
        <v>42669.0</v>
      </c>
      <c r="B305" s="34">
        <v>28.953653</v>
      </c>
      <c r="C305" s="28">
        <f t="shared" si="1"/>
        <v>0.21</v>
      </c>
      <c r="D305" s="25">
        <f t="shared" si="2"/>
        <v>6.08026713</v>
      </c>
      <c r="E305" s="25">
        <f t="shared" si="3"/>
        <v>145.9264111</v>
      </c>
      <c r="F305" s="25">
        <f t="shared" si="8"/>
        <v>28192.22756</v>
      </c>
      <c r="G305" s="26">
        <v>6.17</v>
      </c>
      <c r="H305" s="28">
        <v>2.063</v>
      </c>
      <c r="I305" s="16">
        <v>9.9101</v>
      </c>
      <c r="J305" s="16">
        <f t="shared" si="4"/>
        <v>21.09563491</v>
      </c>
      <c r="K305" s="25">
        <f t="shared" si="5"/>
        <v>1778.341745</v>
      </c>
      <c r="L305" s="25">
        <f t="shared" si="6"/>
        <v>12.30863625</v>
      </c>
      <c r="M305" s="25">
        <f t="shared" si="7"/>
        <v>6917.374697</v>
      </c>
      <c r="N305" s="25">
        <f t="shared" si="9"/>
        <v>2638206.021</v>
      </c>
      <c r="O305" s="25"/>
    </row>
    <row r="306" ht="15.75" customHeight="1">
      <c r="A306" s="69">
        <v>42670.0</v>
      </c>
      <c r="B306" s="34">
        <v>31.62816</v>
      </c>
      <c r="C306" s="28">
        <f t="shared" si="1"/>
        <v>0.21</v>
      </c>
      <c r="D306" s="25">
        <f t="shared" si="2"/>
        <v>6.6419136</v>
      </c>
      <c r="E306" s="25">
        <f t="shared" si="3"/>
        <v>159.4059264</v>
      </c>
      <c r="F306" s="25">
        <f t="shared" si="8"/>
        <v>28351.63349</v>
      </c>
      <c r="G306" s="26">
        <v>6.21</v>
      </c>
      <c r="H306" s="28">
        <v>1.915</v>
      </c>
      <c r="I306" s="16">
        <v>9.8965</v>
      </c>
      <c r="J306" s="16">
        <f t="shared" si="4"/>
        <v>21.42047617</v>
      </c>
      <c r="K306" s="25">
        <f t="shared" si="5"/>
        <v>1925.553995</v>
      </c>
      <c r="L306" s="25">
        <f t="shared" si="6"/>
        <v>12.41766734</v>
      </c>
      <c r="M306" s="25">
        <f t="shared" si="7"/>
        <v>7441.754569</v>
      </c>
      <c r="N306" s="25">
        <f t="shared" si="9"/>
        <v>2645647.775</v>
      </c>
      <c r="O306" s="25"/>
    </row>
    <row r="307" ht="15.75" customHeight="1">
      <c r="A307" s="69">
        <v>42671.0</v>
      </c>
      <c r="B307" s="34">
        <v>28.392077</v>
      </c>
      <c r="C307" s="28">
        <f t="shared" si="1"/>
        <v>0.21</v>
      </c>
      <c r="D307" s="25">
        <f t="shared" si="2"/>
        <v>5.96233617</v>
      </c>
      <c r="E307" s="25">
        <f t="shared" si="3"/>
        <v>143.0960681</v>
      </c>
      <c r="F307" s="25">
        <f t="shared" si="8"/>
        <v>28494.72956</v>
      </c>
      <c r="G307" s="26">
        <v>5.73</v>
      </c>
      <c r="H307" s="28">
        <v>2.162</v>
      </c>
      <c r="I307" s="16">
        <v>9.8829</v>
      </c>
      <c r="J307" s="16">
        <f t="shared" si="4"/>
        <v>21.73884656</v>
      </c>
      <c r="K307" s="25">
        <f t="shared" si="5"/>
        <v>1571.57309</v>
      </c>
      <c r="L307" s="25">
        <f t="shared" si="6"/>
        <v>13.65791407</v>
      </c>
      <c r="M307" s="25">
        <f t="shared" si="7"/>
        <v>6582.505088</v>
      </c>
      <c r="N307" s="25">
        <f t="shared" si="9"/>
        <v>2652230.281</v>
      </c>
      <c r="O307" s="25"/>
    </row>
    <row r="308" ht="15.75" customHeight="1">
      <c r="A308" s="69">
        <v>42672.0</v>
      </c>
      <c r="B308" s="34">
        <v>27.680508</v>
      </c>
      <c r="C308" s="28">
        <f t="shared" si="1"/>
        <v>0.21</v>
      </c>
      <c r="D308" s="25">
        <f t="shared" si="2"/>
        <v>5.81290668</v>
      </c>
      <c r="E308" s="25">
        <f t="shared" si="3"/>
        <v>139.5097603</v>
      </c>
      <c r="F308" s="25">
        <f t="shared" si="8"/>
        <v>28634.23932</v>
      </c>
      <c r="G308" s="26">
        <v>5.14</v>
      </c>
      <c r="H308" s="28">
        <v>2.06</v>
      </c>
      <c r="I308" s="16">
        <v>9.8694</v>
      </c>
      <c r="J308" s="16">
        <f t="shared" si="4"/>
        <v>20.22174222</v>
      </c>
      <c r="K308" s="25">
        <f t="shared" si="5"/>
        <v>1477.535417</v>
      </c>
      <c r="L308" s="25">
        <f t="shared" si="6"/>
        <v>14.16308794</v>
      </c>
      <c r="M308" s="25">
        <f t="shared" si="7"/>
        <v>6898.998058</v>
      </c>
      <c r="N308" s="25">
        <f t="shared" si="9"/>
        <v>2659129.279</v>
      </c>
      <c r="O308" s="25"/>
    </row>
    <row r="309" ht="15.75" customHeight="1">
      <c r="A309" s="69">
        <v>42673.0</v>
      </c>
      <c r="B309" s="34">
        <v>27.976672</v>
      </c>
      <c r="C309" s="28">
        <f t="shared" si="1"/>
        <v>0.21</v>
      </c>
      <c r="D309" s="25">
        <f t="shared" si="2"/>
        <v>5.87510112</v>
      </c>
      <c r="E309" s="25">
        <f t="shared" si="3"/>
        <v>141.0024269</v>
      </c>
      <c r="F309" s="25">
        <f t="shared" si="8"/>
        <v>28775.24174</v>
      </c>
      <c r="G309" s="26">
        <v>5.57</v>
      </c>
      <c r="H309" s="28">
        <v>1.97</v>
      </c>
      <c r="I309" s="16">
        <v>9.8558</v>
      </c>
      <c r="J309" s="16">
        <f t="shared" si="4"/>
        <v>19.57214568</v>
      </c>
      <c r="K309" s="25">
        <f t="shared" si="5"/>
        <v>1671.983939</v>
      </c>
      <c r="L309" s="25">
        <f t="shared" si="6"/>
        <v>12.64986077</v>
      </c>
      <c r="M309" s="25">
        <f t="shared" si="7"/>
        <v>7204.239594</v>
      </c>
      <c r="N309" s="25">
        <f t="shared" si="9"/>
        <v>2666333.518</v>
      </c>
      <c r="O309" s="25"/>
    </row>
    <row r="310" ht="15.75" customHeight="1">
      <c r="A310" s="69">
        <v>42674.0</v>
      </c>
      <c r="B310" s="34">
        <v>25.770047</v>
      </c>
      <c r="C310" s="28">
        <f t="shared" si="1"/>
        <v>0.21</v>
      </c>
      <c r="D310" s="25">
        <f t="shared" si="2"/>
        <v>5.41170987</v>
      </c>
      <c r="E310" s="25">
        <f t="shared" si="3"/>
        <v>129.8810369</v>
      </c>
      <c r="F310" s="25">
        <f t="shared" si="8"/>
        <v>28905.12278</v>
      </c>
      <c r="G310" s="26">
        <v>5.12</v>
      </c>
      <c r="H310" s="28">
        <v>2.087</v>
      </c>
      <c r="I310" s="16">
        <v>9.8423</v>
      </c>
      <c r="J310" s="16">
        <f t="shared" si="4"/>
        <v>19.1253374</v>
      </c>
      <c r="K310" s="25">
        <f t="shared" si="5"/>
        <v>1448.756378</v>
      </c>
      <c r="L310" s="25">
        <f t="shared" si="6"/>
        <v>13.44750286</v>
      </c>
      <c r="M310" s="25">
        <f t="shared" si="7"/>
        <v>6791.04552</v>
      </c>
      <c r="N310" s="25">
        <f t="shared" si="9"/>
        <v>2673124.564</v>
      </c>
      <c r="O310" s="25"/>
    </row>
    <row r="311" ht="15.75" customHeight="1">
      <c r="A311" s="69">
        <v>42675.0</v>
      </c>
      <c r="B311" s="34">
        <v>26.1016</v>
      </c>
      <c r="C311" s="28">
        <f t="shared" si="1"/>
        <v>0.21</v>
      </c>
      <c r="D311" s="25">
        <f t="shared" si="2"/>
        <v>5.481336</v>
      </c>
      <c r="E311" s="25">
        <f t="shared" si="3"/>
        <v>131.552064</v>
      </c>
      <c r="F311" s="25">
        <f t="shared" si="8"/>
        <v>29036.67485</v>
      </c>
      <c r="G311" s="26">
        <v>4.71</v>
      </c>
      <c r="H311" s="28">
        <v>1.946</v>
      </c>
      <c r="I311" s="16">
        <v>9.8288</v>
      </c>
      <c r="J311" s="16">
        <f t="shared" si="4"/>
        <v>18.08745702</v>
      </c>
      <c r="K311" s="25">
        <f t="shared" si="5"/>
        <v>1427.347831</v>
      </c>
      <c r="L311" s="25">
        <f t="shared" si="6"/>
        <v>13.82480792</v>
      </c>
      <c r="M311" s="25">
        <f t="shared" si="7"/>
        <v>7273.109969</v>
      </c>
      <c r="N311" s="25">
        <f t="shared" si="9"/>
        <v>2680397.674</v>
      </c>
      <c r="O311" s="25"/>
    </row>
    <row r="312" ht="15.75" customHeight="1">
      <c r="A312" s="69">
        <v>42676.0</v>
      </c>
      <c r="B312" s="34">
        <v>24.439953</v>
      </c>
      <c r="C312" s="28">
        <f t="shared" si="1"/>
        <v>0.21</v>
      </c>
      <c r="D312" s="25">
        <f t="shared" si="2"/>
        <v>5.13239013</v>
      </c>
      <c r="E312" s="25">
        <f t="shared" si="3"/>
        <v>123.1773631</v>
      </c>
      <c r="F312" s="25">
        <f t="shared" si="8"/>
        <v>29159.85221</v>
      </c>
      <c r="G312" s="26">
        <v>4.51</v>
      </c>
      <c r="H312" s="28">
        <v>2.093</v>
      </c>
      <c r="I312" s="16">
        <v>9.8153</v>
      </c>
      <c r="J312" s="16">
        <f t="shared" si="4"/>
        <v>18.24038753</v>
      </c>
      <c r="K312" s="25">
        <f t="shared" si="5"/>
        <v>1269.001519</v>
      </c>
      <c r="L312" s="25">
        <f t="shared" si="6"/>
        <v>14.55995457</v>
      </c>
      <c r="M312" s="25">
        <f t="shared" si="7"/>
        <v>6753.001433</v>
      </c>
      <c r="N312" s="25">
        <f t="shared" si="9"/>
        <v>2687150.675</v>
      </c>
      <c r="O312" s="25"/>
    </row>
    <row r="313" ht="15.75" customHeight="1">
      <c r="A313" s="69">
        <v>42677.0</v>
      </c>
      <c r="B313" s="34">
        <v>23.187071</v>
      </c>
      <c r="C313" s="28">
        <f t="shared" si="1"/>
        <v>0.21</v>
      </c>
      <c r="D313" s="25">
        <f t="shared" si="2"/>
        <v>4.86928491</v>
      </c>
      <c r="E313" s="25">
        <f t="shared" si="3"/>
        <v>116.8628378</v>
      </c>
      <c r="F313" s="25">
        <f t="shared" si="8"/>
        <v>29276.71505</v>
      </c>
      <c r="G313" s="26">
        <v>4.89</v>
      </c>
      <c r="H313" s="28">
        <v>2.111</v>
      </c>
      <c r="I313" s="16">
        <v>9.8018</v>
      </c>
      <c r="J313" s="16">
        <f t="shared" si="4"/>
        <v>17.47818504</v>
      </c>
      <c r="K313" s="25">
        <f t="shared" si="5"/>
        <v>1362.315547</v>
      </c>
      <c r="L313" s="25">
        <f t="shared" si="6"/>
        <v>12.86737549</v>
      </c>
      <c r="M313" s="25">
        <f t="shared" si="7"/>
        <v>6686.211274</v>
      </c>
      <c r="N313" s="25">
        <f t="shared" si="9"/>
        <v>2693836.886</v>
      </c>
      <c r="O313" s="25"/>
    </row>
    <row r="314" ht="15.75" customHeight="1">
      <c r="A314" s="69">
        <v>42678.0</v>
      </c>
      <c r="B314" s="34">
        <v>25.54706</v>
      </c>
      <c r="C314" s="28">
        <f t="shared" si="1"/>
        <v>0.21</v>
      </c>
      <c r="D314" s="25">
        <f t="shared" si="2"/>
        <v>5.3648826</v>
      </c>
      <c r="E314" s="25">
        <f t="shared" si="3"/>
        <v>128.7571824</v>
      </c>
      <c r="F314" s="25">
        <f t="shared" si="8"/>
        <v>29405.47223</v>
      </c>
      <c r="G314" s="26">
        <v>4.85</v>
      </c>
      <c r="H314" s="28">
        <v>1.87</v>
      </c>
      <c r="I314" s="16">
        <v>9.7883</v>
      </c>
      <c r="J314" s="16">
        <f t="shared" si="4"/>
        <v>17.08218053</v>
      </c>
      <c r="K314" s="25">
        <f t="shared" si="5"/>
        <v>1523.206043</v>
      </c>
      <c r="L314" s="25">
        <f t="shared" si="6"/>
        <v>12.67955668</v>
      </c>
      <c r="M314" s="25">
        <f t="shared" si="7"/>
        <v>7537.514439</v>
      </c>
      <c r="N314" s="25">
        <f t="shared" si="9"/>
        <v>2701374.401</v>
      </c>
      <c r="O314" s="25"/>
    </row>
    <row r="315" ht="15.75" customHeight="1">
      <c r="A315" s="69">
        <v>42679.0</v>
      </c>
      <c r="B315" s="34">
        <v>25.106918</v>
      </c>
      <c r="C315" s="28">
        <f t="shared" si="1"/>
        <v>0.21</v>
      </c>
      <c r="D315" s="25">
        <f t="shared" si="2"/>
        <v>5.27245278</v>
      </c>
      <c r="E315" s="25">
        <f t="shared" si="3"/>
        <v>126.5388667</v>
      </c>
      <c r="F315" s="25">
        <f t="shared" si="8"/>
        <v>29532.0111</v>
      </c>
      <c r="G315" s="26">
        <v>5.02</v>
      </c>
      <c r="H315" s="28">
        <v>2.04</v>
      </c>
      <c r="I315" s="16">
        <v>9.7749</v>
      </c>
      <c r="J315" s="16">
        <f t="shared" si="4"/>
        <v>18.3391538</v>
      </c>
      <c r="K315" s="25">
        <f t="shared" si="5"/>
        <v>1443.235235</v>
      </c>
      <c r="L315" s="25">
        <f t="shared" si="6"/>
        <v>13.1515844</v>
      </c>
      <c r="M315" s="25">
        <f t="shared" si="7"/>
        <v>6899.929412</v>
      </c>
      <c r="N315" s="25">
        <f t="shared" si="9"/>
        <v>2708274.33</v>
      </c>
      <c r="O315" s="25"/>
    </row>
    <row r="316" ht="15.75" customHeight="1">
      <c r="A316" s="69">
        <v>42680.0</v>
      </c>
      <c r="B316" s="34">
        <v>25.493696</v>
      </c>
      <c r="C316" s="28">
        <f t="shared" si="1"/>
        <v>0.21</v>
      </c>
      <c r="D316" s="25">
        <f t="shared" si="2"/>
        <v>5.35367616</v>
      </c>
      <c r="E316" s="25">
        <f t="shared" si="3"/>
        <v>128.4882278</v>
      </c>
      <c r="F316" s="25">
        <f t="shared" si="8"/>
        <v>29660.49932</v>
      </c>
      <c r="G316" s="26">
        <v>4.97</v>
      </c>
      <c r="H316" s="28">
        <v>1.97</v>
      </c>
      <c r="I316" s="16">
        <v>9.7614</v>
      </c>
      <c r="J316" s="16">
        <f t="shared" si="4"/>
        <v>18.00756387</v>
      </c>
      <c r="K316" s="25">
        <f t="shared" si="5"/>
        <v>1477.588569</v>
      </c>
      <c r="L316" s="25">
        <f t="shared" si="6"/>
        <v>13.04370823</v>
      </c>
      <c r="M316" s="25">
        <f t="shared" si="7"/>
        <v>7135.236548</v>
      </c>
      <c r="N316" s="25">
        <f t="shared" si="9"/>
        <v>2715409.567</v>
      </c>
      <c r="O316" s="25"/>
    </row>
    <row r="317" ht="15.75" customHeight="1">
      <c r="A317" s="69">
        <v>42681.0</v>
      </c>
      <c r="B317" s="34">
        <v>24.619097</v>
      </c>
      <c r="C317" s="28">
        <f t="shared" si="1"/>
        <v>0.21</v>
      </c>
      <c r="D317" s="25">
        <f t="shared" si="2"/>
        <v>5.17001037</v>
      </c>
      <c r="E317" s="25">
        <f t="shared" si="3"/>
        <v>124.0802489</v>
      </c>
      <c r="F317" s="25">
        <f t="shared" si="8"/>
        <v>29784.57957</v>
      </c>
      <c r="G317" s="26">
        <v>5.74</v>
      </c>
      <c r="H317" s="28">
        <v>2.043</v>
      </c>
      <c r="I317" s="16">
        <v>9.748</v>
      </c>
      <c r="J317" s="16">
        <f t="shared" si="4"/>
        <v>18.05897139</v>
      </c>
      <c r="K317" s="25">
        <f t="shared" si="5"/>
        <v>1643.275184</v>
      </c>
      <c r="L317" s="25">
        <f t="shared" si="6"/>
        <v>11.32618415</v>
      </c>
      <c r="M317" s="25">
        <f t="shared" si="7"/>
        <v>6870.837004</v>
      </c>
      <c r="N317" s="25">
        <f t="shared" si="9"/>
        <v>2722280.404</v>
      </c>
      <c r="O317" s="25"/>
    </row>
    <row r="318" ht="15.75" customHeight="1">
      <c r="A318" s="69">
        <v>42682.0</v>
      </c>
      <c r="B318" s="34">
        <v>24.158589</v>
      </c>
      <c r="C318" s="28">
        <f t="shared" si="1"/>
        <v>0.21</v>
      </c>
      <c r="D318" s="25">
        <f t="shared" si="2"/>
        <v>5.07330369</v>
      </c>
      <c r="E318" s="25">
        <f t="shared" si="3"/>
        <v>121.7592886</v>
      </c>
      <c r="F318" s="25">
        <f t="shared" si="8"/>
        <v>29906.33886</v>
      </c>
      <c r="G318" s="26">
        <v>6.32</v>
      </c>
      <c r="H318" s="28">
        <v>2.069</v>
      </c>
      <c r="I318" s="16">
        <v>9.7347</v>
      </c>
      <c r="J318" s="16">
        <f t="shared" si="4"/>
        <v>17.97121866</v>
      </c>
      <c r="K318" s="25">
        <f t="shared" si="5"/>
        <v>1784.14608</v>
      </c>
      <c r="L318" s="25">
        <f t="shared" si="6"/>
        <v>10.23677012</v>
      </c>
      <c r="M318" s="25">
        <f t="shared" si="7"/>
        <v>6775.238279</v>
      </c>
      <c r="N318" s="25">
        <f t="shared" si="9"/>
        <v>2729055.642</v>
      </c>
      <c r="O318" s="25"/>
    </row>
    <row r="319" ht="15.75" customHeight="1">
      <c r="A319" s="69">
        <v>42683.0</v>
      </c>
      <c r="B319" s="34">
        <v>26.286358</v>
      </c>
      <c r="C319" s="28">
        <f t="shared" si="1"/>
        <v>0.21</v>
      </c>
      <c r="D319" s="25">
        <f t="shared" si="2"/>
        <v>5.52013518</v>
      </c>
      <c r="E319" s="25">
        <f t="shared" si="3"/>
        <v>132.4832443</v>
      </c>
      <c r="F319" s="25">
        <f t="shared" si="8"/>
        <v>30038.82211</v>
      </c>
      <c r="G319" s="26">
        <v>6.19</v>
      </c>
      <c r="H319" s="28">
        <v>1.91</v>
      </c>
      <c r="I319" s="16">
        <v>9.7213</v>
      </c>
      <c r="J319" s="16">
        <f t="shared" si="4"/>
        <v>18.07621442</v>
      </c>
      <c r="K319" s="25">
        <f t="shared" si="5"/>
        <v>1890.30933</v>
      </c>
      <c r="L319" s="25">
        <f t="shared" si="6"/>
        <v>10.5128226</v>
      </c>
      <c r="M319" s="25">
        <f t="shared" si="7"/>
        <v>7329.147644</v>
      </c>
      <c r="N319" s="25">
        <f t="shared" si="9"/>
        <v>2736384.79</v>
      </c>
      <c r="O319" s="25"/>
    </row>
    <row r="320" ht="15.75" customHeight="1">
      <c r="A320" s="69">
        <v>42684.0</v>
      </c>
      <c r="B320" s="34">
        <v>23.769921</v>
      </c>
      <c r="C320" s="28">
        <f t="shared" si="1"/>
        <v>0.21</v>
      </c>
      <c r="D320" s="25">
        <f t="shared" si="2"/>
        <v>4.99168341</v>
      </c>
      <c r="E320" s="25">
        <f t="shared" si="3"/>
        <v>119.8004018</v>
      </c>
      <c r="F320" s="25">
        <f t="shared" si="8"/>
        <v>30158.62251</v>
      </c>
      <c r="G320" s="26">
        <v>6.1</v>
      </c>
      <c r="H320" s="28">
        <v>2.072</v>
      </c>
      <c r="I320" s="16">
        <v>9.7079</v>
      </c>
      <c r="J320" s="16">
        <f t="shared" si="4"/>
        <v>17.75661751</v>
      </c>
      <c r="K320" s="25">
        <f t="shared" si="5"/>
        <v>1714.812452</v>
      </c>
      <c r="L320" s="25">
        <f t="shared" si="6"/>
        <v>10.47931525</v>
      </c>
      <c r="M320" s="25">
        <f t="shared" si="7"/>
        <v>6746.803089</v>
      </c>
      <c r="N320" s="25">
        <f t="shared" si="9"/>
        <v>2743131.593</v>
      </c>
      <c r="O320" s="25"/>
    </row>
    <row r="321" ht="15.75" customHeight="1">
      <c r="A321" s="69">
        <v>42685.0</v>
      </c>
      <c r="B321" s="34">
        <v>25.228226</v>
      </c>
      <c r="C321" s="28">
        <f t="shared" si="1"/>
        <v>0.21</v>
      </c>
      <c r="D321" s="25">
        <f t="shared" si="2"/>
        <v>5.29792746</v>
      </c>
      <c r="E321" s="25">
        <f t="shared" si="3"/>
        <v>127.150259</v>
      </c>
      <c r="F321" s="25">
        <f t="shared" si="8"/>
        <v>30285.77277</v>
      </c>
      <c r="G321" s="26">
        <v>6.78</v>
      </c>
      <c r="H321" s="28">
        <v>1.925</v>
      </c>
      <c r="I321" s="16">
        <v>9.6946</v>
      </c>
      <c r="J321" s="16">
        <f t="shared" si="4"/>
        <v>17.5329743</v>
      </c>
      <c r="K321" s="25">
        <f t="shared" si="5"/>
        <v>2048.708197</v>
      </c>
      <c r="L321" s="25">
        <f t="shared" si="6"/>
        <v>9.309543878</v>
      </c>
      <c r="M321" s="25">
        <f t="shared" si="7"/>
        <v>7252.064416</v>
      </c>
      <c r="N321" s="25">
        <f t="shared" si="9"/>
        <v>2750383.657</v>
      </c>
      <c r="O321" s="25"/>
    </row>
    <row r="322" ht="15.75" customHeight="1">
      <c r="A322" s="69">
        <v>42686.0</v>
      </c>
      <c r="B322" s="34">
        <v>26.284175</v>
      </c>
      <c r="C322" s="28">
        <f t="shared" si="1"/>
        <v>0.21</v>
      </c>
      <c r="D322" s="25">
        <f t="shared" si="2"/>
        <v>5.51967675</v>
      </c>
      <c r="E322" s="25">
        <f t="shared" si="3"/>
        <v>132.472242</v>
      </c>
      <c r="F322" s="25">
        <f t="shared" si="8"/>
        <v>30418.24501</v>
      </c>
      <c r="G322" s="26">
        <v>7.44</v>
      </c>
      <c r="H322" s="28">
        <v>1.994</v>
      </c>
      <c r="I322" s="16">
        <v>9.6813</v>
      </c>
      <c r="J322" s="16">
        <f t="shared" si="4"/>
        <v>18.94758528</v>
      </c>
      <c r="K322" s="25">
        <f t="shared" si="5"/>
        <v>2167.368265</v>
      </c>
      <c r="L322" s="25">
        <f t="shared" si="6"/>
        <v>9.168186423</v>
      </c>
      <c r="M322" s="25">
        <f t="shared" si="7"/>
        <v>6991.510532</v>
      </c>
      <c r="N322" s="25">
        <f t="shared" si="9"/>
        <v>2757375.168</v>
      </c>
      <c r="O322" s="25"/>
    </row>
    <row r="323" ht="15.75" customHeight="1">
      <c r="A323" s="69">
        <v>42687.0</v>
      </c>
      <c r="B323" s="34">
        <v>28.936697</v>
      </c>
      <c r="C323" s="28">
        <f t="shared" si="1"/>
        <v>0.21</v>
      </c>
      <c r="D323" s="25">
        <f t="shared" si="2"/>
        <v>6.07670637</v>
      </c>
      <c r="E323" s="25">
        <f t="shared" si="3"/>
        <v>145.8409529</v>
      </c>
      <c r="F323" s="25">
        <f t="shared" si="8"/>
        <v>30564.08596</v>
      </c>
      <c r="G323" s="26">
        <v>7.1</v>
      </c>
      <c r="H323" s="28">
        <v>1.962</v>
      </c>
      <c r="I323" s="16">
        <v>9.668</v>
      </c>
      <c r="J323" s="16">
        <f t="shared" si="4"/>
        <v>20.55319593</v>
      </c>
      <c r="K323" s="25">
        <f t="shared" si="5"/>
        <v>2099.168196</v>
      </c>
      <c r="L323" s="25">
        <f t="shared" si="6"/>
        <v>10.42133878</v>
      </c>
      <c r="M323" s="25">
        <f t="shared" si="7"/>
        <v>7095.779817</v>
      </c>
      <c r="N323" s="25">
        <f t="shared" si="9"/>
        <v>2764470.948</v>
      </c>
      <c r="O323" s="25"/>
    </row>
    <row r="324" ht="15.75" customHeight="1">
      <c r="A324" s="69">
        <v>42688.0</v>
      </c>
      <c r="B324" s="34">
        <v>28.457041</v>
      </c>
      <c r="C324" s="28">
        <f t="shared" si="1"/>
        <v>0.21</v>
      </c>
      <c r="D324" s="25">
        <f t="shared" si="2"/>
        <v>5.97597861</v>
      </c>
      <c r="E324" s="25">
        <f t="shared" si="3"/>
        <v>143.4234866</v>
      </c>
      <c r="F324" s="25">
        <f t="shared" si="8"/>
        <v>30707.50945</v>
      </c>
      <c r="G324" s="26">
        <v>7.71</v>
      </c>
      <c r="H324" s="28">
        <v>1.97</v>
      </c>
      <c r="I324" s="16">
        <v>9.6547</v>
      </c>
      <c r="J324" s="16">
        <f t="shared" si="4"/>
        <v>20.32287877</v>
      </c>
      <c r="K324" s="25">
        <f t="shared" si="5"/>
        <v>2267.139198</v>
      </c>
      <c r="L324" s="25">
        <f t="shared" si="6"/>
        <v>9.489281918</v>
      </c>
      <c r="M324" s="25">
        <f t="shared" si="7"/>
        <v>7057.24264</v>
      </c>
      <c r="N324" s="25">
        <f t="shared" si="9"/>
        <v>2771528.19</v>
      </c>
      <c r="O324" s="25"/>
    </row>
    <row r="325" ht="15.75" customHeight="1">
      <c r="A325" s="69">
        <v>42689.0</v>
      </c>
      <c r="B325" s="34">
        <v>26.796505</v>
      </c>
      <c r="C325" s="28">
        <f t="shared" si="1"/>
        <v>0.21</v>
      </c>
      <c r="D325" s="25">
        <f t="shared" si="2"/>
        <v>5.62726605</v>
      </c>
      <c r="E325" s="25">
        <f t="shared" si="3"/>
        <v>135.0543852</v>
      </c>
      <c r="F325" s="25">
        <f t="shared" si="8"/>
        <v>30842.56383</v>
      </c>
      <c r="G325" s="26">
        <v>7.3</v>
      </c>
      <c r="H325" s="28">
        <v>2.063</v>
      </c>
      <c r="I325" s="16">
        <v>9.6415</v>
      </c>
      <c r="J325" s="16">
        <f t="shared" si="4"/>
        <v>20.06784882</v>
      </c>
      <c r="K325" s="25">
        <f t="shared" si="5"/>
        <v>2047.007756</v>
      </c>
      <c r="L325" s="25">
        <f t="shared" si="6"/>
        <v>9.896473388</v>
      </c>
      <c r="M325" s="25">
        <f t="shared" si="7"/>
        <v>6729.888512</v>
      </c>
      <c r="N325" s="25">
        <f t="shared" si="9"/>
        <v>2778258.079</v>
      </c>
      <c r="O325" s="25"/>
    </row>
    <row r="326" ht="15.75" customHeight="1">
      <c r="A326" s="69">
        <v>42690.0</v>
      </c>
      <c r="B326" s="34">
        <v>28.0425</v>
      </c>
      <c r="C326" s="28">
        <f t="shared" si="1"/>
        <v>0.21</v>
      </c>
      <c r="D326" s="25">
        <f t="shared" si="2"/>
        <v>5.888925</v>
      </c>
      <c r="E326" s="25">
        <f t="shared" si="3"/>
        <v>141.3342</v>
      </c>
      <c r="F326" s="25">
        <f t="shared" si="8"/>
        <v>30983.89803</v>
      </c>
      <c r="G326" s="26">
        <v>6.58</v>
      </c>
      <c r="H326" s="28">
        <v>1.989</v>
      </c>
      <c r="I326" s="16">
        <v>9.6282</v>
      </c>
      <c r="J326" s="16">
        <f t="shared" si="4"/>
        <v>20.27563446</v>
      </c>
      <c r="K326" s="25">
        <f t="shared" si="5"/>
        <v>1911.117828</v>
      </c>
      <c r="L326" s="25">
        <f t="shared" si="6"/>
        <v>11.09305229</v>
      </c>
      <c r="M326" s="25">
        <f t="shared" si="7"/>
        <v>6970.642534</v>
      </c>
      <c r="N326" s="25">
        <f t="shared" si="9"/>
        <v>2785228.721</v>
      </c>
      <c r="O326" s="25"/>
    </row>
    <row r="327" ht="15.75" customHeight="1">
      <c r="A327" s="69">
        <v>42691.0</v>
      </c>
      <c r="B327" s="34">
        <v>29.927015</v>
      </c>
      <c r="C327" s="28">
        <f t="shared" si="1"/>
        <v>0.21</v>
      </c>
      <c r="D327" s="25">
        <f t="shared" si="2"/>
        <v>6.28467315</v>
      </c>
      <c r="E327" s="25">
        <f t="shared" si="3"/>
        <v>150.8321556</v>
      </c>
      <c r="F327" s="25">
        <f t="shared" si="8"/>
        <v>31134.73019</v>
      </c>
      <c r="G327" s="26">
        <v>6.79</v>
      </c>
      <c r="H327" s="28">
        <v>1.905</v>
      </c>
      <c r="I327" s="16">
        <v>9.615</v>
      </c>
      <c r="J327" s="16">
        <f t="shared" si="4"/>
        <v>20.75282085</v>
      </c>
      <c r="K327" s="25">
        <f t="shared" si="5"/>
        <v>2056.247244</v>
      </c>
      <c r="L327" s="25">
        <f t="shared" si="6"/>
        <v>11.00296835</v>
      </c>
      <c r="M327" s="25">
        <f t="shared" si="7"/>
        <v>7268.031496</v>
      </c>
      <c r="N327" s="25">
        <f t="shared" si="9"/>
        <v>2792496.753</v>
      </c>
      <c r="O327" s="25"/>
    </row>
    <row r="328" ht="15.75" customHeight="1">
      <c r="A328" s="69">
        <v>42692.0</v>
      </c>
      <c r="B328" s="34">
        <v>27.522403</v>
      </c>
      <c r="C328" s="28">
        <f t="shared" si="1"/>
        <v>0.21</v>
      </c>
      <c r="D328" s="25">
        <f t="shared" si="2"/>
        <v>5.77970463</v>
      </c>
      <c r="E328" s="25">
        <f t="shared" si="3"/>
        <v>138.7129111</v>
      </c>
      <c r="F328" s="25">
        <f t="shared" si="8"/>
        <v>31273.4431</v>
      </c>
      <c r="G328" s="26">
        <v>6.72</v>
      </c>
      <c r="H328" s="28">
        <v>2.108</v>
      </c>
      <c r="I328" s="16">
        <v>9.6018</v>
      </c>
      <c r="J328" s="16">
        <f t="shared" si="4"/>
        <v>21.14814819</v>
      </c>
      <c r="K328" s="25">
        <f t="shared" si="5"/>
        <v>1836.549222</v>
      </c>
      <c r="L328" s="25">
        <f t="shared" si="6"/>
        <v>11.3293651</v>
      </c>
      <c r="M328" s="25">
        <f t="shared" si="7"/>
        <v>6559.104364</v>
      </c>
      <c r="N328" s="25">
        <f t="shared" si="9"/>
        <v>2799055.857</v>
      </c>
      <c r="O328" s="25"/>
    </row>
    <row r="329" ht="15.75" customHeight="1">
      <c r="A329" s="69">
        <v>42693.0</v>
      </c>
      <c r="B329" s="34">
        <v>33.879846</v>
      </c>
      <c r="C329" s="28">
        <f t="shared" si="1"/>
        <v>0.21</v>
      </c>
      <c r="D329" s="25">
        <f t="shared" si="2"/>
        <v>7.11476766</v>
      </c>
      <c r="E329" s="25">
        <f t="shared" si="3"/>
        <v>170.7544238</v>
      </c>
      <c r="F329" s="25">
        <f t="shared" si="8"/>
        <v>31444.19752</v>
      </c>
      <c r="G329" s="26">
        <v>6.55</v>
      </c>
      <c r="H329" s="28">
        <v>1.811</v>
      </c>
      <c r="I329" s="16">
        <v>9.5886</v>
      </c>
      <c r="J329" s="16">
        <f t="shared" si="4"/>
        <v>22.39611663</v>
      </c>
      <c r="K329" s="25">
        <f t="shared" si="5"/>
        <v>2080.79503</v>
      </c>
      <c r="L329" s="25">
        <f t="shared" si="6"/>
        <v>12.30931601</v>
      </c>
      <c r="M329" s="25">
        <f t="shared" si="7"/>
        <v>7624.287134</v>
      </c>
      <c r="N329" s="25">
        <f t="shared" si="9"/>
        <v>2806680.144</v>
      </c>
      <c r="O329" s="25"/>
    </row>
    <row r="330" ht="15.75" customHeight="1">
      <c r="A330" s="69">
        <v>42694.0</v>
      </c>
      <c r="B330" s="34">
        <v>31.952534</v>
      </c>
      <c r="C330" s="28">
        <f t="shared" si="1"/>
        <v>0.21</v>
      </c>
      <c r="D330" s="25">
        <f t="shared" si="2"/>
        <v>6.71003214</v>
      </c>
      <c r="E330" s="25">
        <f t="shared" si="3"/>
        <v>161.0407714</v>
      </c>
      <c r="F330" s="25">
        <f t="shared" si="8"/>
        <v>31605.23829</v>
      </c>
      <c r="G330" s="26">
        <v>6.58</v>
      </c>
      <c r="H330" s="28">
        <v>2.057</v>
      </c>
      <c r="I330" s="16">
        <v>9.5754</v>
      </c>
      <c r="J330" s="16">
        <f t="shared" si="4"/>
        <v>24.02429857</v>
      </c>
      <c r="K330" s="25">
        <f t="shared" si="5"/>
        <v>1837.806475</v>
      </c>
      <c r="L330" s="25">
        <f t="shared" si="6"/>
        <v>13.14399314</v>
      </c>
      <c r="M330" s="25">
        <f t="shared" si="7"/>
        <v>6703.245503</v>
      </c>
      <c r="N330" s="25">
        <f t="shared" si="9"/>
        <v>2813383.39</v>
      </c>
      <c r="O330" s="25"/>
    </row>
    <row r="331" ht="15.75" customHeight="1">
      <c r="A331" s="69">
        <v>42695.0</v>
      </c>
      <c r="B331" s="34">
        <v>31.90001</v>
      </c>
      <c r="C331" s="28">
        <f t="shared" si="1"/>
        <v>0.21</v>
      </c>
      <c r="D331" s="25">
        <f t="shared" si="2"/>
        <v>6.6990021</v>
      </c>
      <c r="E331" s="25">
        <f t="shared" si="3"/>
        <v>160.7760504</v>
      </c>
      <c r="F331" s="25">
        <f t="shared" si="8"/>
        <v>31766.01434</v>
      </c>
      <c r="G331" s="26">
        <v>6.8</v>
      </c>
      <c r="H331" s="28">
        <v>2.014</v>
      </c>
      <c r="I331" s="16">
        <v>9.5623</v>
      </c>
      <c r="J331" s="16">
        <f t="shared" si="4"/>
        <v>23.51559463</v>
      </c>
      <c r="K331" s="25">
        <f t="shared" si="5"/>
        <v>1937.149156</v>
      </c>
      <c r="L331" s="25">
        <f t="shared" si="6"/>
        <v>12.44943245</v>
      </c>
      <c r="M331" s="25">
        <f t="shared" si="7"/>
        <v>6836.997021</v>
      </c>
      <c r="N331" s="25">
        <f t="shared" si="9"/>
        <v>2820220.387</v>
      </c>
      <c r="O331" s="25"/>
    </row>
    <row r="332" ht="15.75" customHeight="1">
      <c r="A332" s="69">
        <v>42696.0</v>
      </c>
      <c r="B332" s="34">
        <v>30.816946</v>
      </c>
      <c r="C332" s="28">
        <f t="shared" si="1"/>
        <v>0.21</v>
      </c>
      <c r="D332" s="25">
        <f t="shared" si="2"/>
        <v>6.47155866</v>
      </c>
      <c r="E332" s="25">
        <f t="shared" si="3"/>
        <v>155.3174078</v>
      </c>
      <c r="F332" s="25">
        <f t="shared" si="8"/>
        <v>31921.33175</v>
      </c>
      <c r="G332" s="26">
        <v>7.69</v>
      </c>
      <c r="H332" s="28">
        <v>2.075</v>
      </c>
      <c r="I332" s="16">
        <v>9.5492</v>
      </c>
      <c r="J332" s="16">
        <f t="shared" si="4"/>
        <v>23.43736337</v>
      </c>
      <c r="K332" s="25">
        <f t="shared" si="5"/>
        <v>2123.373918</v>
      </c>
      <c r="L332" s="25">
        <f t="shared" si="6"/>
        <v>10.97197765</v>
      </c>
      <c r="M332" s="25">
        <f t="shared" si="7"/>
        <v>6626.914699</v>
      </c>
      <c r="N332" s="25">
        <f t="shared" si="9"/>
        <v>2826847.301</v>
      </c>
      <c r="O332" s="25"/>
    </row>
    <row r="333" ht="15.75" customHeight="1">
      <c r="A333" s="69">
        <v>42697.0</v>
      </c>
      <c r="B333" s="34">
        <v>30.38132</v>
      </c>
      <c r="C333" s="28">
        <f t="shared" si="1"/>
        <v>0.21</v>
      </c>
      <c r="D333" s="25">
        <f t="shared" si="2"/>
        <v>6.3800772</v>
      </c>
      <c r="E333" s="25">
        <f t="shared" si="3"/>
        <v>153.1218528</v>
      </c>
      <c r="F333" s="25">
        <f t="shared" si="8"/>
        <v>32074.45361</v>
      </c>
      <c r="G333" s="26">
        <v>7.91</v>
      </c>
      <c r="H333" s="28">
        <v>2.006</v>
      </c>
      <c r="I333" s="16">
        <v>9.536</v>
      </c>
      <c r="J333" s="16">
        <f t="shared" si="4"/>
        <v>22.36862917</v>
      </c>
      <c r="K333" s="25">
        <f t="shared" si="5"/>
        <v>2256.124427</v>
      </c>
      <c r="L333" s="25">
        <f t="shared" si="6"/>
        <v>10.18041277</v>
      </c>
      <c r="M333" s="25">
        <f t="shared" si="7"/>
        <v>6845.383848</v>
      </c>
      <c r="N333" s="25">
        <f t="shared" si="9"/>
        <v>2833692.685</v>
      </c>
      <c r="O333" s="25"/>
    </row>
    <row r="334" ht="15.75" customHeight="1">
      <c r="A334" s="69">
        <v>42698.0</v>
      </c>
      <c r="B334" s="34">
        <v>31.79297</v>
      </c>
      <c r="C334" s="28">
        <f t="shared" si="1"/>
        <v>0.21</v>
      </c>
      <c r="D334" s="25">
        <f t="shared" si="2"/>
        <v>6.6765237</v>
      </c>
      <c r="E334" s="25">
        <f t="shared" si="3"/>
        <v>160.2365688</v>
      </c>
      <c r="F334" s="25">
        <f t="shared" si="8"/>
        <v>32234.69017</v>
      </c>
      <c r="G334" s="26">
        <v>7.81</v>
      </c>
      <c r="H334" s="28">
        <v>1.941</v>
      </c>
      <c r="I334" s="16">
        <v>9.5229</v>
      </c>
      <c r="J334" s="16">
        <f t="shared" si="4"/>
        <v>22.68064788</v>
      </c>
      <c r="K334" s="25">
        <f t="shared" si="5"/>
        <v>2299.037063</v>
      </c>
      <c r="L334" s="25">
        <f t="shared" si="6"/>
        <v>10.45458801</v>
      </c>
      <c r="M334" s="25">
        <f t="shared" si="7"/>
        <v>7064.902628</v>
      </c>
      <c r="N334" s="25">
        <f t="shared" si="9"/>
        <v>2840757.588</v>
      </c>
      <c r="O334" s="25"/>
    </row>
    <row r="335" ht="15.75" customHeight="1">
      <c r="A335" s="69">
        <v>42699.0</v>
      </c>
      <c r="B335" s="34">
        <v>31.211474</v>
      </c>
      <c r="C335" s="28">
        <f t="shared" si="1"/>
        <v>0.21</v>
      </c>
      <c r="D335" s="25">
        <f t="shared" si="2"/>
        <v>6.55440954</v>
      </c>
      <c r="E335" s="25">
        <f t="shared" si="3"/>
        <v>157.305829</v>
      </c>
      <c r="F335" s="25">
        <f t="shared" si="8"/>
        <v>32391.996</v>
      </c>
      <c r="G335" s="26">
        <v>7.54</v>
      </c>
      <c r="H335" s="28">
        <v>2.022</v>
      </c>
      <c r="I335" s="16">
        <v>9.5099</v>
      </c>
      <c r="J335" s="16">
        <f t="shared" si="4"/>
        <v>23.22670075</v>
      </c>
      <c r="K335" s="25">
        <f t="shared" si="5"/>
        <v>2127.734303</v>
      </c>
      <c r="L335" s="25">
        <f t="shared" si="6"/>
        <v>11.08967145</v>
      </c>
      <c r="M335" s="25">
        <f t="shared" si="7"/>
        <v>6772.62908</v>
      </c>
      <c r="N335" s="25">
        <f t="shared" si="9"/>
        <v>2847530.217</v>
      </c>
      <c r="O335" s="25"/>
    </row>
    <row r="336" ht="15.75" customHeight="1">
      <c r="A336" s="69">
        <v>42700.0</v>
      </c>
      <c r="B336" s="34">
        <v>35.664092</v>
      </c>
      <c r="C336" s="28">
        <f t="shared" si="1"/>
        <v>0.21</v>
      </c>
      <c r="D336" s="25">
        <f t="shared" si="2"/>
        <v>7.48945932</v>
      </c>
      <c r="E336" s="25">
        <f t="shared" si="3"/>
        <v>179.7470237</v>
      </c>
      <c r="F336" s="25">
        <f t="shared" si="8"/>
        <v>32571.74303</v>
      </c>
      <c r="G336" s="26">
        <v>7.62</v>
      </c>
      <c r="H336" s="28">
        <v>1.887</v>
      </c>
      <c r="I336" s="16">
        <v>9.4968</v>
      </c>
      <c r="J336" s="16">
        <f t="shared" si="4"/>
        <v>24.80240666</v>
      </c>
      <c r="K336" s="25">
        <f t="shared" si="5"/>
        <v>2300.973482</v>
      </c>
      <c r="L336" s="25">
        <f t="shared" si="6"/>
        <v>11.71767244</v>
      </c>
      <c r="M336" s="25">
        <f t="shared" si="7"/>
        <v>7247.160572</v>
      </c>
      <c r="N336" s="25">
        <f t="shared" si="9"/>
        <v>2854777.378</v>
      </c>
      <c r="O336" s="25"/>
    </row>
    <row r="337" ht="15.75" customHeight="1">
      <c r="A337" s="69">
        <v>42701.0</v>
      </c>
      <c r="B337" s="34">
        <v>30.847375</v>
      </c>
      <c r="C337" s="28">
        <f t="shared" si="1"/>
        <v>0.21</v>
      </c>
      <c r="D337" s="25">
        <f t="shared" si="2"/>
        <v>6.47794875</v>
      </c>
      <c r="E337" s="25">
        <f t="shared" si="3"/>
        <v>155.47077</v>
      </c>
      <c r="F337" s="25">
        <f t="shared" si="8"/>
        <v>32727.2138</v>
      </c>
      <c r="G337" s="26">
        <v>7.93</v>
      </c>
      <c r="H337" s="28">
        <v>2.172</v>
      </c>
      <c r="I337" s="16">
        <v>9.4838</v>
      </c>
      <c r="J337" s="16">
        <f t="shared" si="4"/>
        <v>24.72655948</v>
      </c>
      <c r="K337" s="25">
        <f t="shared" si="5"/>
        <v>2077.528564</v>
      </c>
      <c r="L337" s="25">
        <f t="shared" si="6"/>
        <v>11.22517202</v>
      </c>
      <c r="M337" s="25">
        <f t="shared" si="7"/>
        <v>6287.60221</v>
      </c>
      <c r="N337" s="25">
        <f t="shared" si="9"/>
        <v>2861064.98</v>
      </c>
      <c r="O337" s="25"/>
    </row>
    <row r="338" ht="15.75" customHeight="1">
      <c r="A338" s="69">
        <v>42702.0</v>
      </c>
      <c r="B338" s="34">
        <v>32.323768</v>
      </c>
      <c r="C338" s="28">
        <f t="shared" si="1"/>
        <v>0.21</v>
      </c>
      <c r="D338" s="25">
        <f t="shared" si="2"/>
        <v>6.78799128</v>
      </c>
      <c r="E338" s="25">
        <f t="shared" si="3"/>
        <v>162.9117907</v>
      </c>
      <c r="F338" s="25">
        <f t="shared" si="8"/>
        <v>32890.12559</v>
      </c>
      <c r="G338" s="26">
        <v>7.89</v>
      </c>
      <c r="H338" s="28">
        <v>1.907</v>
      </c>
      <c r="I338" s="16">
        <v>9.4707</v>
      </c>
      <c r="J338" s="16">
        <f t="shared" si="4"/>
        <v>22.78025801</v>
      </c>
      <c r="K338" s="25">
        <f t="shared" si="5"/>
        <v>2351.037955</v>
      </c>
      <c r="L338" s="25">
        <f t="shared" si="6"/>
        <v>10.39403407</v>
      </c>
      <c r="M338" s="25">
        <f t="shared" si="7"/>
        <v>7151.446251</v>
      </c>
      <c r="N338" s="25">
        <f t="shared" si="9"/>
        <v>2868216.426</v>
      </c>
      <c r="O338" s="25"/>
    </row>
    <row r="339" ht="15.75" customHeight="1">
      <c r="A339" s="69">
        <v>42703.0</v>
      </c>
      <c r="B339" s="34">
        <v>31.347995</v>
      </c>
      <c r="C339" s="28">
        <f t="shared" si="1"/>
        <v>0.21</v>
      </c>
      <c r="D339" s="25">
        <f t="shared" si="2"/>
        <v>6.58307895</v>
      </c>
      <c r="E339" s="25">
        <f t="shared" si="3"/>
        <v>157.9938948</v>
      </c>
      <c r="F339" s="25">
        <f t="shared" si="8"/>
        <v>33048.11948</v>
      </c>
      <c r="G339" s="26">
        <v>7.6</v>
      </c>
      <c r="H339" s="28">
        <v>2.075</v>
      </c>
      <c r="I339" s="16">
        <v>9.4577</v>
      </c>
      <c r="J339" s="16">
        <f t="shared" si="4"/>
        <v>24.07190053</v>
      </c>
      <c r="K339" s="25">
        <f t="shared" si="5"/>
        <v>2078.415036</v>
      </c>
      <c r="L339" s="25">
        <f t="shared" si="6"/>
        <v>11.4024792</v>
      </c>
      <c r="M339" s="25">
        <f t="shared" si="7"/>
        <v>6563.415904</v>
      </c>
      <c r="N339" s="25">
        <f t="shared" si="9"/>
        <v>2874779.842</v>
      </c>
      <c r="O339" s="25"/>
    </row>
    <row r="340" ht="15.75" customHeight="1">
      <c r="A340" s="69">
        <v>42704.0</v>
      </c>
      <c r="B340" s="34">
        <v>31.45409</v>
      </c>
      <c r="C340" s="28">
        <f t="shared" si="1"/>
        <v>0.21</v>
      </c>
      <c r="D340" s="25">
        <f t="shared" si="2"/>
        <v>6.6053589</v>
      </c>
      <c r="E340" s="25">
        <f t="shared" si="3"/>
        <v>158.5286136</v>
      </c>
      <c r="F340" s="25">
        <f t="shared" si="8"/>
        <v>33206.6481</v>
      </c>
      <c r="G340" s="26">
        <v>8.95</v>
      </c>
      <c r="H340" s="28">
        <v>2.031</v>
      </c>
      <c r="I340" s="16">
        <v>9.4448</v>
      </c>
      <c r="J340" s="16">
        <f t="shared" si="4"/>
        <v>23.67349216</v>
      </c>
      <c r="K340" s="25">
        <f t="shared" si="5"/>
        <v>2497.221861</v>
      </c>
      <c r="L340" s="25">
        <f t="shared" si="6"/>
        <v>9.522298523</v>
      </c>
      <c r="M340" s="25">
        <f t="shared" si="7"/>
        <v>6696.460857</v>
      </c>
      <c r="N340" s="25">
        <f t="shared" si="9"/>
        <v>2881476.303</v>
      </c>
      <c r="O340" s="25"/>
    </row>
    <row r="341" ht="15.75" customHeight="1">
      <c r="A341" s="69">
        <v>42705.0</v>
      </c>
      <c r="B341" s="34">
        <v>30.797039</v>
      </c>
      <c r="C341" s="28">
        <f t="shared" si="1"/>
        <v>0.21</v>
      </c>
      <c r="D341" s="25">
        <f t="shared" si="2"/>
        <v>6.46737819</v>
      </c>
      <c r="E341" s="25">
        <f t="shared" si="3"/>
        <v>155.2170766</v>
      </c>
      <c r="F341" s="25">
        <f t="shared" si="8"/>
        <v>33361.86517</v>
      </c>
      <c r="G341" s="26">
        <v>8.58</v>
      </c>
      <c r="H341" s="28">
        <v>1.997</v>
      </c>
      <c r="I341" s="16">
        <v>9.4318</v>
      </c>
      <c r="J341" s="16">
        <f t="shared" si="4"/>
        <v>22.82235672</v>
      </c>
      <c r="K341" s="25">
        <f t="shared" si="5"/>
        <v>2431.392409</v>
      </c>
      <c r="L341" s="25">
        <f t="shared" si="6"/>
        <v>9.575814007</v>
      </c>
      <c r="M341" s="25">
        <f t="shared" si="7"/>
        <v>6801.097646</v>
      </c>
      <c r="N341" s="25">
        <f t="shared" si="9"/>
        <v>2888277.4</v>
      </c>
      <c r="O341" s="25"/>
    </row>
    <row r="342" ht="15.75" customHeight="1">
      <c r="A342" s="69">
        <v>42706.0</v>
      </c>
      <c r="B342" s="34">
        <v>32.957643</v>
      </c>
      <c r="C342" s="28">
        <f t="shared" si="1"/>
        <v>0.21</v>
      </c>
      <c r="D342" s="25">
        <f t="shared" si="2"/>
        <v>6.92110503</v>
      </c>
      <c r="E342" s="25">
        <f t="shared" si="3"/>
        <v>166.1065207</v>
      </c>
      <c r="F342" s="25">
        <f t="shared" si="8"/>
        <v>33527.97169</v>
      </c>
      <c r="G342" s="26">
        <v>8.23</v>
      </c>
      <c r="H342" s="28">
        <v>1.912</v>
      </c>
      <c r="I342" s="16">
        <v>9.4188</v>
      </c>
      <c r="J342" s="16">
        <f t="shared" si="4"/>
        <v>23.4162045</v>
      </c>
      <c r="K342" s="25">
        <f t="shared" si="5"/>
        <v>2432.53318</v>
      </c>
      <c r="L342" s="25">
        <f t="shared" si="6"/>
        <v>10.2428112</v>
      </c>
      <c r="M342" s="25">
        <f t="shared" si="7"/>
        <v>7093.656904</v>
      </c>
      <c r="N342" s="25">
        <f t="shared" si="9"/>
        <v>2895371.057</v>
      </c>
      <c r="O342" s="25"/>
    </row>
    <row r="343" ht="15.75" customHeight="1">
      <c r="A343" s="69">
        <v>42707.0</v>
      </c>
      <c r="B343" s="34">
        <v>34.884887</v>
      </c>
      <c r="C343" s="28">
        <f t="shared" si="1"/>
        <v>0.21</v>
      </c>
      <c r="D343" s="25">
        <f t="shared" si="2"/>
        <v>7.32582627</v>
      </c>
      <c r="E343" s="25">
        <f t="shared" si="3"/>
        <v>175.8198305</v>
      </c>
      <c r="F343" s="25">
        <f t="shared" si="8"/>
        <v>33703.79152</v>
      </c>
      <c r="G343" s="26">
        <v>8.27</v>
      </c>
      <c r="H343" s="28">
        <v>1.93</v>
      </c>
      <c r="I343" s="16">
        <v>9.4059</v>
      </c>
      <c r="J343" s="16">
        <f t="shared" si="4"/>
        <v>25.05314873</v>
      </c>
      <c r="K343" s="25">
        <f t="shared" si="5"/>
        <v>2418.242269</v>
      </c>
      <c r="L343" s="25">
        <f t="shared" si="6"/>
        <v>10.90584467</v>
      </c>
      <c r="M343" s="25">
        <f t="shared" si="7"/>
        <v>7017.873575</v>
      </c>
      <c r="N343" s="25">
        <f t="shared" si="9"/>
        <v>2902388.931</v>
      </c>
      <c r="O343" s="25"/>
    </row>
    <row r="344" ht="15.75" customHeight="1">
      <c r="A344" s="69">
        <v>42708.0</v>
      </c>
      <c r="B344" s="34">
        <v>35.315849</v>
      </c>
      <c r="C344" s="28">
        <f t="shared" si="1"/>
        <v>0.21</v>
      </c>
      <c r="D344" s="25">
        <f t="shared" si="2"/>
        <v>7.41632829</v>
      </c>
      <c r="E344" s="25">
        <f t="shared" si="3"/>
        <v>177.991879</v>
      </c>
      <c r="F344" s="25">
        <f t="shared" si="8"/>
        <v>33881.7834</v>
      </c>
      <c r="G344" s="26">
        <v>7.8</v>
      </c>
      <c r="H344" s="28">
        <v>2.031</v>
      </c>
      <c r="I344" s="16">
        <v>9.393</v>
      </c>
      <c r="J344" s="16">
        <f t="shared" si="4"/>
        <v>26.72657432</v>
      </c>
      <c r="K344" s="25">
        <f t="shared" si="5"/>
        <v>2164.413589</v>
      </c>
      <c r="L344" s="25">
        <f t="shared" si="6"/>
        <v>12.335342</v>
      </c>
      <c r="M344" s="25">
        <f t="shared" si="7"/>
        <v>6659.734121</v>
      </c>
      <c r="N344" s="25">
        <f t="shared" si="9"/>
        <v>2909048.665</v>
      </c>
      <c r="O344" s="25"/>
    </row>
    <row r="345" ht="15.75" customHeight="1">
      <c r="A345" s="69">
        <v>42709.0</v>
      </c>
      <c r="B345" s="34">
        <v>33.102418</v>
      </c>
      <c r="C345" s="28">
        <f t="shared" si="1"/>
        <v>0.21</v>
      </c>
      <c r="D345" s="25">
        <f t="shared" si="2"/>
        <v>6.95150778</v>
      </c>
      <c r="E345" s="25">
        <f t="shared" si="3"/>
        <v>166.8361867</v>
      </c>
      <c r="F345" s="25">
        <f t="shared" si="8"/>
        <v>34048.61959</v>
      </c>
      <c r="G345" s="26">
        <v>7.91</v>
      </c>
      <c r="H345" s="28">
        <v>2.084</v>
      </c>
      <c r="I345" s="16">
        <v>9.3801</v>
      </c>
      <c r="J345" s="16">
        <f t="shared" si="4"/>
        <v>25.74056107</v>
      </c>
      <c r="K345" s="25">
        <f t="shared" si="5"/>
        <v>2136.178244</v>
      </c>
      <c r="L345" s="25">
        <f t="shared" si="6"/>
        <v>11.71504676</v>
      </c>
      <c r="M345" s="25">
        <f t="shared" si="7"/>
        <v>6481.451056</v>
      </c>
      <c r="N345" s="25">
        <f t="shared" si="9"/>
        <v>2915530.116</v>
      </c>
      <c r="O345" s="25"/>
    </row>
    <row r="346" ht="15.75" customHeight="1">
      <c r="A346" s="69">
        <v>42710.0</v>
      </c>
      <c r="B346" s="34">
        <v>32.765013</v>
      </c>
      <c r="C346" s="28">
        <f t="shared" si="1"/>
        <v>0.21</v>
      </c>
      <c r="D346" s="25">
        <f t="shared" si="2"/>
        <v>6.88065273</v>
      </c>
      <c r="E346" s="25">
        <f t="shared" si="3"/>
        <v>165.1356655</v>
      </c>
      <c r="F346" s="25">
        <f t="shared" si="8"/>
        <v>34213.75526</v>
      </c>
      <c r="G346" s="26">
        <v>7.54</v>
      </c>
      <c r="H346" s="28">
        <v>2.003</v>
      </c>
      <c r="I346" s="16">
        <v>9.3672</v>
      </c>
      <c r="J346" s="16">
        <f t="shared" si="4"/>
        <v>24.52164186</v>
      </c>
      <c r="K346" s="25">
        <f t="shared" si="5"/>
        <v>2115.687109</v>
      </c>
      <c r="L346" s="25">
        <f t="shared" si="6"/>
        <v>11.70794572</v>
      </c>
      <c r="M346" s="25">
        <f t="shared" si="7"/>
        <v>6734.282576</v>
      </c>
      <c r="N346" s="25">
        <f t="shared" si="9"/>
        <v>2922264.399</v>
      </c>
      <c r="O346" s="25"/>
    </row>
    <row r="347" ht="15.75" customHeight="1">
      <c r="A347" s="69">
        <v>42711.0</v>
      </c>
      <c r="B347" s="34">
        <v>31.599085</v>
      </c>
      <c r="C347" s="28">
        <f t="shared" si="1"/>
        <v>0.21</v>
      </c>
      <c r="D347" s="25">
        <f t="shared" si="2"/>
        <v>6.63580785</v>
      </c>
      <c r="E347" s="25">
        <f t="shared" si="3"/>
        <v>159.2593884</v>
      </c>
      <c r="F347" s="25">
        <f t="shared" si="8"/>
        <v>34373.01464</v>
      </c>
      <c r="G347" s="26">
        <v>7.89</v>
      </c>
      <c r="H347" s="28">
        <v>2.022</v>
      </c>
      <c r="I347" s="16">
        <v>9.3543</v>
      </c>
      <c r="J347" s="16">
        <f t="shared" si="4"/>
        <v>23.9063024</v>
      </c>
      <c r="K347" s="25">
        <f t="shared" si="5"/>
        <v>2190.072018</v>
      </c>
      <c r="L347" s="25">
        <f t="shared" si="6"/>
        <v>10.90781859</v>
      </c>
      <c r="M347" s="25">
        <f t="shared" si="7"/>
        <v>6661.816024</v>
      </c>
      <c r="N347" s="25">
        <f t="shared" si="9"/>
        <v>2928926.215</v>
      </c>
      <c r="O347" s="25"/>
    </row>
    <row r="348" ht="15.75" customHeight="1">
      <c r="A348" s="69">
        <v>42712.0</v>
      </c>
      <c r="B348" s="34">
        <v>34.321948</v>
      </c>
      <c r="C348" s="28">
        <f t="shared" si="1"/>
        <v>0.21</v>
      </c>
      <c r="D348" s="25">
        <f t="shared" si="2"/>
        <v>7.20760908</v>
      </c>
      <c r="E348" s="25">
        <f t="shared" si="3"/>
        <v>172.9826179</v>
      </c>
      <c r="F348" s="25">
        <f t="shared" si="8"/>
        <v>34545.99726</v>
      </c>
      <c r="G348" s="26">
        <v>7.79</v>
      </c>
      <c r="H348" s="28">
        <v>1.917</v>
      </c>
      <c r="I348" s="16">
        <v>9.3415</v>
      </c>
      <c r="J348" s="16">
        <f t="shared" si="4"/>
        <v>24.6516202</v>
      </c>
      <c r="K348" s="25">
        <f t="shared" si="5"/>
        <v>2277.630203</v>
      </c>
      <c r="L348" s="25">
        <f t="shared" si="6"/>
        <v>11.39227634</v>
      </c>
      <c r="M348" s="25">
        <f t="shared" si="7"/>
        <v>7017.089202</v>
      </c>
      <c r="N348" s="25">
        <f t="shared" si="9"/>
        <v>2935943.304</v>
      </c>
      <c r="O348" s="25"/>
    </row>
    <row r="349" ht="15.75" customHeight="1">
      <c r="A349" s="69">
        <v>42713.0</v>
      </c>
      <c r="B349" s="34">
        <v>33.520921</v>
      </c>
      <c r="C349" s="28">
        <f t="shared" si="1"/>
        <v>0.21</v>
      </c>
      <c r="D349" s="25">
        <f t="shared" si="2"/>
        <v>7.03939341</v>
      </c>
      <c r="E349" s="25">
        <f t="shared" si="3"/>
        <v>168.9454418</v>
      </c>
      <c r="F349" s="25">
        <f t="shared" si="8"/>
        <v>34714.9427</v>
      </c>
      <c r="G349" s="26">
        <v>7.95</v>
      </c>
      <c r="H349" s="28">
        <v>2.022</v>
      </c>
      <c r="I349" s="16">
        <v>9.3287</v>
      </c>
      <c r="J349" s="16">
        <f t="shared" si="4"/>
        <v>25.42986246</v>
      </c>
      <c r="K349" s="25">
        <f t="shared" si="5"/>
        <v>2200.687389</v>
      </c>
      <c r="L349" s="25">
        <f t="shared" si="6"/>
        <v>11.51540942</v>
      </c>
      <c r="M349" s="25">
        <f t="shared" si="7"/>
        <v>6643.58457</v>
      </c>
      <c r="N349" s="25">
        <f t="shared" si="9"/>
        <v>2942586.888</v>
      </c>
      <c r="O349" s="25"/>
    </row>
    <row r="350" ht="15.75" customHeight="1">
      <c r="A350" s="69">
        <v>42714.0</v>
      </c>
      <c r="B350" s="34">
        <v>37.810434</v>
      </c>
      <c r="C350" s="28">
        <f t="shared" si="1"/>
        <v>0.21</v>
      </c>
      <c r="D350" s="25">
        <f t="shared" si="2"/>
        <v>7.94019114</v>
      </c>
      <c r="E350" s="25">
        <f t="shared" si="3"/>
        <v>190.5645874</v>
      </c>
      <c r="F350" s="25">
        <f t="shared" si="8"/>
        <v>34905.50729</v>
      </c>
      <c r="G350" s="26">
        <v>7.78</v>
      </c>
      <c r="H350" s="28">
        <v>1.907</v>
      </c>
      <c r="I350" s="16">
        <v>9.3158</v>
      </c>
      <c r="J350" s="16">
        <f t="shared" si="4"/>
        <v>27.09007726</v>
      </c>
      <c r="K350" s="25">
        <f t="shared" si="5"/>
        <v>2280.343702</v>
      </c>
      <c r="L350" s="25">
        <f t="shared" si="6"/>
        <v>12.53525426</v>
      </c>
      <c r="M350" s="25">
        <f t="shared" si="7"/>
        <v>7034.479287</v>
      </c>
      <c r="N350" s="25">
        <f t="shared" si="9"/>
        <v>2949621.368</v>
      </c>
      <c r="O350" s="25"/>
    </row>
    <row r="351" ht="15.75" customHeight="1">
      <c r="A351" s="69">
        <v>42715.0</v>
      </c>
      <c r="B351" s="34">
        <v>37.618476</v>
      </c>
      <c r="C351" s="28">
        <f t="shared" si="1"/>
        <v>0.21</v>
      </c>
      <c r="D351" s="25">
        <f t="shared" si="2"/>
        <v>7.89987996</v>
      </c>
      <c r="E351" s="25">
        <f t="shared" si="3"/>
        <v>189.597119</v>
      </c>
      <c r="F351" s="25">
        <f t="shared" si="8"/>
        <v>35095.10441</v>
      </c>
      <c r="G351" s="26">
        <v>7.91</v>
      </c>
      <c r="H351" s="28">
        <v>2.063</v>
      </c>
      <c r="I351" s="16">
        <v>9.3031</v>
      </c>
      <c r="J351" s="16">
        <f t="shared" si="4"/>
        <v>29.19717148</v>
      </c>
      <c r="K351" s="25">
        <f t="shared" si="5"/>
        <v>2140.209045</v>
      </c>
      <c r="L351" s="25">
        <f t="shared" si="6"/>
        <v>13.28821964</v>
      </c>
      <c r="M351" s="25">
        <f t="shared" si="7"/>
        <v>6493.681047</v>
      </c>
      <c r="N351" s="25">
        <f t="shared" si="9"/>
        <v>2956115.049</v>
      </c>
      <c r="O351" s="25"/>
    </row>
    <row r="352" ht="15.75" customHeight="1">
      <c r="A352" s="69">
        <v>42716.0</v>
      </c>
      <c r="B352" s="34">
        <v>35.420275</v>
      </c>
      <c r="C352" s="28">
        <f t="shared" si="1"/>
        <v>0.21</v>
      </c>
      <c r="D352" s="25">
        <f t="shared" si="2"/>
        <v>7.43825775</v>
      </c>
      <c r="E352" s="25">
        <f t="shared" si="3"/>
        <v>178.518186</v>
      </c>
      <c r="F352" s="25">
        <f t="shared" si="8"/>
        <v>35273.6226</v>
      </c>
      <c r="G352" s="26">
        <v>8.05</v>
      </c>
      <c r="H352" s="28">
        <v>2.028</v>
      </c>
      <c r="I352" s="16">
        <v>9.2903</v>
      </c>
      <c r="J352" s="16">
        <f t="shared" si="4"/>
        <v>27.0618938</v>
      </c>
      <c r="K352" s="25">
        <f t="shared" si="5"/>
        <v>2212.630621</v>
      </c>
      <c r="L352" s="25">
        <f t="shared" si="6"/>
        <v>12.10221338</v>
      </c>
      <c r="M352" s="25">
        <f t="shared" si="7"/>
        <v>6596.662722</v>
      </c>
      <c r="N352" s="25">
        <f t="shared" si="9"/>
        <v>2962711.712</v>
      </c>
      <c r="O352" s="25"/>
    </row>
    <row r="353" ht="15.75" customHeight="1">
      <c r="A353" s="69">
        <v>42717.0</v>
      </c>
      <c r="B353" s="34">
        <v>36.357684</v>
      </c>
      <c r="C353" s="28">
        <f t="shared" si="1"/>
        <v>0.21</v>
      </c>
      <c r="D353" s="25">
        <f t="shared" si="2"/>
        <v>7.63511364</v>
      </c>
      <c r="E353" s="25">
        <f t="shared" si="3"/>
        <v>183.2427274</v>
      </c>
      <c r="F353" s="25">
        <f t="shared" si="8"/>
        <v>35456.86532</v>
      </c>
      <c r="G353" s="26">
        <v>8.11</v>
      </c>
      <c r="H353" s="28">
        <v>1.978</v>
      </c>
      <c r="I353" s="16">
        <v>9.2775</v>
      </c>
      <c r="J353" s="16">
        <f t="shared" si="4"/>
        <v>27.1306113</v>
      </c>
      <c r="K353" s="25">
        <f t="shared" si="5"/>
        <v>2282.321284</v>
      </c>
      <c r="L353" s="25">
        <f t="shared" si="6"/>
        <v>12.04318134</v>
      </c>
      <c r="M353" s="25">
        <f t="shared" si="7"/>
        <v>6754.095046</v>
      </c>
      <c r="N353" s="25">
        <f t="shared" si="9"/>
        <v>2969465.807</v>
      </c>
      <c r="O353" s="25"/>
    </row>
    <row r="354" ht="15.75" customHeight="1">
      <c r="A354" s="69">
        <v>42718.0</v>
      </c>
      <c r="B354" s="34">
        <v>34.867992</v>
      </c>
      <c r="C354" s="28">
        <f t="shared" si="1"/>
        <v>0.21</v>
      </c>
      <c r="D354" s="25">
        <f t="shared" si="2"/>
        <v>7.32227832</v>
      </c>
      <c r="E354" s="25">
        <f t="shared" si="3"/>
        <v>175.7346797</v>
      </c>
      <c r="F354" s="25">
        <f t="shared" si="8"/>
        <v>35632.6</v>
      </c>
      <c r="G354" s="26">
        <v>8.41</v>
      </c>
      <c r="H354" s="28">
        <v>1.997</v>
      </c>
      <c r="I354" s="16">
        <v>9.2648</v>
      </c>
      <c r="J354" s="16">
        <f t="shared" si="4"/>
        <v>26.30492078</v>
      </c>
      <c r="K354" s="25">
        <f t="shared" si="5"/>
        <v>2341.020571</v>
      </c>
      <c r="L354" s="25">
        <f t="shared" si="6"/>
        <v>11.26013256</v>
      </c>
      <c r="M354" s="25">
        <f t="shared" si="7"/>
        <v>6680.677016</v>
      </c>
      <c r="N354" s="25">
        <f t="shared" si="9"/>
        <v>2976146.484</v>
      </c>
      <c r="O354" s="25"/>
    </row>
    <row r="355" ht="15.75" customHeight="1">
      <c r="A355" s="69">
        <v>42719.0</v>
      </c>
      <c r="B355" s="34">
        <v>34.823521</v>
      </c>
      <c r="C355" s="28">
        <f t="shared" si="1"/>
        <v>0.21</v>
      </c>
      <c r="D355" s="25">
        <f t="shared" si="2"/>
        <v>7.31293941</v>
      </c>
      <c r="E355" s="25">
        <f t="shared" si="3"/>
        <v>175.5105458</v>
      </c>
      <c r="F355" s="25">
        <f t="shared" si="8"/>
        <v>35808.11055</v>
      </c>
      <c r="G355" s="26">
        <v>8.42</v>
      </c>
      <c r="H355" s="28">
        <v>2.054</v>
      </c>
      <c r="I355" s="16">
        <v>9.2521</v>
      </c>
      <c r="J355" s="16">
        <f t="shared" si="4"/>
        <v>27.05832108</v>
      </c>
      <c r="K355" s="25">
        <f t="shared" si="5"/>
        <v>2275.638228</v>
      </c>
      <c r="L355" s="25">
        <f t="shared" si="6"/>
        <v>11.56887837</v>
      </c>
      <c r="M355" s="25">
        <f t="shared" si="7"/>
        <v>6486.379747</v>
      </c>
      <c r="N355" s="25">
        <f t="shared" si="9"/>
        <v>2982632.863</v>
      </c>
      <c r="O355" s="25"/>
    </row>
    <row r="356" ht="15.75" customHeight="1">
      <c r="A356" s="69">
        <v>42720.0</v>
      </c>
      <c r="B356" s="34">
        <v>36.915349</v>
      </c>
      <c r="C356" s="28">
        <f t="shared" si="1"/>
        <v>0.21</v>
      </c>
      <c r="D356" s="25">
        <f t="shared" si="2"/>
        <v>7.75222329</v>
      </c>
      <c r="E356" s="25">
        <f t="shared" si="3"/>
        <v>186.053359</v>
      </c>
      <c r="F356" s="25">
        <f t="shared" si="8"/>
        <v>35994.16391</v>
      </c>
      <c r="G356" s="26">
        <v>8.51</v>
      </c>
      <c r="H356" s="28">
        <v>1.902</v>
      </c>
      <c r="I356" s="16">
        <v>9.2393</v>
      </c>
      <c r="J356" s="16">
        <f t="shared" si="4"/>
        <v>26.59784597</v>
      </c>
      <c r="K356" s="25">
        <f t="shared" si="5"/>
        <v>2480.329432</v>
      </c>
      <c r="L356" s="25">
        <f t="shared" si="6"/>
        <v>11.25173273</v>
      </c>
      <c r="M356" s="25">
        <f t="shared" si="7"/>
        <v>6995.053628</v>
      </c>
      <c r="N356" s="25">
        <f t="shared" si="9"/>
        <v>2989627.917</v>
      </c>
      <c r="O356" s="25"/>
    </row>
    <row r="357" ht="15.75" customHeight="1">
      <c r="A357" s="69">
        <v>42721.0</v>
      </c>
      <c r="B357" s="34">
        <v>40.640339</v>
      </c>
      <c r="C357" s="28">
        <f t="shared" si="1"/>
        <v>0.21</v>
      </c>
      <c r="D357" s="25">
        <f t="shared" si="2"/>
        <v>8.53447119</v>
      </c>
      <c r="E357" s="25">
        <f t="shared" si="3"/>
        <v>204.8273086</v>
      </c>
      <c r="F357" s="25">
        <f t="shared" si="8"/>
        <v>36198.99122</v>
      </c>
      <c r="G357" s="26">
        <v>8.32</v>
      </c>
      <c r="H357" s="28">
        <v>1.97</v>
      </c>
      <c r="I357" s="16">
        <v>9.2267</v>
      </c>
      <c r="J357" s="16">
        <f t="shared" si="4"/>
        <v>30.37002801</v>
      </c>
      <c r="K357" s="25">
        <f t="shared" si="5"/>
        <v>2338.055147</v>
      </c>
      <c r="L357" s="25">
        <f t="shared" si="6"/>
        <v>13.1408775</v>
      </c>
      <c r="M357" s="25">
        <f t="shared" si="7"/>
        <v>6744.389848</v>
      </c>
      <c r="N357" s="25">
        <f t="shared" si="9"/>
        <v>2996372.307</v>
      </c>
      <c r="O357" s="25"/>
    </row>
    <row r="358" ht="15.75" customHeight="1">
      <c r="A358" s="69">
        <v>42722.0</v>
      </c>
      <c r="B358" s="34">
        <v>40.637537</v>
      </c>
      <c r="C358" s="28">
        <f t="shared" si="1"/>
        <v>0.21</v>
      </c>
      <c r="D358" s="25">
        <f t="shared" si="2"/>
        <v>8.53388277</v>
      </c>
      <c r="E358" s="25">
        <f t="shared" si="3"/>
        <v>204.8131865</v>
      </c>
      <c r="F358" s="25">
        <f t="shared" si="8"/>
        <v>36403.8044</v>
      </c>
      <c r="G358" s="26">
        <v>8.61</v>
      </c>
      <c r="H358" s="28">
        <v>1.981</v>
      </c>
      <c r="I358" s="16">
        <v>9.214</v>
      </c>
      <c r="J358" s="16">
        <f t="shared" si="4"/>
        <v>30.57959223</v>
      </c>
      <c r="K358" s="25">
        <f t="shared" si="5"/>
        <v>2402.802827</v>
      </c>
      <c r="L358" s="25">
        <f t="shared" si="6"/>
        <v>12.78589222</v>
      </c>
      <c r="M358" s="25">
        <f t="shared" si="7"/>
        <v>6697.708228</v>
      </c>
      <c r="N358" s="25">
        <f t="shared" si="9"/>
        <v>3003070.015</v>
      </c>
      <c r="O358" s="25"/>
    </row>
    <row r="359" ht="15.75" customHeight="1">
      <c r="A359" s="69">
        <v>42723.0</v>
      </c>
      <c r="B359" s="34">
        <v>41.094392</v>
      </c>
      <c r="C359" s="28">
        <f t="shared" si="1"/>
        <v>0.21</v>
      </c>
      <c r="D359" s="25">
        <f t="shared" si="2"/>
        <v>8.62982232</v>
      </c>
      <c r="E359" s="25">
        <f t="shared" si="3"/>
        <v>207.1157357</v>
      </c>
      <c r="F359" s="25">
        <f t="shared" si="8"/>
        <v>36610.92014</v>
      </c>
      <c r="G359" s="26">
        <v>8.63</v>
      </c>
      <c r="H359" s="28">
        <v>1.943</v>
      </c>
      <c r="I359" s="16">
        <v>9.2013</v>
      </c>
      <c r="J359" s="16">
        <f t="shared" si="4"/>
        <v>30.37205751</v>
      </c>
      <c r="K359" s="25">
        <f t="shared" si="5"/>
        <v>2452.101462</v>
      </c>
      <c r="L359" s="25">
        <f t="shared" si="6"/>
        <v>12.66968795</v>
      </c>
      <c r="M359" s="25">
        <f t="shared" si="7"/>
        <v>6819.285641</v>
      </c>
      <c r="N359" s="25">
        <f t="shared" si="9"/>
        <v>3009889.301</v>
      </c>
      <c r="O359" s="25"/>
    </row>
    <row r="360" ht="15.75" customHeight="1">
      <c r="A360" s="69">
        <v>42724.0</v>
      </c>
      <c r="B360" s="34">
        <v>40.296642</v>
      </c>
      <c r="C360" s="28">
        <f t="shared" si="1"/>
        <v>0.21</v>
      </c>
      <c r="D360" s="25">
        <f t="shared" si="2"/>
        <v>8.46229482</v>
      </c>
      <c r="E360" s="25">
        <f t="shared" si="3"/>
        <v>203.0950757</v>
      </c>
      <c r="F360" s="25">
        <f t="shared" si="8"/>
        <v>36814.01521</v>
      </c>
      <c r="G360" s="26">
        <v>8.43</v>
      </c>
      <c r="H360" s="28">
        <v>2.096</v>
      </c>
      <c r="I360" s="16">
        <v>9.1887</v>
      </c>
      <c r="J360" s="16">
        <f t="shared" si="4"/>
        <v>32.17170717</v>
      </c>
      <c r="K360" s="25">
        <f t="shared" si="5"/>
        <v>2217.387624</v>
      </c>
      <c r="L360" s="25">
        <f t="shared" si="6"/>
        <v>13.73880733</v>
      </c>
      <c r="M360" s="25">
        <f t="shared" si="7"/>
        <v>6312.847328</v>
      </c>
      <c r="N360" s="25">
        <f t="shared" si="9"/>
        <v>3016202.148</v>
      </c>
      <c r="O360" s="25"/>
    </row>
    <row r="361" ht="15.75" customHeight="1">
      <c r="A361" s="69">
        <v>42725.0</v>
      </c>
      <c r="B361" s="34">
        <v>36.707448</v>
      </c>
      <c r="C361" s="28">
        <f t="shared" si="1"/>
        <v>0.21</v>
      </c>
      <c r="D361" s="25">
        <f t="shared" si="2"/>
        <v>7.70856408</v>
      </c>
      <c r="E361" s="25">
        <f t="shared" si="3"/>
        <v>185.0055379</v>
      </c>
      <c r="F361" s="25">
        <f t="shared" si="8"/>
        <v>36999.02075</v>
      </c>
      <c r="G361" s="26">
        <v>8.28</v>
      </c>
      <c r="H361" s="28">
        <v>2.037</v>
      </c>
      <c r="I361" s="16">
        <v>9.1761</v>
      </c>
      <c r="J361" s="16">
        <f t="shared" si="4"/>
        <v>28.52036819</v>
      </c>
      <c r="K361" s="25">
        <f t="shared" si="5"/>
        <v>2237.941325</v>
      </c>
      <c r="L361" s="25">
        <f t="shared" si="6"/>
        <v>12.40016008</v>
      </c>
      <c r="M361" s="25">
        <f t="shared" si="7"/>
        <v>6486.786451</v>
      </c>
      <c r="N361" s="25">
        <f t="shared" si="9"/>
        <v>3022688.934</v>
      </c>
      <c r="O361" s="25"/>
    </row>
    <row r="362" ht="15.75" customHeight="1">
      <c r="A362" s="69">
        <v>42726.0</v>
      </c>
      <c r="B362" s="34">
        <v>38.593198</v>
      </c>
      <c r="C362" s="28">
        <f t="shared" si="1"/>
        <v>0.21</v>
      </c>
      <c r="D362" s="25">
        <f t="shared" si="2"/>
        <v>8.10457158</v>
      </c>
      <c r="E362" s="25">
        <f t="shared" si="3"/>
        <v>194.5097179</v>
      </c>
      <c r="F362" s="25">
        <f t="shared" si="8"/>
        <v>37193.53047</v>
      </c>
      <c r="G362" s="26">
        <v>8.9</v>
      </c>
      <c r="H362" s="28">
        <v>1.994</v>
      </c>
      <c r="I362" s="16">
        <v>9.1635</v>
      </c>
      <c r="J362" s="16">
        <f t="shared" si="4"/>
        <v>29.39290979</v>
      </c>
      <c r="K362" s="25">
        <f t="shared" si="5"/>
        <v>2454.01655</v>
      </c>
      <c r="L362" s="25">
        <f t="shared" si="6"/>
        <v>11.88926688</v>
      </c>
      <c r="M362" s="25">
        <f t="shared" si="7"/>
        <v>6617.572718</v>
      </c>
      <c r="N362" s="25">
        <f t="shared" si="9"/>
        <v>3029306.507</v>
      </c>
      <c r="O362" s="25"/>
    </row>
    <row r="363" ht="15.75" customHeight="1">
      <c r="A363" s="69">
        <v>42727.0</v>
      </c>
      <c r="B363" s="34">
        <v>38.906701</v>
      </c>
      <c r="C363" s="28">
        <f t="shared" si="1"/>
        <v>0.21</v>
      </c>
      <c r="D363" s="25">
        <f t="shared" si="2"/>
        <v>8.17040721</v>
      </c>
      <c r="E363" s="25">
        <f t="shared" si="3"/>
        <v>196.089773</v>
      </c>
      <c r="F363" s="25">
        <f t="shared" si="8"/>
        <v>37389.62024</v>
      </c>
      <c r="G363" s="26">
        <v>9.55</v>
      </c>
      <c r="H363" s="28">
        <v>1.997</v>
      </c>
      <c r="I363" s="16">
        <v>9.1509</v>
      </c>
      <c r="J363" s="16">
        <f t="shared" si="4"/>
        <v>29.71711926</v>
      </c>
      <c r="K363" s="25">
        <f t="shared" si="5"/>
        <v>2625.671357</v>
      </c>
      <c r="L363" s="25">
        <f t="shared" si="6"/>
        <v>11.20226485</v>
      </c>
      <c r="M363" s="25">
        <f t="shared" si="7"/>
        <v>6598.545819</v>
      </c>
      <c r="N363" s="25">
        <f t="shared" si="9"/>
        <v>3035905.053</v>
      </c>
      <c r="O363" s="25"/>
    </row>
    <row r="364" ht="15.75" customHeight="1">
      <c r="A364" s="69">
        <v>42728.0</v>
      </c>
      <c r="B364" s="34">
        <v>41.485546</v>
      </c>
      <c r="C364" s="28">
        <f t="shared" si="1"/>
        <v>0.21</v>
      </c>
      <c r="D364" s="25">
        <f t="shared" si="2"/>
        <v>8.71196466</v>
      </c>
      <c r="E364" s="25">
        <f t="shared" si="3"/>
        <v>209.0871518</v>
      </c>
      <c r="F364" s="25">
        <f t="shared" si="8"/>
        <v>37598.70739</v>
      </c>
      <c r="G364" s="26">
        <v>9.65</v>
      </c>
      <c r="H364" s="28">
        <v>1.892</v>
      </c>
      <c r="I364" s="16">
        <v>9.1383</v>
      </c>
      <c r="J364" s="16">
        <f t="shared" si="4"/>
        <v>30.06218724</v>
      </c>
      <c r="K364" s="25">
        <f t="shared" si="5"/>
        <v>2796.551638</v>
      </c>
      <c r="L364" s="25">
        <f t="shared" si="6"/>
        <v>11.21490923</v>
      </c>
      <c r="M364" s="25">
        <f t="shared" si="7"/>
        <v>6955.154334</v>
      </c>
      <c r="N364" s="25">
        <f t="shared" si="9"/>
        <v>3042860.207</v>
      </c>
      <c r="O364" s="25"/>
    </row>
    <row r="365" ht="15.75" customHeight="1">
      <c r="A365" s="69">
        <v>42729.0</v>
      </c>
      <c r="B365" s="34">
        <v>40.080753</v>
      </c>
      <c r="C365" s="28">
        <f t="shared" si="1"/>
        <v>0.21</v>
      </c>
      <c r="D365" s="25">
        <f t="shared" si="2"/>
        <v>8.41695813</v>
      </c>
      <c r="E365" s="25">
        <f t="shared" si="3"/>
        <v>202.0069951</v>
      </c>
      <c r="F365" s="25">
        <f t="shared" si="8"/>
        <v>37800.71439</v>
      </c>
      <c r="G365" s="26">
        <v>9.73</v>
      </c>
      <c r="H365" s="28">
        <v>2.09</v>
      </c>
      <c r="I365" s="16">
        <v>9.1258</v>
      </c>
      <c r="J365" s="16">
        <f t="shared" si="4"/>
        <v>32.1276719</v>
      </c>
      <c r="K365" s="25">
        <f t="shared" si="5"/>
        <v>2549.111024</v>
      </c>
      <c r="L365" s="25">
        <f t="shared" si="6"/>
        <v>11.88690841</v>
      </c>
      <c r="M365" s="25">
        <f t="shared" si="7"/>
        <v>6287.632536</v>
      </c>
      <c r="N365" s="25">
        <f t="shared" si="9"/>
        <v>3049147.84</v>
      </c>
      <c r="O365" s="25"/>
    </row>
    <row r="366" ht="15.75" customHeight="1">
      <c r="A366" s="69">
        <v>42730.0</v>
      </c>
      <c r="B366" s="34">
        <v>41.085935</v>
      </c>
      <c r="C366" s="28">
        <f t="shared" si="1"/>
        <v>0.21</v>
      </c>
      <c r="D366" s="25">
        <f t="shared" si="2"/>
        <v>8.62804635</v>
      </c>
      <c r="E366" s="25">
        <f t="shared" si="3"/>
        <v>207.0731124</v>
      </c>
      <c r="F366" s="25">
        <f t="shared" si="8"/>
        <v>38007.7875</v>
      </c>
      <c r="G366" s="26">
        <v>10.27</v>
      </c>
      <c r="H366" s="28">
        <v>1.981</v>
      </c>
      <c r="I366" s="16">
        <v>9.1132</v>
      </c>
      <c r="J366" s="16">
        <f t="shared" si="4"/>
        <v>31.25897932</v>
      </c>
      <c r="K366" s="25">
        <f t="shared" si="5"/>
        <v>2834.706633</v>
      </c>
      <c r="L366" s="25">
        <f t="shared" si="6"/>
        <v>10.95738321</v>
      </c>
      <c r="M366" s="25">
        <f t="shared" si="7"/>
        <v>6624.436143</v>
      </c>
      <c r="N366" s="25">
        <f t="shared" si="9"/>
        <v>3055772.276</v>
      </c>
      <c r="O366" s="25"/>
    </row>
    <row r="367" ht="15.75" customHeight="1">
      <c r="A367" s="69">
        <v>42731.0</v>
      </c>
      <c r="B367" s="34">
        <v>41.893796</v>
      </c>
      <c r="C367" s="28">
        <f t="shared" si="1"/>
        <v>0.21</v>
      </c>
      <c r="D367" s="25">
        <f t="shared" si="2"/>
        <v>8.79769716</v>
      </c>
      <c r="E367" s="25">
        <f t="shared" si="3"/>
        <v>211.1447318</v>
      </c>
      <c r="F367" s="25">
        <f t="shared" si="8"/>
        <v>38218.93223</v>
      </c>
      <c r="G367" s="26">
        <v>12.69</v>
      </c>
      <c r="H367" s="28">
        <v>1.962</v>
      </c>
      <c r="I367" s="16">
        <v>9.1007</v>
      </c>
      <c r="J367" s="16">
        <f t="shared" si="4"/>
        <v>31.61127135</v>
      </c>
      <c r="K367" s="25">
        <f t="shared" si="5"/>
        <v>3531.739541</v>
      </c>
      <c r="L367" s="25">
        <f t="shared" si="6"/>
        <v>8.967736552</v>
      </c>
      <c r="M367" s="25">
        <f t="shared" si="7"/>
        <v>6679.412844</v>
      </c>
      <c r="N367" s="25">
        <f t="shared" si="9"/>
        <v>3062451.689</v>
      </c>
      <c r="O367" s="25"/>
    </row>
    <row r="368" ht="15.75" customHeight="1">
      <c r="A368" s="69">
        <v>42732.0</v>
      </c>
      <c r="B368" s="34">
        <v>48.651613</v>
      </c>
      <c r="C368" s="28">
        <f t="shared" si="1"/>
        <v>0.21</v>
      </c>
      <c r="D368" s="25">
        <f t="shared" si="2"/>
        <v>10.21683873</v>
      </c>
      <c r="E368" s="25">
        <f t="shared" si="3"/>
        <v>245.2041295</v>
      </c>
      <c r="F368" s="25">
        <f t="shared" si="8"/>
        <v>38464.13636</v>
      </c>
      <c r="G368" s="26">
        <v>14.09</v>
      </c>
      <c r="H368" s="28">
        <v>1.875</v>
      </c>
      <c r="I368" s="16">
        <v>9.0882</v>
      </c>
      <c r="J368" s="16">
        <f t="shared" si="4"/>
        <v>35.13085213</v>
      </c>
      <c r="K368" s="25">
        <f t="shared" si="5"/>
        <v>4097.687616</v>
      </c>
      <c r="L368" s="25">
        <f t="shared" si="6"/>
        <v>8.975945185</v>
      </c>
      <c r="M368" s="25">
        <f t="shared" si="7"/>
        <v>6979.7376</v>
      </c>
      <c r="N368" s="25">
        <f t="shared" si="9"/>
        <v>3069431.426</v>
      </c>
      <c r="O368" s="25"/>
    </row>
    <row r="369" ht="15.75" customHeight="1">
      <c r="A369" s="69">
        <v>42733.0</v>
      </c>
      <c r="B369" s="34">
        <v>48.916048</v>
      </c>
      <c r="C369" s="28">
        <f t="shared" si="1"/>
        <v>0.21</v>
      </c>
      <c r="D369" s="25">
        <f t="shared" si="2"/>
        <v>10.27237008</v>
      </c>
      <c r="E369" s="25">
        <f t="shared" si="3"/>
        <v>246.5368819</v>
      </c>
      <c r="F369" s="25">
        <f t="shared" si="8"/>
        <v>38710.67325</v>
      </c>
      <c r="G369" s="26">
        <v>13.13</v>
      </c>
      <c r="H369" s="28">
        <v>2.037</v>
      </c>
      <c r="I369" s="16">
        <v>9.0758</v>
      </c>
      <c r="J369" s="16">
        <f t="shared" si="4"/>
        <v>38.42603013</v>
      </c>
      <c r="K369" s="25">
        <f t="shared" si="5"/>
        <v>3510.022209</v>
      </c>
      <c r="L369" s="25">
        <f t="shared" si="6"/>
        <v>10.53569752</v>
      </c>
      <c r="M369" s="25">
        <f t="shared" si="7"/>
        <v>6415.88218</v>
      </c>
      <c r="N369" s="25">
        <f t="shared" si="9"/>
        <v>3075847.309</v>
      </c>
      <c r="O369" s="25"/>
    </row>
    <row r="370" ht="15.75" customHeight="1">
      <c r="A370" s="69">
        <v>42734.0</v>
      </c>
      <c r="B370" s="34">
        <v>47.30615</v>
      </c>
      <c r="C370" s="28">
        <f t="shared" si="1"/>
        <v>0.21</v>
      </c>
      <c r="D370" s="25">
        <f t="shared" si="2"/>
        <v>9.9342915</v>
      </c>
      <c r="E370" s="25">
        <f t="shared" si="3"/>
        <v>238.422996</v>
      </c>
      <c r="F370" s="25">
        <f t="shared" si="8"/>
        <v>38949.09624</v>
      </c>
      <c r="G370" s="26">
        <v>12.97</v>
      </c>
      <c r="H370" s="28">
        <v>2.04</v>
      </c>
      <c r="I370" s="16">
        <v>9.0633</v>
      </c>
      <c r="J370" s="16">
        <f t="shared" si="4"/>
        <v>37.2674314</v>
      </c>
      <c r="K370" s="25">
        <f t="shared" si="5"/>
        <v>3457.382382</v>
      </c>
      <c r="L370" s="25">
        <f t="shared" si="6"/>
        <v>10.34408273</v>
      </c>
      <c r="M370" s="25">
        <f t="shared" si="7"/>
        <v>6397.623529</v>
      </c>
      <c r="N370" s="25">
        <f t="shared" si="9"/>
        <v>3082244.932</v>
      </c>
      <c r="O370" s="25"/>
    </row>
    <row r="371" ht="15.75" customHeight="1">
      <c r="A371" s="127">
        <v>42735.0</v>
      </c>
      <c r="B371" s="64">
        <v>48.17007</v>
      </c>
      <c r="C371" s="62">
        <f t="shared" si="1"/>
        <v>0.21</v>
      </c>
      <c r="D371" s="60">
        <f t="shared" si="2"/>
        <v>10.1157147</v>
      </c>
      <c r="E371" s="60">
        <f t="shared" si="3"/>
        <v>242.7771528</v>
      </c>
      <c r="F371" s="60">
        <f t="shared" si="8"/>
        <v>39191.87339</v>
      </c>
      <c r="G371" s="63">
        <v>13.78</v>
      </c>
      <c r="H371" s="62">
        <v>1.928</v>
      </c>
      <c r="I371" s="61">
        <v>9.0508</v>
      </c>
      <c r="J371" s="61">
        <f t="shared" si="4"/>
        <v>35.91413271</v>
      </c>
      <c r="K371" s="60">
        <f t="shared" si="5"/>
        <v>3881.328548</v>
      </c>
      <c r="L371" s="25">
        <f t="shared" si="6"/>
        <v>9.382502015</v>
      </c>
      <c r="M371" s="60">
        <f t="shared" si="7"/>
        <v>6759.93361</v>
      </c>
      <c r="N371" s="60">
        <f t="shared" si="9"/>
        <v>3089004.866</v>
      </c>
      <c r="O371" s="25"/>
    </row>
    <row r="372" ht="15.75" customHeight="1">
      <c r="A372" s="69">
        <v>42736.0</v>
      </c>
      <c r="B372" s="34">
        <v>47.865044</v>
      </c>
      <c r="C372" s="28">
        <f t="shared" si="1"/>
        <v>0.15</v>
      </c>
      <c r="D372" s="25">
        <f t="shared" si="2"/>
        <v>7.1797566</v>
      </c>
      <c r="E372" s="25">
        <f t="shared" si="3"/>
        <v>172.3141584</v>
      </c>
      <c r="F372" s="25">
        <f>E372</f>
        <v>172.3141584</v>
      </c>
      <c r="G372" s="26">
        <v>13.97</v>
      </c>
      <c r="H372" s="28">
        <v>2.003</v>
      </c>
      <c r="I372" s="16">
        <v>9.0384</v>
      </c>
      <c r="J372" s="16">
        <f t="shared" si="4"/>
        <v>26.51843333</v>
      </c>
      <c r="K372" s="25">
        <f t="shared" ref="K372:K917" si="11">IFERROR(G372*I372/H372*60,"")</f>
        <v>3782.31996</v>
      </c>
      <c r="L372" s="25">
        <f t="shared" si="6"/>
        <v>6.833669291</v>
      </c>
      <c r="M372" s="25">
        <f t="shared" si="7"/>
        <v>6497.901148</v>
      </c>
      <c r="N372" s="25">
        <f t="shared" si="9"/>
        <v>3095502.767</v>
      </c>
      <c r="O372" s="25"/>
    </row>
    <row r="373" ht="15.75" customHeight="1">
      <c r="A373" s="69">
        <v>42737.0</v>
      </c>
      <c r="B373" s="34">
        <v>55.172364</v>
      </c>
      <c r="C373" s="28">
        <f t="shared" si="1"/>
        <v>0.15</v>
      </c>
      <c r="D373" s="25">
        <f t="shared" si="2"/>
        <v>8.2758546</v>
      </c>
      <c r="E373" s="25">
        <f t="shared" si="3"/>
        <v>198.6205104</v>
      </c>
      <c r="F373" s="25">
        <f t="shared" ref="F373:F736" si="12">F372+E373</f>
        <v>370.9346688</v>
      </c>
      <c r="G373" s="26">
        <v>16.05</v>
      </c>
      <c r="H373" s="28">
        <v>1.887</v>
      </c>
      <c r="I373" s="16">
        <v>9.026</v>
      </c>
      <c r="J373" s="16">
        <f t="shared" si="4"/>
        <v>28.83620952</v>
      </c>
      <c r="K373" s="25">
        <f t="shared" si="11"/>
        <v>4606.27345</v>
      </c>
      <c r="L373" s="25">
        <f t="shared" si="6"/>
        <v>6.467934847</v>
      </c>
      <c r="M373" s="25">
        <f t="shared" si="7"/>
        <v>6887.885533</v>
      </c>
      <c r="N373" s="25">
        <f t="shared" si="9"/>
        <v>3102390.652</v>
      </c>
      <c r="O373" s="25"/>
    </row>
    <row r="374" ht="15.75" customHeight="1">
      <c r="A374" s="69">
        <v>42738.0</v>
      </c>
      <c r="B374" s="34">
        <v>57.414685</v>
      </c>
      <c r="C374" s="28">
        <f t="shared" si="1"/>
        <v>0.15</v>
      </c>
      <c r="D374" s="25">
        <f t="shared" si="2"/>
        <v>8.61220275</v>
      </c>
      <c r="E374" s="25">
        <f t="shared" si="3"/>
        <v>206.692866</v>
      </c>
      <c r="F374" s="25">
        <f t="shared" si="12"/>
        <v>577.6275348</v>
      </c>
      <c r="G374" s="26">
        <v>16.09</v>
      </c>
      <c r="H374" s="28">
        <v>1.949</v>
      </c>
      <c r="I374" s="16">
        <v>9.0136</v>
      </c>
      <c r="J374" s="16">
        <f t="shared" si="4"/>
        <v>31.03677251</v>
      </c>
      <c r="K374" s="25">
        <f t="shared" si="11"/>
        <v>4464.714951</v>
      </c>
      <c r="L374" s="25">
        <f t="shared" si="6"/>
        <v>6.944212618</v>
      </c>
      <c r="M374" s="25">
        <f t="shared" si="7"/>
        <v>6659.612109</v>
      </c>
      <c r="N374" s="25">
        <f t="shared" si="9"/>
        <v>3109050.265</v>
      </c>
      <c r="O374" s="25"/>
    </row>
    <row r="375" ht="15.75" customHeight="1">
      <c r="A375" s="69">
        <v>42739.0</v>
      </c>
      <c r="B375" s="34">
        <v>56.000471</v>
      </c>
      <c r="C375" s="28">
        <f t="shared" si="1"/>
        <v>0.15</v>
      </c>
      <c r="D375" s="25">
        <f t="shared" si="2"/>
        <v>8.40007065</v>
      </c>
      <c r="E375" s="25">
        <f t="shared" si="3"/>
        <v>201.6016956</v>
      </c>
      <c r="F375" s="25">
        <f t="shared" si="12"/>
        <v>779.2292304</v>
      </c>
      <c r="G375" s="26">
        <v>18.53</v>
      </c>
      <c r="H375" s="28">
        <v>2.057</v>
      </c>
      <c r="I375" s="16">
        <v>9.0012</v>
      </c>
      <c r="J375" s="16">
        <f t="shared" si="4"/>
        <v>31.99378106</v>
      </c>
      <c r="K375" s="25">
        <f t="shared" si="11"/>
        <v>4865.111405</v>
      </c>
      <c r="L375" s="25">
        <f t="shared" si="6"/>
        <v>6.215737282</v>
      </c>
      <c r="M375" s="25">
        <f t="shared" si="7"/>
        <v>6301.277589</v>
      </c>
      <c r="N375" s="25">
        <f t="shared" si="9"/>
        <v>3115351.542</v>
      </c>
      <c r="O375" s="25"/>
    </row>
    <row r="376" ht="15.75" customHeight="1">
      <c r="A376" s="69">
        <v>42740.0</v>
      </c>
      <c r="B376" s="34">
        <v>53.329317</v>
      </c>
      <c r="C376" s="28">
        <f t="shared" si="1"/>
        <v>0.15</v>
      </c>
      <c r="D376" s="25">
        <f t="shared" si="2"/>
        <v>7.99939755</v>
      </c>
      <c r="E376" s="25">
        <f t="shared" si="3"/>
        <v>191.9855412</v>
      </c>
      <c r="F376" s="25">
        <f t="shared" si="12"/>
        <v>971.2147716</v>
      </c>
      <c r="G376" s="26">
        <v>16.19</v>
      </c>
      <c r="H376" s="28">
        <v>2.037</v>
      </c>
      <c r="I376" s="16">
        <v>8.9889</v>
      </c>
      <c r="J376" s="16">
        <f t="shared" si="4"/>
        <v>30.21276762</v>
      </c>
      <c r="K376" s="25">
        <f t="shared" si="11"/>
        <v>4286.60651</v>
      </c>
      <c r="L376" s="25">
        <f t="shared" si="6"/>
        <v>6.718095332</v>
      </c>
      <c r="M376" s="25">
        <f t="shared" si="7"/>
        <v>6354.450663</v>
      </c>
      <c r="N376" s="25">
        <f t="shared" si="9"/>
        <v>3121705.993</v>
      </c>
      <c r="O376" s="25"/>
    </row>
    <row r="377" ht="15.75" customHeight="1">
      <c r="A377" s="69">
        <v>42741.0</v>
      </c>
      <c r="B377" s="34">
        <v>53.435089</v>
      </c>
      <c r="C377" s="28">
        <f t="shared" si="1"/>
        <v>0.15</v>
      </c>
      <c r="D377" s="25">
        <f t="shared" si="2"/>
        <v>8.01526335</v>
      </c>
      <c r="E377" s="25">
        <f t="shared" si="3"/>
        <v>192.3663204</v>
      </c>
      <c r="F377" s="25">
        <f t="shared" si="12"/>
        <v>1163.581092</v>
      </c>
      <c r="G377" s="26">
        <v>14.03</v>
      </c>
      <c r="H377" s="28">
        <v>2.06</v>
      </c>
      <c r="I377" s="16">
        <v>8.9765</v>
      </c>
      <c r="J377" s="16">
        <f t="shared" si="4"/>
        <v>30.65679367</v>
      </c>
      <c r="K377" s="25">
        <f t="shared" si="11"/>
        <v>3668.163932</v>
      </c>
      <c r="L377" s="25">
        <f t="shared" si="6"/>
        <v>7.866319116</v>
      </c>
      <c r="M377" s="25">
        <f t="shared" si="7"/>
        <v>6274.834951</v>
      </c>
      <c r="N377" s="25">
        <f t="shared" si="9"/>
        <v>3127980.828</v>
      </c>
      <c r="O377" s="25"/>
    </row>
    <row r="378" ht="15.75" customHeight="1">
      <c r="A378" s="69">
        <v>42742.0</v>
      </c>
      <c r="B378" s="34">
        <v>54.802819</v>
      </c>
      <c r="C378" s="28">
        <f t="shared" si="1"/>
        <v>0.15</v>
      </c>
      <c r="D378" s="25">
        <f t="shared" si="2"/>
        <v>8.22042285</v>
      </c>
      <c r="E378" s="25">
        <f t="shared" si="3"/>
        <v>197.2901484</v>
      </c>
      <c r="F378" s="25">
        <f t="shared" si="12"/>
        <v>1360.87124</v>
      </c>
      <c r="G378" s="26">
        <v>13.06</v>
      </c>
      <c r="H378" s="28">
        <v>1.915</v>
      </c>
      <c r="I378" s="16">
        <v>8.9642</v>
      </c>
      <c r="J378" s="16">
        <f t="shared" si="4"/>
        <v>29.26847861</v>
      </c>
      <c r="K378" s="25">
        <f t="shared" si="11"/>
        <v>3668.066381</v>
      </c>
      <c r="L378" s="25">
        <f t="shared" si="6"/>
        <v>8.067880781</v>
      </c>
      <c r="M378" s="25">
        <f t="shared" si="7"/>
        <v>6740.703916</v>
      </c>
      <c r="N378" s="25">
        <f t="shared" si="9"/>
        <v>3134721.532</v>
      </c>
      <c r="O378" s="25"/>
    </row>
    <row r="379" ht="15.75" customHeight="1">
      <c r="A379" s="69">
        <v>42743.0</v>
      </c>
      <c r="B379" s="34">
        <v>54.142148</v>
      </c>
      <c r="C379" s="28">
        <f t="shared" si="1"/>
        <v>0.15</v>
      </c>
      <c r="D379" s="25">
        <f t="shared" si="2"/>
        <v>8.1213222</v>
      </c>
      <c r="E379" s="25">
        <f t="shared" si="3"/>
        <v>194.9117328</v>
      </c>
      <c r="F379" s="25">
        <f t="shared" si="12"/>
        <v>1555.782973</v>
      </c>
      <c r="G379" s="26">
        <v>13.47</v>
      </c>
      <c r="H379" s="28">
        <v>2.028</v>
      </c>
      <c r="I379" s="16">
        <v>8.9519</v>
      </c>
      <c r="J379" s="16">
        <f t="shared" si="4"/>
        <v>30.66395853</v>
      </c>
      <c r="K379" s="25">
        <f t="shared" si="11"/>
        <v>3567.517544</v>
      </c>
      <c r="L379" s="25">
        <f t="shared" si="6"/>
        <v>8.195267313</v>
      </c>
      <c r="M379" s="25">
        <f t="shared" si="7"/>
        <v>6356.378698</v>
      </c>
      <c r="N379" s="25">
        <f t="shared" si="9"/>
        <v>3141077.91</v>
      </c>
      <c r="O379" s="25"/>
    </row>
    <row r="380" ht="15.75" customHeight="1">
      <c r="A380" s="69">
        <v>42744.0</v>
      </c>
      <c r="B380" s="34">
        <v>50.476663</v>
      </c>
      <c r="C380" s="28">
        <f t="shared" si="1"/>
        <v>0.15</v>
      </c>
      <c r="D380" s="25">
        <f t="shared" si="2"/>
        <v>7.57149945</v>
      </c>
      <c r="E380" s="25">
        <f t="shared" si="3"/>
        <v>181.7159868</v>
      </c>
      <c r="F380" s="25">
        <f t="shared" si="12"/>
        <v>1737.49896</v>
      </c>
      <c r="G380" s="26">
        <v>13.74</v>
      </c>
      <c r="H380" s="28">
        <v>2.096</v>
      </c>
      <c r="I380" s="16">
        <v>8.9396</v>
      </c>
      <c r="J380" s="16">
        <f t="shared" si="4"/>
        <v>29.58719787</v>
      </c>
      <c r="K380" s="25">
        <f t="shared" si="11"/>
        <v>3516.128931</v>
      </c>
      <c r="L380" s="25">
        <f t="shared" si="6"/>
        <v>7.752104247</v>
      </c>
      <c r="M380" s="25">
        <f t="shared" si="7"/>
        <v>6141.709924</v>
      </c>
      <c r="N380" s="25">
        <f t="shared" si="9"/>
        <v>3147219.62</v>
      </c>
      <c r="O380" s="25"/>
    </row>
    <row r="381" ht="15.75" customHeight="1">
      <c r="A381" s="69">
        <v>42745.0</v>
      </c>
      <c r="B381" s="34">
        <v>47.613662</v>
      </c>
      <c r="C381" s="28">
        <f t="shared" si="1"/>
        <v>0.15</v>
      </c>
      <c r="D381" s="25">
        <f t="shared" si="2"/>
        <v>7.1420493</v>
      </c>
      <c r="E381" s="25">
        <f t="shared" si="3"/>
        <v>171.4091832</v>
      </c>
      <c r="F381" s="25">
        <f t="shared" si="12"/>
        <v>1908.908143</v>
      </c>
      <c r="G381" s="26">
        <v>13.39</v>
      </c>
      <c r="H381" s="28">
        <v>2.043</v>
      </c>
      <c r="I381" s="16">
        <v>8.9273</v>
      </c>
      <c r="J381" s="16">
        <f t="shared" si="4"/>
        <v>27.2407983</v>
      </c>
      <c r="K381" s="25">
        <f t="shared" si="11"/>
        <v>3510.61812</v>
      </c>
      <c r="L381" s="25">
        <f t="shared" si="6"/>
        <v>7.323889013</v>
      </c>
      <c r="M381" s="25">
        <f t="shared" si="7"/>
        <v>6292.370044</v>
      </c>
      <c r="N381" s="25">
        <f t="shared" si="9"/>
        <v>3153511.99</v>
      </c>
      <c r="O381" s="25"/>
    </row>
    <row r="382" ht="15.75" customHeight="1">
      <c r="A382" s="69">
        <v>42746.0</v>
      </c>
      <c r="B382" s="34">
        <v>53.354196</v>
      </c>
      <c r="C382" s="28">
        <f t="shared" si="1"/>
        <v>0.15</v>
      </c>
      <c r="D382" s="25">
        <f t="shared" si="2"/>
        <v>8.0031294</v>
      </c>
      <c r="E382" s="25">
        <f t="shared" si="3"/>
        <v>192.0751056</v>
      </c>
      <c r="F382" s="25">
        <f t="shared" si="12"/>
        <v>2100.983249</v>
      </c>
      <c r="G382" s="26">
        <v>11.64</v>
      </c>
      <c r="H382" s="28">
        <v>1.91</v>
      </c>
      <c r="I382" s="16">
        <v>8.9151</v>
      </c>
      <c r="J382" s="16">
        <f t="shared" si="4"/>
        <v>28.57694091</v>
      </c>
      <c r="K382" s="25">
        <f t="shared" si="11"/>
        <v>3259.84599</v>
      </c>
      <c r="L382" s="25">
        <f t="shared" si="6"/>
        <v>8.838229147</v>
      </c>
      <c r="M382" s="25">
        <f t="shared" si="7"/>
        <v>6721.331937</v>
      </c>
      <c r="N382" s="25">
        <f t="shared" si="9"/>
        <v>3160233.322</v>
      </c>
      <c r="O382" s="25"/>
    </row>
    <row r="383" ht="15.75" customHeight="1">
      <c r="A383" s="69">
        <v>42747.0</v>
      </c>
      <c r="B383" s="34">
        <v>52.011004</v>
      </c>
      <c r="C383" s="28">
        <f t="shared" si="1"/>
        <v>0.15</v>
      </c>
      <c r="D383" s="25">
        <f t="shared" si="2"/>
        <v>7.8016506</v>
      </c>
      <c r="E383" s="25">
        <f t="shared" si="3"/>
        <v>187.2396144</v>
      </c>
      <c r="F383" s="25">
        <f t="shared" si="12"/>
        <v>2288.222863</v>
      </c>
      <c r="G383" s="26">
        <v>11.85</v>
      </c>
      <c r="H383" s="28">
        <v>1.973</v>
      </c>
      <c r="I383" s="16">
        <v>8.9028</v>
      </c>
      <c r="J383" s="16">
        <f t="shared" si="4"/>
        <v>28.81613394</v>
      </c>
      <c r="K383" s="25">
        <f t="shared" si="11"/>
        <v>3208.256868</v>
      </c>
      <c r="L383" s="25">
        <f t="shared" si="6"/>
        <v>8.754268538</v>
      </c>
      <c r="M383" s="25">
        <f t="shared" si="7"/>
        <v>6497.735428</v>
      </c>
      <c r="N383" s="25">
        <f t="shared" si="9"/>
        <v>3166731.058</v>
      </c>
      <c r="O383" s="25"/>
    </row>
    <row r="384" ht="15.75" customHeight="1">
      <c r="A384" s="69">
        <v>42748.0</v>
      </c>
      <c r="B384" s="34">
        <v>50.821321</v>
      </c>
      <c r="C384" s="28">
        <f t="shared" si="1"/>
        <v>0.15</v>
      </c>
      <c r="D384" s="25">
        <f t="shared" si="2"/>
        <v>7.62319815</v>
      </c>
      <c r="E384" s="25">
        <f t="shared" si="3"/>
        <v>182.9567556</v>
      </c>
      <c r="F384" s="25">
        <f t="shared" si="12"/>
        <v>2471.179619</v>
      </c>
      <c r="G384" s="26">
        <v>11.27</v>
      </c>
      <c r="H384" s="28">
        <v>2.121</v>
      </c>
      <c r="I384" s="16">
        <v>8.8906</v>
      </c>
      <c r="J384" s="16">
        <f t="shared" si="4"/>
        <v>30.31067134</v>
      </c>
      <c r="K384" s="25">
        <f t="shared" si="11"/>
        <v>2834.428911</v>
      </c>
      <c r="L384" s="25">
        <f t="shared" si="6"/>
        <v>9.682202025</v>
      </c>
      <c r="M384" s="25">
        <f t="shared" si="7"/>
        <v>6036.050919</v>
      </c>
      <c r="N384" s="25">
        <f t="shared" si="9"/>
        <v>3172767.109</v>
      </c>
      <c r="O384" s="25"/>
    </row>
    <row r="385" ht="15.75" customHeight="1">
      <c r="A385" s="69">
        <v>42749.0</v>
      </c>
      <c r="B385" s="34">
        <v>47.864718</v>
      </c>
      <c r="C385" s="28">
        <f t="shared" si="1"/>
        <v>0.15</v>
      </c>
      <c r="D385" s="25">
        <f t="shared" si="2"/>
        <v>7.1797077</v>
      </c>
      <c r="E385" s="25">
        <f t="shared" si="3"/>
        <v>172.3129848</v>
      </c>
      <c r="F385" s="25">
        <f t="shared" si="12"/>
        <v>2643.492604</v>
      </c>
      <c r="G385" s="26">
        <v>11.09</v>
      </c>
      <c r="H385" s="28">
        <v>1.997</v>
      </c>
      <c r="I385" s="16">
        <v>8.8784</v>
      </c>
      <c r="J385" s="16">
        <f t="shared" si="4"/>
        <v>26.91527805</v>
      </c>
      <c r="K385" s="25">
        <f t="shared" si="11"/>
        <v>2958.281102</v>
      </c>
      <c r="L385" s="25">
        <f t="shared" si="6"/>
        <v>8.737150674</v>
      </c>
      <c r="M385" s="25">
        <f t="shared" si="7"/>
        <v>6402.051077</v>
      </c>
      <c r="N385" s="25">
        <f t="shared" si="9"/>
        <v>3179169.16</v>
      </c>
      <c r="O385" s="25"/>
    </row>
    <row r="386" ht="15.75" customHeight="1">
      <c r="A386" s="69">
        <v>42750.0</v>
      </c>
      <c r="B386" s="34">
        <v>47.400729</v>
      </c>
      <c r="C386" s="28">
        <f t="shared" si="1"/>
        <v>0.15</v>
      </c>
      <c r="D386" s="25">
        <f t="shared" si="2"/>
        <v>7.11010935</v>
      </c>
      <c r="E386" s="25">
        <f t="shared" si="3"/>
        <v>170.6426244</v>
      </c>
      <c r="F386" s="25">
        <f t="shared" si="12"/>
        <v>2814.135228</v>
      </c>
      <c r="G386" s="26">
        <v>10.76</v>
      </c>
      <c r="H386" s="28">
        <v>2.069</v>
      </c>
      <c r="I386" s="16">
        <v>8.8662</v>
      </c>
      <c r="J386" s="16">
        <f t="shared" si="4"/>
        <v>27.65336568</v>
      </c>
      <c r="K386" s="25">
        <f t="shared" si="11"/>
        <v>2766.562939</v>
      </c>
      <c r="L386" s="25">
        <f t="shared" si="6"/>
        <v>9.25205543</v>
      </c>
      <c r="M386" s="25">
        <f t="shared" si="7"/>
        <v>6170.772354</v>
      </c>
      <c r="N386" s="25">
        <f t="shared" si="9"/>
        <v>3185339.932</v>
      </c>
      <c r="O386" s="25"/>
    </row>
    <row r="387" ht="15.75" customHeight="1">
      <c r="A387" s="69">
        <v>42751.0</v>
      </c>
      <c r="B387" s="34">
        <v>48.537312</v>
      </c>
      <c r="C387" s="28">
        <f t="shared" si="1"/>
        <v>0.15</v>
      </c>
      <c r="D387" s="25">
        <f t="shared" si="2"/>
        <v>7.2805968</v>
      </c>
      <c r="E387" s="25">
        <f t="shared" si="3"/>
        <v>174.7343232</v>
      </c>
      <c r="F387" s="25">
        <f t="shared" si="12"/>
        <v>2988.869551</v>
      </c>
      <c r="G387" s="26">
        <v>10.64</v>
      </c>
      <c r="H387" s="28">
        <v>1.917</v>
      </c>
      <c r="I387" s="16">
        <v>8.854</v>
      </c>
      <c r="J387" s="16">
        <f t="shared" si="4"/>
        <v>26.27231396</v>
      </c>
      <c r="K387" s="25">
        <f t="shared" si="11"/>
        <v>2948.562128</v>
      </c>
      <c r="L387" s="25">
        <f t="shared" si="6"/>
        <v>8.889128782</v>
      </c>
      <c r="M387" s="25">
        <f t="shared" si="7"/>
        <v>6650.892019</v>
      </c>
      <c r="N387" s="25">
        <f t="shared" si="9"/>
        <v>3191990.824</v>
      </c>
      <c r="O387" s="25"/>
    </row>
    <row r="388" ht="15.75" customHeight="1">
      <c r="A388" s="69">
        <v>42752.0</v>
      </c>
      <c r="B388" s="34">
        <v>49.65026</v>
      </c>
      <c r="C388" s="28">
        <f t="shared" si="1"/>
        <v>0.15</v>
      </c>
      <c r="D388" s="25">
        <f t="shared" si="2"/>
        <v>7.447539</v>
      </c>
      <c r="E388" s="25">
        <f t="shared" si="3"/>
        <v>178.740936</v>
      </c>
      <c r="F388" s="25">
        <f t="shared" si="12"/>
        <v>3167.610487</v>
      </c>
      <c r="G388" s="26">
        <v>12.39</v>
      </c>
      <c r="H388" s="28">
        <v>2.072</v>
      </c>
      <c r="I388" s="16">
        <v>8.8418</v>
      </c>
      <c r="J388" s="16">
        <f t="shared" si="4"/>
        <v>29.08778154</v>
      </c>
      <c r="K388" s="25">
        <f t="shared" si="11"/>
        <v>3172.294459</v>
      </c>
      <c r="L388" s="25">
        <f t="shared" si="6"/>
        <v>8.451655653</v>
      </c>
      <c r="M388" s="25">
        <f t="shared" si="7"/>
        <v>6144.880309</v>
      </c>
      <c r="N388" s="25">
        <f t="shared" si="9"/>
        <v>3198135.704</v>
      </c>
      <c r="O388" s="25"/>
    </row>
    <row r="389" ht="15.75" customHeight="1">
      <c r="A389" s="69">
        <v>42753.0</v>
      </c>
      <c r="B389" s="34">
        <v>51.218151</v>
      </c>
      <c r="C389" s="28">
        <f t="shared" si="1"/>
        <v>0.15</v>
      </c>
      <c r="D389" s="25">
        <f t="shared" si="2"/>
        <v>7.68272265</v>
      </c>
      <c r="E389" s="25">
        <f t="shared" si="3"/>
        <v>184.3853436</v>
      </c>
      <c r="F389" s="25">
        <f t="shared" si="12"/>
        <v>3351.995831</v>
      </c>
      <c r="G389" s="26">
        <v>12.05</v>
      </c>
      <c r="H389" s="28">
        <v>1.951</v>
      </c>
      <c r="I389" s="16">
        <v>8.8297</v>
      </c>
      <c r="J389" s="16">
        <f t="shared" si="4"/>
        <v>28.29275417</v>
      </c>
      <c r="K389" s="25">
        <f t="shared" si="11"/>
        <v>3272.103075</v>
      </c>
      <c r="L389" s="25">
        <f t="shared" si="6"/>
        <v>8.452607055</v>
      </c>
      <c r="M389" s="25">
        <f t="shared" si="7"/>
        <v>6517.051768</v>
      </c>
      <c r="N389" s="25">
        <f t="shared" si="9"/>
        <v>3204652.756</v>
      </c>
      <c r="O389" s="25"/>
    </row>
    <row r="390" ht="15.75" customHeight="1">
      <c r="A390" s="69">
        <v>42754.0</v>
      </c>
      <c r="B390" s="34">
        <v>49.947181</v>
      </c>
      <c r="C390" s="28">
        <f t="shared" si="1"/>
        <v>0.15</v>
      </c>
      <c r="D390" s="25">
        <f t="shared" si="2"/>
        <v>7.49207715</v>
      </c>
      <c r="E390" s="25">
        <f t="shared" si="3"/>
        <v>179.8098516</v>
      </c>
      <c r="F390" s="25">
        <f t="shared" si="12"/>
        <v>3531.805682</v>
      </c>
      <c r="G390" s="26">
        <v>12.15</v>
      </c>
      <c r="H390" s="28">
        <v>1.989</v>
      </c>
      <c r="I390" s="16">
        <v>8.8176</v>
      </c>
      <c r="J390" s="16">
        <f t="shared" si="4"/>
        <v>28.16666185</v>
      </c>
      <c r="K390" s="25">
        <f t="shared" si="11"/>
        <v>3231.790045</v>
      </c>
      <c r="L390" s="25">
        <f t="shared" si="6"/>
        <v>8.345677585</v>
      </c>
      <c r="M390" s="25">
        <f t="shared" si="7"/>
        <v>6383.782805</v>
      </c>
      <c r="N390" s="25">
        <f t="shared" si="9"/>
        <v>3211036.539</v>
      </c>
      <c r="O390" s="25"/>
    </row>
    <row r="391" ht="15.75" customHeight="1">
      <c r="A391" s="69">
        <v>42755.0</v>
      </c>
      <c r="B391" s="34">
        <v>53.560405</v>
      </c>
      <c r="C391" s="28">
        <f t="shared" si="1"/>
        <v>0.15</v>
      </c>
      <c r="D391" s="25">
        <f t="shared" si="2"/>
        <v>8.03406075</v>
      </c>
      <c r="E391" s="25">
        <f t="shared" si="3"/>
        <v>192.817458</v>
      </c>
      <c r="F391" s="25">
        <f t="shared" si="12"/>
        <v>3724.62314</v>
      </c>
      <c r="G391" s="26">
        <v>11.91</v>
      </c>
      <c r="H391" s="28">
        <v>1.915</v>
      </c>
      <c r="I391" s="16">
        <v>8.8055</v>
      </c>
      <c r="J391" s="16">
        <f t="shared" si="4"/>
        <v>29.12048594</v>
      </c>
      <c r="K391" s="25">
        <f t="shared" si="11"/>
        <v>3285.853943</v>
      </c>
      <c r="L391" s="25">
        <f t="shared" si="6"/>
        <v>8.802161997</v>
      </c>
      <c r="M391" s="25">
        <f t="shared" si="7"/>
        <v>6621.368146</v>
      </c>
      <c r="N391" s="25">
        <f t="shared" si="9"/>
        <v>3217657.907</v>
      </c>
      <c r="O391" s="25"/>
    </row>
    <row r="392" ht="15.75" customHeight="1">
      <c r="A392" s="69">
        <v>42756.0</v>
      </c>
      <c r="B392" s="34">
        <v>55.311725</v>
      </c>
      <c r="C392" s="28">
        <f t="shared" si="1"/>
        <v>0.15</v>
      </c>
      <c r="D392" s="25">
        <f t="shared" si="2"/>
        <v>8.29675875</v>
      </c>
      <c r="E392" s="25">
        <f t="shared" si="3"/>
        <v>199.12221</v>
      </c>
      <c r="F392" s="25">
        <f t="shared" si="12"/>
        <v>3923.74535</v>
      </c>
      <c r="G392" s="26">
        <v>12.03</v>
      </c>
      <c r="H392" s="28">
        <v>2.011</v>
      </c>
      <c r="I392" s="16">
        <v>8.7934</v>
      </c>
      <c r="J392" s="16">
        <f t="shared" si="4"/>
        <v>31.62368338</v>
      </c>
      <c r="K392" s="25">
        <f t="shared" si="11"/>
        <v>3156.179075</v>
      </c>
      <c r="L392" s="25">
        <f t="shared" si="6"/>
        <v>9.463446398</v>
      </c>
      <c r="M392" s="25">
        <f t="shared" si="7"/>
        <v>6296.616609</v>
      </c>
      <c r="N392" s="25">
        <f t="shared" si="9"/>
        <v>3223954.524</v>
      </c>
      <c r="O392" s="25"/>
    </row>
    <row r="393" ht="15.75" customHeight="1">
      <c r="A393" s="69">
        <v>42757.0</v>
      </c>
      <c r="B393" s="34">
        <v>51.627181</v>
      </c>
      <c r="C393" s="28">
        <f t="shared" si="1"/>
        <v>0.15</v>
      </c>
      <c r="D393" s="25">
        <f t="shared" si="2"/>
        <v>7.74407715</v>
      </c>
      <c r="E393" s="25">
        <f t="shared" si="3"/>
        <v>185.8578516</v>
      </c>
      <c r="F393" s="25">
        <f t="shared" si="12"/>
        <v>4109.603202</v>
      </c>
      <c r="G393" s="26">
        <v>12.18</v>
      </c>
      <c r="H393" s="28">
        <v>2.108</v>
      </c>
      <c r="I393" s="16">
        <v>8.7813</v>
      </c>
      <c r="J393" s="16">
        <f t="shared" si="4"/>
        <v>30.98348125</v>
      </c>
      <c r="K393" s="25">
        <f t="shared" si="11"/>
        <v>3044.295085</v>
      </c>
      <c r="L393" s="25">
        <f t="shared" si="6"/>
        <v>9.157679186</v>
      </c>
      <c r="M393" s="25">
        <f t="shared" si="7"/>
        <v>5998.611006</v>
      </c>
      <c r="N393" s="25">
        <f t="shared" si="9"/>
        <v>3229953.135</v>
      </c>
      <c r="O393" s="25"/>
    </row>
    <row r="394" ht="15.75" customHeight="1">
      <c r="A394" s="69">
        <v>42758.0</v>
      </c>
      <c r="B394" s="34">
        <v>49.460205</v>
      </c>
      <c r="C394" s="28">
        <f t="shared" si="1"/>
        <v>0.15</v>
      </c>
      <c r="D394" s="25">
        <f t="shared" si="2"/>
        <v>7.41903075</v>
      </c>
      <c r="E394" s="25">
        <f t="shared" si="3"/>
        <v>178.056738</v>
      </c>
      <c r="F394" s="25">
        <f t="shared" si="12"/>
        <v>4287.65994</v>
      </c>
      <c r="G394" s="26">
        <v>12.25</v>
      </c>
      <c r="H394" s="28">
        <v>1.997</v>
      </c>
      <c r="I394" s="16">
        <v>8.7692</v>
      </c>
      <c r="J394" s="16">
        <f t="shared" si="4"/>
        <v>28.15879139</v>
      </c>
      <c r="K394" s="25">
        <f t="shared" si="11"/>
        <v>3227.522283</v>
      </c>
      <c r="L394" s="25">
        <f t="shared" si="6"/>
        <v>8.275236654</v>
      </c>
      <c r="M394" s="25">
        <f t="shared" si="7"/>
        <v>6323.308963</v>
      </c>
      <c r="N394" s="25">
        <f t="shared" si="9"/>
        <v>3236276.444</v>
      </c>
      <c r="O394" s="25"/>
    </row>
    <row r="395" ht="15.75" customHeight="1">
      <c r="A395" s="69">
        <v>42759.0</v>
      </c>
      <c r="B395" s="34">
        <v>51.784652</v>
      </c>
      <c r="C395" s="28">
        <f t="shared" si="1"/>
        <v>0.15</v>
      </c>
      <c r="D395" s="25">
        <f t="shared" si="2"/>
        <v>7.7676978</v>
      </c>
      <c r="E395" s="25">
        <f t="shared" si="3"/>
        <v>186.4247472</v>
      </c>
      <c r="F395" s="25">
        <f t="shared" si="12"/>
        <v>4474.084687</v>
      </c>
      <c r="G395" s="26">
        <v>11.81</v>
      </c>
      <c r="H395" s="28">
        <v>1.946</v>
      </c>
      <c r="I395" s="16">
        <v>8.7572</v>
      </c>
      <c r="J395" s="16">
        <f t="shared" si="4"/>
        <v>28.76859407</v>
      </c>
      <c r="K395" s="25">
        <f t="shared" si="11"/>
        <v>3188.772826</v>
      </c>
      <c r="L395" s="25">
        <f t="shared" si="6"/>
        <v>8.769427489</v>
      </c>
      <c r="M395" s="25">
        <f t="shared" si="7"/>
        <v>6480.147996</v>
      </c>
      <c r="N395" s="25">
        <f t="shared" si="9"/>
        <v>3242756.592</v>
      </c>
      <c r="O395" s="25"/>
    </row>
    <row r="396" ht="15.75" customHeight="1">
      <c r="A396" s="69">
        <v>42760.0</v>
      </c>
      <c r="B396" s="34">
        <v>48.548133</v>
      </c>
      <c r="C396" s="28">
        <f t="shared" si="1"/>
        <v>0.15</v>
      </c>
      <c r="D396" s="25">
        <f t="shared" si="2"/>
        <v>7.28221995</v>
      </c>
      <c r="E396" s="25">
        <f t="shared" si="3"/>
        <v>174.7732788</v>
      </c>
      <c r="F396" s="25">
        <f t="shared" si="12"/>
        <v>4648.857966</v>
      </c>
      <c r="G396" s="26">
        <v>11.83</v>
      </c>
      <c r="H396" s="28">
        <v>2.143</v>
      </c>
      <c r="I396" s="16">
        <v>8.7452</v>
      </c>
      <c r="J396" s="16">
        <f t="shared" si="4"/>
        <v>29.74164371</v>
      </c>
      <c r="K396" s="25">
        <f t="shared" si="11"/>
        <v>2896.566944</v>
      </c>
      <c r="L396" s="25">
        <f t="shared" si="6"/>
        <v>9.050711525</v>
      </c>
      <c r="M396" s="25">
        <f t="shared" si="7"/>
        <v>5876.382641</v>
      </c>
      <c r="N396" s="25">
        <f t="shared" si="9"/>
        <v>3248632.974</v>
      </c>
      <c r="O396" s="25"/>
    </row>
    <row r="397" ht="15.75" customHeight="1">
      <c r="A397" s="69">
        <v>42761.0</v>
      </c>
      <c r="B397" s="34">
        <v>50.470523</v>
      </c>
      <c r="C397" s="28">
        <f t="shared" si="1"/>
        <v>0.15</v>
      </c>
      <c r="D397" s="25">
        <f t="shared" si="2"/>
        <v>7.57057845</v>
      </c>
      <c r="E397" s="25">
        <f t="shared" si="3"/>
        <v>181.6938828</v>
      </c>
      <c r="F397" s="25">
        <f t="shared" si="12"/>
        <v>4830.551849</v>
      </c>
      <c r="G397" s="26">
        <v>11.98</v>
      </c>
      <c r="H397" s="28">
        <v>1.923</v>
      </c>
      <c r="I397" s="16">
        <v>8.7332</v>
      </c>
      <c r="J397" s="16">
        <f t="shared" si="4"/>
        <v>27.78329127</v>
      </c>
      <c r="K397" s="25">
        <f t="shared" si="11"/>
        <v>3264.391139</v>
      </c>
      <c r="L397" s="25">
        <f t="shared" si="6"/>
        <v>8.348902218</v>
      </c>
      <c r="M397" s="25">
        <f t="shared" si="7"/>
        <v>6539.681747</v>
      </c>
      <c r="N397" s="25">
        <f t="shared" si="9"/>
        <v>3255172.656</v>
      </c>
      <c r="O397" s="25"/>
    </row>
    <row r="398" ht="15.75" customHeight="1">
      <c r="A398" s="69">
        <v>42762.0</v>
      </c>
      <c r="B398" s="34">
        <v>50.046099</v>
      </c>
      <c r="C398" s="28">
        <f t="shared" si="1"/>
        <v>0.15</v>
      </c>
      <c r="D398" s="25">
        <f t="shared" si="2"/>
        <v>7.50691485</v>
      </c>
      <c r="E398" s="25">
        <f t="shared" si="3"/>
        <v>180.1659564</v>
      </c>
      <c r="F398" s="25">
        <f t="shared" si="12"/>
        <v>5010.717805</v>
      </c>
      <c r="G398" s="26">
        <v>12.1</v>
      </c>
      <c r="H398" s="28">
        <v>2.02</v>
      </c>
      <c r="I398" s="16">
        <v>8.7212</v>
      </c>
      <c r="J398" s="16">
        <f t="shared" si="4"/>
        <v>28.97913131</v>
      </c>
      <c r="K398" s="25">
        <f t="shared" si="11"/>
        <v>3134.451089</v>
      </c>
      <c r="L398" s="25">
        <f t="shared" si="6"/>
        <v>8.621890306</v>
      </c>
      <c r="M398" s="25">
        <f t="shared" si="7"/>
        <v>6217.093069</v>
      </c>
      <c r="N398" s="25">
        <f t="shared" si="9"/>
        <v>3261389.749</v>
      </c>
      <c r="O398" s="25"/>
    </row>
    <row r="399" ht="15.75" customHeight="1">
      <c r="A399" s="69">
        <v>42763.0</v>
      </c>
      <c r="B399" s="34">
        <v>54.571277</v>
      </c>
      <c r="C399" s="28">
        <f t="shared" si="1"/>
        <v>0.15</v>
      </c>
      <c r="D399" s="25">
        <f t="shared" si="2"/>
        <v>8.18569155</v>
      </c>
      <c r="E399" s="25">
        <f t="shared" si="3"/>
        <v>196.4565972</v>
      </c>
      <c r="F399" s="25">
        <f t="shared" si="12"/>
        <v>5207.174402</v>
      </c>
      <c r="G399" s="26">
        <v>12.85</v>
      </c>
      <c r="H399" s="28">
        <v>1.925</v>
      </c>
      <c r="I399" s="16">
        <v>8.7092</v>
      </c>
      <c r="J399" s="16">
        <f t="shared" si="4"/>
        <v>30.15480992</v>
      </c>
      <c r="K399" s="25">
        <f t="shared" si="11"/>
        <v>3488.20426</v>
      </c>
      <c r="L399" s="25">
        <f t="shared" si="6"/>
        <v>8.448040133</v>
      </c>
      <c r="M399" s="25">
        <f t="shared" si="7"/>
        <v>6514.934026</v>
      </c>
      <c r="N399" s="25">
        <f t="shared" si="9"/>
        <v>3267904.683</v>
      </c>
      <c r="O399" s="25"/>
    </row>
    <row r="400" ht="15.75" customHeight="1">
      <c r="A400" s="69">
        <v>42764.0</v>
      </c>
      <c r="B400" s="34">
        <v>51.003668</v>
      </c>
      <c r="C400" s="28">
        <f t="shared" si="1"/>
        <v>0.15</v>
      </c>
      <c r="D400" s="25">
        <f t="shared" si="2"/>
        <v>7.6505502</v>
      </c>
      <c r="E400" s="25">
        <f t="shared" si="3"/>
        <v>183.6132048</v>
      </c>
      <c r="F400" s="25">
        <f t="shared" si="12"/>
        <v>5390.787607</v>
      </c>
      <c r="G400" s="26">
        <v>12.66</v>
      </c>
      <c r="H400" s="28">
        <v>2.048</v>
      </c>
      <c r="I400" s="16">
        <v>8.6972</v>
      </c>
      <c r="J400" s="16">
        <f t="shared" si="4"/>
        <v>30.02561516</v>
      </c>
      <c r="K400" s="25">
        <f t="shared" si="11"/>
        <v>3225.777891</v>
      </c>
      <c r="L400" s="25">
        <f t="shared" si="6"/>
        <v>8.538089619</v>
      </c>
      <c r="M400" s="25">
        <f t="shared" si="7"/>
        <v>6115.21875</v>
      </c>
      <c r="N400" s="25">
        <f t="shared" si="9"/>
        <v>3274019.902</v>
      </c>
      <c r="O400" s="25"/>
    </row>
    <row r="401" ht="15.75" customHeight="1">
      <c r="A401" s="69">
        <v>42765.0</v>
      </c>
      <c r="B401" s="34">
        <v>51.960885</v>
      </c>
      <c r="C401" s="28">
        <f t="shared" si="1"/>
        <v>0.15</v>
      </c>
      <c r="D401" s="25">
        <f t="shared" si="2"/>
        <v>7.79413275</v>
      </c>
      <c r="E401" s="25">
        <f t="shared" si="3"/>
        <v>187.059186</v>
      </c>
      <c r="F401" s="25">
        <f t="shared" si="12"/>
        <v>5577.846793</v>
      </c>
      <c r="G401" s="26">
        <v>12.71</v>
      </c>
      <c r="H401" s="28">
        <v>2.017</v>
      </c>
      <c r="I401" s="16">
        <v>8.6853</v>
      </c>
      <c r="J401" s="16">
        <f t="shared" si="4"/>
        <v>30.16738197</v>
      </c>
      <c r="K401" s="25">
        <f t="shared" si="11"/>
        <v>3283.792652</v>
      </c>
      <c r="L401" s="25">
        <f t="shared" si="6"/>
        <v>8.54465579</v>
      </c>
      <c r="M401" s="25">
        <f t="shared" si="7"/>
        <v>6200.709965</v>
      </c>
      <c r="N401" s="25">
        <f t="shared" si="9"/>
        <v>3280220.612</v>
      </c>
      <c r="O401" s="25"/>
    </row>
    <row r="402" ht="15.75" customHeight="1">
      <c r="A402" s="69">
        <v>42766.0</v>
      </c>
      <c r="B402" s="34">
        <v>55.389135</v>
      </c>
      <c r="C402" s="28">
        <f t="shared" si="1"/>
        <v>0.15</v>
      </c>
      <c r="D402" s="25">
        <f t="shared" si="2"/>
        <v>8.30837025</v>
      </c>
      <c r="E402" s="25">
        <f t="shared" si="3"/>
        <v>199.400886</v>
      </c>
      <c r="F402" s="25">
        <f t="shared" si="12"/>
        <v>5777.247679</v>
      </c>
      <c r="G402" s="26">
        <v>12.99</v>
      </c>
      <c r="H402" s="28">
        <v>1.905</v>
      </c>
      <c r="I402" s="16">
        <v>8.6734</v>
      </c>
      <c r="J402" s="16">
        <f t="shared" si="4"/>
        <v>30.4137657</v>
      </c>
      <c r="K402" s="25">
        <f t="shared" si="11"/>
        <v>3548.581606</v>
      </c>
      <c r="L402" s="25">
        <f t="shared" si="6"/>
        <v>8.428757238</v>
      </c>
      <c r="M402" s="25">
        <f t="shared" si="7"/>
        <v>6556.270866</v>
      </c>
      <c r="N402" s="25">
        <f t="shared" si="9"/>
        <v>3286776.883</v>
      </c>
      <c r="O402" s="25"/>
    </row>
    <row r="403" ht="15.75" customHeight="1">
      <c r="A403" s="69">
        <v>42767.0</v>
      </c>
      <c r="B403" s="34">
        <v>54.771749</v>
      </c>
      <c r="C403" s="28">
        <f t="shared" si="1"/>
        <v>0.15</v>
      </c>
      <c r="D403" s="25">
        <f t="shared" si="2"/>
        <v>8.21576235</v>
      </c>
      <c r="E403" s="25">
        <f t="shared" si="3"/>
        <v>197.1782964</v>
      </c>
      <c r="F403" s="25">
        <f t="shared" si="12"/>
        <v>5974.425976</v>
      </c>
      <c r="G403" s="26">
        <v>13.27</v>
      </c>
      <c r="H403" s="28">
        <v>2.081</v>
      </c>
      <c r="I403" s="16">
        <v>8.6615</v>
      </c>
      <c r="J403" s="16">
        <f t="shared" si="4"/>
        <v>32.89846149</v>
      </c>
      <c r="K403" s="25">
        <f t="shared" si="11"/>
        <v>3313.929025</v>
      </c>
      <c r="L403" s="25">
        <f t="shared" si="6"/>
        <v>8.924978248</v>
      </c>
      <c r="M403" s="25">
        <f t="shared" si="7"/>
        <v>5993.541567</v>
      </c>
      <c r="N403" s="25">
        <f t="shared" si="9"/>
        <v>3292770.424</v>
      </c>
      <c r="O403" s="25"/>
    </row>
    <row r="404" ht="15.75" customHeight="1">
      <c r="A404" s="69">
        <v>42768.0</v>
      </c>
      <c r="B404" s="34">
        <v>52.50597</v>
      </c>
      <c r="C404" s="28">
        <f t="shared" si="1"/>
        <v>0.15</v>
      </c>
      <c r="D404" s="25">
        <f t="shared" si="2"/>
        <v>7.8758955</v>
      </c>
      <c r="E404" s="25">
        <f t="shared" si="3"/>
        <v>189.021492</v>
      </c>
      <c r="F404" s="25">
        <f t="shared" si="12"/>
        <v>6163.447468</v>
      </c>
      <c r="G404" s="26">
        <v>13.14</v>
      </c>
      <c r="H404" s="28">
        <v>1.986</v>
      </c>
      <c r="I404" s="16">
        <v>8.6496</v>
      </c>
      <c r="J404" s="16">
        <f t="shared" si="4"/>
        <v>30.1392135</v>
      </c>
      <c r="K404" s="25">
        <f t="shared" si="11"/>
        <v>3433.708278</v>
      </c>
      <c r="L404" s="25">
        <f t="shared" si="6"/>
        <v>8.257318766</v>
      </c>
      <c r="M404" s="25">
        <f t="shared" si="7"/>
        <v>6271.613293</v>
      </c>
      <c r="N404" s="25">
        <f t="shared" si="9"/>
        <v>3299042.038</v>
      </c>
      <c r="O404" s="25"/>
    </row>
    <row r="405" ht="15.75" customHeight="1">
      <c r="A405" s="69">
        <v>42769.0</v>
      </c>
      <c r="B405" s="34">
        <v>55.665778</v>
      </c>
      <c r="C405" s="28">
        <f t="shared" si="1"/>
        <v>0.15</v>
      </c>
      <c r="D405" s="25">
        <f t="shared" si="2"/>
        <v>8.3498667</v>
      </c>
      <c r="E405" s="25">
        <f t="shared" si="3"/>
        <v>200.3968008</v>
      </c>
      <c r="F405" s="25">
        <f t="shared" si="12"/>
        <v>6363.844268</v>
      </c>
      <c r="G405" s="26">
        <v>12.86</v>
      </c>
      <c r="H405" s="28">
        <v>1.983</v>
      </c>
      <c r="I405" s="16">
        <v>8.6377</v>
      </c>
      <c r="J405" s="16">
        <f t="shared" si="4"/>
        <v>31.94867782</v>
      </c>
      <c r="K405" s="25">
        <f t="shared" si="11"/>
        <v>3360.993101</v>
      </c>
      <c r="L405" s="25">
        <f t="shared" si="6"/>
        <v>8.943642314</v>
      </c>
      <c r="M405" s="25">
        <f t="shared" si="7"/>
        <v>6272.459909</v>
      </c>
      <c r="N405" s="25">
        <f t="shared" si="9"/>
        <v>3305314.498</v>
      </c>
      <c r="O405" s="25"/>
    </row>
    <row r="406" ht="15.75" customHeight="1">
      <c r="A406" s="69">
        <v>42770.0</v>
      </c>
      <c r="B406" s="34">
        <v>53.666411</v>
      </c>
      <c r="C406" s="28">
        <f t="shared" si="1"/>
        <v>0.15</v>
      </c>
      <c r="D406" s="25">
        <f t="shared" si="2"/>
        <v>8.04996165</v>
      </c>
      <c r="E406" s="25">
        <f t="shared" si="3"/>
        <v>193.1990796</v>
      </c>
      <c r="F406" s="25">
        <f t="shared" si="12"/>
        <v>6557.043348</v>
      </c>
      <c r="G406" s="26">
        <v>12.61</v>
      </c>
      <c r="H406" s="28">
        <v>1.994</v>
      </c>
      <c r="I406" s="16">
        <v>8.6258</v>
      </c>
      <c r="J406" s="16">
        <f t="shared" si="4"/>
        <v>31.01475328</v>
      </c>
      <c r="K406" s="25">
        <f t="shared" si="11"/>
        <v>3272.959017</v>
      </c>
      <c r="L406" s="25">
        <f t="shared" si="6"/>
        <v>8.854330833</v>
      </c>
      <c r="M406" s="25">
        <f t="shared" si="7"/>
        <v>6229.263791</v>
      </c>
      <c r="N406" s="25">
        <f t="shared" si="9"/>
        <v>3311543.761</v>
      </c>
      <c r="O406" s="25"/>
    </row>
    <row r="407" ht="15.75" customHeight="1">
      <c r="A407" s="69">
        <v>42771.0</v>
      </c>
      <c r="B407" s="34">
        <v>53.08914</v>
      </c>
      <c r="C407" s="28">
        <f t="shared" si="1"/>
        <v>0.15</v>
      </c>
      <c r="D407" s="25">
        <f t="shared" si="2"/>
        <v>7.963371</v>
      </c>
      <c r="E407" s="25">
        <f t="shared" si="3"/>
        <v>191.120904</v>
      </c>
      <c r="F407" s="25">
        <f t="shared" si="12"/>
        <v>6748.164252</v>
      </c>
      <c r="G407" s="26">
        <v>12.8</v>
      </c>
      <c r="H407" s="28">
        <v>2.069</v>
      </c>
      <c r="I407" s="16">
        <v>8.614</v>
      </c>
      <c r="J407" s="16">
        <f t="shared" si="4"/>
        <v>31.8787528</v>
      </c>
      <c r="K407" s="25">
        <f t="shared" si="11"/>
        <v>3197.463509</v>
      </c>
      <c r="L407" s="25">
        <f t="shared" si="6"/>
        <v>8.965899226</v>
      </c>
      <c r="M407" s="25">
        <f t="shared" si="7"/>
        <v>5995.244079</v>
      </c>
      <c r="N407" s="25">
        <f t="shared" si="9"/>
        <v>3317539.005</v>
      </c>
      <c r="O407" s="25"/>
    </row>
    <row r="408" ht="15.75" customHeight="1">
      <c r="A408" s="69">
        <v>42772.0</v>
      </c>
      <c r="B408" s="34">
        <v>55.74332</v>
      </c>
      <c r="C408" s="28">
        <f t="shared" si="1"/>
        <v>0.15</v>
      </c>
      <c r="D408" s="25">
        <f t="shared" si="2"/>
        <v>8.361498</v>
      </c>
      <c r="E408" s="25">
        <f t="shared" si="3"/>
        <v>200.675952</v>
      </c>
      <c r="F408" s="25">
        <f t="shared" si="12"/>
        <v>6948.840204</v>
      </c>
      <c r="G408" s="26">
        <v>12.88</v>
      </c>
      <c r="H408" s="28">
        <v>1.93</v>
      </c>
      <c r="I408" s="16">
        <v>8.6021</v>
      </c>
      <c r="J408" s="16">
        <f t="shared" si="4"/>
        <v>31.26696028</v>
      </c>
      <c r="K408" s="25">
        <f t="shared" si="11"/>
        <v>3444.405637</v>
      </c>
      <c r="L408" s="25">
        <f t="shared" si="6"/>
        <v>8.7392125</v>
      </c>
      <c r="M408" s="25">
        <f t="shared" si="7"/>
        <v>6418.14715</v>
      </c>
      <c r="N408" s="25">
        <f t="shared" si="9"/>
        <v>3323957.153</v>
      </c>
      <c r="O408" s="25"/>
    </row>
    <row r="409" ht="15.75" customHeight="1">
      <c r="A409" s="69">
        <v>42773.0</v>
      </c>
      <c r="B409" s="34">
        <v>55.89416</v>
      </c>
      <c r="C409" s="28">
        <f t="shared" si="1"/>
        <v>0.15</v>
      </c>
      <c r="D409" s="25">
        <f t="shared" si="2"/>
        <v>8.384124</v>
      </c>
      <c r="E409" s="25">
        <f t="shared" si="3"/>
        <v>201.218976</v>
      </c>
      <c r="F409" s="25">
        <f t="shared" si="12"/>
        <v>7150.05918</v>
      </c>
      <c r="G409" s="26">
        <v>12.65</v>
      </c>
      <c r="H409" s="28">
        <v>2.0</v>
      </c>
      <c r="I409" s="16">
        <v>8.5903</v>
      </c>
      <c r="J409" s="16">
        <f t="shared" si="4"/>
        <v>32.53329919</v>
      </c>
      <c r="K409" s="25">
        <f t="shared" si="11"/>
        <v>3260.01885</v>
      </c>
      <c r="L409" s="25">
        <f t="shared" si="6"/>
        <v>9.258488306</v>
      </c>
      <c r="M409" s="25">
        <f t="shared" si="7"/>
        <v>6185.016</v>
      </c>
      <c r="N409" s="25">
        <f t="shared" si="9"/>
        <v>3330142.169</v>
      </c>
      <c r="O409" s="25"/>
    </row>
    <row r="410" ht="15.75" customHeight="1">
      <c r="A410" s="69">
        <v>42774.0</v>
      </c>
      <c r="B410" s="34">
        <v>54.672633</v>
      </c>
      <c r="C410" s="28">
        <f t="shared" si="1"/>
        <v>0.15</v>
      </c>
      <c r="D410" s="25">
        <f t="shared" si="2"/>
        <v>8.20089495</v>
      </c>
      <c r="E410" s="25">
        <f t="shared" si="3"/>
        <v>196.8214788</v>
      </c>
      <c r="F410" s="25">
        <f t="shared" si="12"/>
        <v>7346.880659</v>
      </c>
      <c r="G410" s="26">
        <v>12.8</v>
      </c>
      <c r="H410" s="28">
        <v>2.063</v>
      </c>
      <c r="I410" s="16">
        <v>8.5785</v>
      </c>
      <c r="J410" s="16">
        <f t="shared" si="4"/>
        <v>32.86986125</v>
      </c>
      <c r="K410" s="25">
        <f t="shared" si="11"/>
        <v>3193.547261</v>
      </c>
      <c r="L410" s="25">
        <f t="shared" si="6"/>
        <v>9.244648475</v>
      </c>
      <c r="M410" s="25">
        <f t="shared" si="7"/>
        <v>5987.901115</v>
      </c>
      <c r="N410" s="25">
        <f t="shared" si="9"/>
        <v>3336130.07</v>
      </c>
      <c r="O410" s="25"/>
    </row>
    <row r="411" ht="15.75" customHeight="1">
      <c r="A411" s="69">
        <v>42775.0</v>
      </c>
      <c r="B411" s="34">
        <v>55.529499</v>
      </c>
      <c r="C411" s="28">
        <f t="shared" si="1"/>
        <v>0.15</v>
      </c>
      <c r="D411" s="25">
        <f t="shared" si="2"/>
        <v>8.32942485</v>
      </c>
      <c r="E411" s="25">
        <f t="shared" si="3"/>
        <v>199.9061964</v>
      </c>
      <c r="F411" s="25">
        <f t="shared" si="12"/>
        <v>7546.786855</v>
      </c>
      <c r="G411" s="26">
        <v>12.12</v>
      </c>
      <c r="H411" s="28">
        <v>1.933</v>
      </c>
      <c r="I411" s="16">
        <v>8.5668</v>
      </c>
      <c r="J411" s="16">
        <f t="shared" si="4"/>
        <v>31.32398374</v>
      </c>
      <c r="K411" s="25">
        <f t="shared" si="11"/>
        <v>3222.854092</v>
      </c>
      <c r="L411" s="25">
        <f t="shared" si="6"/>
        <v>9.304153587</v>
      </c>
      <c r="M411" s="25">
        <f t="shared" si="7"/>
        <v>6381.889291</v>
      </c>
      <c r="N411" s="25">
        <f t="shared" si="9"/>
        <v>3342511.959</v>
      </c>
      <c r="O411" s="25"/>
    </row>
    <row r="412" ht="15.75" customHeight="1">
      <c r="A412" s="69">
        <v>42776.0</v>
      </c>
      <c r="B412" s="34">
        <v>54.627294</v>
      </c>
      <c r="C412" s="28">
        <f t="shared" si="1"/>
        <v>0.15</v>
      </c>
      <c r="D412" s="25">
        <f t="shared" si="2"/>
        <v>8.1940941</v>
      </c>
      <c r="E412" s="25">
        <f t="shared" si="3"/>
        <v>196.6582584</v>
      </c>
      <c r="F412" s="25">
        <f t="shared" si="12"/>
        <v>7743.445114</v>
      </c>
      <c r="G412" s="26">
        <v>11.98</v>
      </c>
      <c r="H412" s="28">
        <v>2.0</v>
      </c>
      <c r="I412" s="16">
        <v>8.555</v>
      </c>
      <c r="J412" s="16">
        <f t="shared" si="4"/>
        <v>31.92711514</v>
      </c>
      <c r="K412" s="25">
        <f t="shared" si="11"/>
        <v>3074.667</v>
      </c>
      <c r="L412" s="25">
        <f t="shared" si="6"/>
        <v>9.594124749</v>
      </c>
      <c r="M412" s="25">
        <f t="shared" si="7"/>
        <v>6159.6</v>
      </c>
      <c r="N412" s="25">
        <f t="shared" si="9"/>
        <v>3348671.559</v>
      </c>
      <c r="O412" s="25"/>
    </row>
    <row r="413" ht="15.75" customHeight="1">
      <c r="A413" s="69">
        <v>42777.0</v>
      </c>
      <c r="B413" s="34">
        <v>57.017822</v>
      </c>
      <c r="C413" s="28">
        <f t="shared" si="1"/>
        <v>0.15</v>
      </c>
      <c r="D413" s="25">
        <f t="shared" si="2"/>
        <v>8.5526733</v>
      </c>
      <c r="E413" s="25">
        <f t="shared" si="3"/>
        <v>205.2641592</v>
      </c>
      <c r="F413" s="25">
        <f t="shared" si="12"/>
        <v>7948.709273</v>
      </c>
      <c r="G413" s="26">
        <v>12.24</v>
      </c>
      <c r="H413" s="28">
        <v>2.008</v>
      </c>
      <c r="I413" s="16">
        <v>8.5432</v>
      </c>
      <c r="J413" s="16">
        <f t="shared" si="4"/>
        <v>33.50377686</v>
      </c>
      <c r="K413" s="25">
        <f t="shared" si="11"/>
        <v>3124.564781</v>
      </c>
      <c r="L413" s="25">
        <f t="shared" si="6"/>
        <v>9.854052017</v>
      </c>
      <c r="M413" s="25">
        <f t="shared" si="7"/>
        <v>6126.59761</v>
      </c>
      <c r="N413" s="25">
        <f t="shared" si="9"/>
        <v>3354798.157</v>
      </c>
      <c r="O413" s="25"/>
    </row>
    <row r="414" ht="15.75" customHeight="1">
      <c r="A414" s="69">
        <v>42778.0</v>
      </c>
      <c r="B414" s="34">
        <v>56.075011</v>
      </c>
      <c r="C414" s="28">
        <f t="shared" si="1"/>
        <v>0.15</v>
      </c>
      <c r="D414" s="25">
        <f t="shared" si="2"/>
        <v>8.41125165</v>
      </c>
      <c r="E414" s="25">
        <f t="shared" si="3"/>
        <v>201.8700396</v>
      </c>
      <c r="F414" s="25">
        <f t="shared" si="12"/>
        <v>8150.579312</v>
      </c>
      <c r="G414" s="26">
        <v>12.33</v>
      </c>
      <c r="H414" s="28">
        <v>2.028</v>
      </c>
      <c r="I414" s="16">
        <v>8.5315</v>
      </c>
      <c r="J414" s="16">
        <f t="shared" si="4"/>
        <v>33.32360145</v>
      </c>
      <c r="K414" s="25">
        <f t="shared" si="11"/>
        <v>3112.230621</v>
      </c>
      <c r="L414" s="25">
        <f t="shared" si="6"/>
        <v>9.729518672</v>
      </c>
      <c r="M414" s="25">
        <f t="shared" si="7"/>
        <v>6057.869822</v>
      </c>
      <c r="N414" s="25">
        <f t="shared" si="9"/>
        <v>3360856.026</v>
      </c>
      <c r="O414" s="25"/>
    </row>
    <row r="415" ht="15.75" customHeight="1">
      <c r="A415" s="69">
        <v>42779.0</v>
      </c>
      <c r="B415" s="34">
        <v>52.314873</v>
      </c>
      <c r="C415" s="28">
        <f t="shared" si="1"/>
        <v>0.15</v>
      </c>
      <c r="D415" s="25">
        <f t="shared" si="2"/>
        <v>7.84723095</v>
      </c>
      <c r="E415" s="25">
        <f t="shared" si="3"/>
        <v>188.3335428</v>
      </c>
      <c r="F415" s="25">
        <f t="shared" si="12"/>
        <v>8338.912855</v>
      </c>
      <c r="G415" s="26">
        <v>12.2</v>
      </c>
      <c r="H415" s="28">
        <v>2.011</v>
      </c>
      <c r="I415" s="16">
        <v>8.5198</v>
      </c>
      <c r="J415" s="16">
        <f t="shared" si="4"/>
        <v>30.87079791</v>
      </c>
      <c r="K415" s="25">
        <f t="shared" si="11"/>
        <v>3101.190254</v>
      </c>
      <c r="L415" s="25">
        <f t="shared" si="6"/>
        <v>9.109415776</v>
      </c>
      <c r="M415" s="25">
        <f t="shared" si="7"/>
        <v>6100.702138</v>
      </c>
      <c r="N415" s="25">
        <f t="shared" si="9"/>
        <v>3366956.729</v>
      </c>
      <c r="O415" s="25"/>
    </row>
    <row r="416" ht="15.75" customHeight="1">
      <c r="A416" s="69">
        <v>42780.0</v>
      </c>
      <c r="B416" s="34">
        <v>55.231694</v>
      </c>
      <c r="C416" s="28">
        <f t="shared" si="1"/>
        <v>0.15</v>
      </c>
      <c r="D416" s="25">
        <f t="shared" si="2"/>
        <v>8.2847541</v>
      </c>
      <c r="E416" s="25">
        <f t="shared" si="3"/>
        <v>198.8340984</v>
      </c>
      <c r="F416" s="25">
        <f t="shared" si="12"/>
        <v>8537.746954</v>
      </c>
      <c r="G416" s="26">
        <v>12.99</v>
      </c>
      <c r="H416" s="28">
        <v>1.973</v>
      </c>
      <c r="I416" s="16">
        <v>8.5081</v>
      </c>
      <c r="J416" s="16">
        <f t="shared" si="4"/>
        <v>32.02011385</v>
      </c>
      <c r="K416" s="25">
        <f t="shared" si="11"/>
        <v>3360.979797</v>
      </c>
      <c r="L416" s="25">
        <f t="shared" si="6"/>
        <v>8.873934555</v>
      </c>
      <c r="M416" s="25">
        <f t="shared" si="7"/>
        <v>6209.662443</v>
      </c>
      <c r="N416" s="25">
        <f t="shared" si="9"/>
        <v>3373166.391</v>
      </c>
      <c r="O416" s="25"/>
    </row>
    <row r="417" ht="15.75" customHeight="1">
      <c r="A417" s="69">
        <v>42781.0</v>
      </c>
      <c r="B417" s="34">
        <v>55.623723</v>
      </c>
      <c r="C417" s="28">
        <f t="shared" si="1"/>
        <v>0.15</v>
      </c>
      <c r="D417" s="25">
        <f t="shared" si="2"/>
        <v>8.34355845</v>
      </c>
      <c r="E417" s="25">
        <f t="shared" si="3"/>
        <v>200.2454028</v>
      </c>
      <c r="F417" s="25">
        <f t="shared" si="12"/>
        <v>8737.992356</v>
      </c>
      <c r="G417" s="26">
        <v>13.62</v>
      </c>
      <c r="H417" s="28">
        <v>2.048</v>
      </c>
      <c r="I417" s="16">
        <v>8.4964</v>
      </c>
      <c r="J417" s="16">
        <f t="shared" si="4"/>
        <v>33.51930956</v>
      </c>
      <c r="K417" s="25">
        <f t="shared" si="11"/>
        <v>3390.262734</v>
      </c>
      <c r="L417" s="25">
        <f t="shared" si="6"/>
        <v>8.8597294</v>
      </c>
      <c r="M417" s="25">
        <f t="shared" si="7"/>
        <v>5974.03125</v>
      </c>
      <c r="N417" s="25">
        <f t="shared" si="9"/>
        <v>3379140.422</v>
      </c>
      <c r="O417" s="25"/>
    </row>
    <row r="418" ht="15.75" customHeight="1">
      <c r="A418" s="69">
        <v>42782.0</v>
      </c>
      <c r="B418" s="34">
        <v>53.316757</v>
      </c>
      <c r="C418" s="28">
        <f t="shared" si="1"/>
        <v>0.15</v>
      </c>
      <c r="D418" s="25">
        <f t="shared" si="2"/>
        <v>7.99751355</v>
      </c>
      <c r="E418" s="25">
        <f t="shared" si="3"/>
        <v>191.9403252</v>
      </c>
      <c r="F418" s="25">
        <f t="shared" si="12"/>
        <v>8929.932682</v>
      </c>
      <c r="G418" s="26">
        <v>13.1</v>
      </c>
      <c r="H418" s="28">
        <v>1.989</v>
      </c>
      <c r="I418" s="16">
        <v>8.4847</v>
      </c>
      <c r="J418" s="16">
        <f t="shared" si="4"/>
        <v>31.24654663</v>
      </c>
      <c r="K418" s="25">
        <f t="shared" si="11"/>
        <v>3352.928205</v>
      </c>
      <c r="L418" s="25">
        <f t="shared" si="6"/>
        <v>8.586837242</v>
      </c>
      <c r="M418" s="25">
        <f t="shared" si="7"/>
        <v>6142.769231</v>
      </c>
      <c r="N418" s="25">
        <f t="shared" si="9"/>
        <v>3385283.191</v>
      </c>
      <c r="O418" s="25"/>
    </row>
    <row r="419" ht="15.75" customHeight="1">
      <c r="A419" s="69">
        <v>42783.0</v>
      </c>
      <c r="B419" s="34">
        <v>58.598929</v>
      </c>
      <c r="C419" s="28">
        <f t="shared" si="1"/>
        <v>0.15</v>
      </c>
      <c r="D419" s="25">
        <f t="shared" si="2"/>
        <v>8.78983935</v>
      </c>
      <c r="E419" s="25">
        <f t="shared" si="3"/>
        <v>210.9561444</v>
      </c>
      <c r="F419" s="25">
        <f t="shared" si="12"/>
        <v>9140.888826</v>
      </c>
      <c r="G419" s="26">
        <v>13.3</v>
      </c>
      <c r="H419" s="28">
        <v>1.943</v>
      </c>
      <c r="I419" s="16">
        <v>8.4731</v>
      </c>
      <c r="J419" s="16">
        <f t="shared" si="4"/>
        <v>33.59387917</v>
      </c>
      <c r="K419" s="25">
        <f t="shared" si="11"/>
        <v>3479.945342</v>
      </c>
      <c r="L419" s="25">
        <f t="shared" si="6"/>
        <v>9.093080077</v>
      </c>
      <c r="M419" s="25">
        <f t="shared" si="7"/>
        <v>6279.600618</v>
      </c>
      <c r="N419" s="25">
        <f t="shared" si="9"/>
        <v>3391562.792</v>
      </c>
      <c r="O419" s="25"/>
    </row>
    <row r="420" ht="15.75" customHeight="1">
      <c r="A420" s="69">
        <v>42784.0</v>
      </c>
      <c r="B420" s="34">
        <v>63.846615</v>
      </c>
      <c r="C420" s="28">
        <f t="shared" si="1"/>
        <v>0.15</v>
      </c>
      <c r="D420" s="25">
        <f t="shared" si="2"/>
        <v>9.57699225</v>
      </c>
      <c r="E420" s="25">
        <f t="shared" si="3"/>
        <v>229.847814</v>
      </c>
      <c r="F420" s="25">
        <f t="shared" si="12"/>
        <v>9370.73664</v>
      </c>
      <c r="G420" s="26">
        <v>13.36</v>
      </c>
      <c r="H420" s="28">
        <v>1.925</v>
      </c>
      <c r="I420" s="16">
        <v>8.4614</v>
      </c>
      <c r="J420" s="16">
        <f t="shared" si="4"/>
        <v>36.3133565</v>
      </c>
      <c r="K420" s="25">
        <f t="shared" si="11"/>
        <v>3523.458826</v>
      </c>
      <c r="L420" s="25">
        <f t="shared" si="6"/>
        <v>9.785036183</v>
      </c>
      <c r="M420" s="25">
        <f t="shared" si="7"/>
        <v>6329.566753</v>
      </c>
      <c r="N420" s="25">
        <f t="shared" si="9"/>
        <v>3397892.359</v>
      </c>
      <c r="O420" s="25"/>
    </row>
    <row r="421" ht="15.75" customHeight="1">
      <c r="A421" s="69">
        <v>42785.0</v>
      </c>
      <c r="B421" s="34">
        <v>58.338933</v>
      </c>
      <c r="C421" s="28">
        <f t="shared" si="1"/>
        <v>0.15</v>
      </c>
      <c r="D421" s="25">
        <f t="shared" si="2"/>
        <v>8.75083995</v>
      </c>
      <c r="E421" s="25">
        <f t="shared" si="3"/>
        <v>210.0201588</v>
      </c>
      <c r="F421" s="25">
        <f t="shared" si="12"/>
        <v>9580.756799</v>
      </c>
      <c r="G421" s="26">
        <v>12.99</v>
      </c>
      <c r="H421" s="28">
        <v>2.102</v>
      </c>
      <c r="I421" s="16">
        <v>8.4498</v>
      </c>
      <c r="J421" s="16">
        <f t="shared" si="4"/>
        <v>36.28146144</v>
      </c>
      <c r="K421" s="25">
        <f t="shared" si="11"/>
        <v>3133.09901</v>
      </c>
      <c r="L421" s="25">
        <f t="shared" si="6"/>
        <v>10.05490848</v>
      </c>
      <c r="M421" s="25">
        <f t="shared" si="7"/>
        <v>5788.635585</v>
      </c>
      <c r="N421" s="25">
        <f t="shared" si="9"/>
        <v>3403680.994</v>
      </c>
      <c r="O421" s="25"/>
    </row>
    <row r="422" ht="15.75" customHeight="1">
      <c r="A422" s="69">
        <v>42786.0</v>
      </c>
      <c r="B422" s="34">
        <v>57.352324</v>
      </c>
      <c r="C422" s="28">
        <f t="shared" si="1"/>
        <v>0.15</v>
      </c>
      <c r="D422" s="25">
        <f t="shared" si="2"/>
        <v>8.6028486</v>
      </c>
      <c r="E422" s="25">
        <f t="shared" si="3"/>
        <v>206.4683664</v>
      </c>
      <c r="F422" s="25">
        <f t="shared" si="12"/>
        <v>9787.225165</v>
      </c>
      <c r="G422" s="26">
        <v>12.22</v>
      </c>
      <c r="H422" s="28">
        <v>1.973</v>
      </c>
      <c r="I422" s="16">
        <v>8.4382</v>
      </c>
      <c r="J422" s="16">
        <f t="shared" si="4"/>
        <v>33.52496245</v>
      </c>
      <c r="K422" s="25">
        <f t="shared" si="11"/>
        <v>3135.777111</v>
      </c>
      <c r="L422" s="25">
        <f t="shared" si="6"/>
        <v>9.876421016</v>
      </c>
      <c r="M422" s="25">
        <f t="shared" si="7"/>
        <v>6158.645717</v>
      </c>
      <c r="N422" s="25">
        <f t="shared" si="9"/>
        <v>3409839.64</v>
      </c>
      <c r="O422" s="25"/>
    </row>
    <row r="423" ht="15.75" customHeight="1">
      <c r="A423" s="69">
        <v>42787.0</v>
      </c>
      <c r="B423" s="34">
        <v>58.782636</v>
      </c>
      <c r="C423" s="28">
        <f t="shared" si="1"/>
        <v>0.15</v>
      </c>
      <c r="D423" s="25">
        <f t="shared" si="2"/>
        <v>8.8173954</v>
      </c>
      <c r="E423" s="25">
        <f t="shared" si="3"/>
        <v>211.6174896</v>
      </c>
      <c r="F423" s="25">
        <f t="shared" si="12"/>
        <v>9998.842655</v>
      </c>
      <c r="G423" s="26">
        <v>12.34</v>
      </c>
      <c r="H423" s="28">
        <v>2.02</v>
      </c>
      <c r="I423" s="16">
        <v>8.4266</v>
      </c>
      <c r="J423" s="16">
        <f t="shared" si="4"/>
        <v>35.22800558</v>
      </c>
      <c r="K423" s="25">
        <f t="shared" si="11"/>
        <v>3088.640911</v>
      </c>
      <c r="L423" s="25">
        <f t="shared" si="6"/>
        <v>10.27721394</v>
      </c>
      <c r="M423" s="25">
        <f t="shared" si="7"/>
        <v>6007.081188</v>
      </c>
      <c r="N423" s="25">
        <f t="shared" si="9"/>
        <v>3415846.721</v>
      </c>
      <c r="O423" s="25"/>
    </row>
    <row r="424" ht="15.75" customHeight="1">
      <c r="A424" s="69">
        <v>42788.0</v>
      </c>
      <c r="B424" s="34">
        <v>63.092389</v>
      </c>
      <c r="C424" s="28">
        <f t="shared" si="1"/>
        <v>0.15</v>
      </c>
      <c r="D424" s="25">
        <f t="shared" si="2"/>
        <v>9.46385835</v>
      </c>
      <c r="E424" s="25">
        <f t="shared" si="3"/>
        <v>227.1326004</v>
      </c>
      <c r="F424" s="25">
        <f t="shared" si="12"/>
        <v>10225.97526</v>
      </c>
      <c r="G424" s="26">
        <v>12.77</v>
      </c>
      <c r="H424" s="28">
        <v>1.935</v>
      </c>
      <c r="I424" s="16">
        <v>8.4151</v>
      </c>
      <c r="J424" s="16">
        <f t="shared" si="4"/>
        <v>36.26925786</v>
      </c>
      <c r="K424" s="25">
        <f t="shared" si="11"/>
        <v>3332.118667</v>
      </c>
      <c r="L424" s="25">
        <f t="shared" si="6"/>
        <v>10.2246929</v>
      </c>
      <c r="M424" s="25">
        <f t="shared" si="7"/>
        <v>6262.4</v>
      </c>
      <c r="N424" s="25">
        <f t="shared" si="9"/>
        <v>3422109.121</v>
      </c>
      <c r="O424" s="25"/>
    </row>
    <row r="425" ht="15.75" customHeight="1">
      <c r="A425" s="69">
        <v>42789.0</v>
      </c>
      <c r="B425" s="34">
        <v>61.94701</v>
      </c>
      <c r="C425" s="28">
        <f t="shared" si="1"/>
        <v>0.15</v>
      </c>
      <c r="D425" s="25">
        <f t="shared" si="2"/>
        <v>9.2920515</v>
      </c>
      <c r="E425" s="25">
        <f t="shared" si="3"/>
        <v>223.009236</v>
      </c>
      <c r="F425" s="25">
        <f t="shared" si="12"/>
        <v>10448.98449</v>
      </c>
      <c r="G425" s="26">
        <v>12.87</v>
      </c>
      <c r="H425" s="28">
        <v>1.965</v>
      </c>
      <c r="I425" s="16">
        <v>8.4035</v>
      </c>
      <c r="J425" s="16">
        <f t="shared" si="4"/>
        <v>36.2128502</v>
      </c>
      <c r="K425" s="25">
        <f t="shared" si="11"/>
        <v>3302.383053</v>
      </c>
      <c r="L425" s="25">
        <f t="shared" si="6"/>
        <v>10.12946859</v>
      </c>
      <c r="M425" s="25">
        <f t="shared" si="7"/>
        <v>6158.290076</v>
      </c>
      <c r="N425" s="25">
        <f t="shared" si="9"/>
        <v>3428267.411</v>
      </c>
      <c r="O425" s="25"/>
    </row>
    <row r="426" ht="15.75" customHeight="1">
      <c r="A426" s="69">
        <v>42790.0</v>
      </c>
      <c r="B426" s="34">
        <v>64.839145</v>
      </c>
      <c r="C426" s="28">
        <f t="shared" si="1"/>
        <v>0.15</v>
      </c>
      <c r="D426" s="25">
        <f t="shared" si="2"/>
        <v>9.72587175</v>
      </c>
      <c r="E426" s="25">
        <f t="shared" si="3"/>
        <v>233.420922</v>
      </c>
      <c r="F426" s="25">
        <f t="shared" si="12"/>
        <v>10682.40541</v>
      </c>
      <c r="G426" s="26">
        <v>11.92</v>
      </c>
      <c r="H426" s="28">
        <v>1.994</v>
      </c>
      <c r="I426" s="16">
        <v>8.392</v>
      </c>
      <c r="J426" s="16">
        <f t="shared" si="4"/>
        <v>38.51562653</v>
      </c>
      <c r="K426" s="25">
        <f t="shared" si="11"/>
        <v>3010.009228</v>
      </c>
      <c r="L426" s="25">
        <f t="shared" si="6"/>
        <v>11.6322362</v>
      </c>
      <c r="M426" s="25">
        <f t="shared" si="7"/>
        <v>6060.421264</v>
      </c>
      <c r="N426" s="25">
        <f t="shared" si="9"/>
        <v>3434327.833</v>
      </c>
      <c r="O426" s="25"/>
    </row>
    <row r="427" ht="15.75" customHeight="1">
      <c r="A427" s="69">
        <v>42791.0</v>
      </c>
      <c r="B427" s="34">
        <v>54.666612</v>
      </c>
      <c r="C427" s="28">
        <f t="shared" si="1"/>
        <v>0.15</v>
      </c>
      <c r="D427" s="25">
        <f t="shared" si="2"/>
        <v>8.1999918</v>
      </c>
      <c r="E427" s="25">
        <f t="shared" si="3"/>
        <v>196.7998032</v>
      </c>
      <c r="F427" s="25">
        <f t="shared" si="12"/>
        <v>10879.20522</v>
      </c>
      <c r="G427" s="26">
        <v>11.85</v>
      </c>
      <c r="H427" s="28">
        <v>2.261</v>
      </c>
      <c r="I427" s="16">
        <v>8.3804</v>
      </c>
      <c r="J427" s="16">
        <f t="shared" si="4"/>
        <v>36.87210925</v>
      </c>
      <c r="K427" s="25">
        <f t="shared" si="11"/>
        <v>2635.322601</v>
      </c>
      <c r="L427" s="25">
        <f t="shared" si="6"/>
        <v>11.20165344</v>
      </c>
      <c r="M427" s="25">
        <f t="shared" si="7"/>
        <v>5337.362229</v>
      </c>
      <c r="N427" s="25">
        <f t="shared" si="9"/>
        <v>3439665.195</v>
      </c>
      <c r="O427" s="25"/>
    </row>
    <row r="428" ht="15.75" customHeight="1">
      <c r="A428" s="69">
        <v>42792.0</v>
      </c>
      <c r="B428" s="34">
        <v>57.247071</v>
      </c>
      <c r="C428" s="28">
        <f t="shared" si="1"/>
        <v>0.15</v>
      </c>
      <c r="D428" s="25">
        <f t="shared" si="2"/>
        <v>8.58706065</v>
      </c>
      <c r="E428" s="25">
        <f t="shared" si="3"/>
        <v>206.0894556</v>
      </c>
      <c r="F428" s="25">
        <f t="shared" si="12"/>
        <v>11085.29467</v>
      </c>
      <c r="G428" s="26">
        <v>11.89</v>
      </c>
      <c r="H428" s="28">
        <v>1.943</v>
      </c>
      <c r="I428" s="16">
        <v>8.3689</v>
      </c>
      <c r="J428" s="16">
        <f t="shared" si="4"/>
        <v>33.2275027</v>
      </c>
      <c r="K428" s="25">
        <f t="shared" si="11"/>
        <v>3072.760299</v>
      </c>
      <c r="L428" s="25">
        <f t="shared" si="6"/>
        <v>10.0604718</v>
      </c>
      <c r="M428" s="25">
        <f t="shared" si="7"/>
        <v>6202.375708</v>
      </c>
      <c r="N428" s="25">
        <f t="shared" si="9"/>
        <v>3445867.571</v>
      </c>
      <c r="O428" s="25"/>
    </row>
    <row r="429" ht="15.75" customHeight="1">
      <c r="A429" s="69">
        <v>42793.0</v>
      </c>
      <c r="B429" s="34">
        <v>62.855513</v>
      </c>
      <c r="C429" s="28">
        <f t="shared" si="1"/>
        <v>0.15</v>
      </c>
      <c r="D429" s="25">
        <f t="shared" si="2"/>
        <v>9.42832695</v>
      </c>
      <c r="E429" s="25">
        <f t="shared" si="3"/>
        <v>226.2798468</v>
      </c>
      <c r="F429" s="25">
        <f t="shared" si="12"/>
        <v>11311.57452</v>
      </c>
      <c r="G429" s="26">
        <v>11.96</v>
      </c>
      <c r="H429" s="28">
        <v>1.86</v>
      </c>
      <c r="I429" s="16">
        <v>8.3574</v>
      </c>
      <c r="J429" s="16">
        <f t="shared" si="4"/>
        <v>34.97237603</v>
      </c>
      <c r="K429" s="25">
        <f t="shared" si="11"/>
        <v>3224.338839</v>
      </c>
      <c r="L429" s="25">
        <f t="shared" si="6"/>
        <v>10.52680215</v>
      </c>
      <c r="M429" s="25">
        <f t="shared" si="7"/>
        <v>6470.245161</v>
      </c>
      <c r="N429" s="25">
        <f t="shared" si="9"/>
        <v>3452337.816</v>
      </c>
      <c r="O429" s="25"/>
    </row>
    <row r="430" ht="15.75" customHeight="1">
      <c r="A430" s="69">
        <v>42794.0</v>
      </c>
      <c r="B430" s="34">
        <v>60.032926</v>
      </c>
      <c r="C430" s="28">
        <f t="shared" si="1"/>
        <v>0.15</v>
      </c>
      <c r="D430" s="25">
        <f t="shared" si="2"/>
        <v>9.0049389</v>
      </c>
      <c r="E430" s="25">
        <f t="shared" si="3"/>
        <v>216.1185336</v>
      </c>
      <c r="F430" s="25">
        <f t="shared" si="12"/>
        <v>11527.69305</v>
      </c>
      <c r="G430" s="26">
        <v>12.28</v>
      </c>
      <c r="H430" s="28">
        <v>2.048</v>
      </c>
      <c r="I430" s="16">
        <v>8.346</v>
      </c>
      <c r="J430" s="16">
        <f t="shared" si="4"/>
        <v>36.82825079</v>
      </c>
      <c r="K430" s="25">
        <f t="shared" si="11"/>
        <v>3002.603906</v>
      </c>
      <c r="L430" s="25">
        <f t="shared" si="6"/>
        <v>10.79655561</v>
      </c>
      <c r="M430" s="25">
        <f t="shared" si="7"/>
        <v>5868.28125</v>
      </c>
      <c r="N430" s="25">
        <f t="shared" si="9"/>
        <v>3458206.097</v>
      </c>
      <c r="O430" s="25"/>
    </row>
    <row r="431" ht="15.75" customHeight="1">
      <c r="A431" s="69">
        <v>42795.0</v>
      </c>
      <c r="B431" s="34">
        <v>54.379255</v>
      </c>
      <c r="C431" s="28">
        <f t="shared" si="1"/>
        <v>0.15</v>
      </c>
      <c r="D431" s="25">
        <f t="shared" si="2"/>
        <v>8.15688825</v>
      </c>
      <c r="E431" s="25">
        <f t="shared" si="3"/>
        <v>195.765318</v>
      </c>
      <c r="F431" s="25">
        <f t="shared" si="12"/>
        <v>11723.45837</v>
      </c>
      <c r="G431" s="26">
        <v>12.33</v>
      </c>
      <c r="H431" s="28">
        <v>2.169</v>
      </c>
      <c r="I431" s="16">
        <v>8.3345</v>
      </c>
      <c r="J431" s="16">
        <f t="shared" si="4"/>
        <v>35.37962808</v>
      </c>
      <c r="K431" s="25">
        <f t="shared" si="11"/>
        <v>2842.721577</v>
      </c>
      <c r="L431" s="25">
        <f t="shared" si="6"/>
        <v>10.32981842</v>
      </c>
      <c r="M431" s="25">
        <f t="shared" si="7"/>
        <v>5533.278008</v>
      </c>
      <c r="N431" s="25">
        <f t="shared" si="9"/>
        <v>3463739.375</v>
      </c>
      <c r="O431" s="25"/>
    </row>
    <row r="432" ht="15.75" customHeight="1">
      <c r="A432" s="69">
        <v>42796.0</v>
      </c>
      <c r="B432" s="34">
        <v>54.534149</v>
      </c>
      <c r="C432" s="28">
        <f t="shared" si="1"/>
        <v>0.15</v>
      </c>
      <c r="D432" s="25">
        <f t="shared" si="2"/>
        <v>8.18012235</v>
      </c>
      <c r="E432" s="25">
        <f t="shared" si="3"/>
        <v>196.3229364</v>
      </c>
      <c r="F432" s="25">
        <f t="shared" si="12"/>
        <v>11919.78131</v>
      </c>
      <c r="G432" s="26">
        <v>13.11</v>
      </c>
      <c r="H432" s="28">
        <v>1.967</v>
      </c>
      <c r="I432" s="16">
        <v>8.3231</v>
      </c>
      <c r="J432" s="16">
        <f t="shared" si="4"/>
        <v>32.22016769</v>
      </c>
      <c r="K432" s="25">
        <f t="shared" si="11"/>
        <v>3328.393726</v>
      </c>
      <c r="L432" s="25">
        <f t="shared" si="6"/>
        <v>8.847643302</v>
      </c>
      <c r="M432" s="25">
        <f t="shared" si="7"/>
        <v>6093.169293</v>
      </c>
      <c r="N432" s="25">
        <f t="shared" si="9"/>
        <v>3469832.544</v>
      </c>
      <c r="O432" s="25"/>
    </row>
    <row r="433" ht="15.75" customHeight="1">
      <c r="A433" s="69">
        <v>42797.0</v>
      </c>
      <c r="B433" s="34">
        <v>55.665669</v>
      </c>
      <c r="C433" s="28">
        <f t="shared" si="1"/>
        <v>0.15</v>
      </c>
      <c r="D433" s="25">
        <f t="shared" si="2"/>
        <v>8.34985035</v>
      </c>
      <c r="E433" s="25">
        <f t="shared" si="3"/>
        <v>200.3964084</v>
      </c>
      <c r="F433" s="25">
        <f t="shared" si="12"/>
        <v>12120.17772</v>
      </c>
      <c r="G433" s="26">
        <v>13.91</v>
      </c>
      <c r="H433" s="28">
        <v>1.994</v>
      </c>
      <c r="I433" s="16">
        <v>8.3116</v>
      </c>
      <c r="J433" s="16">
        <f t="shared" si="4"/>
        <v>33.3862746</v>
      </c>
      <c r="K433" s="25">
        <f t="shared" si="11"/>
        <v>3478.867282</v>
      </c>
      <c r="L433" s="25">
        <f t="shared" si="6"/>
        <v>8.640588682</v>
      </c>
      <c r="M433" s="25">
        <f t="shared" si="7"/>
        <v>6002.359077</v>
      </c>
      <c r="N433" s="25">
        <f t="shared" si="9"/>
        <v>3475834.903</v>
      </c>
      <c r="O433" s="25"/>
    </row>
    <row r="434" ht="15.75" customHeight="1">
      <c r="A434" s="69">
        <v>42798.0</v>
      </c>
      <c r="B434" s="34">
        <v>52.479045</v>
      </c>
      <c r="C434" s="28">
        <f t="shared" si="1"/>
        <v>0.15</v>
      </c>
      <c r="D434" s="25">
        <f t="shared" si="2"/>
        <v>7.87185675</v>
      </c>
      <c r="E434" s="25">
        <f t="shared" si="3"/>
        <v>188.924562</v>
      </c>
      <c r="F434" s="25">
        <f t="shared" si="12"/>
        <v>12309.10228</v>
      </c>
      <c r="G434" s="26">
        <v>13.67</v>
      </c>
      <c r="H434" s="28">
        <v>2.087</v>
      </c>
      <c r="I434" s="16">
        <v>8.3002</v>
      </c>
      <c r="J434" s="16">
        <f t="shared" si="4"/>
        <v>32.98829152</v>
      </c>
      <c r="K434" s="25">
        <f t="shared" si="11"/>
        <v>3262.014394</v>
      </c>
      <c r="L434" s="25">
        <f t="shared" si="6"/>
        <v>8.687479845</v>
      </c>
      <c r="M434" s="25">
        <f t="shared" si="7"/>
        <v>5727.018687</v>
      </c>
      <c r="N434" s="25">
        <f t="shared" si="9"/>
        <v>3481561.922</v>
      </c>
      <c r="O434" s="25"/>
    </row>
    <row r="435" ht="15.75" customHeight="1">
      <c r="A435" s="69">
        <v>42799.0</v>
      </c>
      <c r="B435" s="34">
        <v>50.998769</v>
      </c>
      <c r="C435" s="28">
        <f t="shared" si="1"/>
        <v>0.15</v>
      </c>
      <c r="D435" s="25">
        <f t="shared" si="2"/>
        <v>7.64981535</v>
      </c>
      <c r="E435" s="25">
        <f t="shared" si="3"/>
        <v>183.5955684</v>
      </c>
      <c r="F435" s="25">
        <f t="shared" si="12"/>
        <v>12492.69785</v>
      </c>
      <c r="G435" s="26">
        <v>15.18</v>
      </c>
      <c r="H435" s="28">
        <v>2.028</v>
      </c>
      <c r="I435" s="16">
        <v>8.2888</v>
      </c>
      <c r="J435" s="16">
        <f t="shared" si="4"/>
        <v>31.19435369</v>
      </c>
      <c r="K435" s="25">
        <f t="shared" si="11"/>
        <v>3722.603077</v>
      </c>
      <c r="L435" s="25">
        <f t="shared" si="6"/>
        <v>7.397870439</v>
      </c>
      <c r="M435" s="25">
        <f t="shared" si="7"/>
        <v>5885.538462</v>
      </c>
      <c r="N435" s="25">
        <f t="shared" si="9"/>
        <v>3487447.461</v>
      </c>
      <c r="O435" s="25"/>
    </row>
    <row r="436" ht="15.75" customHeight="1">
      <c r="A436" s="69">
        <v>42800.0</v>
      </c>
      <c r="B436" s="34">
        <v>53.546722</v>
      </c>
      <c r="C436" s="28">
        <f t="shared" si="1"/>
        <v>0.15</v>
      </c>
      <c r="D436" s="25">
        <f t="shared" si="2"/>
        <v>8.0320083</v>
      </c>
      <c r="E436" s="25">
        <f t="shared" si="3"/>
        <v>192.7681992</v>
      </c>
      <c r="F436" s="25">
        <f t="shared" si="12"/>
        <v>12685.46604</v>
      </c>
      <c r="G436" s="26">
        <v>15.41</v>
      </c>
      <c r="H436" s="28">
        <v>1.915</v>
      </c>
      <c r="I436" s="16">
        <v>8.2774</v>
      </c>
      <c r="J436" s="16">
        <f t="shared" si="4"/>
        <v>30.97046555</v>
      </c>
      <c r="K436" s="25">
        <f t="shared" si="11"/>
        <v>3996.492971</v>
      </c>
      <c r="L436" s="25">
        <f t="shared" si="6"/>
        <v>7.235150941</v>
      </c>
      <c r="M436" s="25">
        <f t="shared" si="7"/>
        <v>6224.259008</v>
      </c>
      <c r="N436" s="25">
        <f t="shared" si="9"/>
        <v>3493671.72</v>
      </c>
      <c r="O436" s="25"/>
    </row>
    <row r="437" ht="15.75" customHeight="1">
      <c r="A437" s="69">
        <v>42801.0</v>
      </c>
      <c r="B437" s="34">
        <v>55.581057</v>
      </c>
      <c r="C437" s="28">
        <f t="shared" si="1"/>
        <v>0.15</v>
      </c>
      <c r="D437" s="25">
        <f t="shared" si="2"/>
        <v>8.33715855</v>
      </c>
      <c r="E437" s="25">
        <f t="shared" si="3"/>
        <v>200.0918052</v>
      </c>
      <c r="F437" s="25">
        <f t="shared" si="12"/>
        <v>12885.55785</v>
      </c>
      <c r="G437" s="26">
        <v>13.53</v>
      </c>
      <c r="H437" s="28">
        <v>1.962</v>
      </c>
      <c r="I437" s="16">
        <v>8.2661</v>
      </c>
      <c r="J437" s="16">
        <f t="shared" si="4"/>
        <v>32.98110168</v>
      </c>
      <c r="K437" s="25">
        <f t="shared" si="11"/>
        <v>3420.19367</v>
      </c>
      <c r="L437" s="25">
        <f t="shared" si="6"/>
        <v>8.775459427</v>
      </c>
      <c r="M437" s="25">
        <f t="shared" si="7"/>
        <v>6066.862385</v>
      </c>
      <c r="N437" s="25">
        <f t="shared" si="9"/>
        <v>3499738.582</v>
      </c>
      <c r="O437" s="25"/>
    </row>
    <row r="438" ht="15.75" customHeight="1">
      <c r="A438" s="69">
        <v>42802.0</v>
      </c>
      <c r="B438" s="34">
        <v>55.54673</v>
      </c>
      <c r="C438" s="28">
        <f t="shared" si="1"/>
        <v>0.15</v>
      </c>
      <c r="D438" s="25">
        <f t="shared" si="2"/>
        <v>8.3320095</v>
      </c>
      <c r="E438" s="25">
        <f t="shared" si="3"/>
        <v>199.968228</v>
      </c>
      <c r="F438" s="25">
        <f t="shared" si="12"/>
        <v>13085.52608</v>
      </c>
      <c r="G438" s="26">
        <v>12.47</v>
      </c>
      <c r="H438" s="28">
        <v>2.048</v>
      </c>
      <c r="I438" s="16">
        <v>8.2547</v>
      </c>
      <c r="J438" s="16">
        <f t="shared" si="4"/>
        <v>34.45300951</v>
      </c>
      <c r="K438" s="25">
        <f t="shared" si="11"/>
        <v>3015.706318</v>
      </c>
      <c r="L438" s="25">
        <f t="shared" si="6"/>
        <v>9.94633795</v>
      </c>
      <c r="M438" s="25">
        <f t="shared" si="7"/>
        <v>5804.085938</v>
      </c>
      <c r="N438" s="25">
        <f t="shared" si="9"/>
        <v>3505542.668</v>
      </c>
      <c r="O438" s="25"/>
    </row>
    <row r="439" ht="15.75" customHeight="1">
      <c r="A439" s="69">
        <v>42803.0</v>
      </c>
      <c r="B439" s="34">
        <v>53.538361</v>
      </c>
      <c r="C439" s="28">
        <f t="shared" si="1"/>
        <v>0.15</v>
      </c>
      <c r="D439" s="25">
        <f t="shared" si="2"/>
        <v>8.03075415</v>
      </c>
      <c r="E439" s="25">
        <f t="shared" si="3"/>
        <v>192.7380996</v>
      </c>
      <c r="F439" s="25">
        <f t="shared" si="12"/>
        <v>13278.26418</v>
      </c>
      <c r="G439" s="26">
        <v>13.03</v>
      </c>
      <c r="H439" s="28">
        <v>2.057</v>
      </c>
      <c r="I439" s="16">
        <v>8.2434</v>
      </c>
      <c r="J439" s="16">
        <f t="shared" si="4"/>
        <v>33.39896419</v>
      </c>
      <c r="K439" s="25">
        <f t="shared" si="11"/>
        <v>3133.053048</v>
      </c>
      <c r="L439" s="25">
        <f t="shared" si="6"/>
        <v>9.227649355</v>
      </c>
      <c r="M439" s="25">
        <f t="shared" si="7"/>
        <v>5770.780749</v>
      </c>
      <c r="N439" s="25">
        <f t="shared" si="9"/>
        <v>3511313.449</v>
      </c>
      <c r="O439" s="25"/>
    </row>
    <row r="440" ht="15.75" customHeight="1">
      <c r="A440" s="69">
        <v>42804.0</v>
      </c>
      <c r="B440" s="34">
        <v>56.149421</v>
      </c>
      <c r="C440" s="28">
        <f t="shared" si="1"/>
        <v>0.15</v>
      </c>
      <c r="D440" s="25">
        <f t="shared" si="2"/>
        <v>8.42241315</v>
      </c>
      <c r="E440" s="25">
        <f t="shared" si="3"/>
        <v>202.1379156</v>
      </c>
      <c r="F440" s="25">
        <f t="shared" si="12"/>
        <v>13480.40209</v>
      </c>
      <c r="G440" s="26">
        <v>13.21</v>
      </c>
      <c r="H440" s="28">
        <v>1.892</v>
      </c>
      <c r="I440" s="16">
        <v>8.2321</v>
      </c>
      <c r="J440" s="16">
        <f t="shared" si="4"/>
        <v>32.2623342</v>
      </c>
      <c r="K440" s="25">
        <f t="shared" si="11"/>
        <v>3448.605951</v>
      </c>
      <c r="L440" s="25">
        <f t="shared" si="6"/>
        <v>8.792157691</v>
      </c>
      <c r="M440" s="25">
        <f t="shared" si="7"/>
        <v>6265.446089</v>
      </c>
      <c r="N440" s="25">
        <f t="shared" si="9"/>
        <v>3517578.895</v>
      </c>
      <c r="O440" s="25"/>
    </row>
    <row r="441" ht="15.75" customHeight="1">
      <c r="A441" s="69">
        <v>42805.0</v>
      </c>
      <c r="B441" s="34">
        <v>55.450267</v>
      </c>
      <c r="C441" s="28">
        <f t="shared" si="1"/>
        <v>0.15</v>
      </c>
      <c r="D441" s="25">
        <f t="shared" si="2"/>
        <v>8.31754005</v>
      </c>
      <c r="E441" s="25">
        <f t="shared" si="3"/>
        <v>199.6209612</v>
      </c>
      <c r="F441" s="25">
        <f t="shared" si="12"/>
        <v>13680.02305</v>
      </c>
      <c r="G441" s="26">
        <v>14.69</v>
      </c>
      <c r="H441" s="28">
        <v>2.003</v>
      </c>
      <c r="I441" s="16">
        <v>8.2208</v>
      </c>
      <c r="J441" s="16">
        <f t="shared" si="4"/>
        <v>33.77617896</v>
      </c>
      <c r="K441" s="25">
        <f t="shared" si="11"/>
        <v>3617.480339</v>
      </c>
      <c r="L441" s="25">
        <f t="shared" si="6"/>
        <v>8.277348146</v>
      </c>
      <c r="M441" s="25">
        <f t="shared" si="7"/>
        <v>5910.110834</v>
      </c>
      <c r="N441" s="25">
        <f t="shared" si="9"/>
        <v>3523489.006</v>
      </c>
      <c r="O441" s="25"/>
    </row>
    <row r="442" ht="15.75" customHeight="1">
      <c r="A442" s="69">
        <v>42806.0</v>
      </c>
      <c r="B442" s="34">
        <v>59.308235</v>
      </c>
      <c r="C442" s="28">
        <f t="shared" si="1"/>
        <v>0.15</v>
      </c>
      <c r="D442" s="25">
        <f t="shared" si="2"/>
        <v>8.89623525</v>
      </c>
      <c r="E442" s="25">
        <f t="shared" si="3"/>
        <v>213.509646</v>
      </c>
      <c r="F442" s="25">
        <f t="shared" si="12"/>
        <v>13893.5327</v>
      </c>
      <c r="G442" s="26">
        <v>16.79</v>
      </c>
      <c r="H442" s="28">
        <v>1.965</v>
      </c>
      <c r="I442" s="16">
        <v>8.2095</v>
      </c>
      <c r="J442" s="16">
        <f t="shared" si="4"/>
        <v>35.48957969</v>
      </c>
      <c r="K442" s="25">
        <f t="shared" si="11"/>
        <v>4208.778779</v>
      </c>
      <c r="L442" s="25">
        <f t="shared" si="6"/>
        <v>7.609439361</v>
      </c>
      <c r="M442" s="25">
        <f t="shared" si="7"/>
        <v>6016.122137</v>
      </c>
      <c r="N442" s="25">
        <f t="shared" si="9"/>
        <v>3529505.128</v>
      </c>
      <c r="O442" s="25"/>
    </row>
    <row r="443" ht="15.75" customHeight="1">
      <c r="A443" s="69">
        <v>42807.0</v>
      </c>
      <c r="B443" s="34">
        <v>61.976909</v>
      </c>
      <c r="C443" s="28">
        <f t="shared" si="1"/>
        <v>0.15</v>
      </c>
      <c r="D443" s="25">
        <f t="shared" si="2"/>
        <v>9.29653635</v>
      </c>
      <c r="E443" s="25">
        <f t="shared" si="3"/>
        <v>223.1168724</v>
      </c>
      <c r="F443" s="25">
        <f t="shared" si="12"/>
        <v>14116.64957</v>
      </c>
      <c r="G443" s="26">
        <v>18.13</v>
      </c>
      <c r="H443" s="28">
        <v>1.959</v>
      </c>
      <c r="I443" s="16">
        <v>8.1982</v>
      </c>
      <c r="J443" s="16">
        <f t="shared" si="4"/>
        <v>37.02421407</v>
      </c>
      <c r="K443" s="25">
        <f t="shared" si="11"/>
        <v>4552.323614</v>
      </c>
      <c r="L443" s="25">
        <f t="shared" si="6"/>
        <v>7.351746865</v>
      </c>
      <c r="M443" s="25">
        <f t="shared" si="7"/>
        <v>6026.24196</v>
      </c>
      <c r="N443" s="25">
        <f t="shared" si="9"/>
        <v>3535531.37</v>
      </c>
      <c r="O443" s="25"/>
    </row>
    <row r="444" ht="15.75" customHeight="1">
      <c r="A444" s="69">
        <v>42808.0</v>
      </c>
      <c r="B444" s="34">
        <v>63.810288</v>
      </c>
      <c r="C444" s="28">
        <f t="shared" si="1"/>
        <v>0.15</v>
      </c>
      <c r="D444" s="25">
        <f t="shared" si="2"/>
        <v>9.5715432</v>
      </c>
      <c r="E444" s="25">
        <f t="shared" si="3"/>
        <v>229.7170368</v>
      </c>
      <c r="F444" s="25">
        <f t="shared" si="12"/>
        <v>14346.36661</v>
      </c>
      <c r="G444" s="26">
        <v>17.76</v>
      </c>
      <c r="H444" s="28">
        <v>1.949</v>
      </c>
      <c r="I444" s="16">
        <v>8.1869</v>
      </c>
      <c r="J444" s="16">
        <f t="shared" si="4"/>
        <v>37.97721094</v>
      </c>
      <c r="K444" s="25">
        <f t="shared" si="11"/>
        <v>4476.121416</v>
      </c>
      <c r="L444" s="25">
        <f t="shared" si="6"/>
        <v>7.6980833</v>
      </c>
      <c r="M444" s="25">
        <f t="shared" si="7"/>
        <v>6048.812724</v>
      </c>
      <c r="N444" s="25">
        <f t="shared" si="9"/>
        <v>3541580.182</v>
      </c>
      <c r="O444" s="25"/>
    </row>
    <row r="445" ht="15.75" customHeight="1">
      <c r="A445" s="69">
        <v>42809.0</v>
      </c>
      <c r="B445" s="34">
        <v>66.646182</v>
      </c>
      <c r="C445" s="28">
        <f t="shared" si="1"/>
        <v>0.15</v>
      </c>
      <c r="D445" s="25">
        <f t="shared" si="2"/>
        <v>9.9969273</v>
      </c>
      <c r="E445" s="25">
        <f t="shared" si="3"/>
        <v>239.9262552</v>
      </c>
      <c r="F445" s="25">
        <f t="shared" si="12"/>
        <v>14586.29286</v>
      </c>
      <c r="G445" s="26">
        <v>18.98</v>
      </c>
      <c r="H445" s="28">
        <v>2.0</v>
      </c>
      <c r="I445" s="16">
        <v>8.1757</v>
      </c>
      <c r="J445" s="16">
        <f t="shared" si="4"/>
        <v>40.75870078</v>
      </c>
      <c r="K445" s="25">
        <f t="shared" si="11"/>
        <v>4655.24358</v>
      </c>
      <c r="L445" s="25">
        <f t="shared" si="6"/>
        <v>7.730838926</v>
      </c>
      <c r="M445" s="25">
        <f t="shared" si="7"/>
        <v>5886.504</v>
      </c>
      <c r="N445" s="25">
        <f t="shared" si="9"/>
        <v>3547466.686</v>
      </c>
      <c r="O445" s="25"/>
    </row>
    <row r="446" ht="15.75" customHeight="1">
      <c r="A446" s="69">
        <v>42810.0</v>
      </c>
      <c r="B446" s="34">
        <v>64.189135</v>
      </c>
      <c r="C446" s="28">
        <f t="shared" si="1"/>
        <v>0.15</v>
      </c>
      <c r="D446" s="25">
        <f t="shared" si="2"/>
        <v>9.62837025</v>
      </c>
      <c r="E446" s="25">
        <f t="shared" si="3"/>
        <v>231.080886</v>
      </c>
      <c r="F446" s="25">
        <f t="shared" si="12"/>
        <v>14817.37375</v>
      </c>
      <c r="G446" s="26">
        <v>22.48</v>
      </c>
      <c r="H446" s="28">
        <v>2.011</v>
      </c>
      <c r="I446" s="16">
        <v>8.1645</v>
      </c>
      <c r="J446" s="16">
        <f t="shared" si="4"/>
        <v>39.52610401</v>
      </c>
      <c r="K446" s="25">
        <f t="shared" si="11"/>
        <v>5476.020686</v>
      </c>
      <c r="L446" s="25">
        <f t="shared" si="6"/>
        <v>6.329803134</v>
      </c>
      <c r="M446" s="25">
        <f t="shared" si="7"/>
        <v>5846.28543</v>
      </c>
      <c r="N446" s="25">
        <f t="shared" si="9"/>
        <v>3553312.972</v>
      </c>
      <c r="O446" s="25"/>
    </row>
    <row r="447" ht="15.75" customHeight="1">
      <c r="A447" s="69">
        <v>42811.0</v>
      </c>
      <c r="B447" s="34">
        <v>60.922116</v>
      </c>
      <c r="C447" s="28">
        <f t="shared" si="1"/>
        <v>0.15</v>
      </c>
      <c r="D447" s="25">
        <f t="shared" si="2"/>
        <v>9.1383174</v>
      </c>
      <c r="E447" s="25">
        <f t="shared" si="3"/>
        <v>219.3196176</v>
      </c>
      <c r="F447" s="25">
        <f t="shared" si="12"/>
        <v>15036.69337</v>
      </c>
      <c r="G447" s="26">
        <v>22.35</v>
      </c>
      <c r="H447" s="28">
        <v>2.143</v>
      </c>
      <c r="I447" s="16">
        <v>8.1532</v>
      </c>
      <c r="J447" s="16">
        <f t="shared" si="4"/>
        <v>40.03216363</v>
      </c>
      <c r="K447" s="25">
        <f t="shared" si="11"/>
        <v>5101.932431</v>
      </c>
      <c r="L447" s="25">
        <f t="shared" si="6"/>
        <v>6.448133738</v>
      </c>
      <c r="M447" s="25">
        <f t="shared" si="7"/>
        <v>5478.585161</v>
      </c>
      <c r="N447" s="25">
        <f t="shared" si="9"/>
        <v>3558791.557</v>
      </c>
      <c r="O447" s="25"/>
    </row>
    <row r="448" ht="15.75" customHeight="1">
      <c r="A448" s="69">
        <v>42812.0</v>
      </c>
      <c r="B448" s="34">
        <v>57.11922</v>
      </c>
      <c r="C448" s="28">
        <f t="shared" si="1"/>
        <v>0.15</v>
      </c>
      <c r="D448" s="25">
        <f t="shared" si="2"/>
        <v>8.567883</v>
      </c>
      <c r="E448" s="25">
        <f t="shared" si="3"/>
        <v>205.629192</v>
      </c>
      <c r="F448" s="25">
        <f t="shared" si="12"/>
        <v>15242.32256</v>
      </c>
      <c r="G448" s="26">
        <v>20.07</v>
      </c>
      <c r="H448" s="28">
        <v>2.014</v>
      </c>
      <c r="I448" s="16">
        <v>8.142</v>
      </c>
      <c r="J448" s="16">
        <f t="shared" si="4"/>
        <v>35.32243585</v>
      </c>
      <c r="K448" s="25">
        <f t="shared" si="11"/>
        <v>4868.220655</v>
      </c>
      <c r="L448" s="25">
        <f t="shared" si="6"/>
        <v>6.335862933</v>
      </c>
      <c r="M448" s="25">
        <f t="shared" si="7"/>
        <v>5821.489573</v>
      </c>
      <c r="N448" s="25">
        <f t="shared" si="9"/>
        <v>3564613.046</v>
      </c>
      <c r="O448" s="25"/>
    </row>
    <row r="449" ht="15.75" customHeight="1">
      <c r="A449" s="69">
        <v>42813.0</v>
      </c>
      <c r="B449" s="34">
        <v>54.602778</v>
      </c>
      <c r="C449" s="28">
        <f t="shared" si="1"/>
        <v>0.15</v>
      </c>
      <c r="D449" s="25">
        <f t="shared" si="2"/>
        <v>8.1904167</v>
      </c>
      <c r="E449" s="25">
        <f t="shared" si="3"/>
        <v>196.5700008</v>
      </c>
      <c r="F449" s="25">
        <f t="shared" si="12"/>
        <v>15438.89256</v>
      </c>
      <c r="G449" s="26">
        <v>23.29</v>
      </c>
      <c r="H449" s="28">
        <v>2.017</v>
      </c>
      <c r="I449" s="16">
        <v>8.1309</v>
      </c>
      <c r="J449" s="16">
        <f t="shared" si="4"/>
        <v>33.86273451</v>
      </c>
      <c r="K449" s="25">
        <f t="shared" si="11"/>
        <v>5633.177819</v>
      </c>
      <c r="L449" s="25">
        <f t="shared" si="6"/>
        <v>5.234256945</v>
      </c>
      <c r="M449" s="25">
        <f t="shared" si="7"/>
        <v>5804.906296</v>
      </c>
      <c r="N449" s="25">
        <f t="shared" si="9"/>
        <v>3570417.953</v>
      </c>
      <c r="O449" s="25"/>
    </row>
    <row r="450" ht="15.75" customHeight="1">
      <c r="A450" s="69">
        <v>42814.0</v>
      </c>
      <c r="B450" s="34">
        <v>56.577407</v>
      </c>
      <c r="C450" s="28">
        <f t="shared" si="1"/>
        <v>0.15</v>
      </c>
      <c r="D450" s="25">
        <f t="shared" si="2"/>
        <v>8.48661105</v>
      </c>
      <c r="E450" s="25">
        <f t="shared" si="3"/>
        <v>203.6786652</v>
      </c>
      <c r="F450" s="25">
        <f t="shared" si="12"/>
        <v>15642.57123</v>
      </c>
      <c r="G450" s="26">
        <v>22.51</v>
      </c>
      <c r="H450" s="28">
        <v>1.992</v>
      </c>
      <c r="I450" s="16">
        <v>8.1197</v>
      </c>
      <c r="J450" s="16">
        <f t="shared" si="4"/>
        <v>34.70023361</v>
      </c>
      <c r="K450" s="25">
        <f t="shared" si="11"/>
        <v>5505.254428</v>
      </c>
      <c r="L450" s="25">
        <f t="shared" si="6"/>
        <v>5.549570902</v>
      </c>
      <c r="M450" s="25">
        <f t="shared" si="7"/>
        <v>5869.662651</v>
      </c>
      <c r="N450" s="25">
        <f t="shared" si="9"/>
        <v>3576287.615</v>
      </c>
      <c r="O450" s="25"/>
    </row>
    <row r="451" ht="15.75" customHeight="1">
      <c r="A451" s="69">
        <v>42815.0</v>
      </c>
      <c r="B451" s="34">
        <v>55.292611</v>
      </c>
      <c r="C451" s="28">
        <f t="shared" si="1"/>
        <v>0.15</v>
      </c>
      <c r="D451" s="25">
        <f t="shared" si="2"/>
        <v>8.29389165</v>
      </c>
      <c r="E451" s="25">
        <f t="shared" si="3"/>
        <v>199.0533996</v>
      </c>
      <c r="F451" s="25">
        <f t="shared" si="12"/>
        <v>15841.62463</v>
      </c>
      <c r="G451" s="26">
        <v>21.29</v>
      </c>
      <c r="H451" s="28">
        <v>2.014</v>
      </c>
      <c r="I451" s="16">
        <v>8.1086</v>
      </c>
      <c r="J451" s="16">
        <f t="shared" si="4"/>
        <v>34.33370698</v>
      </c>
      <c r="K451" s="25">
        <f t="shared" si="11"/>
        <v>5142.962085</v>
      </c>
      <c r="L451" s="25">
        <f t="shared" si="6"/>
        <v>5.805605689</v>
      </c>
      <c r="M451" s="25">
        <f t="shared" si="7"/>
        <v>5797.608739</v>
      </c>
      <c r="N451" s="25">
        <f t="shared" si="9"/>
        <v>3582085.224</v>
      </c>
      <c r="O451" s="25"/>
    </row>
    <row r="452" ht="15.75" customHeight="1">
      <c r="A452" s="69">
        <v>42816.0</v>
      </c>
      <c r="B452" s="34">
        <v>60.844793</v>
      </c>
      <c r="C452" s="28">
        <f t="shared" si="1"/>
        <v>0.15</v>
      </c>
      <c r="D452" s="25">
        <f t="shared" si="2"/>
        <v>9.12671895</v>
      </c>
      <c r="E452" s="25">
        <f t="shared" si="3"/>
        <v>219.0412548</v>
      </c>
      <c r="F452" s="25">
        <f t="shared" si="12"/>
        <v>16060.66588</v>
      </c>
      <c r="G452" s="26">
        <v>21.42</v>
      </c>
      <c r="H452" s="28">
        <v>1.93</v>
      </c>
      <c r="I452" s="16">
        <v>8.0974</v>
      </c>
      <c r="J452" s="16">
        <f t="shared" si="4"/>
        <v>36.2556038</v>
      </c>
      <c r="K452" s="25">
        <f t="shared" si="11"/>
        <v>5392.113202</v>
      </c>
      <c r="L452" s="25">
        <f t="shared" si="6"/>
        <v>6.09337879</v>
      </c>
      <c r="M452" s="25">
        <f t="shared" si="7"/>
        <v>6041.58342</v>
      </c>
      <c r="N452" s="25">
        <f t="shared" si="9"/>
        <v>3588126.808</v>
      </c>
      <c r="O452" s="25"/>
    </row>
    <row r="453" ht="15.75" customHeight="1">
      <c r="A453" s="69">
        <v>42817.0</v>
      </c>
      <c r="B453" s="34">
        <v>58.025037</v>
      </c>
      <c r="C453" s="28">
        <f t="shared" si="1"/>
        <v>0.15</v>
      </c>
      <c r="D453" s="25">
        <f t="shared" si="2"/>
        <v>8.70375555</v>
      </c>
      <c r="E453" s="25">
        <f t="shared" si="3"/>
        <v>208.8901332</v>
      </c>
      <c r="F453" s="25">
        <f t="shared" si="12"/>
        <v>16269.55601</v>
      </c>
      <c r="G453" s="26">
        <v>21.82</v>
      </c>
      <c r="H453" s="28">
        <v>2.081</v>
      </c>
      <c r="I453" s="16">
        <v>8.0863</v>
      </c>
      <c r="J453" s="16">
        <f t="shared" si="4"/>
        <v>37.33169125</v>
      </c>
      <c r="K453" s="25">
        <f t="shared" si="11"/>
        <v>5087.25803</v>
      </c>
      <c r="L453" s="25">
        <f t="shared" si="6"/>
        <v>6.159215789</v>
      </c>
      <c r="M453" s="25">
        <f t="shared" si="7"/>
        <v>5595.51754</v>
      </c>
      <c r="N453" s="25">
        <f t="shared" si="9"/>
        <v>3593722.325</v>
      </c>
      <c r="O453" s="25"/>
    </row>
    <row r="454" ht="15.75" customHeight="1">
      <c r="A454" s="69">
        <v>42818.0</v>
      </c>
      <c r="B454" s="34">
        <v>55.16905</v>
      </c>
      <c r="C454" s="28">
        <f t="shared" si="1"/>
        <v>0.15</v>
      </c>
      <c r="D454" s="25">
        <f t="shared" si="2"/>
        <v>8.2753575</v>
      </c>
      <c r="E454" s="25">
        <f t="shared" si="3"/>
        <v>198.60858</v>
      </c>
      <c r="F454" s="25">
        <f t="shared" si="12"/>
        <v>16468.16459</v>
      </c>
      <c r="G454" s="26">
        <v>21.1</v>
      </c>
      <c r="H454" s="28">
        <v>2.078</v>
      </c>
      <c r="I454" s="16">
        <v>8.0752</v>
      </c>
      <c r="J454" s="16">
        <f t="shared" si="4"/>
        <v>35.49177912</v>
      </c>
      <c r="K454" s="25">
        <f t="shared" si="11"/>
        <v>4919.73205</v>
      </c>
      <c r="L454" s="25">
        <f t="shared" si="6"/>
        <v>6.055469423</v>
      </c>
      <c r="M454" s="25">
        <f t="shared" si="7"/>
        <v>5595.903754</v>
      </c>
      <c r="N454" s="25">
        <f t="shared" si="9"/>
        <v>3599318.229</v>
      </c>
      <c r="O454" s="25"/>
    </row>
    <row r="455" ht="15.75" customHeight="1">
      <c r="A455" s="69">
        <v>42819.0</v>
      </c>
      <c r="B455" s="34">
        <v>53.2064</v>
      </c>
      <c r="C455" s="28">
        <f t="shared" si="1"/>
        <v>0.15</v>
      </c>
      <c r="D455" s="25">
        <f t="shared" si="2"/>
        <v>7.98096</v>
      </c>
      <c r="E455" s="25">
        <f t="shared" si="3"/>
        <v>191.54304</v>
      </c>
      <c r="F455" s="25">
        <f t="shared" si="12"/>
        <v>16659.70763</v>
      </c>
      <c r="G455" s="26">
        <v>20.14</v>
      </c>
      <c r="H455" s="28">
        <v>1.975</v>
      </c>
      <c r="I455" s="16">
        <v>8.0641</v>
      </c>
      <c r="J455" s="16">
        <f t="shared" si="4"/>
        <v>32.57729939</v>
      </c>
      <c r="K455" s="25">
        <f t="shared" si="11"/>
        <v>4934.004273</v>
      </c>
      <c r="L455" s="25">
        <f t="shared" si="6"/>
        <v>5.823151827</v>
      </c>
      <c r="M455" s="25">
        <f t="shared" si="7"/>
        <v>5879.647595</v>
      </c>
      <c r="N455" s="25">
        <f t="shared" si="9"/>
        <v>3605197.876</v>
      </c>
      <c r="O455" s="25"/>
    </row>
    <row r="456" ht="15.75" customHeight="1">
      <c r="A456" s="69">
        <v>42820.0</v>
      </c>
      <c r="B456" s="34">
        <v>60.221487</v>
      </c>
      <c r="C456" s="28">
        <f t="shared" si="1"/>
        <v>0.15</v>
      </c>
      <c r="D456" s="25">
        <f t="shared" si="2"/>
        <v>9.03322305</v>
      </c>
      <c r="E456" s="25">
        <f t="shared" si="3"/>
        <v>216.7973532</v>
      </c>
      <c r="F456" s="25">
        <f t="shared" si="12"/>
        <v>16876.50499</v>
      </c>
      <c r="G456" s="26">
        <v>19.61</v>
      </c>
      <c r="H456" s="28">
        <v>1.912</v>
      </c>
      <c r="I456" s="16">
        <v>8.053</v>
      </c>
      <c r="J456" s="16">
        <f t="shared" si="4"/>
        <v>35.74552438</v>
      </c>
      <c r="K456" s="25">
        <f t="shared" si="11"/>
        <v>4955.62751</v>
      </c>
      <c r="L456" s="25">
        <f t="shared" si="6"/>
        <v>6.56215644</v>
      </c>
      <c r="M456" s="25">
        <f t="shared" si="7"/>
        <v>6065.020921</v>
      </c>
      <c r="N456" s="25">
        <f t="shared" si="9"/>
        <v>3611262.897</v>
      </c>
      <c r="O456" s="25"/>
    </row>
    <row r="457" ht="15.75" customHeight="1">
      <c r="A457" s="69">
        <v>42821.0</v>
      </c>
      <c r="B457" s="34">
        <v>55.838546</v>
      </c>
      <c r="C457" s="28">
        <f t="shared" si="1"/>
        <v>0.15</v>
      </c>
      <c r="D457" s="25">
        <f t="shared" si="2"/>
        <v>8.3757819</v>
      </c>
      <c r="E457" s="25">
        <f t="shared" si="3"/>
        <v>201.0187656</v>
      </c>
      <c r="F457" s="25">
        <f t="shared" si="12"/>
        <v>17077.52375</v>
      </c>
      <c r="G457" s="26">
        <v>19.66</v>
      </c>
      <c r="H457" s="28">
        <v>2.096</v>
      </c>
      <c r="I457" s="16">
        <v>8.042</v>
      </c>
      <c r="J457" s="16">
        <f t="shared" si="4"/>
        <v>36.38323564</v>
      </c>
      <c r="K457" s="25">
        <f t="shared" si="11"/>
        <v>4525.927099</v>
      </c>
      <c r="L457" s="25">
        <f t="shared" si="6"/>
        <v>6.662240504</v>
      </c>
      <c r="M457" s="25">
        <f t="shared" si="7"/>
        <v>5525.038168</v>
      </c>
      <c r="N457" s="25">
        <f t="shared" si="9"/>
        <v>3616787.936</v>
      </c>
      <c r="O457" s="25"/>
    </row>
    <row r="458" ht="15.75" customHeight="1">
      <c r="A458" s="69">
        <v>42822.0</v>
      </c>
      <c r="B458" s="34">
        <v>63.213541</v>
      </c>
      <c r="C458" s="28">
        <f t="shared" si="1"/>
        <v>0.15</v>
      </c>
      <c r="D458" s="25">
        <f t="shared" si="2"/>
        <v>9.48203115</v>
      </c>
      <c r="E458" s="25">
        <f t="shared" si="3"/>
        <v>227.5687476</v>
      </c>
      <c r="F458" s="25">
        <f t="shared" si="12"/>
        <v>17305.0925</v>
      </c>
      <c r="G458" s="26">
        <v>19.81</v>
      </c>
      <c r="H458" s="28">
        <v>1.875</v>
      </c>
      <c r="I458" s="16">
        <v>8.0309</v>
      </c>
      <c r="J458" s="16">
        <f t="shared" si="4"/>
        <v>36.89667079</v>
      </c>
      <c r="K458" s="25">
        <f t="shared" si="11"/>
        <v>5090.948128</v>
      </c>
      <c r="L458" s="25">
        <f t="shared" si="6"/>
        <v>6.705099184</v>
      </c>
      <c r="M458" s="25">
        <f t="shared" si="7"/>
        <v>6167.7312</v>
      </c>
      <c r="N458" s="25">
        <f t="shared" si="9"/>
        <v>3622955.667</v>
      </c>
      <c r="O458" s="25"/>
    </row>
    <row r="459" ht="15.75" customHeight="1">
      <c r="A459" s="69">
        <v>42823.0</v>
      </c>
      <c r="B459" s="34">
        <v>62.884422</v>
      </c>
      <c r="C459" s="28">
        <f t="shared" si="1"/>
        <v>0.15</v>
      </c>
      <c r="D459" s="25">
        <f t="shared" si="2"/>
        <v>9.4326633</v>
      </c>
      <c r="E459" s="25">
        <f t="shared" si="3"/>
        <v>226.3839192</v>
      </c>
      <c r="F459" s="25">
        <f t="shared" si="12"/>
        <v>17531.47642</v>
      </c>
      <c r="G459" s="26">
        <v>21.14</v>
      </c>
      <c r="H459" s="28">
        <v>1.957</v>
      </c>
      <c r="I459" s="16">
        <v>8.0199</v>
      </c>
      <c r="J459" s="16">
        <f t="shared" si="4"/>
        <v>38.36232804</v>
      </c>
      <c r="K459" s="25">
        <f t="shared" si="11"/>
        <v>5197.977087</v>
      </c>
      <c r="L459" s="25">
        <f t="shared" si="6"/>
        <v>6.53284678</v>
      </c>
      <c r="M459" s="25">
        <f t="shared" si="7"/>
        <v>5901.203883</v>
      </c>
      <c r="N459" s="25">
        <f t="shared" si="9"/>
        <v>3628856.871</v>
      </c>
      <c r="O459" s="25"/>
    </row>
    <row r="460" ht="15.75" customHeight="1">
      <c r="A460" s="69">
        <v>42824.0</v>
      </c>
      <c r="B460" s="34">
        <v>57.641678</v>
      </c>
      <c r="C460" s="28">
        <f t="shared" si="1"/>
        <v>0.15</v>
      </c>
      <c r="D460" s="25">
        <f t="shared" si="2"/>
        <v>8.6462517</v>
      </c>
      <c r="E460" s="25">
        <f t="shared" si="3"/>
        <v>207.5100408</v>
      </c>
      <c r="F460" s="25">
        <f t="shared" si="12"/>
        <v>17738.98646</v>
      </c>
      <c r="G460" s="26">
        <v>20.88</v>
      </c>
      <c r="H460" s="28">
        <v>2.156</v>
      </c>
      <c r="I460" s="16">
        <v>8.0089</v>
      </c>
      <c r="J460" s="16">
        <f t="shared" si="4"/>
        <v>38.79292343</v>
      </c>
      <c r="K460" s="25">
        <f t="shared" si="11"/>
        <v>4653.780111</v>
      </c>
      <c r="L460" s="25">
        <f t="shared" si="6"/>
        <v>6.688435073</v>
      </c>
      <c r="M460" s="25">
        <f t="shared" si="7"/>
        <v>5349.172542</v>
      </c>
      <c r="N460" s="25">
        <f t="shared" si="9"/>
        <v>3634206.043</v>
      </c>
      <c r="O460" s="25"/>
    </row>
    <row r="461" ht="15.75" customHeight="1">
      <c r="A461" s="69">
        <v>42825.0</v>
      </c>
      <c r="B461" s="34">
        <v>58.088466</v>
      </c>
      <c r="C461" s="28">
        <f t="shared" si="1"/>
        <v>0.15</v>
      </c>
      <c r="D461" s="25">
        <f t="shared" si="2"/>
        <v>8.7132699</v>
      </c>
      <c r="E461" s="25">
        <f t="shared" si="3"/>
        <v>209.1184776</v>
      </c>
      <c r="F461" s="25">
        <f t="shared" si="12"/>
        <v>17948.10494</v>
      </c>
      <c r="G461" s="26">
        <v>20.54</v>
      </c>
      <c r="H461" s="28">
        <v>1.992</v>
      </c>
      <c r="I461" s="16">
        <v>7.9979</v>
      </c>
      <c r="J461" s="16">
        <f t="shared" si="4"/>
        <v>36.1695646</v>
      </c>
      <c r="K461" s="25">
        <f t="shared" si="11"/>
        <v>4948.098373</v>
      </c>
      <c r="L461" s="25">
        <f t="shared" si="6"/>
        <v>6.339358936</v>
      </c>
      <c r="M461" s="25">
        <f t="shared" si="7"/>
        <v>5781.614458</v>
      </c>
      <c r="N461" s="25">
        <f t="shared" si="9"/>
        <v>3639987.658</v>
      </c>
      <c r="O461" s="25"/>
    </row>
    <row r="462" ht="15.75" customHeight="1">
      <c r="A462" s="69">
        <v>42826.0</v>
      </c>
      <c r="B462" s="34">
        <v>62.742503</v>
      </c>
      <c r="C462" s="28">
        <f t="shared" si="1"/>
        <v>0.15</v>
      </c>
      <c r="D462" s="25">
        <f t="shared" si="2"/>
        <v>9.41137545</v>
      </c>
      <c r="E462" s="25">
        <f t="shared" si="3"/>
        <v>225.8730108</v>
      </c>
      <c r="F462" s="25">
        <f t="shared" si="12"/>
        <v>18173.97795</v>
      </c>
      <c r="G462" s="26">
        <v>21.5</v>
      </c>
      <c r="H462" s="28">
        <v>1.892</v>
      </c>
      <c r="I462" s="16">
        <v>7.9869</v>
      </c>
      <c r="J462" s="16">
        <f t="shared" si="4"/>
        <v>37.15735006</v>
      </c>
      <c r="K462" s="25">
        <f t="shared" si="11"/>
        <v>5445.613636</v>
      </c>
      <c r="L462" s="25">
        <f t="shared" si="6"/>
        <v>6.221695824</v>
      </c>
      <c r="M462" s="25">
        <f t="shared" si="7"/>
        <v>6078.824524</v>
      </c>
      <c r="N462" s="25">
        <f t="shared" si="9"/>
        <v>3646066.482</v>
      </c>
      <c r="O462" s="25"/>
    </row>
    <row r="463" ht="15.75" customHeight="1">
      <c r="A463" s="69">
        <v>42827.0</v>
      </c>
      <c r="B463" s="34">
        <v>59.633087</v>
      </c>
      <c r="C463" s="28">
        <f t="shared" si="1"/>
        <v>0.15</v>
      </c>
      <c r="D463" s="25">
        <f t="shared" si="2"/>
        <v>8.94496305</v>
      </c>
      <c r="E463" s="25">
        <f t="shared" si="3"/>
        <v>214.6791132</v>
      </c>
      <c r="F463" s="25">
        <f t="shared" si="12"/>
        <v>18388.65706</v>
      </c>
      <c r="G463" s="26">
        <v>20.14</v>
      </c>
      <c r="H463" s="28">
        <v>2.096</v>
      </c>
      <c r="I463" s="16">
        <v>7.9759</v>
      </c>
      <c r="J463" s="16">
        <f t="shared" si="4"/>
        <v>39.17769479</v>
      </c>
      <c r="K463" s="25">
        <f t="shared" si="11"/>
        <v>4598.319447</v>
      </c>
      <c r="L463" s="25">
        <f t="shared" si="6"/>
        <v>7.002964312</v>
      </c>
      <c r="M463" s="25">
        <f t="shared" si="7"/>
        <v>5479.625954</v>
      </c>
      <c r="N463" s="25">
        <f t="shared" si="9"/>
        <v>3651546.108</v>
      </c>
      <c r="O463" s="25"/>
    </row>
    <row r="464" ht="15.75" customHeight="1">
      <c r="A464" s="69">
        <v>42828.0</v>
      </c>
      <c r="B464" s="34">
        <v>63.846522</v>
      </c>
      <c r="C464" s="28">
        <f t="shared" si="1"/>
        <v>0.15</v>
      </c>
      <c r="D464" s="25">
        <f t="shared" si="2"/>
        <v>9.5769783</v>
      </c>
      <c r="E464" s="25">
        <f t="shared" si="3"/>
        <v>229.8474792</v>
      </c>
      <c r="F464" s="25">
        <f t="shared" si="12"/>
        <v>18618.50454</v>
      </c>
      <c r="G464" s="26">
        <v>20.33</v>
      </c>
      <c r="H464" s="28">
        <v>1.975</v>
      </c>
      <c r="I464" s="16">
        <v>7.965</v>
      </c>
      <c r="J464" s="16">
        <f t="shared" si="4"/>
        <v>39.57843093</v>
      </c>
      <c r="K464" s="25">
        <f t="shared" si="11"/>
        <v>4919.345316</v>
      </c>
      <c r="L464" s="25">
        <f t="shared" si="6"/>
        <v>7.008477686</v>
      </c>
      <c r="M464" s="25">
        <f t="shared" si="7"/>
        <v>5807.392405</v>
      </c>
      <c r="N464" s="25">
        <f t="shared" si="9"/>
        <v>3657353.501</v>
      </c>
      <c r="O464" s="25"/>
    </row>
    <row r="465" ht="15.75" customHeight="1">
      <c r="A465" s="69">
        <v>42829.0</v>
      </c>
      <c r="B465" s="34">
        <v>61.353934</v>
      </c>
      <c r="C465" s="28">
        <f t="shared" si="1"/>
        <v>0.15</v>
      </c>
      <c r="D465" s="25">
        <f t="shared" si="2"/>
        <v>9.2030901</v>
      </c>
      <c r="E465" s="25">
        <f t="shared" si="3"/>
        <v>220.8741624</v>
      </c>
      <c r="F465" s="25">
        <f t="shared" si="12"/>
        <v>18839.3787</v>
      </c>
      <c r="G465" s="26">
        <v>21.35</v>
      </c>
      <c r="H465" s="28">
        <v>2.008</v>
      </c>
      <c r="I465" s="16">
        <v>7.954</v>
      </c>
      <c r="J465" s="16">
        <f t="shared" si="4"/>
        <v>38.7222465</v>
      </c>
      <c r="K465" s="25">
        <f t="shared" si="11"/>
        <v>5074.24004</v>
      </c>
      <c r="L465" s="25">
        <f t="shared" si="6"/>
        <v>6.529278099</v>
      </c>
      <c r="M465" s="25">
        <f t="shared" si="7"/>
        <v>5704.063745</v>
      </c>
      <c r="N465" s="25">
        <f t="shared" si="9"/>
        <v>3663057.564</v>
      </c>
      <c r="O465" s="25"/>
    </row>
    <row r="466" ht="15.75" customHeight="1">
      <c r="A466" s="69">
        <v>42830.0</v>
      </c>
      <c r="B466" s="34">
        <v>63.039927</v>
      </c>
      <c r="C466" s="28">
        <f t="shared" si="1"/>
        <v>0.15</v>
      </c>
      <c r="D466" s="25">
        <f t="shared" si="2"/>
        <v>9.45598905</v>
      </c>
      <c r="E466" s="25">
        <f t="shared" si="3"/>
        <v>226.9437372</v>
      </c>
      <c r="F466" s="25">
        <f t="shared" si="12"/>
        <v>19066.32244</v>
      </c>
      <c r="G466" s="26">
        <v>19.62</v>
      </c>
      <c r="H466" s="28">
        <v>1.965</v>
      </c>
      <c r="I466" s="16">
        <v>7.9431</v>
      </c>
      <c r="J466" s="16">
        <f t="shared" si="4"/>
        <v>38.98775559</v>
      </c>
      <c r="K466" s="25">
        <f t="shared" si="11"/>
        <v>4758.583878</v>
      </c>
      <c r="L466" s="25">
        <f t="shared" si="6"/>
        <v>7.153716621</v>
      </c>
      <c r="M466" s="25">
        <f t="shared" si="7"/>
        <v>5820.89771</v>
      </c>
      <c r="N466" s="25">
        <f t="shared" si="9"/>
        <v>3668878.462</v>
      </c>
      <c r="O466" s="25"/>
    </row>
    <row r="467" ht="15.75" customHeight="1">
      <c r="A467" s="69">
        <v>42831.0</v>
      </c>
      <c r="B467" s="34">
        <v>64.873662</v>
      </c>
      <c r="C467" s="28">
        <f t="shared" si="1"/>
        <v>0.15</v>
      </c>
      <c r="D467" s="25">
        <f t="shared" si="2"/>
        <v>9.7310493</v>
      </c>
      <c r="E467" s="25">
        <f t="shared" si="3"/>
        <v>233.5451832</v>
      </c>
      <c r="F467" s="25">
        <f t="shared" si="12"/>
        <v>19299.86762</v>
      </c>
      <c r="G467" s="26">
        <v>19.27</v>
      </c>
      <c r="H467" s="28">
        <v>1.933</v>
      </c>
      <c r="I467" s="16">
        <v>7.9322</v>
      </c>
      <c r="J467" s="16">
        <f t="shared" si="4"/>
        <v>39.52270135</v>
      </c>
      <c r="K467" s="25">
        <f t="shared" si="11"/>
        <v>4744.54715</v>
      </c>
      <c r="L467" s="25">
        <f t="shared" si="6"/>
        <v>7.383587174</v>
      </c>
      <c r="M467" s="25">
        <f t="shared" si="7"/>
        <v>5909.140197</v>
      </c>
      <c r="N467" s="25">
        <f t="shared" si="9"/>
        <v>3674787.602</v>
      </c>
      <c r="O467" s="25"/>
    </row>
    <row r="468" ht="15.75" customHeight="1">
      <c r="A468" s="69">
        <v>42832.0</v>
      </c>
      <c r="B468" s="34">
        <v>59.486777</v>
      </c>
      <c r="C468" s="28">
        <f t="shared" si="1"/>
        <v>0.15</v>
      </c>
      <c r="D468" s="25">
        <f t="shared" si="2"/>
        <v>8.92301655</v>
      </c>
      <c r="E468" s="25">
        <f t="shared" si="3"/>
        <v>214.1523972</v>
      </c>
      <c r="F468" s="25">
        <f t="shared" si="12"/>
        <v>19514.02002</v>
      </c>
      <c r="G468" s="26">
        <v>19.39</v>
      </c>
      <c r="H468" s="28">
        <v>2.149</v>
      </c>
      <c r="I468" s="16">
        <v>7.9213</v>
      </c>
      <c r="J468" s="16">
        <f t="shared" si="4"/>
        <v>40.34599238</v>
      </c>
      <c r="K468" s="25">
        <f t="shared" si="11"/>
        <v>4288.338958</v>
      </c>
      <c r="L468" s="25">
        <f t="shared" si="6"/>
        <v>7.490746393</v>
      </c>
      <c r="M468" s="25">
        <f t="shared" si="7"/>
        <v>5307.897627</v>
      </c>
      <c r="N468" s="25">
        <f t="shared" si="9"/>
        <v>3680095.5</v>
      </c>
      <c r="O468" s="25"/>
    </row>
    <row r="469" ht="15.75" customHeight="1">
      <c r="A469" s="69">
        <v>42833.0</v>
      </c>
      <c r="B469" s="34">
        <v>72.122511</v>
      </c>
      <c r="C469" s="28">
        <f t="shared" si="1"/>
        <v>0.15</v>
      </c>
      <c r="D469" s="25">
        <f t="shared" si="2"/>
        <v>10.81837665</v>
      </c>
      <c r="E469" s="25">
        <f t="shared" si="3"/>
        <v>259.6410396</v>
      </c>
      <c r="F469" s="25">
        <f t="shared" si="12"/>
        <v>19773.66106</v>
      </c>
      <c r="G469" s="26">
        <v>20.83</v>
      </c>
      <c r="H469" s="28">
        <v>1.827</v>
      </c>
      <c r="I469" s="16">
        <v>7.9104</v>
      </c>
      <c r="J469" s="16">
        <f t="shared" si="4"/>
        <v>41.64385733</v>
      </c>
      <c r="K469" s="25">
        <f t="shared" si="11"/>
        <v>5411.285123</v>
      </c>
      <c r="L469" s="25">
        <f t="shared" si="6"/>
        <v>7.1972101</v>
      </c>
      <c r="M469" s="25">
        <f t="shared" si="7"/>
        <v>6234.79803</v>
      </c>
      <c r="N469" s="25">
        <f t="shared" si="9"/>
        <v>3686330.298</v>
      </c>
      <c r="O469" s="25"/>
    </row>
    <row r="470" ht="15.75" customHeight="1">
      <c r="A470" s="69">
        <v>42834.0</v>
      </c>
      <c r="B470" s="34">
        <v>79.596447</v>
      </c>
      <c r="C470" s="28">
        <f t="shared" si="1"/>
        <v>0.15</v>
      </c>
      <c r="D470" s="25">
        <f t="shared" si="2"/>
        <v>11.93946705</v>
      </c>
      <c r="E470" s="25">
        <f t="shared" si="3"/>
        <v>286.5472092</v>
      </c>
      <c r="F470" s="25">
        <f t="shared" si="12"/>
        <v>20060.20827</v>
      </c>
      <c r="G470" s="26">
        <v>20.68</v>
      </c>
      <c r="H470" s="28">
        <v>1.86</v>
      </c>
      <c r="I470" s="16">
        <v>7.8996</v>
      </c>
      <c r="J470" s="16">
        <f t="shared" si="4"/>
        <v>46.85344556</v>
      </c>
      <c r="K470" s="25">
        <f t="shared" si="11"/>
        <v>5269.797677</v>
      </c>
      <c r="L470" s="25">
        <f t="shared" si="6"/>
        <v>8.156305804</v>
      </c>
      <c r="M470" s="25">
        <f t="shared" si="7"/>
        <v>6115.819355</v>
      </c>
      <c r="N470" s="25">
        <f t="shared" si="9"/>
        <v>3692446.117</v>
      </c>
      <c r="O470" s="25"/>
    </row>
    <row r="471" ht="15.75" customHeight="1">
      <c r="A471" s="69">
        <v>42835.0</v>
      </c>
      <c r="B471" s="34">
        <v>84.549123</v>
      </c>
      <c r="C471" s="28">
        <f t="shared" si="1"/>
        <v>0.15</v>
      </c>
      <c r="D471" s="25">
        <f t="shared" si="2"/>
        <v>12.68236845</v>
      </c>
      <c r="E471" s="25">
        <f t="shared" si="3"/>
        <v>304.3768428</v>
      </c>
      <c r="F471" s="25">
        <f t="shared" si="12"/>
        <v>20364.58511</v>
      </c>
      <c r="G471" s="26">
        <v>21.83</v>
      </c>
      <c r="H471" s="28">
        <v>1.989</v>
      </c>
      <c r="I471" s="16">
        <v>7.8887</v>
      </c>
      <c r="J471" s="16">
        <f t="shared" si="4"/>
        <v>53.29401728</v>
      </c>
      <c r="K471" s="25">
        <f t="shared" si="11"/>
        <v>5194.881478</v>
      </c>
      <c r="L471" s="25">
        <f t="shared" si="6"/>
        <v>8.788752277</v>
      </c>
      <c r="M471" s="25">
        <f t="shared" si="7"/>
        <v>5711.276018</v>
      </c>
      <c r="N471" s="25">
        <f t="shared" si="9"/>
        <v>3698157.393</v>
      </c>
      <c r="O471" s="25"/>
    </row>
    <row r="472" ht="15.75" customHeight="1">
      <c r="A472" s="69">
        <v>42836.0</v>
      </c>
      <c r="B472" s="34">
        <v>78.407902</v>
      </c>
      <c r="C472" s="28">
        <f t="shared" si="1"/>
        <v>0.15</v>
      </c>
      <c r="D472" s="25">
        <f t="shared" si="2"/>
        <v>11.7611853</v>
      </c>
      <c r="E472" s="25">
        <f t="shared" si="3"/>
        <v>282.2684472</v>
      </c>
      <c r="F472" s="25">
        <f t="shared" si="12"/>
        <v>20646.85356</v>
      </c>
      <c r="G472" s="26">
        <v>21.36</v>
      </c>
      <c r="H472" s="28">
        <v>2.063</v>
      </c>
      <c r="I472" s="16">
        <v>7.8779</v>
      </c>
      <c r="J472" s="16">
        <f t="shared" si="4"/>
        <v>51.33204973</v>
      </c>
      <c r="K472" s="25">
        <f t="shared" si="11"/>
        <v>4893.997402</v>
      </c>
      <c r="L472" s="25">
        <f t="shared" si="6"/>
        <v>8.651469056</v>
      </c>
      <c r="M472" s="25">
        <f t="shared" si="7"/>
        <v>5498.873485</v>
      </c>
      <c r="N472" s="25">
        <f t="shared" si="9"/>
        <v>3703656.267</v>
      </c>
      <c r="O472" s="25"/>
    </row>
    <row r="473" ht="15.75" customHeight="1">
      <c r="A473" s="69">
        <v>42837.0</v>
      </c>
      <c r="B473" s="34">
        <v>83.87698</v>
      </c>
      <c r="C473" s="28">
        <f t="shared" si="1"/>
        <v>0.15</v>
      </c>
      <c r="D473" s="25">
        <f t="shared" si="2"/>
        <v>12.581547</v>
      </c>
      <c r="E473" s="25">
        <f t="shared" si="3"/>
        <v>301.957128</v>
      </c>
      <c r="F473" s="25">
        <f t="shared" si="12"/>
        <v>20948.81069</v>
      </c>
      <c r="G473" s="26">
        <v>21.76</v>
      </c>
      <c r="H473" s="28">
        <v>1.981</v>
      </c>
      <c r="I473" s="16">
        <v>7.8671</v>
      </c>
      <c r="J473" s="16">
        <f t="shared" si="4"/>
        <v>52.80227065</v>
      </c>
      <c r="K473" s="25">
        <f t="shared" si="11"/>
        <v>5184.899425</v>
      </c>
      <c r="L473" s="25">
        <f t="shared" si="6"/>
        <v>8.735669777</v>
      </c>
      <c r="M473" s="25">
        <f t="shared" si="7"/>
        <v>5718.639071</v>
      </c>
      <c r="N473" s="25">
        <f t="shared" si="9"/>
        <v>3709374.906</v>
      </c>
      <c r="O473" s="25"/>
    </row>
    <row r="474" ht="15.75" customHeight="1">
      <c r="A474" s="69">
        <v>42838.0</v>
      </c>
      <c r="B474" s="34">
        <v>74.94123</v>
      </c>
      <c r="C474" s="28">
        <f t="shared" si="1"/>
        <v>0.15</v>
      </c>
      <c r="D474" s="25">
        <f t="shared" si="2"/>
        <v>11.2411845</v>
      </c>
      <c r="E474" s="25">
        <f t="shared" si="3"/>
        <v>269.788428</v>
      </c>
      <c r="F474" s="25">
        <f t="shared" si="12"/>
        <v>21218.59912</v>
      </c>
      <c r="G474" s="26">
        <v>21.48</v>
      </c>
      <c r="H474" s="28">
        <v>2.14</v>
      </c>
      <c r="I474" s="16">
        <v>7.8563</v>
      </c>
      <c r="J474" s="16">
        <f t="shared" si="4"/>
        <v>51.03363931</v>
      </c>
      <c r="K474" s="25">
        <f t="shared" si="11"/>
        <v>4731.401607</v>
      </c>
      <c r="L474" s="25">
        <f t="shared" si="6"/>
        <v>8.553123906</v>
      </c>
      <c r="M474" s="25">
        <f t="shared" si="7"/>
        <v>5286.482243</v>
      </c>
      <c r="N474" s="25">
        <f t="shared" si="9"/>
        <v>3714661.388</v>
      </c>
      <c r="O474" s="25"/>
    </row>
    <row r="475" ht="15.75" customHeight="1">
      <c r="A475" s="69">
        <v>42839.0</v>
      </c>
      <c r="B475" s="34">
        <v>77.476513</v>
      </c>
      <c r="C475" s="28">
        <f t="shared" si="1"/>
        <v>0.15</v>
      </c>
      <c r="D475" s="25">
        <f t="shared" si="2"/>
        <v>11.62147695</v>
      </c>
      <c r="E475" s="25">
        <f t="shared" si="3"/>
        <v>278.9154468</v>
      </c>
      <c r="F475" s="25">
        <f t="shared" si="12"/>
        <v>21497.51456</v>
      </c>
      <c r="G475" s="26">
        <v>20.59</v>
      </c>
      <c r="H475" s="28">
        <v>1.981</v>
      </c>
      <c r="I475" s="16">
        <v>7.8455</v>
      </c>
      <c r="J475" s="16">
        <f t="shared" si="4"/>
        <v>48.90732657</v>
      </c>
      <c r="K475" s="25">
        <f t="shared" si="11"/>
        <v>4892.645482</v>
      </c>
      <c r="L475" s="25">
        <f t="shared" si="6"/>
        <v>8.551062441</v>
      </c>
      <c r="M475" s="25">
        <f t="shared" si="7"/>
        <v>5702.93791</v>
      </c>
      <c r="N475" s="25">
        <f t="shared" si="9"/>
        <v>3720364.326</v>
      </c>
      <c r="O475" s="25"/>
    </row>
    <row r="476" ht="15.75" customHeight="1">
      <c r="A476" s="69">
        <v>42840.0</v>
      </c>
      <c r="B476" s="34">
        <v>65.524665</v>
      </c>
      <c r="C476" s="28">
        <f t="shared" si="1"/>
        <v>0.15</v>
      </c>
      <c r="D476" s="25">
        <f t="shared" si="2"/>
        <v>9.82869975</v>
      </c>
      <c r="E476" s="25">
        <f t="shared" si="3"/>
        <v>235.888794</v>
      </c>
      <c r="F476" s="25">
        <f t="shared" si="12"/>
        <v>21733.40336</v>
      </c>
      <c r="G476" s="26">
        <v>20.71</v>
      </c>
      <c r="H476" s="28">
        <v>2.143</v>
      </c>
      <c r="I476" s="16">
        <v>7.8347</v>
      </c>
      <c r="J476" s="16">
        <f t="shared" si="4"/>
        <v>44.80687107</v>
      </c>
      <c r="K476" s="25">
        <f t="shared" si="11"/>
        <v>4542.882977</v>
      </c>
      <c r="L476" s="25">
        <f t="shared" si="6"/>
        <v>7.788736641</v>
      </c>
      <c r="M476" s="25">
        <f t="shared" si="7"/>
        <v>5264.567429</v>
      </c>
      <c r="N476" s="25">
        <f t="shared" si="9"/>
        <v>3725628.893</v>
      </c>
      <c r="O476" s="25"/>
    </row>
    <row r="477" ht="15.75" customHeight="1">
      <c r="A477" s="69">
        <v>42841.0</v>
      </c>
      <c r="B477" s="34">
        <v>60.402451</v>
      </c>
      <c r="C477" s="28">
        <f t="shared" si="1"/>
        <v>0.15</v>
      </c>
      <c r="D477" s="25">
        <f t="shared" si="2"/>
        <v>9.06036765</v>
      </c>
      <c r="E477" s="25">
        <f t="shared" si="3"/>
        <v>217.4488236</v>
      </c>
      <c r="F477" s="25">
        <f t="shared" si="12"/>
        <v>21950.85218</v>
      </c>
      <c r="G477" s="26">
        <v>20.46</v>
      </c>
      <c r="H477" s="28">
        <v>2.143</v>
      </c>
      <c r="I477" s="16">
        <v>7.8239</v>
      </c>
      <c r="J477" s="16">
        <f t="shared" si="4"/>
        <v>41.36123049</v>
      </c>
      <c r="K477" s="25">
        <f t="shared" si="11"/>
        <v>4481.857042</v>
      </c>
      <c r="L477" s="25">
        <f t="shared" si="6"/>
        <v>7.277635863</v>
      </c>
      <c r="M477" s="25">
        <f t="shared" si="7"/>
        <v>5257.310313</v>
      </c>
      <c r="N477" s="25">
        <f t="shared" si="9"/>
        <v>3730886.204</v>
      </c>
      <c r="O477" s="25"/>
    </row>
    <row r="478" ht="15.75" customHeight="1">
      <c r="A478" s="69">
        <v>42842.0</v>
      </c>
      <c r="B478" s="34">
        <v>58.323733</v>
      </c>
      <c r="C478" s="28">
        <f t="shared" si="1"/>
        <v>0.15</v>
      </c>
      <c r="D478" s="25">
        <f t="shared" si="2"/>
        <v>8.74855995</v>
      </c>
      <c r="E478" s="25">
        <f t="shared" si="3"/>
        <v>209.9654388</v>
      </c>
      <c r="F478" s="25">
        <f t="shared" si="12"/>
        <v>22160.81762</v>
      </c>
      <c r="G478" s="26">
        <v>20.56</v>
      </c>
      <c r="H478" s="28">
        <v>1.989</v>
      </c>
      <c r="I478" s="16">
        <v>7.8132</v>
      </c>
      <c r="J478" s="16">
        <f t="shared" si="4"/>
        <v>37.11856376</v>
      </c>
      <c r="K478" s="25">
        <f t="shared" si="11"/>
        <v>4845.833846</v>
      </c>
      <c r="L478" s="25">
        <f t="shared" si="6"/>
        <v>6.499359413</v>
      </c>
      <c r="M478" s="25">
        <f t="shared" si="7"/>
        <v>5656.615385</v>
      </c>
      <c r="N478" s="25">
        <f t="shared" si="9"/>
        <v>3736542.819</v>
      </c>
      <c r="O478" s="25"/>
    </row>
    <row r="479" ht="15.75" customHeight="1">
      <c r="A479" s="69">
        <v>42843.0</v>
      </c>
      <c r="B479" s="34">
        <v>58.270031</v>
      </c>
      <c r="C479" s="28">
        <f t="shared" si="1"/>
        <v>0.15</v>
      </c>
      <c r="D479" s="25">
        <f t="shared" si="2"/>
        <v>8.74050465</v>
      </c>
      <c r="E479" s="25">
        <f t="shared" si="3"/>
        <v>209.7721116</v>
      </c>
      <c r="F479" s="25">
        <f t="shared" si="12"/>
        <v>22370.58973</v>
      </c>
      <c r="G479" s="26">
        <v>21.06</v>
      </c>
      <c r="H479" s="28">
        <v>2.008</v>
      </c>
      <c r="I479" s="16">
        <v>7.8025</v>
      </c>
      <c r="J479" s="16">
        <f t="shared" si="4"/>
        <v>37.48997829</v>
      </c>
      <c r="K479" s="25">
        <f t="shared" si="11"/>
        <v>4909.979582</v>
      </c>
      <c r="L479" s="25">
        <f t="shared" si="6"/>
        <v>6.408543298</v>
      </c>
      <c r="M479" s="25">
        <f t="shared" si="7"/>
        <v>5595.418327</v>
      </c>
      <c r="N479" s="25">
        <f t="shared" si="9"/>
        <v>3742138.237</v>
      </c>
      <c r="O479" s="25"/>
    </row>
    <row r="480" ht="15.75" customHeight="1">
      <c r="A480" s="69">
        <v>42844.0</v>
      </c>
      <c r="B480" s="34">
        <v>55.669739</v>
      </c>
      <c r="C480" s="28">
        <f t="shared" si="1"/>
        <v>0.15</v>
      </c>
      <c r="D480" s="25">
        <f t="shared" si="2"/>
        <v>8.35046085</v>
      </c>
      <c r="E480" s="25">
        <f t="shared" si="3"/>
        <v>200.4110604</v>
      </c>
      <c r="F480" s="25">
        <f t="shared" si="12"/>
        <v>22571.00079</v>
      </c>
      <c r="G480" s="26">
        <v>20.39</v>
      </c>
      <c r="H480" s="28">
        <v>2.063</v>
      </c>
      <c r="I480" s="16">
        <v>7.7918</v>
      </c>
      <c r="J480" s="16">
        <f t="shared" si="4"/>
        <v>36.84856887</v>
      </c>
      <c r="K480" s="25">
        <f t="shared" si="11"/>
        <v>4620.692254</v>
      </c>
      <c r="L480" s="25">
        <f t="shared" si="6"/>
        <v>6.505877779</v>
      </c>
      <c r="M480" s="25">
        <f t="shared" si="7"/>
        <v>5438.7746</v>
      </c>
      <c r="N480" s="25">
        <f t="shared" si="9"/>
        <v>3747577.012</v>
      </c>
      <c r="O480" s="25"/>
    </row>
    <row r="481" ht="15.75" customHeight="1">
      <c r="A481" s="69">
        <v>42845.0</v>
      </c>
      <c r="B481" s="34">
        <v>60.504104</v>
      </c>
      <c r="C481" s="28">
        <f t="shared" si="1"/>
        <v>0.15</v>
      </c>
      <c r="D481" s="25">
        <f t="shared" si="2"/>
        <v>9.0756156</v>
      </c>
      <c r="E481" s="25">
        <f t="shared" si="3"/>
        <v>217.8147744</v>
      </c>
      <c r="F481" s="25">
        <f t="shared" si="12"/>
        <v>22788.81557</v>
      </c>
      <c r="G481" s="26">
        <v>20.24</v>
      </c>
      <c r="H481" s="28">
        <v>1.887</v>
      </c>
      <c r="I481" s="16">
        <v>7.7811</v>
      </c>
      <c r="J481" s="16">
        <f t="shared" si="4"/>
        <v>36.68223138</v>
      </c>
      <c r="K481" s="25">
        <f t="shared" si="11"/>
        <v>5007.614118</v>
      </c>
      <c r="L481" s="25">
        <f t="shared" si="6"/>
        <v>6.524507558</v>
      </c>
      <c r="M481" s="25">
        <f t="shared" si="7"/>
        <v>5937.882353</v>
      </c>
      <c r="N481" s="25">
        <f t="shared" si="9"/>
        <v>3753514.894</v>
      </c>
      <c r="O481" s="25"/>
    </row>
    <row r="482" ht="15.75" customHeight="1">
      <c r="A482" s="69">
        <v>42846.0</v>
      </c>
      <c r="B482" s="34">
        <v>56.264481</v>
      </c>
      <c r="C482" s="28">
        <f t="shared" si="1"/>
        <v>0.15</v>
      </c>
      <c r="D482" s="25">
        <f t="shared" si="2"/>
        <v>8.43967215</v>
      </c>
      <c r="E482" s="25">
        <f t="shared" si="3"/>
        <v>202.5521316</v>
      </c>
      <c r="F482" s="25">
        <f t="shared" si="12"/>
        <v>22991.3677</v>
      </c>
      <c r="G482" s="26">
        <v>20.29</v>
      </c>
      <c r="H482" s="28">
        <v>2.156</v>
      </c>
      <c r="I482" s="16">
        <v>7.7704</v>
      </c>
      <c r="J482" s="16">
        <f t="shared" si="4"/>
        <v>39.02830647</v>
      </c>
      <c r="K482" s="25">
        <f t="shared" si="11"/>
        <v>4387.60898</v>
      </c>
      <c r="L482" s="25">
        <f t="shared" si="6"/>
        <v>6.9246872</v>
      </c>
      <c r="M482" s="25">
        <f t="shared" si="7"/>
        <v>5189.877551</v>
      </c>
      <c r="N482" s="25">
        <f t="shared" si="9"/>
        <v>3758704.772</v>
      </c>
      <c r="O482" s="25"/>
    </row>
    <row r="483" ht="15.75" customHeight="1">
      <c r="A483" s="69">
        <v>42847.0</v>
      </c>
      <c r="B483" s="34">
        <v>61.128271</v>
      </c>
      <c r="C483" s="28">
        <f t="shared" si="1"/>
        <v>0.15</v>
      </c>
      <c r="D483" s="25">
        <f t="shared" si="2"/>
        <v>9.16924065</v>
      </c>
      <c r="E483" s="25">
        <f t="shared" si="3"/>
        <v>220.0617756</v>
      </c>
      <c r="F483" s="25">
        <f t="shared" si="12"/>
        <v>23211.42947</v>
      </c>
      <c r="G483" s="26">
        <v>20.12</v>
      </c>
      <c r="H483" s="28">
        <v>1.88</v>
      </c>
      <c r="I483" s="16">
        <v>7.7597</v>
      </c>
      <c r="J483" s="16">
        <f t="shared" si="4"/>
        <v>37.02499758</v>
      </c>
      <c r="K483" s="25">
        <f t="shared" si="11"/>
        <v>4982.718</v>
      </c>
      <c r="L483" s="25">
        <f t="shared" si="6"/>
        <v>6.624751058</v>
      </c>
      <c r="M483" s="25">
        <f t="shared" si="7"/>
        <v>5943.6</v>
      </c>
      <c r="N483" s="25">
        <f t="shared" si="9"/>
        <v>3764648.372</v>
      </c>
      <c r="O483" s="25"/>
    </row>
    <row r="484" ht="15.75" customHeight="1">
      <c r="A484" s="69">
        <v>42848.0</v>
      </c>
      <c r="B484" s="34">
        <v>57.886552</v>
      </c>
      <c r="C484" s="28">
        <f t="shared" si="1"/>
        <v>0.15</v>
      </c>
      <c r="D484" s="25">
        <f t="shared" si="2"/>
        <v>8.6829828</v>
      </c>
      <c r="E484" s="25">
        <f t="shared" si="3"/>
        <v>208.3915872</v>
      </c>
      <c r="F484" s="25">
        <f t="shared" si="12"/>
        <v>23419.82106</v>
      </c>
      <c r="G484" s="26">
        <v>19.72</v>
      </c>
      <c r="H484" s="28">
        <v>2.096</v>
      </c>
      <c r="I484" s="16">
        <v>7.749</v>
      </c>
      <c r="J484" s="16">
        <f t="shared" si="4"/>
        <v>39.1438292</v>
      </c>
      <c r="K484" s="25">
        <f t="shared" si="11"/>
        <v>4374.340076</v>
      </c>
      <c r="L484" s="25">
        <f t="shared" si="6"/>
        <v>7.145932309</v>
      </c>
      <c r="M484" s="25">
        <f t="shared" si="7"/>
        <v>5323.740458</v>
      </c>
      <c r="N484" s="25">
        <f t="shared" si="9"/>
        <v>3769972.112</v>
      </c>
      <c r="O484" s="25"/>
    </row>
    <row r="485" ht="15.75" customHeight="1">
      <c r="A485" s="69">
        <v>42849.0</v>
      </c>
      <c r="B485" s="34">
        <v>59.501474</v>
      </c>
      <c r="C485" s="28">
        <f t="shared" si="1"/>
        <v>0.15</v>
      </c>
      <c r="D485" s="25">
        <f t="shared" si="2"/>
        <v>8.9252211</v>
      </c>
      <c r="E485" s="25">
        <f t="shared" si="3"/>
        <v>214.2053064</v>
      </c>
      <c r="F485" s="25">
        <f t="shared" si="12"/>
        <v>23634.02637</v>
      </c>
      <c r="G485" s="26">
        <v>19.56</v>
      </c>
      <c r="H485" s="28">
        <v>1.92</v>
      </c>
      <c r="I485" s="16">
        <v>7.7384</v>
      </c>
      <c r="J485" s="16">
        <f t="shared" si="4"/>
        <v>36.90776843</v>
      </c>
      <c r="K485" s="25">
        <f t="shared" si="11"/>
        <v>4730.097</v>
      </c>
      <c r="L485" s="25">
        <f t="shared" si="6"/>
        <v>6.792840815</v>
      </c>
      <c r="M485" s="25">
        <f t="shared" si="7"/>
        <v>5803.8</v>
      </c>
      <c r="N485" s="25">
        <f t="shared" si="9"/>
        <v>3775775.912</v>
      </c>
      <c r="O485" s="25"/>
    </row>
    <row r="486" ht="15.75" customHeight="1">
      <c r="A486" s="69">
        <v>42850.0</v>
      </c>
      <c r="B486" s="34">
        <v>56.970043</v>
      </c>
      <c r="C486" s="28">
        <f t="shared" si="1"/>
        <v>0.15</v>
      </c>
      <c r="D486" s="25">
        <f t="shared" si="2"/>
        <v>8.54550645</v>
      </c>
      <c r="E486" s="25">
        <f t="shared" si="3"/>
        <v>205.0921548</v>
      </c>
      <c r="F486" s="25">
        <f t="shared" si="12"/>
        <v>23839.11852</v>
      </c>
      <c r="G486" s="26">
        <v>19.65</v>
      </c>
      <c r="H486" s="28">
        <v>2.06</v>
      </c>
      <c r="I486" s="16">
        <v>7.7278</v>
      </c>
      <c r="J486" s="16">
        <f t="shared" si="4"/>
        <v>37.96626743</v>
      </c>
      <c r="K486" s="25">
        <f t="shared" si="11"/>
        <v>4422.852524</v>
      </c>
      <c r="L486" s="25">
        <f t="shared" si="6"/>
        <v>6.955652048</v>
      </c>
      <c r="M486" s="25">
        <f t="shared" si="7"/>
        <v>5401.957282</v>
      </c>
      <c r="N486" s="25">
        <f t="shared" si="9"/>
        <v>3781177.87</v>
      </c>
      <c r="O486" s="25"/>
    </row>
    <row r="487" ht="15.75" customHeight="1">
      <c r="A487" s="69">
        <v>42851.0</v>
      </c>
      <c r="B487" s="34">
        <v>57.76049</v>
      </c>
      <c r="C487" s="28">
        <f t="shared" si="1"/>
        <v>0.15</v>
      </c>
      <c r="D487" s="25">
        <f t="shared" si="2"/>
        <v>8.6640735</v>
      </c>
      <c r="E487" s="25">
        <f t="shared" si="3"/>
        <v>207.937764</v>
      </c>
      <c r="F487" s="25">
        <f t="shared" si="12"/>
        <v>24047.05629</v>
      </c>
      <c r="G487" s="26">
        <v>19.37</v>
      </c>
      <c r="H487" s="28">
        <v>2.011</v>
      </c>
      <c r="I487" s="16">
        <v>7.7172</v>
      </c>
      <c r="J487" s="16">
        <f t="shared" si="4"/>
        <v>37.62904466</v>
      </c>
      <c r="K487" s="25">
        <f t="shared" si="11"/>
        <v>4459.935276</v>
      </c>
      <c r="L487" s="25">
        <f t="shared" si="6"/>
        <v>6.993524047</v>
      </c>
      <c r="M487" s="25">
        <f t="shared" si="7"/>
        <v>5525.991049</v>
      </c>
      <c r="N487" s="25">
        <f t="shared" si="9"/>
        <v>3786703.861</v>
      </c>
      <c r="O487" s="25"/>
    </row>
    <row r="488" ht="15.75" customHeight="1">
      <c r="A488" s="69">
        <v>42852.0</v>
      </c>
      <c r="B488" s="34">
        <v>61.280398</v>
      </c>
      <c r="C488" s="28">
        <f t="shared" si="1"/>
        <v>0.15</v>
      </c>
      <c r="D488" s="25">
        <f t="shared" si="2"/>
        <v>9.1920597</v>
      </c>
      <c r="E488" s="25">
        <f t="shared" si="3"/>
        <v>220.6094328</v>
      </c>
      <c r="F488" s="25">
        <f t="shared" si="12"/>
        <v>24267.66572</v>
      </c>
      <c r="G488" s="26">
        <v>21.21</v>
      </c>
      <c r="H488" s="28">
        <v>1.902</v>
      </c>
      <c r="I488" s="16">
        <v>7.7066</v>
      </c>
      <c r="J488" s="16">
        <f t="shared" si="4"/>
        <v>37.81022662</v>
      </c>
      <c r="K488" s="25">
        <f t="shared" si="11"/>
        <v>5156.371798</v>
      </c>
      <c r="L488" s="25">
        <f t="shared" si="6"/>
        <v>6.417577362</v>
      </c>
      <c r="M488" s="25">
        <f t="shared" si="7"/>
        <v>5834.649842</v>
      </c>
      <c r="N488" s="25">
        <f t="shared" si="9"/>
        <v>3792538.511</v>
      </c>
      <c r="O488" s="25"/>
    </row>
    <row r="489" ht="15.75" customHeight="1">
      <c r="A489" s="69">
        <v>42853.0</v>
      </c>
      <c r="B489" s="34">
        <v>67.109455</v>
      </c>
      <c r="C489" s="28">
        <f t="shared" si="1"/>
        <v>0.15</v>
      </c>
      <c r="D489" s="25">
        <f t="shared" si="2"/>
        <v>10.06641825</v>
      </c>
      <c r="E489" s="25">
        <f t="shared" si="3"/>
        <v>241.594038</v>
      </c>
      <c r="F489" s="25">
        <f t="shared" si="12"/>
        <v>24509.25976</v>
      </c>
      <c r="G489" s="26">
        <v>22.35</v>
      </c>
      <c r="H489" s="28">
        <v>1.965</v>
      </c>
      <c r="I489" s="16">
        <v>7.696</v>
      </c>
      <c r="J489" s="16">
        <f t="shared" si="4"/>
        <v>42.83721384</v>
      </c>
      <c r="K489" s="25">
        <f t="shared" si="11"/>
        <v>5252.079389</v>
      </c>
      <c r="L489" s="25">
        <f t="shared" si="6"/>
        <v>6.899953907</v>
      </c>
      <c r="M489" s="25">
        <f t="shared" si="7"/>
        <v>5639.816794</v>
      </c>
      <c r="N489" s="25">
        <f t="shared" si="9"/>
        <v>3798178.327</v>
      </c>
      <c r="O489" s="25"/>
    </row>
    <row r="490" ht="15.75" customHeight="1">
      <c r="A490" s="69">
        <v>42854.0</v>
      </c>
      <c r="B490" s="34">
        <v>62.442969</v>
      </c>
      <c r="C490" s="28">
        <f t="shared" si="1"/>
        <v>0.15</v>
      </c>
      <c r="D490" s="25">
        <f t="shared" si="2"/>
        <v>9.36644535</v>
      </c>
      <c r="E490" s="25">
        <f t="shared" si="3"/>
        <v>224.7946884</v>
      </c>
      <c r="F490" s="25">
        <f t="shared" si="12"/>
        <v>24734.05444</v>
      </c>
      <c r="G490" s="26">
        <v>22.76</v>
      </c>
      <c r="H490" s="28">
        <v>2.054</v>
      </c>
      <c r="I490" s="16">
        <v>7.6854</v>
      </c>
      <c r="J490" s="16">
        <f t="shared" si="4"/>
        <v>41.72126966</v>
      </c>
      <c r="K490" s="25">
        <f t="shared" si="11"/>
        <v>5109.631081</v>
      </c>
      <c r="L490" s="25">
        <f t="shared" si="6"/>
        <v>6.599146343</v>
      </c>
      <c r="M490" s="25">
        <f t="shared" si="7"/>
        <v>5388.011685</v>
      </c>
      <c r="N490" s="25">
        <f t="shared" si="9"/>
        <v>3803566.339</v>
      </c>
      <c r="O490" s="25"/>
    </row>
    <row r="491" ht="15.75" customHeight="1">
      <c r="A491" s="69">
        <v>42855.0</v>
      </c>
      <c r="B491" s="34">
        <v>65.716141</v>
      </c>
      <c r="C491" s="28">
        <f t="shared" si="1"/>
        <v>0.15</v>
      </c>
      <c r="D491" s="25">
        <f t="shared" si="2"/>
        <v>9.85742115</v>
      </c>
      <c r="E491" s="25">
        <f t="shared" si="3"/>
        <v>236.5781076</v>
      </c>
      <c r="F491" s="25">
        <f t="shared" si="12"/>
        <v>24970.63255</v>
      </c>
      <c r="G491" s="26">
        <v>23.72</v>
      </c>
      <c r="H491" s="28">
        <v>1.946</v>
      </c>
      <c r="I491" s="16">
        <v>7.6749</v>
      </c>
      <c r="J491" s="16">
        <f t="shared" si="4"/>
        <v>41.6564419</v>
      </c>
      <c r="K491" s="25">
        <f t="shared" si="11"/>
        <v>5613.010113</v>
      </c>
      <c r="L491" s="25">
        <f t="shared" si="6"/>
        <v>6.322225584</v>
      </c>
      <c r="M491" s="25">
        <f t="shared" si="7"/>
        <v>5679.268243</v>
      </c>
      <c r="N491" s="25">
        <f t="shared" si="9"/>
        <v>3809245.607</v>
      </c>
      <c r="O491" s="25"/>
    </row>
    <row r="492" ht="15.75" customHeight="1">
      <c r="A492" s="69">
        <v>42856.0</v>
      </c>
      <c r="B492" s="34">
        <v>60.639672</v>
      </c>
      <c r="C492" s="28">
        <f t="shared" si="1"/>
        <v>0.15</v>
      </c>
      <c r="D492" s="25">
        <f t="shared" si="2"/>
        <v>9.0959508</v>
      </c>
      <c r="E492" s="25">
        <f t="shared" si="3"/>
        <v>218.3028192</v>
      </c>
      <c r="F492" s="25">
        <f t="shared" si="12"/>
        <v>25188.93537</v>
      </c>
      <c r="G492" s="26">
        <v>22.77</v>
      </c>
      <c r="H492" s="28">
        <v>2.099</v>
      </c>
      <c r="I492" s="16">
        <v>7.6643</v>
      </c>
      <c r="J492" s="16">
        <f t="shared" si="4"/>
        <v>41.51803541</v>
      </c>
      <c r="K492" s="25">
        <f t="shared" si="11"/>
        <v>4988.5501</v>
      </c>
      <c r="L492" s="25">
        <f t="shared" si="6"/>
        <v>6.564116271</v>
      </c>
      <c r="M492" s="25">
        <f t="shared" si="7"/>
        <v>5258.023821</v>
      </c>
      <c r="N492" s="25">
        <f t="shared" si="9"/>
        <v>3814503.631</v>
      </c>
      <c r="O492" s="25"/>
    </row>
    <row r="493" ht="15.75" customHeight="1">
      <c r="A493" s="69">
        <v>42857.0</v>
      </c>
      <c r="B493" s="34">
        <v>60.968989</v>
      </c>
      <c r="C493" s="28">
        <f t="shared" si="1"/>
        <v>0.15</v>
      </c>
      <c r="D493" s="25">
        <f t="shared" si="2"/>
        <v>9.14534835</v>
      </c>
      <c r="E493" s="25">
        <f t="shared" si="3"/>
        <v>219.4883604</v>
      </c>
      <c r="F493" s="25">
        <f t="shared" si="12"/>
        <v>25408.42373</v>
      </c>
      <c r="G493" s="26">
        <v>23.04</v>
      </c>
      <c r="H493" s="28">
        <v>2.003</v>
      </c>
      <c r="I493" s="16">
        <v>7.6538</v>
      </c>
      <c r="J493" s="16">
        <f t="shared" si="4"/>
        <v>39.88897181</v>
      </c>
      <c r="K493" s="25">
        <f t="shared" si="11"/>
        <v>5282.382986</v>
      </c>
      <c r="L493" s="25">
        <f t="shared" si="6"/>
        <v>6.232651845</v>
      </c>
      <c r="M493" s="25">
        <f t="shared" si="7"/>
        <v>5502.482277</v>
      </c>
      <c r="N493" s="25">
        <f t="shared" si="9"/>
        <v>3820006.113</v>
      </c>
      <c r="O493" s="25"/>
    </row>
    <row r="494" ht="15.75" customHeight="1">
      <c r="A494" s="69">
        <v>42858.0</v>
      </c>
      <c r="B494" s="34">
        <v>62.917769</v>
      </c>
      <c r="C494" s="28">
        <f t="shared" si="1"/>
        <v>0.15</v>
      </c>
      <c r="D494" s="25">
        <f t="shared" si="2"/>
        <v>9.43766535</v>
      </c>
      <c r="E494" s="25">
        <f t="shared" si="3"/>
        <v>226.5039684</v>
      </c>
      <c r="F494" s="25">
        <f t="shared" si="12"/>
        <v>25634.9277</v>
      </c>
      <c r="G494" s="26">
        <v>25.2</v>
      </c>
      <c r="H494" s="28">
        <v>1.965</v>
      </c>
      <c r="I494" s="16">
        <v>7.6433</v>
      </c>
      <c r="J494" s="16">
        <f t="shared" si="4"/>
        <v>40.43849387</v>
      </c>
      <c r="K494" s="25">
        <f t="shared" si="11"/>
        <v>5881.256794</v>
      </c>
      <c r="L494" s="25">
        <f t="shared" si="6"/>
        <v>5.776927696</v>
      </c>
      <c r="M494" s="25">
        <f t="shared" si="7"/>
        <v>5601.196947</v>
      </c>
      <c r="N494" s="25">
        <f t="shared" si="9"/>
        <v>3825607.31</v>
      </c>
      <c r="O494" s="25"/>
    </row>
    <row r="495" ht="15.75" customHeight="1">
      <c r="A495" s="69">
        <v>42859.0</v>
      </c>
      <c r="B495" s="34">
        <v>64.443658</v>
      </c>
      <c r="C495" s="28">
        <f t="shared" si="1"/>
        <v>0.15</v>
      </c>
      <c r="D495" s="25">
        <f t="shared" si="2"/>
        <v>9.6665487</v>
      </c>
      <c r="E495" s="25">
        <f t="shared" si="3"/>
        <v>231.9971688</v>
      </c>
      <c r="F495" s="25">
        <f t="shared" si="12"/>
        <v>25866.92487</v>
      </c>
      <c r="G495" s="26">
        <v>25.99</v>
      </c>
      <c r="H495" s="28">
        <v>1.973</v>
      </c>
      <c r="I495" s="16">
        <v>7.6328</v>
      </c>
      <c r="J495" s="16">
        <f t="shared" si="4"/>
        <v>41.64505071</v>
      </c>
      <c r="K495" s="25">
        <f t="shared" si="11"/>
        <v>6032.736097</v>
      </c>
      <c r="L495" s="25">
        <f t="shared" si="6"/>
        <v>5.768456428</v>
      </c>
      <c r="M495" s="25">
        <f t="shared" si="7"/>
        <v>5570.822098</v>
      </c>
      <c r="N495" s="25">
        <f t="shared" si="9"/>
        <v>3831178.132</v>
      </c>
      <c r="O495" s="25"/>
    </row>
    <row r="496" ht="15.75" customHeight="1">
      <c r="A496" s="69">
        <v>42860.0</v>
      </c>
      <c r="B496" s="34">
        <v>63.029158</v>
      </c>
      <c r="C496" s="28">
        <f t="shared" si="1"/>
        <v>0.15</v>
      </c>
      <c r="D496" s="25">
        <f t="shared" si="2"/>
        <v>9.4543737</v>
      </c>
      <c r="E496" s="25">
        <f t="shared" si="3"/>
        <v>226.9049688</v>
      </c>
      <c r="F496" s="25">
        <f t="shared" si="12"/>
        <v>26093.82984</v>
      </c>
      <c r="G496" s="26">
        <v>28.45</v>
      </c>
      <c r="H496" s="28">
        <v>2.02</v>
      </c>
      <c r="I496" s="16">
        <v>7.6223</v>
      </c>
      <c r="J496" s="16">
        <f t="shared" si="4"/>
        <v>41.75868805</v>
      </c>
      <c r="K496" s="25">
        <f t="shared" si="11"/>
        <v>6441.220842</v>
      </c>
      <c r="L496" s="25">
        <f t="shared" si="6"/>
        <v>5.284051915</v>
      </c>
      <c r="M496" s="25">
        <f t="shared" si="7"/>
        <v>5433.718812</v>
      </c>
      <c r="N496" s="25">
        <f t="shared" si="9"/>
        <v>3836611.851</v>
      </c>
      <c r="O496" s="25"/>
    </row>
    <row r="497" ht="15.75" customHeight="1">
      <c r="A497" s="69">
        <v>42861.0</v>
      </c>
      <c r="B497" s="34">
        <v>61.763202</v>
      </c>
      <c r="C497" s="28">
        <f t="shared" si="1"/>
        <v>0.15</v>
      </c>
      <c r="D497" s="25">
        <f t="shared" si="2"/>
        <v>9.2644803</v>
      </c>
      <c r="E497" s="25">
        <f t="shared" si="3"/>
        <v>222.3475272</v>
      </c>
      <c r="F497" s="25">
        <f t="shared" si="12"/>
        <v>26316.17736</v>
      </c>
      <c r="G497" s="26">
        <v>28.98</v>
      </c>
      <c r="H497" s="28">
        <v>2.048</v>
      </c>
      <c r="I497" s="16">
        <v>7.6118</v>
      </c>
      <c r="J497" s="16">
        <f t="shared" si="4"/>
        <v>41.54439085</v>
      </c>
      <c r="K497" s="25">
        <f t="shared" si="11"/>
        <v>6462.596602</v>
      </c>
      <c r="L497" s="25">
        <f t="shared" si="6"/>
        <v>5.160793894</v>
      </c>
      <c r="M497" s="25">
        <f t="shared" si="7"/>
        <v>5352.046875</v>
      </c>
      <c r="N497" s="25">
        <f t="shared" si="9"/>
        <v>3841963.898</v>
      </c>
      <c r="O497" s="25"/>
    </row>
    <row r="498" ht="15.75" customHeight="1">
      <c r="A498" s="69">
        <v>42862.0</v>
      </c>
      <c r="B498" s="34">
        <v>68.823283</v>
      </c>
      <c r="C498" s="28">
        <f t="shared" si="1"/>
        <v>0.15</v>
      </c>
      <c r="D498" s="25">
        <f t="shared" si="2"/>
        <v>10.32349245</v>
      </c>
      <c r="E498" s="25">
        <f t="shared" si="3"/>
        <v>247.7638188</v>
      </c>
      <c r="F498" s="25">
        <f t="shared" si="12"/>
        <v>26563.94118</v>
      </c>
      <c r="G498" s="26">
        <v>32.78</v>
      </c>
      <c r="H498" s="28">
        <v>1.887</v>
      </c>
      <c r="I498" s="16">
        <v>7.6014</v>
      </c>
      <c r="J498" s="16">
        <f t="shared" si="4"/>
        <v>42.71237371</v>
      </c>
      <c r="K498" s="25">
        <f t="shared" si="11"/>
        <v>7922.858251</v>
      </c>
      <c r="L498" s="25">
        <f t="shared" si="6"/>
        <v>4.690803703</v>
      </c>
      <c r="M498" s="25">
        <f t="shared" si="7"/>
        <v>5800.750397</v>
      </c>
      <c r="N498" s="25">
        <f t="shared" si="9"/>
        <v>3847764.648</v>
      </c>
      <c r="O498" s="25"/>
    </row>
    <row r="499" ht="15.75" customHeight="1">
      <c r="A499" s="69">
        <v>42863.0</v>
      </c>
      <c r="B499" s="34">
        <v>64.685669</v>
      </c>
      <c r="C499" s="28">
        <f t="shared" si="1"/>
        <v>0.15</v>
      </c>
      <c r="D499" s="25">
        <f t="shared" si="2"/>
        <v>9.70285035</v>
      </c>
      <c r="E499" s="25">
        <f t="shared" si="3"/>
        <v>232.8684084</v>
      </c>
      <c r="F499" s="25">
        <f t="shared" si="12"/>
        <v>26796.80959</v>
      </c>
      <c r="G499" s="26">
        <v>30.47</v>
      </c>
      <c r="H499" s="28">
        <v>2.096</v>
      </c>
      <c r="I499" s="16">
        <v>7.5909</v>
      </c>
      <c r="J499" s="16">
        <f t="shared" si="4"/>
        <v>44.65253205</v>
      </c>
      <c r="K499" s="25">
        <f t="shared" si="11"/>
        <v>6621.032147</v>
      </c>
      <c r="L499" s="25">
        <f t="shared" si="6"/>
        <v>5.275651966</v>
      </c>
      <c r="M499" s="25">
        <f t="shared" si="7"/>
        <v>5215.122137</v>
      </c>
      <c r="N499" s="25">
        <f t="shared" si="9"/>
        <v>3852979.771</v>
      </c>
      <c r="O499" s="25"/>
    </row>
    <row r="500" ht="15.75" customHeight="1">
      <c r="A500" s="69">
        <v>42864.0</v>
      </c>
      <c r="B500" s="34">
        <v>64.410778</v>
      </c>
      <c r="C500" s="28">
        <f t="shared" si="1"/>
        <v>0.15</v>
      </c>
      <c r="D500" s="25">
        <f t="shared" si="2"/>
        <v>9.6616167</v>
      </c>
      <c r="E500" s="25">
        <f t="shared" si="3"/>
        <v>231.8788008</v>
      </c>
      <c r="F500" s="25">
        <f t="shared" si="12"/>
        <v>27028.68839</v>
      </c>
      <c r="G500" s="26">
        <v>28.66</v>
      </c>
      <c r="H500" s="28">
        <v>1.989</v>
      </c>
      <c r="I500" s="16">
        <v>7.5805</v>
      </c>
      <c r="J500" s="16">
        <f t="shared" si="4"/>
        <v>42.25085332</v>
      </c>
      <c r="K500" s="25">
        <f t="shared" si="11"/>
        <v>6553.759578</v>
      </c>
      <c r="L500" s="25">
        <f t="shared" si="6"/>
        <v>5.307155337</v>
      </c>
      <c r="M500" s="25">
        <f t="shared" si="7"/>
        <v>5488.144796</v>
      </c>
      <c r="N500" s="25">
        <f t="shared" si="9"/>
        <v>3858467.915</v>
      </c>
      <c r="O500" s="25"/>
    </row>
    <row r="501" ht="15.75" customHeight="1">
      <c r="A501" s="69">
        <v>42865.0</v>
      </c>
      <c r="B501" s="34">
        <v>64.711197</v>
      </c>
      <c r="C501" s="28">
        <f t="shared" si="1"/>
        <v>0.15</v>
      </c>
      <c r="D501" s="25">
        <f t="shared" si="2"/>
        <v>9.70667955</v>
      </c>
      <c r="E501" s="25">
        <f t="shared" si="3"/>
        <v>232.9603092</v>
      </c>
      <c r="F501" s="25">
        <f t="shared" si="12"/>
        <v>27261.6487</v>
      </c>
      <c r="G501" s="26">
        <v>29.84</v>
      </c>
      <c r="H501" s="28">
        <v>2.028</v>
      </c>
      <c r="I501" s="16">
        <v>7.5701</v>
      </c>
      <c r="J501" s="16">
        <f t="shared" si="4"/>
        <v>43.33968756</v>
      </c>
      <c r="K501" s="25">
        <f t="shared" si="11"/>
        <v>6683.188876</v>
      </c>
      <c r="L501" s="25">
        <f t="shared" si="6"/>
        <v>5.228648633</v>
      </c>
      <c r="M501" s="25">
        <f t="shared" si="7"/>
        <v>5375.218935</v>
      </c>
      <c r="N501" s="25">
        <f t="shared" si="9"/>
        <v>3863843.134</v>
      </c>
      <c r="O501" s="25"/>
    </row>
    <row r="502" ht="15.75" customHeight="1">
      <c r="A502" s="69">
        <v>42866.0</v>
      </c>
      <c r="B502" s="34">
        <v>72.265769</v>
      </c>
      <c r="C502" s="28">
        <f t="shared" si="1"/>
        <v>0.15</v>
      </c>
      <c r="D502" s="25">
        <f t="shared" si="2"/>
        <v>10.83986535</v>
      </c>
      <c r="E502" s="25">
        <f t="shared" si="3"/>
        <v>260.1567684</v>
      </c>
      <c r="F502" s="25">
        <f t="shared" si="12"/>
        <v>27521.80547</v>
      </c>
      <c r="G502" s="26">
        <v>29.51</v>
      </c>
      <c r="H502" s="28">
        <v>1.858</v>
      </c>
      <c r="I502" s="16">
        <v>7.5597</v>
      </c>
      <c r="J502" s="16">
        <f t="shared" si="4"/>
        <v>44.40315052</v>
      </c>
      <c r="K502" s="25">
        <f t="shared" si="11"/>
        <v>7204.093014</v>
      </c>
      <c r="L502" s="25">
        <f t="shared" si="6"/>
        <v>5.416853334</v>
      </c>
      <c r="M502" s="25">
        <f t="shared" si="7"/>
        <v>5858.970936</v>
      </c>
      <c r="N502" s="25">
        <f t="shared" si="9"/>
        <v>3869702.105</v>
      </c>
      <c r="O502" s="25"/>
    </row>
    <row r="503" ht="15.75" customHeight="1">
      <c r="A503" s="69">
        <v>42867.0</v>
      </c>
      <c r="B503" s="34">
        <v>67.822633</v>
      </c>
      <c r="C503" s="28">
        <f t="shared" si="1"/>
        <v>0.15</v>
      </c>
      <c r="D503" s="25">
        <f t="shared" si="2"/>
        <v>10.17339495</v>
      </c>
      <c r="E503" s="25">
        <f t="shared" si="3"/>
        <v>244.1614788</v>
      </c>
      <c r="F503" s="25">
        <f t="shared" si="12"/>
        <v>27765.96695</v>
      </c>
      <c r="G503" s="26">
        <v>28.68</v>
      </c>
      <c r="H503" s="28">
        <v>2.09</v>
      </c>
      <c r="I503" s="16">
        <v>7.5493</v>
      </c>
      <c r="J503" s="16">
        <f t="shared" si="4"/>
        <v>46.94120745</v>
      </c>
      <c r="K503" s="25">
        <f t="shared" si="11"/>
        <v>6215.710737</v>
      </c>
      <c r="L503" s="25">
        <f t="shared" si="6"/>
        <v>5.892201772</v>
      </c>
      <c r="M503" s="25">
        <f t="shared" si="7"/>
        <v>5201.431579</v>
      </c>
      <c r="N503" s="25">
        <f t="shared" si="9"/>
        <v>3874903.537</v>
      </c>
      <c r="O503" s="25"/>
    </row>
    <row r="504" ht="15.75" customHeight="1">
      <c r="A504" s="69">
        <v>42868.0</v>
      </c>
      <c r="B504" s="34">
        <v>69.872222</v>
      </c>
      <c r="C504" s="28">
        <f t="shared" si="1"/>
        <v>0.15</v>
      </c>
      <c r="D504" s="25">
        <f t="shared" si="2"/>
        <v>10.4808333</v>
      </c>
      <c r="E504" s="25">
        <f t="shared" si="3"/>
        <v>251.5399992</v>
      </c>
      <c r="F504" s="25">
        <f t="shared" si="12"/>
        <v>28017.50695</v>
      </c>
      <c r="G504" s="26">
        <v>28.47</v>
      </c>
      <c r="H504" s="28">
        <v>1.986</v>
      </c>
      <c r="I504" s="16">
        <v>7.539</v>
      </c>
      <c r="J504" s="16">
        <f t="shared" si="4"/>
        <v>46.0161271</v>
      </c>
      <c r="K504" s="25">
        <f t="shared" si="11"/>
        <v>6484.451057</v>
      </c>
      <c r="L504" s="25">
        <f t="shared" si="6"/>
        <v>5.818688359</v>
      </c>
      <c r="M504" s="25">
        <f t="shared" si="7"/>
        <v>5466.344411</v>
      </c>
      <c r="N504" s="25">
        <f t="shared" si="9"/>
        <v>3880369.881</v>
      </c>
      <c r="O504" s="25"/>
    </row>
    <row r="505" ht="15.75" customHeight="1">
      <c r="A505" s="69">
        <v>42869.0</v>
      </c>
      <c r="B505" s="34">
        <v>65.369423</v>
      </c>
      <c r="C505" s="28">
        <f t="shared" si="1"/>
        <v>0.15</v>
      </c>
      <c r="D505" s="25">
        <f t="shared" si="2"/>
        <v>9.80541345</v>
      </c>
      <c r="E505" s="25">
        <f t="shared" si="3"/>
        <v>235.3299228</v>
      </c>
      <c r="F505" s="25">
        <f t="shared" si="12"/>
        <v>28252.83687</v>
      </c>
      <c r="G505" s="26">
        <v>28.53</v>
      </c>
      <c r="H505" s="28">
        <v>2.063</v>
      </c>
      <c r="I505" s="16">
        <v>7.5286</v>
      </c>
      <c r="J505" s="16">
        <f t="shared" si="4"/>
        <v>44.78160603</v>
      </c>
      <c r="K505" s="25">
        <f t="shared" si="11"/>
        <v>6246.949821</v>
      </c>
      <c r="L505" s="25">
        <f t="shared" si="6"/>
        <v>5.650675839</v>
      </c>
      <c r="M505" s="25">
        <f t="shared" si="7"/>
        <v>5255.057683</v>
      </c>
      <c r="N505" s="25">
        <f t="shared" si="9"/>
        <v>3885624.939</v>
      </c>
      <c r="O505" s="25"/>
    </row>
    <row r="506" ht="15.75" customHeight="1">
      <c r="A506" s="69">
        <v>42870.0</v>
      </c>
      <c r="B506" s="34">
        <v>67.738507</v>
      </c>
      <c r="C506" s="28">
        <f t="shared" si="1"/>
        <v>0.15</v>
      </c>
      <c r="D506" s="25">
        <f t="shared" si="2"/>
        <v>10.16077605</v>
      </c>
      <c r="E506" s="25">
        <f t="shared" si="3"/>
        <v>243.8586252</v>
      </c>
      <c r="F506" s="25">
        <f t="shared" si="12"/>
        <v>28496.6955</v>
      </c>
      <c r="G506" s="26">
        <v>27.79</v>
      </c>
      <c r="H506" s="28">
        <v>1.928</v>
      </c>
      <c r="I506" s="16">
        <v>7.5183</v>
      </c>
      <c r="J506" s="16">
        <f t="shared" si="4"/>
        <v>43.42731784</v>
      </c>
      <c r="K506" s="25">
        <f t="shared" si="11"/>
        <v>6502.081649</v>
      </c>
      <c r="L506" s="25">
        <f t="shared" si="6"/>
        <v>5.625705082</v>
      </c>
      <c r="M506" s="25">
        <f t="shared" si="7"/>
        <v>5615.327801</v>
      </c>
      <c r="N506" s="25">
        <f t="shared" si="9"/>
        <v>3891240.267</v>
      </c>
      <c r="O506" s="25"/>
    </row>
    <row r="507" ht="15.75" customHeight="1">
      <c r="A507" s="69">
        <v>42871.0</v>
      </c>
      <c r="B507" s="34">
        <v>62.540395</v>
      </c>
      <c r="C507" s="28">
        <f t="shared" si="1"/>
        <v>0.15</v>
      </c>
      <c r="D507" s="25">
        <f t="shared" si="2"/>
        <v>9.38105925</v>
      </c>
      <c r="E507" s="25">
        <f t="shared" si="3"/>
        <v>225.145422</v>
      </c>
      <c r="F507" s="25">
        <f t="shared" si="12"/>
        <v>28721.84092</v>
      </c>
      <c r="G507" s="26">
        <v>26.26</v>
      </c>
      <c r="H507" s="28">
        <v>2.152</v>
      </c>
      <c r="I507" s="16">
        <v>7.5079</v>
      </c>
      <c r="J507" s="16">
        <f t="shared" si="4"/>
        <v>44.81510477</v>
      </c>
      <c r="K507" s="25">
        <f t="shared" si="11"/>
        <v>5496.955037</v>
      </c>
      <c r="L507" s="25">
        <f t="shared" si="6"/>
        <v>6.143731042</v>
      </c>
      <c r="M507" s="25">
        <f t="shared" si="7"/>
        <v>5023.873606</v>
      </c>
      <c r="N507" s="25">
        <f t="shared" si="9"/>
        <v>3896264.14</v>
      </c>
      <c r="O507" s="25"/>
    </row>
    <row r="508" ht="15.75" customHeight="1">
      <c r="A508" s="69">
        <v>42872.0</v>
      </c>
      <c r="B508" s="34">
        <v>65.527209</v>
      </c>
      <c r="C508" s="28">
        <f t="shared" si="1"/>
        <v>0.15</v>
      </c>
      <c r="D508" s="25">
        <f t="shared" si="2"/>
        <v>9.82908135</v>
      </c>
      <c r="E508" s="25">
        <f t="shared" si="3"/>
        <v>235.8979524</v>
      </c>
      <c r="F508" s="25">
        <f t="shared" si="12"/>
        <v>28957.73887</v>
      </c>
      <c r="G508" s="26">
        <v>26.93</v>
      </c>
      <c r="H508" s="28">
        <v>1.923</v>
      </c>
      <c r="I508" s="16">
        <v>7.4976</v>
      </c>
      <c r="J508" s="16">
        <f t="shared" si="4"/>
        <v>42.01638621</v>
      </c>
      <c r="K508" s="25">
        <f t="shared" si="11"/>
        <v>6299.855476</v>
      </c>
      <c r="L508" s="25">
        <f t="shared" si="6"/>
        <v>5.616746764</v>
      </c>
      <c r="M508" s="25">
        <f t="shared" si="7"/>
        <v>5614.427457</v>
      </c>
      <c r="N508" s="25">
        <f t="shared" si="9"/>
        <v>3901878.568</v>
      </c>
      <c r="O508" s="25"/>
    </row>
    <row r="509" ht="15.75" customHeight="1">
      <c r="A509" s="69">
        <v>42873.0</v>
      </c>
      <c r="B509" s="34">
        <v>64.955782</v>
      </c>
      <c r="C509" s="28">
        <f t="shared" si="1"/>
        <v>0.15</v>
      </c>
      <c r="D509" s="25">
        <f t="shared" si="2"/>
        <v>9.7433673</v>
      </c>
      <c r="E509" s="25">
        <f t="shared" si="3"/>
        <v>233.8408152</v>
      </c>
      <c r="F509" s="25">
        <f t="shared" si="12"/>
        <v>29191.57969</v>
      </c>
      <c r="G509" s="26">
        <v>30.33</v>
      </c>
      <c r="H509" s="28">
        <v>2.017</v>
      </c>
      <c r="I509" s="16">
        <v>7.4873</v>
      </c>
      <c r="J509" s="16">
        <f t="shared" si="4"/>
        <v>43.74601402</v>
      </c>
      <c r="K509" s="25">
        <f t="shared" si="11"/>
        <v>6755.274437</v>
      </c>
      <c r="L509" s="25">
        <f t="shared" si="6"/>
        <v>5.192405224</v>
      </c>
      <c r="M509" s="25">
        <f t="shared" si="7"/>
        <v>5345.419931</v>
      </c>
      <c r="N509" s="25">
        <f t="shared" si="9"/>
        <v>3907223.988</v>
      </c>
      <c r="O509" s="25"/>
    </row>
    <row r="510" ht="15.75" customHeight="1">
      <c r="A510" s="69">
        <v>42874.0</v>
      </c>
      <c r="B510" s="34">
        <v>65.756882</v>
      </c>
      <c r="C510" s="28">
        <f t="shared" si="1"/>
        <v>0.15</v>
      </c>
      <c r="D510" s="25">
        <f t="shared" si="2"/>
        <v>9.8635323</v>
      </c>
      <c r="E510" s="25">
        <f t="shared" si="3"/>
        <v>236.7247752</v>
      </c>
      <c r="F510" s="25">
        <f t="shared" si="12"/>
        <v>29428.30446</v>
      </c>
      <c r="G510" s="26">
        <v>31.87</v>
      </c>
      <c r="H510" s="28">
        <v>1.997</v>
      </c>
      <c r="I510" s="16">
        <v>7.4771</v>
      </c>
      <c r="J510" s="16">
        <f t="shared" si="4"/>
        <v>43.90622479</v>
      </c>
      <c r="K510" s="25">
        <f t="shared" si="11"/>
        <v>7159.594702</v>
      </c>
      <c r="L510" s="25">
        <f t="shared" si="6"/>
        <v>4.959598659</v>
      </c>
      <c r="M510" s="25">
        <f t="shared" si="7"/>
        <v>5391.599399</v>
      </c>
      <c r="N510" s="25">
        <f t="shared" si="9"/>
        <v>3912615.587</v>
      </c>
      <c r="O510" s="25"/>
    </row>
    <row r="511" ht="15.75" customHeight="1">
      <c r="A511" s="69">
        <v>42875.0</v>
      </c>
      <c r="B511" s="34">
        <v>72.524575</v>
      </c>
      <c r="C511" s="28">
        <f t="shared" si="1"/>
        <v>0.15</v>
      </c>
      <c r="D511" s="25">
        <f t="shared" si="2"/>
        <v>10.87868625</v>
      </c>
      <c r="E511" s="25">
        <f t="shared" si="3"/>
        <v>261.08847</v>
      </c>
      <c r="F511" s="25">
        <f t="shared" si="12"/>
        <v>29689.39293</v>
      </c>
      <c r="G511" s="26">
        <v>35.1</v>
      </c>
      <c r="H511" s="28">
        <v>1.897</v>
      </c>
      <c r="I511" s="16">
        <v>7.4668</v>
      </c>
      <c r="J511" s="16">
        <f t="shared" si="4"/>
        <v>46.06361453</v>
      </c>
      <c r="K511" s="25">
        <f t="shared" si="11"/>
        <v>8289.446916</v>
      </c>
      <c r="L511" s="25">
        <f t="shared" si="6"/>
        <v>4.724473285</v>
      </c>
      <c r="M511" s="25">
        <f t="shared" si="7"/>
        <v>5667.997891</v>
      </c>
      <c r="N511" s="25">
        <f t="shared" si="9"/>
        <v>3918283.585</v>
      </c>
      <c r="O511" s="25"/>
    </row>
    <row r="512" ht="15.75" customHeight="1">
      <c r="A512" s="69">
        <v>42876.0</v>
      </c>
      <c r="B512" s="34">
        <v>72.168382</v>
      </c>
      <c r="C512" s="28">
        <f t="shared" si="1"/>
        <v>0.15</v>
      </c>
      <c r="D512" s="25">
        <f t="shared" si="2"/>
        <v>10.8252573</v>
      </c>
      <c r="E512" s="25">
        <f t="shared" si="3"/>
        <v>259.8061752</v>
      </c>
      <c r="F512" s="25">
        <f t="shared" si="12"/>
        <v>29949.19911</v>
      </c>
      <c r="G512" s="26">
        <v>34.64</v>
      </c>
      <c r="H512" s="28">
        <v>2.02</v>
      </c>
      <c r="I512" s="16">
        <v>7.4565</v>
      </c>
      <c r="J512" s="16">
        <f t="shared" si="4"/>
        <v>48.87686302</v>
      </c>
      <c r="K512" s="25">
        <f t="shared" si="11"/>
        <v>7672.074059</v>
      </c>
      <c r="L512" s="25">
        <f t="shared" si="6"/>
        <v>5.079581607</v>
      </c>
      <c r="M512" s="25">
        <f t="shared" si="7"/>
        <v>5315.524752</v>
      </c>
      <c r="N512" s="25">
        <f t="shared" si="9"/>
        <v>3923599.11</v>
      </c>
      <c r="O512" s="25"/>
    </row>
    <row r="513" ht="15.75" customHeight="1">
      <c r="A513" s="69">
        <v>42877.0</v>
      </c>
      <c r="B513" s="34">
        <v>67.876663</v>
      </c>
      <c r="C513" s="28">
        <f t="shared" si="1"/>
        <v>0.15</v>
      </c>
      <c r="D513" s="25">
        <f t="shared" si="2"/>
        <v>10.18149945</v>
      </c>
      <c r="E513" s="25">
        <f t="shared" si="3"/>
        <v>244.3559868</v>
      </c>
      <c r="F513" s="25">
        <f t="shared" si="12"/>
        <v>30193.55509</v>
      </c>
      <c r="G513" s="26">
        <v>36.17</v>
      </c>
      <c r="H513" s="28">
        <v>2.057</v>
      </c>
      <c r="I513" s="16">
        <v>7.4463</v>
      </c>
      <c r="J513" s="16">
        <f t="shared" si="4"/>
        <v>46.87640029</v>
      </c>
      <c r="K513" s="25">
        <f t="shared" si="11"/>
        <v>7856.081799</v>
      </c>
      <c r="L513" s="25">
        <f t="shared" si="6"/>
        <v>4.665607991</v>
      </c>
      <c r="M513" s="25">
        <f t="shared" si="7"/>
        <v>5212.771998</v>
      </c>
      <c r="N513" s="25">
        <f t="shared" si="9"/>
        <v>3928811.882</v>
      </c>
      <c r="O513" s="25"/>
    </row>
    <row r="514" ht="15.75" customHeight="1">
      <c r="A514" s="69">
        <v>42878.0</v>
      </c>
      <c r="B514" s="34">
        <v>63.406618</v>
      </c>
      <c r="C514" s="28">
        <f t="shared" si="1"/>
        <v>0.15</v>
      </c>
      <c r="D514" s="25">
        <f t="shared" si="2"/>
        <v>9.5109927</v>
      </c>
      <c r="E514" s="25">
        <f t="shared" si="3"/>
        <v>228.2638248</v>
      </c>
      <c r="F514" s="25">
        <f t="shared" si="12"/>
        <v>30421.81892</v>
      </c>
      <c r="G514" s="26">
        <v>55.62</v>
      </c>
      <c r="H514" s="28">
        <v>2.099</v>
      </c>
      <c r="I514" s="16">
        <v>7.4361</v>
      </c>
      <c r="J514" s="16">
        <f t="shared" si="4"/>
        <v>44.74472209</v>
      </c>
      <c r="K514" s="25">
        <f t="shared" si="11"/>
        <v>11822.65504</v>
      </c>
      <c r="L514" s="25">
        <f t="shared" si="6"/>
        <v>2.896098517</v>
      </c>
      <c r="M514" s="25">
        <f t="shared" si="7"/>
        <v>5101.469271</v>
      </c>
      <c r="N514" s="25">
        <f t="shared" si="9"/>
        <v>3933913.351</v>
      </c>
      <c r="O514" s="25"/>
    </row>
    <row r="515" ht="15.75" customHeight="1">
      <c r="A515" s="69">
        <v>42879.0</v>
      </c>
      <c r="B515" s="34">
        <v>68.634853</v>
      </c>
      <c r="C515" s="28">
        <f t="shared" si="1"/>
        <v>0.15</v>
      </c>
      <c r="D515" s="25">
        <f t="shared" si="2"/>
        <v>10.29522795</v>
      </c>
      <c r="E515" s="25">
        <f t="shared" si="3"/>
        <v>247.0854708</v>
      </c>
      <c r="F515" s="25">
        <f t="shared" si="12"/>
        <v>30668.90439</v>
      </c>
      <c r="G515" s="26">
        <v>45.38</v>
      </c>
      <c r="H515" s="28">
        <v>1.89</v>
      </c>
      <c r="I515" s="16">
        <v>7.4259</v>
      </c>
      <c r="J515" s="16">
        <f t="shared" si="4"/>
        <v>43.67143113</v>
      </c>
      <c r="K515" s="25">
        <f t="shared" si="11"/>
        <v>10698.01086</v>
      </c>
      <c r="L515" s="25">
        <f t="shared" si="6"/>
        <v>3.464459058</v>
      </c>
      <c r="M515" s="25">
        <f t="shared" si="7"/>
        <v>5657.828571</v>
      </c>
      <c r="N515" s="25">
        <f t="shared" si="9"/>
        <v>3939571.18</v>
      </c>
      <c r="O515" s="25"/>
    </row>
    <row r="516" ht="15.75" customHeight="1">
      <c r="A516" s="69">
        <v>42880.0</v>
      </c>
      <c r="B516" s="34">
        <v>70.927896</v>
      </c>
      <c r="C516" s="28">
        <f t="shared" si="1"/>
        <v>0.15</v>
      </c>
      <c r="D516" s="25">
        <f t="shared" si="2"/>
        <v>10.6391844</v>
      </c>
      <c r="E516" s="25">
        <f t="shared" si="3"/>
        <v>255.3404256</v>
      </c>
      <c r="F516" s="25">
        <f t="shared" si="12"/>
        <v>30924.24481</v>
      </c>
      <c r="G516" s="26">
        <v>40.12</v>
      </c>
      <c r="H516" s="28">
        <v>1.989</v>
      </c>
      <c r="I516" s="16">
        <v>7.4157</v>
      </c>
      <c r="J516" s="16">
        <f t="shared" si="4"/>
        <v>47.55976683</v>
      </c>
      <c r="K516" s="25">
        <f t="shared" si="11"/>
        <v>8974.898462</v>
      </c>
      <c r="L516" s="25">
        <f t="shared" si="6"/>
        <v>4.267576286</v>
      </c>
      <c r="M516" s="25">
        <f t="shared" si="7"/>
        <v>5368.832579</v>
      </c>
      <c r="N516" s="25">
        <f t="shared" si="9"/>
        <v>3944940.012</v>
      </c>
      <c r="O516" s="25"/>
    </row>
    <row r="517" ht="15.75" customHeight="1">
      <c r="A517" s="69">
        <v>42881.0</v>
      </c>
      <c r="B517" s="34">
        <v>75.048076</v>
      </c>
      <c r="C517" s="28">
        <f t="shared" si="1"/>
        <v>0.15</v>
      </c>
      <c r="D517" s="25">
        <f t="shared" si="2"/>
        <v>11.2572114</v>
      </c>
      <c r="E517" s="25">
        <f t="shared" si="3"/>
        <v>270.1730736</v>
      </c>
      <c r="F517" s="25">
        <f t="shared" si="12"/>
        <v>31194.41789</v>
      </c>
      <c r="G517" s="26">
        <v>38.71</v>
      </c>
      <c r="H517" s="28">
        <v>1.938</v>
      </c>
      <c r="I517" s="16">
        <v>7.4055</v>
      </c>
      <c r="J517" s="16">
        <f t="shared" si="4"/>
        <v>49.09971349</v>
      </c>
      <c r="K517" s="25">
        <f t="shared" si="11"/>
        <v>8875.136378</v>
      </c>
      <c r="L517" s="25">
        <f t="shared" si="6"/>
        <v>4.566235302</v>
      </c>
      <c r="M517" s="25">
        <f t="shared" si="7"/>
        <v>5502.5387</v>
      </c>
      <c r="N517" s="25">
        <f t="shared" si="9"/>
        <v>3950442.551</v>
      </c>
      <c r="O517" s="25"/>
    </row>
    <row r="518" ht="15.75" customHeight="1">
      <c r="A518" s="69">
        <v>42882.0</v>
      </c>
      <c r="B518" s="34">
        <v>74.718886</v>
      </c>
      <c r="C518" s="28">
        <f t="shared" si="1"/>
        <v>0.15</v>
      </c>
      <c r="D518" s="25">
        <f t="shared" si="2"/>
        <v>11.2078329</v>
      </c>
      <c r="E518" s="25">
        <f t="shared" si="3"/>
        <v>268.9879896</v>
      </c>
      <c r="F518" s="25">
        <f t="shared" si="12"/>
        <v>31463.40588</v>
      </c>
      <c r="G518" s="26">
        <v>33.41</v>
      </c>
      <c r="H518" s="28">
        <v>2.045</v>
      </c>
      <c r="I518" s="16">
        <v>7.3953</v>
      </c>
      <c r="J518" s="16">
        <f t="shared" si="4"/>
        <v>51.65447036</v>
      </c>
      <c r="K518" s="25">
        <f t="shared" si="11"/>
        <v>7249.202142</v>
      </c>
      <c r="L518" s="25">
        <f t="shared" si="6"/>
        <v>5.565881272</v>
      </c>
      <c r="M518" s="25">
        <f t="shared" si="7"/>
        <v>5207.448411</v>
      </c>
      <c r="N518" s="25">
        <f t="shared" si="9"/>
        <v>3955649.999</v>
      </c>
      <c r="O518" s="25"/>
    </row>
    <row r="519" ht="15.75" customHeight="1">
      <c r="A519" s="69">
        <v>42883.0</v>
      </c>
      <c r="B519" s="34">
        <v>79.630337</v>
      </c>
      <c r="C519" s="28">
        <f t="shared" si="1"/>
        <v>0.15</v>
      </c>
      <c r="D519" s="25">
        <f t="shared" si="2"/>
        <v>11.94455055</v>
      </c>
      <c r="E519" s="25">
        <f t="shared" si="3"/>
        <v>286.6692132</v>
      </c>
      <c r="F519" s="25">
        <f t="shared" si="12"/>
        <v>31750.07509</v>
      </c>
      <c r="G519" s="26">
        <v>36.84</v>
      </c>
      <c r="H519" s="28">
        <v>1.928</v>
      </c>
      <c r="I519" s="16">
        <v>7.3851</v>
      </c>
      <c r="J519" s="16">
        <f t="shared" si="4"/>
        <v>51.97197389</v>
      </c>
      <c r="K519" s="25">
        <f t="shared" si="11"/>
        <v>8466.817967</v>
      </c>
      <c r="L519" s="25">
        <f t="shared" si="6"/>
        <v>5.078694516</v>
      </c>
      <c r="M519" s="25">
        <f t="shared" si="7"/>
        <v>5515.842324</v>
      </c>
      <c r="N519" s="25">
        <f t="shared" si="9"/>
        <v>3961165.842</v>
      </c>
      <c r="O519" s="25"/>
    </row>
    <row r="520" ht="15.75" customHeight="1">
      <c r="A520" s="69">
        <v>42884.0</v>
      </c>
      <c r="B520" s="34">
        <v>74.892254</v>
      </c>
      <c r="C520" s="28">
        <f t="shared" si="1"/>
        <v>0.15</v>
      </c>
      <c r="D520" s="25">
        <f t="shared" si="2"/>
        <v>11.2338381</v>
      </c>
      <c r="E520" s="25">
        <f t="shared" si="3"/>
        <v>269.6121144</v>
      </c>
      <c r="F520" s="25">
        <f t="shared" si="12"/>
        <v>32019.68721</v>
      </c>
      <c r="G520" s="26">
        <v>41.21</v>
      </c>
      <c r="H520" s="28">
        <v>2.063</v>
      </c>
      <c r="I520" s="16">
        <v>7.375</v>
      </c>
      <c r="J520" s="16">
        <f t="shared" si="4"/>
        <v>52.37380339</v>
      </c>
      <c r="K520" s="25">
        <f t="shared" si="11"/>
        <v>8839.275327</v>
      </c>
      <c r="L520" s="25">
        <f t="shared" si="6"/>
        <v>4.575241257</v>
      </c>
      <c r="M520" s="25">
        <f t="shared" si="7"/>
        <v>5147.842947</v>
      </c>
      <c r="N520" s="25">
        <f t="shared" si="9"/>
        <v>3966313.685</v>
      </c>
      <c r="O520" s="25"/>
    </row>
    <row r="521" ht="15.75" customHeight="1">
      <c r="A521" s="69">
        <v>42885.0</v>
      </c>
      <c r="B521" s="34">
        <v>74.177478</v>
      </c>
      <c r="C521" s="28">
        <f t="shared" si="1"/>
        <v>0.15</v>
      </c>
      <c r="D521" s="25">
        <f t="shared" si="2"/>
        <v>11.1266217</v>
      </c>
      <c r="E521" s="25">
        <f t="shared" si="3"/>
        <v>267.0389208</v>
      </c>
      <c r="F521" s="25">
        <f t="shared" si="12"/>
        <v>32286.72613</v>
      </c>
      <c r="G521" s="26">
        <v>39.79</v>
      </c>
      <c r="H521" s="28">
        <v>2.037</v>
      </c>
      <c r="I521" s="16">
        <v>7.3649</v>
      </c>
      <c r="J521" s="16">
        <f t="shared" si="4"/>
        <v>51.29041898</v>
      </c>
      <c r="K521" s="25">
        <f t="shared" si="11"/>
        <v>8631.79296</v>
      </c>
      <c r="L521" s="25">
        <f t="shared" si="6"/>
        <v>4.640500335</v>
      </c>
      <c r="M521" s="25">
        <f t="shared" si="7"/>
        <v>5206.409426</v>
      </c>
      <c r="N521" s="25">
        <f t="shared" si="9"/>
        <v>3971520.094</v>
      </c>
      <c r="O521" s="25"/>
    </row>
    <row r="522" ht="15.75" customHeight="1">
      <c r="A522" s="69">
        <v>42886.0</v>
      </c>
      <c r="B522" s="34">
        <v>75.777228</v>
      </c>
      <c r="C522" s="28">
        <f t="shared" si="1"/>
        <v>0.15</v>
      </c>
      <c r="D522" s="25">
        <f t="shared" si="2"/>
        <v>11.3665842</v>
      </c>
      <c r="E522" s="25">
        <f t="shared" si="3"/>
        <v>272.7980208</v>
      </c>
      <c r="F522" s="25">
        <f t="shared" si="12"/>
        <v>32559.52415</v>
      </c>
      <c r="G522" s="26">
        <v>41.83</v>
      </c>
      <c r="H522" s="28">
        <v>1.981</v>
      </c>
      <c r="I522" s="16">
        <v>7.3548</v>
      </c>
      <c r="J522" s="16">
        <f t="shared" si="4"/>
        <v>51.02609475</v>
      </c>
      <c r="K522" s="25">
        <f t="shared" si="11"/>
        <v>9318.060091</v>
      </c>
      <c r="L522" s="25">
        <f t="shared" si="6"/>
        <v>4.391440141</v>
      </c>
      <c r="M522" s="25">
        <f t="shared" si="7"/>
        <v>5346.245331</v>
      </c>
      <c r="N522" s="25">
        <f t="shared" si="9"/>
        <v>3976866.339</v>
      </c>
      <c r="O522" s="25"/>
    </row>
    <row r="523" ht="15.75" customHeight="1">
      <c r="A523" s="69">
        <v>42887.0</v>
      </c>
      <c r="B523" s="34">
        <v>73.365777</v>
      </c>
      <c r="C523" s="28">
        <f t="shared" si="1"/>
        <v>0.15</v>
      </c>
      <c r="D523" s="25">
        <f t="shared" si="2"/>
        <v>11.00486655</v>
      </c>
      <c r="E523" s="25">
        <f t="shared" si="3"/>
        <v>264.1167972</v>
      </c>
      <c r="F523" s="25">
        <f t="shared" si="12"/>
        <v>32823.64094</v>
      </c>
      <c r="G523" s="26">
        <v>43.7</v>
      </c>
      <c r="H523" s="28">
        <v>1.989</v>
      </c>
      <c r="I523" s="16">
        <v>7.3447</v>
      </c>
      <c r="J523" s="16">
        <f t="shared" si="4"/>
        <v>49.6700105</v>
      </c>
      <c r="K523" s="25">
        <f t="shared" si="11"/>
        <v>9682.153544</v>
      </c>
      <c r="L523" s="25">
        <f t="shared" si="6"/>
        <v>4.091808645</v>
      </c>
      <c r="M523" s="25">
        <f t="shared" si="7"/>
        <v>5317.429864</v>
      </c>
      <c r="N523" s="25">
        <f t="shared" si="9"/>
        <v>3982183.769</v>
      </c>
      <c r="O523" s="25"/>
    </row>
    <row r="524" ht="15.75" customHeight="1">
      <c r="A524" s="69">
        <v>42888.0</v>
      </c>
      <c r="B524" s="34">
        <v>75.690062</v>
      </c>
      <c r="C524" s="28">
        <f t="shared" si="1"/>
        <v>0.15</v>
      </c>
      <c r="D524" s="25">
        <f t="shared" si="2"/>
        <v>11.3535093</v>
      </c>
      <c r="E524" s="25">
        <f t="shared" si="3"/>
        <v>272.4842232</v>
      </c>
      <c r="F524" s="25">
        <f t="shared" si="12"/>
        <v>33096.12517</v>
      </c>
      <c r="G524" s="26">
        <v>44.0</v>
      </c>
      <c r="H524" s="28">
        <v>1.957</v>
      </c>
      <c r="I524" s="16">
        <v>7.3346</v>
      </c>
      <c r="J524" s="16">
        <f t="shared" si="4"/>
        <v>50.4885922</v>
      </c>
      <c r="K524" s="25">
        <f t="shared" si="11"/>
        <v>9894.401635</v>
      </c>
      <c r="L524" s="25">
        <f t="shared" si="6"/>
        <v>4.130884816</v>
      </c>
      <c r="M524" s="25">
        <f t="shared" si="7"/>
        <v>5396.946346</v>
      </c>
      <c r="N524" s="25">
        <f t="shared" si="9"/>
        <v>3987580.716</v>
      </c>
      <c r="O524" s="25"/>
    </row>
    <row r="525" ht="15.75" customHeight="1">
      <c r="A525" s="69">
        <v>42889.0</v>
      </c>
      <c r="B525" s="34">
        <v>79.101987</v>
      </c>
      <c r="C525" s="28">
        <f t="shared" si="1"/>
        <v>0.15</v>
      </c>
      <c r="D525" s="25">
        <f t="shared" si="2"/>
        <v>11.86529805</v>
      </c>
      <c r="E525" s="25">
        <f t="shared" si="3"/>
        <v>284.7671532</v>
      </c>
      <c r="F525" s="25">
        <f t="shared" si="12"/>
        <v>33380.89232</v>
      </c>
      <c r="G525" s="26">
        <v>42.37</v>
      </c>
      <c r="H525" s="28">
        <v>1.994</v>
      </c>
      <c r="I525" s="16">
        <v>7.3245</v>
      </c>
      <c r="J525" s="16">
        <f t="shared" si="4"/>
        <v>53.83622161</v>
      </c>
      <c r="K525" s="25">
        <f t="shared" si="11"/>
        <v>9338.18651</v>
      </c>
      <c r="L525" s="25">
        <f t="shared" si="6"/>
        <v>4.574236436</v>
      </c>
      <c r="M525" s="25">
        <f t="shared" si="7"/>
        <v>5289.508526</v>
      </c>
      <c r="N525" s="25">
        <f t="shared" si="9"/>
        <v>3992870.224</v>
      </c>
      <c r="O525" s="25"/>
    </row>
    <row r="526" ht="15.75" customHeight="1">
      <c r="A526" s="69">
        <v>42890.0</v>
      </c>
      <c r="B526" s="34">
        <v>79.824484</v>
      </c>
      <c r="C526" s="28">
        <f t="shared" si="1"/>
        <v>0.15</v>
      </c>
      <c r="D526" s="25">
        <f t="shared" si="2"/>
        <v>11.9736726</v>
      </c>
      <c r="E526" s="25">
        <f t="shared" si="3"/>
        <v>287.3681424</v>
      </c>
      <c r="F526" s="25">
        <f t="shared" si="12"/>
        <v>33668.26046</v>
      </c>
      <c r="G526" s="26">
        <v>42.9</v>
      </c>
      <c r="H526" s="28">
        <v>1.959</v>
      </c>
      <c r="I526" s="16">
        <v>7.3144</v>
      </c>
      <c r="J526" s="16">
        <f t="shared" si="4"/>
        <v>53.44804911</v>
      </c>
      <c r="K526" s="25">
        <f t="shared" si="11"/>
        <v>9610.651149</v>
      </c>
      <c r="L526" s="25">
        <f t="shared" si="6"/>
        <v>4.485150974</v>
      </c>
      <c r="M526" s="25">
        <f t="shared" si="7"/>
        <v>5376.588055</v>
      </c>
      <c r="N526" s="25">
        <f t="shared" si="9"/>
        <v>3998246.812</v>
      </c>
      <c r="O526" s="25"/>
    </row>
    <row r="527" ht="15.75" customHeight="1">
      <c r="A527" s="69">
        <v>42891.0</v>
      </c>
      <c r="B527" s="34">
        <v>87.847252</v>
      </c>
      <c r="C527" s="28">
        <f t="shared" si="1"/>
        <v>0.15</v>
      </c>
      <c r="D527" s="25">
        <f t="shared" si="2"/>
        <v>13.1770878</v>
      </c>
      <c r="E527" s="25">
        <f t="shared" si="3"/>
        <v>316.2501072</v>
      </c>
      <c r="F527" s="25">
        <f t="shared" si="12"/>
        <v>33984.51057</v>
      </c>
      <c r="G527" s="26">
        <v>48.26</v>
      </c>
      <c r="H527" s="28">
        <v>1.902</v>
      </c>
      <c r="I527" s="16">
        <v>7.3044</v>
      </c>
      <c r="J527" s="16">
        <f t="shared" si="4"/>
        <v>57.18658388</v>
      </c>
      <c r="K527" s="25">
        <f t="shared" si="11"/>
        <v>11120.20013</v>
      </c>
      <c r="L527" s="25">
        <f t="shared" si="6"/>
        <v>4.265886903</v>
      </c>
      <c r="M527" s="25">
        <f t="shared" si="7"/>
        <v>5530.14511</v>
      </c>
      <c r="N527" s="25">
        <f t="shared" si="9"/>
        <v>4003776.957</v>
      </c>
      <c r="O527" s="25"/>
    </row>
    <row r="528" ht="15.75" customHeight="1">
      <c r="A528" s="69">
        <v>42892.0</v>
      </c>
      <c r="B528" s="34">
        <v>76.407796</v>
      </c>
      <c r="C528" s="28">
        <f t="shared" si="1"/>
        <v>0.15</v>
      </c>
      <c r="D528" s="25">
        <f t="shared" si="2"/>
        <v>11.4611694</v>
      </c>
      <c r="E528" s="25">
        <f t="shared" si="3"/>
        <v>275.0680656</v>
      </c>
      <c r="F528" s="25">
        <f t="shared" si="12"/>
        <v>34259.57864</v>
      </c>
      <c r="G528" s="26">
        <v>55.57</v>
      </c>
      <c r="H528" s="28">
        <v>2.229</v>
      </c>
      <c r="I528" s="16">
        <v>7.2944</v>
      </c>
      <c r="J528" s="16">
        <f t="shared" si="4"/>
        <v>58.37113994</v>
      </c>
      <c r="K528" s="25">
        <f t="shared" si="11"/>
        <v>10911.16576</v>
      </c>
      <c r="L528" s="25">
        <f t="shared" si="6"/>
        <v>3.781466687</v>
      </c>
      <c r="M528" s="25">
        <f t="shared" si="7"/>
        <v>4712.398385</v>
      </c>
      <c r="N528" s="25">
        <f t="shared" si="9"/>
        <v>4008489.356</v>
      </c>
      <c r="O528" s="25"/>
    </row>
    <row r="529" ht="15.75" customHeight="1">
      <c r="A529" s="69">
        <v>42893.0</v>
      </c>
      <c r="B529" s="34">
        <v>74.654623</v>
      </c>
      <c r="C529" s="28">
        <f t="shared" si="1"/>
        <v>0.15</v>
      </c>
      <c r="D529" s="25">
        <f t="shared" si="2"/>
        <v>11.19819345</v>
      </c>
      <c r="E529" s="25">
        <f t="shared" si="3"/>
        <v>268.7566428</v>
      </c>
      <c r="F529" s="25">
        <f t="shared" si="12"/>
        <v>34528.33528</v>
      </c>
      <c r="G529" s="26">
        <v>52.54</v>
      </c>
      <c r="H529" s="28">
        <v>1.992</v>
      </c>
      <c r="I529" s="16">
        <v>7.2844</v>
      </c>
      <c r="J529" s="16">
        <f t="shared" si="4"/>
        <v>51.03783737</v>
      </c>
      <c r="K529" s="25">
        <f t="shared" si="11"/>
        <v>11527.78241</v>
      </c>
      <c r="L529" s="25">
        <f t="shared" si="6"/>
        <v>3.497072983</v>
      </c>
      <c r="M529" s="25">
        <f t="shared" si="7"/>
        <v>5265.831325</v>
      </c>
      <c r="N529" s="25">
        <f t="shared" si="9"/>
        <v>4013755.187</v>
      </c>
      <c r="O529" s="25"/>
    </row>
    <row r="530" ht="15.75" customHeight="1">
      <c r="A530" s="69">
        <v>42894.0</v>
      </c>
      <c r="B530" s="34">
        <v>79.185743</v>
      </c>
      <c r="C530" s="28">
        <f t="shared" si="1"/>
        <v>0.15</v>
      </c>
      <c r="D530" s="25">
        <f t="shared" si="2"/>
        <v>11.87786145</v>
      </c>
      <c r="E530" s="25">
        <f t="shared" si="3"/>
        <v>285.0686748</v>
      </c>
      <c r="F530" s="25">
        <f t="shared" si="12"/>
        <v>34813.40395</v>
      </c>
      <c r="G530" s="26">
        <v>56.19</v>
      </c>
      <c r="H530" s="28">
        <v>1.92</v>
      </c>
      <c r="I530" s="16">
        <v>7.2744</v>
      </c>
      <c r="J530" s="16">
        <f t="shared" si="4"/>
        <v>52.25057275</v>
      </c>
      <c r="K530" s="25">
        <f t="shared" si="11"/>
        <v>12773.39175</v>
      </c>
      <c r="L530" s="25">
        <f t="shared" si="6"/>
        <v>3.347607437</v>
      </c>
      <c r="M530" s="25">
        <f t="shared" si="7"/>
        <v>5455.8</v>
      </c>
      <c r="N530" s="25">
        <f t="shared" si="9"/>
        <v>4019210.987</v>
      </c>
      <c r="O530" s="25"/>
    </row>
    <row r="531" ht="15.75" customHeight="1">
      <c r="A531" s="69">
        <v>42895.0</v>
      </c>
      <c r="B531" s="34">
        <v>83.75067</v>
      </c>
      <c r="C531" s="28">
        <f t="shared" si="1"/>
        <v>0.15</v>
      </c>
      <c r="D531" s="25">
        <f t="shared" si="2"/>
        <v>12.5626005</v>
      </c>
      <c r="E531" s="25">
        <f t="shared" si="3"/>
        <v>301.502412</v>
      </c>
      <c r="F531" s="25">
        <f t="shared" si="12"/>
        <v>35114.90637</v>
      </c>
      <c r="G531" s="26">
        <v>55.62</v>
      </c>
      <c r="H531" s="28">
        <v>2.008</v>
      </c>
      <c r="I531" s="16">
        <v>7.2644</v>
      </c>
      <c r="J531" s="16">
        <f t="shared" si="4"/>
        <v>57.87516703</v>
      </c>
      <c r="K531" s="25">
        <f t="shared" si="11"/>
        <v>12073.0855</v>
      </c>
      <c r="L531" s="25">
        <f t="shared" si="6"/>
        <v>3.745965504</v>
      </c>
      <c r="M531" s="25">
        <f t="shared" si="7"/>
        <v>5209.52988</v>
      </c>
      <c r="N531" s="25">
        <f t="shared" si="9"/>
        <v>4024420.517</v>
      </c>
      <c r="O531" s="25"/>
    </row>
    <row r="532" ht="15.75" customHeight="1">
      <c r="A532" s="69">
        <v>42896.0</v>
      </c>
      <c r="B532" s="34">
        <v>82.062659</v>
      </c>
      <c r="C532" s="28">
        <f t="shared" si="1"/>
        <v>0.15</v>
      </c>
      <c r="D532" s="25">
        <f t="shared" si="2"/>
        <v>12.30939885</v>
      </c>
      <c r="E532" s="25">
        <f t="shared" si="3"/>
        <v>295.4255724</v>
      </c>
      <c r="F532" s="25">
        <f t="shared" si="12"/>
        <v>35410.33194</v>
      </c>
      <c r="G532" s="26">
        <v>52.28</v>
      </c>
      <c r="H532" s="28">
        <v>2.006</v>
      </c>
      <c r="I532" s="16">
        <v>7.2544</v>
      </c>
      <c r="J532" s="16">
        <f t="shared" si="4"/>
        <v>56.73029263</v>
      </c>
      <c r="K532" s="25">
        <f t="shared" si="11"/>
        <v>11343.76965</v>
      </c>
      <c r="L532" s="25">
        <f t="shared" si="6"/>
        <v>3.906447083</v>
      </c>
      <c r="M532" s="25">
        <f t="shared" si="7"/>
        <v>5207.545364</v>
      </c>
      <c r="N532" s="25">
        <f t="shared" si="9"/>
        <v>4029628.062</v>
      </c>
      <c r="O532" s="25"/>
    </row>
    <row r="533" ht="15.75" customHeight="1">
      <c r="A533" s="69">
        <v>42897.0</v>
      </c>
      <c r="B533" s="34">
        <v>75.643388</v>
      </c>
      <c r="C533" s="28">
        <f t="shared" si="1"/>
        <v>0.15</v>
      </c>
      <c r="D533" s="25">
        <f t="shared" si="2"/>
        <v>11.3465082</v>
      </c>
      <c r="E533" s="25">
        <f t="shared" si="3"/>
        <v>272.3161968</v>
      </c>
      <c r="F533" s="25">
        <f t="shared" si="12"/>
        <v>35682.64813</v>
      </c>
      <c r="G533" s="26">
        <v>58.7</v>
      </c>
      <c r="H533" s="28">
        <v>2.051</v>
      </c>
      <c r="I533" s="16">
        <v>7.2444</v>
      </c>
      <c r="J533" s="16">
        <f t="shared" si="4"/>
        <v>53.5394887</v>
      </c>
      <c r="K533" s="25">
        <f t="shared" si="11"/>
        <v>12440.16421</v>
      </c>
      <c r="L533" s="25">
        <f t="shared" si="6"/>
        <v>3.283512084</v>
      </c>
      <c r="M533" s="25">
        <f t="shared" si="7"/>
        <v>5086.268162</v>
      </c>
      <c r="N533" s="25">
        <f t="shared" si="9"/>
        <v>4034714.33</v>
      </c>
      <c r="O533" s="25"/>
    </row>
    <row r="534" ht="15.75" customHeight="1">
      <c r="A534" s="69">
        <v>42898.0</v>
      </c>
      <c r="B534" s="34">
        <v>87.556602</v>
      </c>
      <c r="C534" s="28">
        <f t="shared" si="1"/>
        <v>0.15</v>
      </c>
      <c r="D534" s="25">
        <f t="shared" si="2"/>
        <v>13.1334903</v>
      </c>
      <c r="E534" s="25">
        <f t="shared" si="3"/>
        <v>315.2037672</v>
      </c>
      <c r="F534" s="25">
        <f t="shared" si="12"/>
        <v>35997.8519</v>
      </c>
      <c r="G534" s="26">
        <v>50.04</v>
      </c>
      <c r="H534" s="28">
        <v>1.905</v>
      </c>
      <c r="I534" s="16">
        <v>7.2345</v>
      </c>
      <c r="J534" s="16">
        <f t="shared" si="4"/>
        <v>57.63885784</v>
      </c>
      <c r="K534" s="25">
        <f t="shared" si="11"/>
        <v>11402.02772</v>
      </c>
      <c r="L534" s="25">
        <f t="shared" si="6"/>
        <v>4.14668042</v>
      </c>
      <c r="M534" s="25">
        <f t="shared" si="7"/>
        <v>5468.598425</v>
      </c>
      <c r="N534" s="25">
        <f t="shared" si="9"/>
        <v>4040182.929</v>
      </c>
      <c r="O534" s="25"/>
    </row>
    <row r="535" ht="15.75" customHeight="1">
      <c r="A535" s="69">
        <v>42899.0</v>
      </c>
      <c r="B535" s="34">
        <v>85.327967</v>
      </c>
      <c r="C535" s="28">
        <f t="shared" si="1"/>
        <v>0.15</v>
      </c>
      <c r="D535" s="25">
        <f t="shared" si="2"/>
        <v>12.79919505</v>
      </c>
      <c r="E535" s="25">
        <f t="shared" si="3"/>
        <v>307.1806812</v>
      </c>
      <c r="F535" s="25">
        <f t="shared" si="12"/>
        <v>36305.03258</v>
      </c>
      <c r="G535" s="26">
        <v>51.8</v>
      </c>
      <c r="H535" s="28">
        <v>1.959</v>
      </c>
      <c r="I535" s="16">
        <v>7.2245</v>
      </c>
      <c r="J535" s="16">
        <f t="shared" si="4"/>
        <v>57.84396406</v>
      </c>
      <c r="K535" s="25">
        <f t="shared" si="11"/>
        <v>11461.84074</v>
      </c>
      <c r="L535" s="25">
        <f t="shared" si="6"/>
        <v>4.020043835</v>
      </c>
      <c r="M535" s="25">
        <f t="shared" si="7"/>
        <v>5310.50536</v>
      </c>
      <c r="N535" s="25">
        <f t="shared" si="9"/>
        <v>4045493.434</v>
      </c>
      <c r="O535" s="25"/>
    </row>
    <row r="536" ht="15.75" customHeight="1">
      <c r="A536" s="69">
        <v>42900.0</v>
      </c>
      <c r="B536" s="34">
        <v>79.51725</v>
      </c>
      <c r="C536" s="28">
        <f t="shared" si="1"/>
        <v>0.15</v>
      </c>
      <c r="D536" s="25">
        <f t="shared" si="2"/>
        <v>11.9275875</v>
      </c>
      <c r="E536" s="25">
        <f t="shared" si="3"/>
        <v>286.2621</v>
      </c>
      <c r="F536" s="25">
        <f t="shared" si="12"/>
        <v>36591.29468</v>
      </c>
      <c r="G536" s="26">
        <v>46.3</v>
      </c>
      <c r="H536" s="28">
        <v>2.111</v>
      </c>
      <c r="I536" s="16">
        <v>7.2146</v>
      </c>
      <c r="J536" s="16">
        <f t="shared" si="4"/>
        <v>58.16708991</v>
      </c>
      <c r="K536" s="25">
        <f t="shared" si="11"/>
        <v>9494.153861</v>
      </c>
      <c r="L536" s="25">
        <f t="shared" si="6"/>
        <v>4.522711095</v>
      </c>
      <c r="M536" s="25">
        <f t="shared" si="7"/>
        <v>4921.375651</v>
      </c>
      <c r="N536" s="25">
        <f t="shared" si="9"/>
        <v>4050414.81</v>
      </c>
      <c r="O536" s="25"/>
    </row>
    <row r="537" ht="15.75" customHeight="1">
      <c r="A537" s="69">
        <v>42901.0</v>
      </c>
      <c r="B537" s="34">
        <v>83.861942</v>
      </c>
      <c r="C537" s="28">
        <f t="shared" si="1"/>
        <v>0.15</v>
      </c>
      <c r="D537" s="25">
        <f t="shared" si="2"/>
        <v>12.5792913</v>
      </c>
      <c r="E537" s="25">
        <f t="shared" si="3"/>
        <v>301.9029912</v>
      </c>
      <c r="F537" s="25">
        <f t="shared" si="12"/>
        <v>36893.19767</v>
      </c>
      <c r="G537" s="26">
        <v>46.02</v>
      </c>
      <c r="H537" s="28">
        <v>1.981</v>
      </c>
      <c r="I537" s="16">
        <v>7.2047</v>
      </c>
      <c r="J537" s="16">
        <f t="shared" si="4"/>
        <v>57.64657345</v>
      </c>
      <c r="K537" s="25">
        <f t="shared" si="11"/>
        <v>10042.20981</v>
      </c>
      <c r="L537" s="25">
        <f t="shared" si="6"/>
        <v>4.509510309</v>
      </c>
      <c r="M537" s="25">
        <f t="shared" si="7"/>
        <v>5237.1368</v>
      </c>
      <c r="N537" s="25">
        <f t="shared" si="9"/>
        <v>4055651.947</v>
      </c>
      <c r="O537" s="25"/>
    </row>
    <row r="538" ht="15.75" customHeight="1">
      <c r="A538" s="69">
        <v>42902.0</v>
      </c>
      <c r="B538" s="34">
        <v>81.080353</v>
      </c>
      <c r="C538" s="28">
        <f t="shared" si="1"/>
        <v>0.15</v>
      </c>
      <c r="D538" s="25">
        <f t="shared" si="2"/>
        <v>12.16205295</v>
      </c>
      <c r="E538" s="25">
        <f t="shared" si="3"/>
        <v>291.8892708</v>
      </c>
      <c r="F538" s="25">
        <f t="shared" si="12"/>
        <v>37185.08694</v>
      </c>
      <c r="G538" s="26">
        <v>48.11</v>
      </c>
      <c r="H538" s="28">
        <v>2.037</v>
      </c>
      <c r="I538" s="16">
        <v>7.1948</v>
      </c>
      <c r="J538" s="16">
        <f t="shared" si="4"/>
        <v>57.38890555</v>
      </c>
      <c r="K538" s="25">
        <f t="shared" si="11"/>
        <v>10195.63558</v>
      </c>
      <c r="L538" s="25">
        <f t="shared" si="6"/>
        <v>4.294326751</v>
      </c>
      <c r="M538" s="25">
        <f t="shared" si="7"/>
        <v>5086.162003</v>
      </c>
      <c r="N538" s="25">
        <f t="shared" si="9"/>
        <v>4060738.109</v>
      </c>
      <c r="O538" s="25"/>
    </row>
    <row r="539" ht="15.75" customHeight="1">
      <c r="A539" s="69">
        <v>42903.0</v>
      </c>
      <c r="B539" s="34">
        <v>79.991357</v>
      </c>
      <c r="C539" s="28">
        <f t="shared" si="1"/>
        <v>0.15</v>
      </c>
      <c r="D539" s="25">
        <f t="shared" si="2"/>
        <v>11.99870355</v>
      </c>
      <c r="E539" s="25">
        <f t="shared" si="3"/>
        <v>287.9688852</v>
      </c>
      <c r="F539" s="25">
        <f t="shared" si="12"/>
        <v>37473.05583</v>
      </c>
      <c r="G539" s="26">
        <v>50.46</v>
      </c>
      <c r="H539" s="28">
        <v>2.006</v>
      </c>
      <c r="I539" s="16">
        <v>7.1849</v>
      </c>
      <c r="J539" s="16">
        <f t="shared" si="4"/>
        <v>55.83329696</v>
      </c>
      <c r="K539" s="25">
        <f t="shared" si="11"/>
        <v>10843.96971</v>
      </c>
      <c r="L539" s="25">
        <f t="shared" si="6"/>
        <v>3.983350556</v>
      </c>
      <c r="M539" s="25">
        <f t="shared" si="7"/>
        <v>5157.655035</v>
      </c>
      <c r="N539" s="25">
        <f t="shared" si="9"/>
        <v>4065895.764</v>
      </c>
      <c r="O539" s="25"/>
    </row>
    <row r="540" ht="15.75" customHeight="1">
      <c r="A540" s="69">
        <v>42904.0</v>
      </c>
      <c r="B540" s="34">
        <v>81.223422</v>
      </c>
      <c r="C540" s="28">
        <f t="shared" si="1"/>
        <v>0.15</v>
      </c>
      <c r="D540" s="25">
        <f t="shared" si="2"/>
        <v>12.1835133</v>
      </c>
      <c r="E540" s="25">
        <f t="shared" si="3"/>
        <v>292.4043192</v>
      </c>
      <c r="F540" s="25">
        <f t="shared" si="12"/>
        <v>37765.46015</v>
      </c>
      <c r="G540" s="26">
        <v>49.6</v>
      </c>
      <c r="H540" s="28">
        <v>1.962</v>
      </c>
      <c r="I540" s="16">
        <v>7.1751</v>
      </c>
      <c r="J540" s="16">
        <f t="shared" si="4"/>
        <v>55.52548186</v>
      </c>
      <c r="K540" s="25">
        <f t="shared" si="11"/>
        <v>10883.33211</v>
      </c>
      <c r="L540" s="25">
        <f t="shared" si="6"/>
        <v>4.030075296</v>
      </c>
      <c r="M540" s="25">
        <f t="shared" si="7"/>
        <v>5266.12844</v>
      </c>
      <c r="N540" s="25">
        <f t="shared" si="9"/>
        <v>4071161.892</v>
      </c>
      <c r="O540" s="25"/>
    </row>
    <row r="541" ht="15.75" customHeight="1">
      <c r="A541" s="69">
        <v>42905.0</v>
      </c>
      <c r="B541" s="34">
        <v>81.356742</v>
      </c>
      <c r="C541" s="28">
        <f t="shared" si="1"/>
        <v>0.15</v>
      </c>
      <c r="D541" s="25">
        <f t="shared" si="2"/>
        <v>12.2035113</v>
      </c>
      <c r="E541" s="25">
        <f t="shared" si="3"/>
        <v>292.8842712</v>
      </c>
      <c r="F541" s="25">
        <f t="shared" si="12"/>
        <v>38058.34442</v>
      </c>
      <c r="G541" s="26">
        <v>49.09</v>
      </c>
      <c r="H541" s="28">
        <v>1.965</v>
      </c>
      <c r="I541" s="16">
        <v>7.1652</v>
      </c>
      <c r="J541" s="16">
        <f t="shared" si="4"/>
        <v>55.77862378</v>
      </c>
      <c r="K541" s="25">
        <f t="shared" si="11"/>
        <v>10740.14253</v>
      </c>
      <c r="L541" s="25">
        <f t="shared" si="6"/>
        <v>4.09050816</v>
      </c>
      <c r="M541" s="25">
        <f t="shared" si="7"/>
        <v>5250.833588</v>
      </c>
      <c r="N541" s="25">
        <f t="shared" si="9"/>
        <v>4076412.726</v>
      </c>
      <c r="O541" s="25"/>
    </row>
    <row r="542" ht="15.75" customHeight="1">
      <c r="A542" s="69">
        <v>42906.0</v>
      </c>
      <c r="B542" s="34">
        <v>90.507157</v>
      </c>
      <c r="C542" s="28">
        <f t="shared" si="1"/>
        <v>0.15</v>
      </c>
      <c r="D542" s="25">
        <f t="shared" si="2"/>
        <v>13.57607355</v>
      </c>
      <c r="E542" s="25">
        <f t="shared" si="3"/>
        <v>325.8257652</v>
      </c>
      <c r="F542" s="25">
        <f t="shared" si="12"/>
        <v>38384.17019</v>
      </c>
      <c r="G542" s="26">
        <v>48.08</v>
      </c>
      <c r="H542" s="28">
        <v>1.912</v>
      </c>
      <c r="I542" s="16">
        <v>7.1554</v>
      </c>
      <c r="J542" s="16">
        <f t="shared" si="4"/>
        <v>60.46121956</v>
      </c>
      <c r="K542" s="25">
        <f t="shared" si="11"/>
        <v>10795.97172</v>
      </c>
      <c r="L542" s="25">
        <f t="shared" si="6"/>
        <v>4.52704639</v>
      </c>
      <c r="M542" s="25">
        <f t="shared" si="7"/>
        <v>5389.004184</v>
      </c>
      <c r="N542" s="25">
        <f t="shared" si="9"/>
        <v>4081801.73</v>
      </c>
      <c r="O542" s="25"/>
    </row>
    <row r="543" ht="15.75" customHeight="1">
      <c r="A543" s="69">
        <v>42907.0</v>
      </c>
      <c r="B543" s="34">
        <v>89.421286</v>
      </c>
      <c r="C543" s="28">
        <f t="shared" si="1"/>
        <v>0.15</v>
      </c>
      <c r="D543" s="25">
        <f t="shared" si="2"/>
        <v>13.4131929</v>
      </c>
      <c r="E543" s="25">
        <f t="shared" si="3"/>
        <v>321.9166296</v>
      </c>
      <c r="F543" s="25">
        <f t="shared" si="12"/>
        <v>38706.08682</v>
      </c>
      <c r="G543" s="26">
        <v>46.59</v>
      </c>
      <c r="H543" s="28">
        <v>1.981</v>
      </c>
      <c r="I543" s="16">
        <v>7.1455</v>
      </c>
      <c r="J543" s="16">
        <f t="shared" si="4"/>
        <v>61.97731704</v>
      </c>
      <c r="K543" s="25">
        <f t="shared" si="11"/>
        <v>10083.05437</v>
      </c>
      <c r="L543" s="25">
        <f t="shared" si="6"/>
        <v>4.788974916</v>
      </c>
      <c r="M543" s="25">
        <f t="shared" si="7"/>
        <v>5194.103988</v>
      </c>
      <c r="N543" s="25">
        <f t="shared" si="9"/>
        <v>4086995.834</v>
      </c>
      <c r="O543" s="25"/>
    </row>
    <row r="544" ht="15.75" customHeight="1">
      <c r="A544" s="69">
        <v>42908.0</v>
      </c>
      <c r="B544" s="34">
        <v>92.409743</v>
      </c>
      <c r="C544" s="28">
        <f t="shared" si="1"/>
        <v>0.15</v>
      </c>
      <c r="D544" s="25">
        <f t="shared" si="2"/>
        <v>13.86146145</v>
      </c>
      <c r="E544" s="25">
        <f t="shared" si="3"/>
        <v>332.6750748</v>
      </c>
      <c r="F544" s="25">
        <f t="shared" si="12"/>
        <v>39038.76189</v>
      </c>
      <c r="G544" s="26">
        <v>47.28</v>
      </c>
      <c r="H544" s="28">
        <v>2.017</v>
      </c>
      <c r="I544" s="16">
        <v>7.1357</v>
      </c>
      <c r="J544" s="16">
        <f t="shared" si="4"/>
        <v>65.30209077</v>
      </c>
      <c r="K544" s="25">
        <f t="shared" si="11"/>
        <v>10035.97113</v>
      </c>
      <c r="L544" s="25">
        <f t="shared" si="6"/>
        <v>4.972240414</v>
      </c>
      <c r="M544" s="25">
        <f t="shared" si="7"/>
        <v>5094.401587</v>
      </c>
      <c r="N544" s="25">
        <f t="shared" si="9"/>
        <v>4092090.235</v>
      </c>
      <c r="O544" s="25"/>
    </row>
    <row r="545" ht="15.75" customHeight="1">
      <c r="A545" s="69">
        <v>42909.0</v>
      </c>
      <c r="B545" s="34">
        <v>92.578977</v>
      </c>
      <c r="C545" s="28">
        <f t="shared" si="1"/>
        <v>0.15</v>
      </c>
      <c r="D545" s="25">
        <f t="shared" si="2"/>
        <v>13.88684655</v>
      </c>
      <c r="E545" s="25">
        <f t="shared" si="3"/>
        <v>333.2843172</v>
      </c>
      <c r="F545" s="25">
        <f t="shared" si="12"/>
        <v>39372.04621</v>
      </c>
      <c r="G545" s="26">
        <v>51.41</v>
      </c>
      <c r="H545" s="28">
        <v>2.011</v>
      </c>
      <c r="I545" s="16">
        <v>7.1259</v>
      </c>
      <c r="J545" s="16">
        <f t="shared" si="4"/>
        <v>65.31677499</v>
      </c>
      <c r="K545" s="25">
        <f t="shared" si="11"/>
        <v>10930.15969</v>
      </c>
      <c r="L545" s="25">
        <f t="shared" si="6"/>
        <v>4.573825908</v>
      </c>
      <c r="M545" s="25">
        <f t="shared" si="7"/>
        <v>5102.583789</v>
      </c>
      <c r="N545" s="25">
        <f t="shared" si="9"/>
        <v>4097192.819</v>
      </c>
      <c r="O545" s="25"/>
    </row>
    <row r="546" ht="15.75" customHeight="1">
      <c r="A546" s="69">
        <v>42910.0</v>
      </c>
      <c r="B546" s="34">
        <v>86.356611</v>
      </c>
      <c r="C546" s="28">
        <f t="shared" si="1"/>
        <v>0.15</v>
      </c>
      <c r="D546" s="25">
        <f t="shared" si="2"/>
        <v>12.95349165</v>
      </c>
      <c r="E546" s="25">
        <f t="shared" si="3"/>
        <v>310.8837996</v>
      </c>
      <c r="F546" s="25">
        <f t="shared" si="12"/>
        <v>39682.93001</v>
      </c>
      <c r="G546" s="26">
        <v>48.03</v>
      </c>
      <c r="H546" s="28">
        <v>2.054</v>
      </c>
      <c r="I546" s="16">
        <v>7.1162</v>
      </c>
      <c r="J546" s="16">
        <f t="shared" si="4"/>
        <v>62.31432471</v>
      </c>
      <c r="K546" s="25">
        <f t="shared" si="11"/>
        <v>9984.160253</v>
      </c>
      <c r="L546" s="25">
        <f t="shared" si="6"/>
        <v>4.670655194</v>
      </c>
      <c r="M546" s="25">
        <f t="shared" si="7"/>
        <v>4988.962025</v>
      </c>
      <c r="N546" s="25">
        <f t="shared" si="9"/>
        <v>4102181.781</v>
      </c>
      <c r="O546" s="25"/>
    </row>
    <row r="547" ht="15.75" customHeight="1">
      <c r="A547" s="69">
        <v>42911.0</v>
      </c>
      <c r="B547" s="34">
        <v>90.377808</v>
      </c>
      <c r="C547" s="28">
        <f t="shared" si="1"/>
        <v>0.15</v>
      </c>
      <c r="D547" s="25">
        <f t="shared" si="2"/>
        <v>13.5566712</v>
      </c>
      <c r="E547" s="25">
        <f t="shared" si="3"/>
        <v>325.3601088</v>
      </c>
      <c r="F547" s="25">
        <f t="shared" si="12"/>
        <v>40008.29012</v>
      </c>
      <c r="G547" s="26">
        <v>45.89</v>
      </c>
      <c r="H547" s="28">
        <v>2.003</v>
      </c>
      <c r="I547" s="16">
        <v>7.1064</v>
      </c>
      <c r="J547" s="16">
        <f t="shared" si="4"/>
        <v>63.68440751</v>
      </c>
      <c r="K547" s="25">
        <f t="shared" si="11"/>
        <v>9768.727788</v>
      </c>
      <c r="L547" s="25">
        <f t="shared" si="6"/>
        <v>4.995943932</v>
      </c>
      <c r="M547" s="25">
        <f t="shared" si="7"/>
        <v>5108.944583</v>
      </c>
      <c r="N547" s="25">
        <f t="shared" si="9"/>
        <v>4107290.726</v>
      </c>
      <c r="O547" s="25"/>
    </row>
    <row r="548" ht="15.75" customHeight="1">
      <c r="A548" s="69">
        <v>42912.0</v>
      </c>
      <c r="B548" s="34">
        <v>86.97671</v>
      </c>
      <c r="C548" s="28">
        <f t="shared" si="1"/>
        <v>0.15</v>
      </c>
      <c r="D548" s="25">
        <f t="shared" si="2"/>
        <v>13.0465065</v>
      </c>
      <c r="E548" s="25">
        <f t="shared" si="3"/>
        <v>313.116156</v>
      </c>
      <c r="F548" s="25">
        <f t="shared" si="12"/>
        <v>40321.40627</v>
      </c>
      <c r="G548" s="26">
        <v>43.49</v>
      </c>
      <c r="H548" s="28">
        <v>2.011</v>
      </c>
      <c r="I548" s="16">
        <v>7.0966</v>
      </c>
      <c r="J548" s="16">
        <f t="shared" si="4"/>
        <v>61.61759286</v>
      </c>
      <c r="K548" s="25">
        <f t="shared" si="11"/>
        <v>9208.288434</v>
      </c>
      <c r="L548" s="25">
        <f t="shared" si="6"/>
        <v>5.100559538</v>
      </c>
      <c r="M548" s="25">
        <f t="shared" si="7"/>
        <v>5081.603182</v>
      </c>
      <c r="N548" s="25">
        <f t="shared" si="9"/>
        <v>4112372.329</v>
      </c>
      <c r="O548" s="25"/>
    </row>
    <row r="549" ht="15.75" customHeight="1">
      <c r="A549" s="69">
        <v>42913.0</v>
      </c>
      <c r="B549" s="34">
        <v>98.375275</v>
      </c>
      <c r="C549" s="28">
        <f t="shared" si="1"/>
        <v>0.15</v>
      </c>
      <c r="D549" s="25">
        <f t="shared" si="2"/>
        <v>14.75629125</v>
      </c>
      <c r="E549" s="25">
        <f t="shared" si="3"/>
        <v>354.15099</v>
      </c>
      <c r="F549" s="25">
        <f t="shared" si="12"/>
        <v>40675.55726</v>
      </c>
      <c r="G549" s="26">
        <v>43.57</v>
      </c>
      <c r="H549" s="28">
        <v>1.907</v>
      </c>
      <c r="I549" s="16">
        <v>7.0869</v>
      </c>
      <c r="J549" s="16">
        <f t="shared" si="4"/>
        <v>66.17902377</v>
      </c>
      <c r="K549" s="25">
        <f t="shared" si="11"/>
        <v>9715.036172</v>
      </c>
      <c r="L549" s="25">
        <f t="shared" si="6"/>
        <v>5.468085508</v>
      </c>
      <c r="M549" s="25">
        <f t="shared" si="7"/>
        <v>5351.408495</v>
      </c>
      <c r="N549" s="25">
        <f t="shared" si="9"/>
        <v>4117723.737</v>
      </c>
      <c r="O549" s="25"/>
    </row>
    <row r="550" ht="15.75" customHeight="1">
      <c r="A550" s="69">
        <v>42914.0</v>
      </c>
      <c r="B550" s="34">
        <v>94.930211</v>
      </c>
      <c r="C550" s="28">
        <f t="shared" si="1"/>
        <v>0.15</v>
      </c>
      <c r="D550" s="25">
        <f t="shared" si="2"/>
        <v>14.23953165</v>
      </c>
      <c r="E550" s="25">
        <f t="shared" si="3"/>
        <v>341.7487596</v>
      </c>
      <c r="F550" s="25">
        <f t="shared" si="12"/>
        <v>41017.30602</v>
      </c>
      <c r="G550" s="26">
        <v>47.32</v>
      </c>
      <c r="H550" s="28">
        <v>2.028</v>
      </c>
      <c r="I550" s="16">
        <v>7.0771</v>
      </c>
      <c r="J550" s="16">
        <f t="shared" si="4"/>
        <v>68.00754119</v>
      </c>
      <c r="K550" s="25">
        <f t="shared" si="11"/>
        <v>9907.94</v>
      </c>
      <c r="L550" s="25">
        <f t="shared" si="6"/>
        <v>5.173861967</v>
      </c>
      <c r="M550" s="25">
        <f t="shared" si="7"/>
        <v>5025.159763</v>
      </c>
      <c r="N550" s="25">
        <f t="shared" si="9"/>
        <v>4122748.897</v>
      </c>
      <c r="O550" s="25"/>
    </row>
    <row r="551" ht="15.75" customHeight="1">
      <c r="A551" s="69">
        <v>42915.0</v>
      </c>
      <c r="B551" s="34">
        <v>95.46597</v>
      </c>
      <c r="C551" s="28">
        <f t="shared" si="1"/>
        <v>0.15</v>
      </c>
      <c r="D551" s="25">
        <f t="shared" si="2"/>
        <v>14.3198955</v>
      </c>
      <c r="E551" s="25">
        <f t="shared" si="3"/>
        <v>343.677492</v>
      </c>
      <c r="F551" s="25">
        <f t="shared" si="12"/>
        <v>41360.98351</v>
      </c>
      <c r="G551" s="26">
        <v>45.02</v>
      </c>
      <c r="H551" s="28">
        <v>1.957</v>
      </c>
      <c r="I551" s="16">
        <v>7.0674</v>
      </c>
      <c r="J551" s="16">
        <f t="shared" si="4"/>
        <v>66.08756519</v>
      </c>
      <c r="K551" s="25">
        <f t="shared" si="11"/>
        <v>9754.962126</v>
      </c>
      <c r="L551" s="25">
        <f t="shared" si="6"/>
        <v>5.284656479</v>
      </c>
      <c r="M551" s="25">
        <f t="shared" si="7"/>
        <v>5200.335207</v>
      </c>
      <c r="N551" s="25">
        <f t="shared" si="9"/>
        <v>4127949.232</v>
      </c>
      <c r="O551" s="25"/>
    </row>
    <row r="552" ht="15.75" customHeight="1">
      <c r="A552" s="69">
        <v>42916.0</v>
      </c>
      <c r="B552" s="34">
        <v>93.116148</v>
      </c>
      <c r="C552" s="28">
        <f t="shared" si="1"/>
        <v>0.15</v>
      </c>
      <c r="D552" s="25">
        <f t="shared" si="2"/>
        <v>13.9674222</v>
      </c>
      <c r="E552" s="25">
        <f t="shared" si="3"/>
        <v>335.2181328</v>
      </c>
      <c r="F552" s="25">
        <f t="shared" si="12"/>
        <v>41696.20165</v>
      </c>
      <c r="G552" s="26">
        <v>43.73</v>
      </c>
      <c r="H552" s="28">
        <v>2.081</v>
      </c>
      <c r="I552" s="16">
        <v>7.0577</v>
      </c>
      <c r="J552" s="16">
        <f t="shared" si="4"/>
        <v>68.63946611</v>
      </c>
      <c r="K552" s="25">
        <f t="shared" si="11"/>
        <v>8898.6032</v>
      </c>
      <c r="L552" s="25">
        <f t="shared" si="6"/>
        <v>5.650630643</v>
      </c>
      <c r="M552" s="25">
        <f t="shared" si="7"/>
        <v>4883.752042</v>
      </c>
      <c r="N552" s="25">
        <f t="shared" si="9"/>
        <v>4132832.985</v>
      </c>
      <c r="O552" s="25"/>
    </row>
    <row r="553" ht="15.75" customHeight="1">
      <c r="A553" s="69">
        <v>42917.0</v>
      </c>
      <c r="B553" s="34">
        <v>107.861519</v>
      </c>
      <c r="C553" s="28">
        <f t="shared" si="1"/>
        <v>0.15</v>
      </c>
      <c r="D553" s="25">
        <f t="shared" si="2"/>
        <v>16.17922785</v>
      </c>
      <c r="E553" s="25">
        <f t="shared" si="3"/>
        <v>388.3014684</v>
      </c>
      <c r="F553" s="25">
        <f t="shared" si="12"/>
        <v>42084.50311</v>
      </c>
      <c r="G553" s="26">
        <v>40.96</v>
      </c>
      <c r="H553" s="28">
        <v>1.885</v>
      </c>
      <c r="I553" s="16">
        <v>7.048</v>
      </c>
      <c r="J553" s="16">
        <f t="shared" si="4"/>
        <v>72.11938256</v>
      </c>
      <c r="K553" s="25">
        <f t="shared" si="11"/>
        <v>9188.946844</v>
      </c>
      <c r="L553" s="25">
        <f t="shared" si="6"/>
        <v>6.338617608</v>
      </c>
      <c r="M553" s="25">
        <f t="shared" si="7"/>
        <v>5384.148541</v>
      </c>
      <c r="N553" s="25">
        <f t="shared" si="9"/>
        <v>4138217.133</v>
      </c>
      <c r="O553" s="25"/>
    </row>
    <row r="554" ht="15.75" customHeight="1">
      <c r="A554" s="69">
        <v>42918.0</v>
      </c>
      <c r="B554" s="34">
        <v>97.749412</v>
      </c>
      <c r="C554" s="28">
        <f t="shared" si="1"/>
        <v>0.15</v>
      </c>
      <c r="D554" s="25">
        <f t="shared" si="2"/>
        <v>14.6624118</v>
      </c>
      <c r="E554" s="25">
        <f t="shared" si="3"/>
        <v>351.8978832</v>
      </c>
      <c r="F554" s="25">
        <f t="shared" si="12"/>
        <v>42436.401</v>
      </c>
      <c r="G554" s="26">
        <v>42.79</v>
      </c>
      <c r="H554" s="28">
        <v>2.02</v>
      </c>
      <c r="I554" s="16">
        <v>7.0383</v>
      </c>
      <c r="J554" s="16">
        <f t="shared" si="4"/>
        <v>70.1354774</v>
      </c>
      <c r="K554" s="25">
        <f t="shared" si="11"/>
        <v>8945.609614</v>
      </c>
      <c r="L554" s="25">
        <f t="shared" si="6"/>
        <v>5.900624413</v>
      </c>
      <c r="M554" s="25">
        <f t="shared" si="7"/>
        <v>5017.40198</v>
      </c>
      <c r="N554" s="25">
        <f t="shared" si="9"/>
        <v>4143234.535</v>
      </c>
      <c r="O554" s="25"/>
    </row>
    <row r="555" ht="15.75" customHeight="1">
      <c r="A555" s="69">
        <v>42919.0</v>
      </c>
      <c r="B555" s="34">
        <v>98.414486</v>
      </c>
      <c r="C555" s="28">
        <f t="shared" si="1"/>
        <v>0.15</v>
      </c>
      <c r="D555" s="25">
        <f t="shared" si="2"/>
        <v>14.7621729</v>
      </c>
      <c r="E555" s="25">
        <f t="shared" si="3"/>
        <v>354.2921496</v>
      </c>
      <c r="F555" s="25">
        <f t="shared" si="12"/>
        <v>42790.69315</v>
      </c>
      <c r="G555" s="26">
        <v>43.63</v>
      </c>
      <c r="H555" s="28">
        <v>2.081</v>
      </c>
      <c r="I555" s="16">
        <v>7.0287</v>
      </c>
      <c r="J555" s="16">
        <f t="shared" si="4"/>
        <v>72.84438992</v>
      </c>
      <c r="K555" s="25">
        <f t="shared" si="11"/>
        <v>8841.773599</v>
      </c>
      <c r="L555" s="25">
        <f t="shared" si="6"/>
        <v>6.010538705</v>
      </c>
      <c r="M555" s="25">
        <f t="shared" si="7"/>
        <v>4863.684767</v>
      </c>
      <c r="N555" s="25">
        <f t="shared" si="9"/>
        <v>4148098.22</v>
      </c>
      <c r="O555" s="25"/>
    </row>
    <row r="556" ht="15.75" customHeight="1">
      <c r="A556" s="69">
        <v>42920.0</v>
      </c>
      <c r="B556" s="34">
        <v>109.327642</v>
      </c>
      <c r="C556" s="28">
        <f t="shared" si="1"/>
        <v>0.15</v>
      </c>
      <c r="D556" s="25">
        <f t="shared" si="2"/>
        <v>16.3991463</v>
      </c>
      <c r="E556" s="25">
        <f t="shared" si="3"/>
        <v>393.5795112</v>
      </c>
      <c r="F556" s="25">
        <f t="shared" si="12"/>
        <v>43184.27266</v>
      </c>
      <c r="G556" s="26">
        <v>45.47</v>
      </c>
      <c r="H556" s="28">
        <v>1.887</v>
      </c>
      <c r="I556" s="16">
        <v>7.019</v>
      </c>
      <c r="J556" s="16">
        <f t="shared" si="4"/>
        <v>73.47957702</v>
      </c>
      <c r="K556" s="25">
        <f t="shared" si="11"/>
        <v>10147.9787</v>
      </c>
      <c r="L556" s="25">
        <f t="shared" si="6"/>
        <v>5.817604515</v>
      </c>
      <c r="M556" s="25">
        <f t="shared" si="7"/>
        <v>5356.311606</v>
      </c>
      <c r="N556" s="25">
        <f t="shared" si="9"/>
        <v>4153454.531</v>
      </c>
      <c r="O556" s="25"/>
    </row>
    <row r="557" ht="15.75" customHeight="1">
      <c r="A557" s="69">
        <v>42921.0</v>
      </c>
      <c r="B557" s="34">
        <v>109.6317</v>
      </c>
      <c r="C557" s="28">
        <f t="shared" si="1"/>
        <v>0.15</v>
      </c>
      <c r="D557" s="25">
        <f t="shared" si="2"/>
        <v>16.444755</v>
      </c>
      <c r="E557" s="25">
        <f t="shared" si="3"/>
        <v>394.67412</v>
      </c>
      <c r="F557" s="25">
        <f t="shared" si="12"/>
        <v>43578.94678</v>
      </c>
      <c r="G557" s="26">
        <v>45.72</v>
      </c>
      <c r="H557" s="28">
        <v>1.965</v>
      </c>
      <c r="I557" s="16">
        <v>7.0094</v>
      </c>
      <c r="J557" s="16">
        <f t="shared" si="4"/>
        <v>76.83478276</v>
      </c>
      <c r="K557" s="25">
        <f t="shared" si="11"/>
        <v>9785.336427</v>
      </c>
      <c r="L557" s="25">
        <f t="shared" si="6"/>
        <v>6.049982894</v>
      </c>
      <c r="M557" s="25">
        <f t="shared" si="7"/>
        <v>5136.659542</v>
      </c>
      <c r="N557" s="25">
        <f t="shared" si="9"/>
        <v>4158591.191</v>
      </c>
      <c r="O557" s="25"/>
    </row>
    <row r="558" ht="15.75" customHeight="1">
      <c r="A558" s="69">
        <v>42922.0</v>
      </c>
      <c r="B558" s="34">
        <v>117.234675</v>
      </c>
      <c r="C558" s="28">
        <f t="shared" si="1"/>
        <v>0.15</v>
      </c>
      <c r="D558" s="25">
        <f t="shared" si="2"/>
        <v>17.58520125</v>
      </c>
      <c r="E558" s="25">
        <f t="shared" si="3"/>
        <v>422.04483</v>
      </c>
      <c r="F558" s="25">
        <f t="shared" si="12"/>
        <v>44000.99161</v>
      </c>
      <c r="G558" s="26">
        <v>50.12</v>
      </c>
      <c r="H558" s="28">
        <v>1.957</v>
      </c>
      <c r="I558" s="16">
        <v>6.9998</v>
      </c>
      <c r="J558" s="16">
        <f t="shared" si="4"/>
        <v>81.94100509</v>
      </c>
      <c r="K558" s="25">
        <f t="shared" si="11"/>
        <v>10756.15665</v>
      </c>
      <c r="L558" s="25">
        <f t="shared" si="6"/>
        <v>5.885626862</v>
      </c>
      <c r="M558" s="25">
        <f t="shared" si="7"/>
        <v>5150.593766</v>
      </c>
      <c r="N558" s="25">
        <f t="shared" si="9"/>
        <v>4163741.785</v>
      </c>
      <c r="O558" s="25"/>
    </row>
    <row r="559" ht="15.75" customHeight="1">
      <c r="A559" s="69">
        <v>42923.0</v>
      </c>
      <c r="B559" s="34">
        <v>101.360737</v>
      </c>
      <c r="C559" s="28">
        <f t="shared" si="1"/>
        <v>0.15</v>
      </c>
      <c r="D559" s="25">
        <f t="shared" si="2"/>
        <v>15.20411055</v>
      </c>
      <c r="E559" s="25">
        <f t="shared" si="3"/>
        <v>364.8986532</v>
      </c>
      <c r="F559" s="25">
        <f t="shared" si="12"/>
        <v>44365.89026</v>
      </c>
      <c r="G559" s="26">
        <v>44.25</v>
      </c>
      <c r="H559" s="28">
        <v>2.133</v>
      </c>
      <c r="I559" s="16">
        <v>6.9901</v>
      </c>
      <c r="J559" s="16">
        <f t="shared" si="4"/>
        <v>77.3245204</v>
      </c>
      <c r="K559" s="25">
        <f t="shared" si="11"/>
        <v>8700.757384</v>
      </c>
      <c r="L559" s="25">
        <f t="shared" si="6"/>
        <v>6.290808439</v>
      </c>
      <c r="M559" s="25">
        <f t="shared" si="7"/>
        <v>4719.054852</v>
      </c>
      <c r="N559" s="25">
        <f t="shared" si="9"/>
        <v>4168460.84</v>
      </c>
      <c r="O559" s="25"/>
    </row>
    <row r="560" ht="15.75" customHeight="1">
      <c r="A560" s="69">
        <v>42924.0</v>
      </c>
      <c r="B560" s="34">
        <v>112.412658</v>
      </c>
      <c r="C560" s="28">
        <f t="shared" si="1"/>
        <v>0.15</v>
      </c>
      <c r="D560" s="25">
        <f t="shared" si="2"/>
        <v>16.8618987</v>
      </c>
      <c r="E560" s="25">
        <f t="shared" si="3"/>
        <v>404.6855688</v>
      </c>
      <c r="F560" s="25">
        <f t="shared" si="12"/>
        <v>44770.57583</v>
      </c>
      <c r="G560" s="26">
        <v>46.1</v>
      </c>
      <c r="H560" s="28">
        <v>1.902</v>
      </c>
      <c r="I560" s="16">
        <v>6.9805</v>
      </c>
      <c r="J560" s="16">
        <f t="shared" si="4"/>
        <v>76.57362493</v>
      </c>
      <c r="K560" s="25">
        <f t="shared" si="11"/>
        <v>10151.45268</v>
      </c>
      <c r="L560" s="25">
        <f t="shared" si="6"/>
        <v>5.979719083</v>
      </c>
      <c r="M560" s="25">
        <f t="shared" si="7"/>
        <v>5284.921136</v>
      </c>
      <c r="N560" s="25">
        <f t="shared" si="9"/>
        <v>4173745.761</v>
      </c>
      <c r="O560" s="25"/>
    </row>
    <row r="561" ht="15.75" customHeight="1">
      <c r="A561" s="69">
        <v>42925.0</v>
      </c>
      <c r="B561" s="34">
        <v>116.57976</v>
      </c>
      <c r="C561" s="28">
        <f t="shared" si="1"/>
        <v>0.15</v>
      </c>
      <c r="D561" s="25">
        <f t="shared" si="2"/>
        <v>17.486964</v>
      </c>
      <c r="E561" s="25">
        <f t="shared" si="3"/>
        <v>419.687136</v>
      </c>
      <c r="F561" s="25">
        <f t="shared" si="12"/>
        <v>45190.26297</v>
      </c>
      <c r="G561" s="26">
        <v>44.85</v>
      </c>
      <c r="H561" s="28">
        <v>2.006</v>
      </c>
      <c r="I561" s="16">
        <v>6.971</v>
      </c>
      <c r="J561" s="16">
        <f t="shared" si="4"/>
        <v>83.86852624</v>
      </c>
      <c r="K561" s="25">
        <f t="shared" si="11"/>
        <v>9351.426221</v>
      </c>
      <c r="L561" s="25">
        <f t="shared" si="6"/>
        <v>6.731921838</v>
      </c>
      <c r="M561" s="25">
        <f t="shared" si="7"/>
        <v>5004.107677</v>
      </c>
      <c r="N561" s="25">
        <f t="shared" si="9"/>
        <v>4178749.868</v>
      </c>
      <c r="O561" s="25"/>
    </row>
    <row r="562" ht="15.75" customHeight="1">
      <c r="A562" s="69">
        <v>42926.0</v>
      </c>
      <c r="B562" s="34">
        <v>115.913137</v>
      </c>
      <c r="C562" s="28">
        <f t="shared" si="1"/>
        <v>0.15</v>
      </c>
      <c r="D562" s="25">
        <f t="shared" si="2"/>
        <v>17.38697055</v>
      </c>
      <c r="E562" s="25">
        <f t="shared" si="3"/>
        <v>417.2872932</v>
      </c>
      <c r="F562" s="25">
        <f t="shared" si="12"/>
        <v>45607.55026</v>
      </c>
      <c r="G562" s="26">
        <v>40.01</v>
      </c>
      <c r="H562" s="28">
        <v>2.008</v>
      </c>
      <c r="I562" s="16">
        <v>6.9614</v>
      </c>
      <c r="J562" s="16">
        <f t="shared" si="4"/>
        <v>83.58720196</v>
      </c>
      <c r="K562" s="25">
        <f t="shared" si="11"/>
        <v>8322.478506</v>
      </c>
      <c r="L562" s="25">
        <f t="shared" si="6"/>
        <v>7.520967935</v>
      </c>
      <c r="M562" s="25">
        <f t="shared" si="7"/>
        <v>4992.239044</v>
      </c>
      <c r="N562" s="25">
        <f t="shared" si="9"/>
        <v>4183742.107</v>
      </c>
      <c r="O562" s="25"/>
    </row>
    <row r="563" ht="15.75" customHeight="1">
      <c r="A563" s="69">
        <v>42927.0</v>
      </c>
      <c r="B563" s="34">
        <v>115.161765</v>
      </c>
      <c r="C563" s="28">
        <f t="shared" si="1"/>
        <v>0.15</v>
      </c>
      <c r="D563" s="25">
        <f t="shared" si="2"/>
        <v>17.27426475</v>
      </c>
      <c r="E563" s="25">
        <f t="shared" si="3"/>
        <v>414.582354</v>
      </c>
      <c r="F563" s="25">
        <f t="shared" si="12"/>
        <v>46022.13261</v>
      </c>
      <c r="G563" s="26">
        <v>37.14</v>
      </c>
      <c r="H563" s="28">
        <v>2.02</v>
      </c>
      <c r="I563" s="16">
        <v>6.9518</v>
      </c>
      <c r="J563" s="16">
        <f t="shared" si="4"/>
        <v>83.65702599</v>
      </c>
      <c r="K563" s="25">
        <f t="shared" si="11"/>
        <v>7669.005505</v>
      </c>
      <c r="L563" s="25">
        <f t="shared" si="6"/>
        <v>8.108920128</v>
      </c>
      <c r="M563" s="25">
        <f t="shared" si="7"/>
        <v>4955.738614</v>
      </c>
      <c r="N563" s="25">
        <f t="shared" si="9"/>
        <v>4188697.846</v>
      </c>
      <c r="O563" s="25"/>
    </row>
    <row r="564" ht="15.75" customHeight="1">
      <c r="A564" s="69">
        <v>42928.0</v>
      </c>
      <c r="B564" s="34">
        <v>120.384493</v>
      </c>
      <c r="C564" s="28">
        <f t="shared" si="1"/>
        <v>0.15</v>
      </c>
      <c r="D564" s="25">
        <f t="shared" si="2"/>
        <v>18.05767395</v>
      </c>
      <c r="E564" s="25">
        <f t="shared" si="3"/>
        <v>433.3841748</v>
      </c>
      <c r="F564" s="25">
        <f t="shared" si="12"/>
        <v>46455.51679</v>
      </c>
      <c r="G564" s="26">
        <v>40.39</v>
      </c>
      <c r="H564" s="28">
        <v>1.943</v>
      </c>
      <c r="I564" s="16">
        <v>6.9423</v>
      </c>
      <c r="J564" s="16">
        <f t="shared" si="4"/>
        <v>84.23255618</v>
      </c>
      <c r="K564" s="25">
        <f t="shared" si="11"/>
        <v>8658.759557</v>
      </c>
      <c r="L564" s="25">
        <f t="shared" si="6"/>
        <v>7.507729691</v>
      </c>
      <c r="M564" s="25">
        <f t="shared" si="7"/>
        <v>5145.091096</v>
      </c>
      <c r="N564" s="25">
        <f t="shared" si="9"/>
        <v>4193842.937</v>
      </c>
      <c r="O564" s="25"/>
    </row>
    <row r="565" ht="15.75" customHeight="1">
      <c r="A565" s="69">
        <v>42929.0</v>
      </c>
      <c r="B565" s="34">
        <v>114.271904</v>
      </c>
      <c r="C565" s="28">
        <f t="shared" si="1"/>
        <v>0.15</v>
      </c>
      <c r="D565" s="25">
        <f t="shared" si="2"/>
        <v>17.1407856</v>
      </c>
      <c r="E565" s="25">
        <f t="shared" si="3"/>
        <v>411.3788544</v>
      </c>
      <c r="F565" s="25">
        <f t="shared" si="12"/>
        <v>46866.89564</v>
      </c>
      <c r="G565" s="26">
        <v>38.23</v>
      </c>
      <c r="H565" s="28">
        <v>1.997</v>
      </c>
      <c r="I565" s="16">
        <v>6.9327</v>
      </c>
      <c r="J565" s="16">
        <f t="shared" si="4"/>
        <v>82.29152866</v>
      </c>
      <c r="K565" s="25">
        <f t="shared" si="11"/>
        <v>7963.058217</v>
      </c>
      <c r="L565" s="25">
        <f t="shared" si="6"/>
        <v>7.749136886</v>
      </c>
      <c r="M565" s="25">
        <f t="shared" si="7"/>
        <v>4999.042564</v>
      </c>
      <c r="N565" s="25">
        <f t="shared" si="9"/>
        <v>4198841.98</v>
      </c>
      <c r="O565" s="25"/>
    </row>
    <row r="566" ht="15.75" customHeight="1">
      <c r="A566" s="69">
        <v>42930.0</v>
      </c>
      <c r="B566" s="34">
        <v>122.370787</v>
      </c>
      <c r="C566" s="28">
        <f t="shared" si="1"/>
        <v>0.15</v>
      </c>
      <c r="D566" s="25">
        <f t="shared" si="2"/>
        <v>18.35561805</v>
      </c>
      <c r="E566" s="25">
        <f t="shared" si="3"/>
        <v>440.5348332</v>
      </c>
      <c r="F566" s="25">
        <f t="shared" si="12"/>
        <v>47307.43048</v>
      </c>
      <c r="G566" s="26">
        <v>35.48</v>
      </c>
      <c r="H566" s="28">
        <v>1.986</v>
      </c>
      <c r="I566" s="16">
        <v>6.9232</v>
      </c>
      <c r="J566" s="16">
        <f t="shared" si="4"/>
        <v>87.75868926</v>
      </c>
      <c r="K566" s="25">
        <f t="shared" si="11"/>
        <v>7421.001088</v>
      </c>
      <c r="L566" s="25">
        <f t="shared" si="6"/>
        <v>8.904489327</v>
      </c>
      <c r="M566" s="25">
        <f t="shared" si="7"/>
        <v>5019.8429</v>
      </c>
      <c r="N566" s="25">
        <f t="shared" si="9"/>
        <v>4203861.823</v>
      </c>
      <c r="O566" s="25"/>
    </row>
    <row r="567" ht="15.75" customHeight="1">
      <c r="A567" s="69">
        <v>42931.0</v>
      </c>
      <c r="B567" s="34">
        <v>110.718686</v>
      </c>
      <c r="C567" s="28">
        <f t="shared" si="1"/>
        <v>0.15</v>
      </c>
      <c r="D567" s="25">
        <f t="shared" si="2"/>
        <v>16.6078029</v>
      </c>
      <c r="E567" s="25">
        <f t="shared" si="3"/>
        <v>398.5872696</v>
      </c>
      <c r="F567" s="25">
        <f t="shared" si="12"/>
        <v>47706.01775</v>
      </c>
      <c r="G567" s="26">
        <v>32.09</v>
      </c>
      <c r="H567" s="28">
        <v>2.078</v>
      </c>
      <c r="I567" s="16">
        <v>6.9137</v>
      </c>
      <c r="J567" s="16">
        <f t="shared" si="4"/>
        <v>83.19475444</v>
      </c>
      <c r="K567" s="25">
        <f t="shared" si="11"/>
        <v>6405.985553</v>
      </c>
      <c r="L567" s="25">
        <f t="shared" si="6"/>
        <v>9.333160361</v>
      </c>
      <c r="M567" s="25">
        <f t="shared" si="7"/>
        <v>4791.014437</v>
      </c>
      <c r="N567" s="25">
        <f t="shared" si="9"/>
        <v>4208652.837</v>
      </c>
      <c r="O567" s="25"/>
    </row>
    <row r="568" ht="15.75" customHeight="1">
      <c r="A568" s="69">
        <v>42932.0</v>
      </c>
      <c r="B568" s="34">
        <v>124.425118</v>
      </c>
      <c r="C568" s="28">
        <f t="shared" si="1"/>
        <v>0.15</v>
      </c>
      <c r="D568" s="25">
        <f t="shared" si="2"/>
        <v>18.6637677</v>
      </c>
      <c r="E568" s="25">
        <f t="shared" si="3"/>
        <v>447.9304248</v>
      </c>
      <c r="F568" s="25">
        <f t="shared" si="12"/>
        <v>48153.94817</v>
      </c>
      <c r="G568" s="26">
        <v>29.43</v>
      </c>
      <c r="H568" s="28">
        <v>1.895</v>
      </c>
      <c r="I568" s="16">
        <v>6.9042</v>
      </c>
      <c r="J568" s="16">
        <f t="shared" si="4"/>
        <v>85.37759574</v>
      </c>
      <c r="K568" s="25">
        <f t="shared" si="11"/>
        <v>6433.475652</v>
      </c>
      <c r="L568" s="25">
        <f t="shared" si="6"/>
        <v>10.4437426</v>
      </c>
      <c r="M568" s="25">
        <f t="shared" si="7"/>
        <v>5246.463325</v>
      </c>
      <c r="N568" s="25">
        <f t="shared" si="9"/>
        <v>4213899.3</v>
      </c>
      <c r="O568" s="25"/>
    </row>
    <row r="569" ht="15.75" customHeight="1">
      <c r="A569" s="69">
        <v>42933.0</v>
      </c>
      <c r="B569" s="34">
        <v>117.037348</v>
      </c>
      <c r="C569" s="28">
        <f t="shared" si="1"/>
        <v>0.15</v>
      </c>
      <c r="D569" s="25">
        <f t="shared" si="2"/>
        <v>17.5556022</v>
      </c>
      <c r="E569" s="25">
        <f t="shared" si="3"/>
        <v>421.3344528</v>
      </c>
      <c r="F569" s="25">
        <f t="shared" si="12"/>
        <v>48575.28262</v>
      </c>
      <c r="G569" s="26">
        <v>34.83</v>
      </c>
      <c r="H569" s="28">
        <v>2.14</v>
      </c>
      <c r="I569" s="16">
        <v>6.8947</v>
      </c>
      <c r="J569" s="16">
        <f t="shared" si="4"/>
        <v>90.81610684</v>
      </c>
      <c r="K569" s="25">
        <f t="shared" si="11"/>
        <v>6732.964514</v>
      </c>
      <c r="L569" s="25">
        <f t="shared" si="6"/>
        <v>9.386677709</v>
      </c>
      <c r="M569" s="25">
        <f t="shared" si="7"/>
        <v>4639.424299</v>
      </c>
      <c r="N569" s="25">
        <f t="shared" si="9"/>
        <v>4218538.725</v>
      </c>
      <c r="O569" s="25"/>
    </row>
    <row r="570" ht="15.75" customHeight="1">
      <c r="A570" s="69">
        <v>42934.0</v>
      </c>
      <c r="B570" s="34">
        <v>126.802051</v>
      </c>
      <c r="C570" s="28">
        <f t="shared" si="1"/>
        <v>0.15</v>
      </c>
      <c r="D570" s="25">
        <f t="shared" si="2"/>
        <v>19.02030765</v>
      </c>
      <c r="E570" s="25">
        <f t="shared" si="3"/>
        <v>456.4873836</v>
      </c>
      <c r="F570" s="25">
        <f t="shared" si="12"/>
        <v>49031.77001</v>
      </c>
      <c r="G570" s="26">
        <v>36.38</v>
      </c>
      <c r="H570" s="28">
        <v>1.86</v>
      </c>
      <c r="I570" s="16">
        <v>6.8853</v>
      </c>
      <c r="J570" s="16">
        <f t="shared" si="4"/>
        <v>85.63599802</v>
      </c>
      <c r="K570" s="25">
        <f t="shared" si="11"/>
        <v>8080.23271</v>
      </c>
      <c r="L570" s="25">
        <f t="shared" si="6"/>
        <v>8.474150436</v>
      </c>
      <c r="M570" s="25">
        <f t="shared" si="7"/>
        <v>5330.554839</v>
      </c>
      <c r="N570" s="25">
        <f t="shared" si="9"/>
        <v>4223869.279</v>
      </c>
      <c r="O570" s="25"/>
    </row>
    <row r="571" ht="15.75" customHeight="1">
      <c r="A571" s="69">
        <v>42935.0</v>
      </c>
      <c r="B571" s="34">
        <v>121.781643</v>
      </c>
      <c r="C571" s="28">
        <f t="shared" si="1"/>
        <v>0.15</v>
      </c>
      <c r="D571" s="25">
        <f t="shared" si="2"/>
        <v>18.26724645</v>
      </c>
      <c r="E571" s="25">
        <f t="shared" si="3"/>
        <v>438.4139148</v>
      </c>
      <c r="F571" s="25">
        <f t="shared" si="12"/>
        <v>49470.18392</v>
      </c>
      <c r="G571" s="26">
        <v>35.06</v>
      </c>
      <c r="H571" s="28">
        <v>2.031</v>
      </c>
      <c r="I571" s="16">
        <v>6.8758</v>
      </c>
      <c r="J571" s="16">
        <f t="shared" si="4"/>
        <v>89.93081421</v>
      </c>
      <c r="K571" s="25">
        <f t="shared" si="11"/>
        <v>7121.58192</v>
      </c>
      <c r="L571" s="25">
        <f t="shared" si="6"/>
        <v>9.234196553</v>
      </c>
      <c r="M571" s="25">
        <f t="shared" si="7"/>
        <v>4875.013294</v>
      </c>
      <c r="N571" s="25">
        <f t="shared" si="9"/>
        <v>4228744.293</v>
      </c>
      <c r="O571" s="25"/>
    </row>
    <row r="572" ht="15.75" customHeight="1">
      <c r="A572" s="69">
        <v>42936.0</v>
      </c>
      <c r="B572" s="34">
        <v>121.101019</v>
      </c>
      <c r="C572" s="28">
        <f t="shared" si="1"/>
        <v>0.15</v>
      </c>
      <c r="D572" s="25">
        <f t="shared" si="2"/>
        <v>18.16515285</v>
      </c>
      <c r="E572" s="25">
        <f t="shared" si="3"/>
        <v>435.9636684</v>
      </c>
      <c r="F572" s="25">
        <f t="shared" si="12"/>
        <v>49906.14759</v>
      </c>
      <c r="G572" s="26">
        <v>40.3</v>
      </c>
      <c r="H572" s="28">
        <v>2.051</v>
      </c>
      <c r="I572" s="16">
        <v>6.8664</v>
      </c>
      <c r="J572" s="16">
        <f t="shared" si="4"/>
        <v>90.4324646</v>
      </c>
      <c r="K572" s="25">
        <f t="shared" si="11"/>
        <v>8095.05373</v>
      </c>
      <c r="L572" s="25">
        <f t="shared" si="6"/>
        <v>8.078334307</v>
      </c>
      <c r="M572" s="25">
        <f t="shared" si="7"/>
        <v>4820.87567</v>
      </c>
      <c r="N572" s="25">
        <f t="shared" si="9"/>
        <v>4233565.168</v>
      </c>
      <c r="O572" s="25"/>
    </row>
    <row r="573" ht="15.75" customHeight="1">
      <c r="A573" s="69">
        <v>42937.0</v>
      </c>
      <c r="B573" s="34">
        <v>137.580668</v>
      </c>
      <c r="C573" s="28">
        <f t="shared" si="1"/>
        <v>0.15</v>
      </c>
      <c r="D573" s="25">
        <f t="shared" si="2"/>
        <v>20.6371002</v>
      </c>
      <c r="E573" s="25">
        <f t="shared" si="3"/>
        <v>495.2904048</v>
      </c>
      <c r="F573" s="25">
        <f t="shared" si="12"/>
        <v>50401.43799</v>
      </c>
      <c r="G573" s="26">
        <v>40.34</v>
      </c>
      <c r="H573" s="28">
        <v>1.875</v>
      </c>
      <c r="I573" s="16">
        <v>6.8569</v>
      </c>
      <c r="J573" s="16">
        <f t="shared" si="4"/>
        <v>94.0526158</v>
      </c>
      <c r="K573" s="25">
        <f t="shared" si="11"/>
        <v>8851.435072</v>
      </c>
      <c r="L573" s="25">
        <f t="shared" si="6"/>
        <v>8.393391593</v>
      </c>
      <c r="M573" s="25">
        <f t="shared" si="7"/>
        <v>5266.0992</v>
      </c>
      <c r="N573" s="25">
        <f t="shared" si="9"/>
        <v>4238831.268</v>
      </c>
      <c r="O573" s="25"/>
    </row>
    <row r="574" ht="15.75" customHeight="1">
      <c r="A574" s="69">
        <v>42938.0</v>
      </c>
      <c r="B574" s="34">
        <v>123.711013</v>
      </c>
      <c r="C574" s="28">
        <f t="shared" si="1"/>
        <v>0.15</v>
      </c>
      <c r="D574" s="25">
        <f t="shared" si="2"/>
        <v>18.55665195</v>
      </c>
      <c r="E574" s="25">
        <f t="shared" si="3"/>
        <v>445.3596468</v>
      </c>
      <c r="F574" s="25">
        <f t="shared" si="12"/>
        <v>50846.79764</v>
      </c>
      <c r="G574" s="26">
        <v>44.71</v>
      </c>
      <c r="H574" s="28">
        <v>2.099</v>
      </c>
      <c r="I574" s="16">
        <v>6.8475</v>
      </c>
      <c r="J574" s="16">
        <f t="shared" si="4"/>
        <v>94.80446013</v>
      </c>
      <c r="K574" s="25">
        <f t="shared" si="11"/>
        <v>8751.359457</v>
      </c>
      <c r="L574" s="25">
        <f t="shared" si="6"/>
        <v>7.633550804</v>
      </c>
      <c r="M574" s="25">
        <f t="shared" si="7"/>
        <v>4697.665555</v>
      </c>
      <c r="N574" s="25">
        <f t="shared" si="9"/>
        <v>4243528.933</v>
      </c>
      <c r="O574" s="25"/>
    </row>
    <row r="575" ht="15.75" customHeight="1">
      <c r="A575" s="69">
        <v>42939.0</v>
      </c>
      <c r="B575" s="34">
        <v>127.23739</v>
      </c>
      <c r="C575" s="28">
        <f t="shared" si="1"/>
        <v>0.15</v>
      </c>
      <c r="D575" s="25">
        <f t="shared" si="2"/>
        <v>19.0856085</v>
      </c>
      <c r="E575" s="25">
        <f t="shared" si="3"/>
        <v>458.054604</v>
      </c>
      <c r="F575" s="25">
        <f t="shared" si="12"/>
        <v>51304.85225</v>
      </c>
      <c r="G575" s="26">
        <v>42.67</v>
      </c>
      <c r="H575" s="28">
        <v>1.994</v>
      </c>
      <c r="I575" s="16">
        <v>6.8381</v>
      </c>
      <c r="J575" s="16">
        <f t="shared" si="4"/>
        <v>92.75652435</v>
      </c>
      <c r="K575" s="25">
        <f t="shared" si="11"/>
        <v>8779.791184</v>
      </c>
      <c r="L575" s="25">
        <f t="shared" si="6"/>
        <v>7.825720358</v>
      </c>
      <c r="M575" s="25">
        <f t="shared" si="7"/>
        <v>4938.24674</v>
      </c>
      <c r="N575" s="25">
        <f t="shared" si="9"/>
        <v>4248467.18</v>
      </c>
      <c r="O575" s="25"/>
    </row>
    <row r="576" ht="15.75" customHeight="1">
      <c r="A576" s="69">
        <v>42940.0</v>
      </c>
      <c r="B576" s="34">
        <v>131.288129</v>
      </c>
      <c r="C576" s="28">
        <f t="shared" si="1"/>
        <v>0.15</v>
      </c>
      <c r="D576" s="25">
        <f t="shared" si="2"/>
        <v>19.69321935</v>
      </c>
      <c r="E576" s="25">
        <f t="shared" si="3"/>
        <v>472.6372644</v>
      </c>
      <c r="F576" s="25">
        <f t="shared" si="12"/>
        <v>51777.48951</v>
      </c>
      <c r="G576" s="26">
        <v>45.58</v>
      </c>
      <c r="H576" s="28">
        <v>1.973</v>
      </c>
      <c r="I576" s="16">
        <v>6.8287</v>
      </c>
      <c r="J576" s="16">
        <f t="shared" si="4"/>
        <v>94.83191476</v>
      </c>
      <c r="K576" s="25">
        <f t="shared" si="11"/>
        <v>9465.346559</v>
      </c>
      <c r="L576" s="25">
        <f t="shared" si="6"/>
        <v>7.490015207</v>
      </c>
      <c r="M576" s="25">
        <f t="shared" si="7"/>
        <v>4983.947288</v>
      </c>
      <c r="N576" s="25">
        <f t="shared" si="9"/>
        <v>4253451.127</v>
      </c>
      <c r="O576" s="25"/>
    </row>
    <row r="577" ht="15.75" customHeight="1">
      <c r="A577" s="69">
        <v>42941.0</v>
      </c>
      <c r="B577" s="34">
        <v>130.363567</v>
      </c>
      <c r="C577" s="28">
        <f t="shared" si="1"/>
        <v>0.15</v>
      </c>
      <c r="D577" s="25">
        <f t="shared" si="2"/>
        <v>19.55453505</v>
      </c>
      <c r="E577" s="25">
        <f t="shared" si="3"/>
        <v>469.3088412</v>
      </c>
      <c r="F577" s="25">
        <f t="shared" si="12"/>
        <v>52246.79835</v>
      </c>
      <c r="G577" s="26">
        <v>40.68</v>
      </c>
      <c r="H577" s="28">
        <v>2.025</v>
      </c>
      <c r="I577" s="16">
        <v>6.8194</v>
      </c>
      <c r="J577" s="16">
        <f t="shared" si="4"/>
        <v>96.77765756</v>
      </c>
      <c r="K577" s="25">
        <f t="shared" si="11"/>
        <v>8219.650133</v>
      </c>
      <c r="L577" s="25">
        <f t="shared" si="6"/>
        <v>8.564394474</v>
      </c>
      <c r="M577" s="25">
        <f t="shared" si="7"/>
        <v>4849.351111</v>
      </c>
      <c r="N577" s="25">
        <f t="shared" si="9"/>
        <v>4258300.478</v>
      </c>
      <c r="O577" s="25"/>
    </row>
    <row r="578" ht="15.75" customHeight="1">
      <c r="A578" s="69">
        <v>42942.0</v>
      </c>
      <c r="B578" s="34">
        <v>141.759887</v>
      </c>
      <c r="C578" s="28">
        <f t="shared" si="1"/>
        <v>0.15</v>
      </c>
      <c r="D578" s="25">
        <f t="shared" si="2"/>
        <v>21.26398305</v>
      </c>
      <c r="E578" s="25">
        <f t="shared" si="3"/>
        <v>510.3355932</v>
      </c>
      <c r="F578" s="25">
        <f t="shared" si="12"/>
        <v>52757.13394</v>
      </c>
      <c r="G578" s="26">
        <v>45.8</v>
      </c>
      <c r="H578" s="28">
        <v>1.89</v>
      </c>
      <c r="I578" s="16">
        <v>6.81</v>
      </c>
      <c r="J578" s="16">
        <f t="shared" si="4"/>
        <v>98.35763085</v>
      </c>
      <c r="K578" s="25">
        <f t="shared" si="11"/>
        <v>9901.52381</v>
      </c>
      <c r="L578" s="25">
        <f t="shared" si="6"/>
        <v>7.73116749</v>
      </c>
      <c r="M578" s="25">
        <f t="shared" si="7"/>
        <v>5188.571429</v>
      </c>
      <c r="N578" s="25">
        <f t="shared" si="9"/>
        <v>4263489.05</v>
      </c>
      <c r="O578" s="25"/>
    </row>
    <row r="579" ht="15.75" customHeight="1">
      <c r="A579" s="69">
        <v>42943.0</v>
      </c>
      <c r="B579" s="34">
        <v>142.90349</v>
      </c>
      <c r="C579" s="28">
        <f t="shared" si="1"/>
        <v>0.15</v>
      </c>
      <c r="D579" s="25">
        <f t="shared" si="2"/>
        <v>21.4355235</v>
      </c>
      <c r="E579" s="25">
        <f t="shared" si="3"/>
        <v>514.452564</v>
      </c>
      <c r="F579" s="25">
        <f t="shared" si="12"/>
        <v>53271.58651</v>
      </c>
      <c r="G579" s="26">
        <v>45.24</v>
      </c>
      <c r="H579" s="28">
        <v>1.973</v>
      </c>
      <c r="I579" s="16">
        <v>6.8006</v>
      </c>
      <c r="J579" s="16">
        <f t="shared" si="4"/>
        <v>103.6484228</v>
      </c>
      <c r="K579" s="25">
        <f t="shared" si="11"/>
        <v>9356.081419</v>
      </c>
      <c r="L579" s="25">
        <f t="shared" si="6"/>
        <v>8.247885107</v>
      </c>
      <c r="M579" s="25">
        <f t="shared" si="7"/>
        <v>4963.438419</v>
      </c>
      <c r="N579" s="25">
        <f t="shared" si="9"/>
        <v>4268452.488</v>
      </c>
      <c r="O579" s="25"/>
    </row>
    <row r="580" ht="15.75" customHeight="1">
      <c r="A580" s="69">
        <v>42944.0</v>
      </c>
      <c r="B580" s="34">
        <v>134.588105</v>
      </c>
      <c r="C580" s="28">
        <f t="shared" si="1"/>
        <v>0.15</v>
      </c>
      <c r="D580" s="25">
        <f t="shared" si="2"/>
        <v>20.18821575</v>
      </c>
      <c r="E580" s="25">
        <f t="shared" si="3"/>
        <v>484.517178</v>
      </c>
      <c r="F580" s="25">
        <f t="shared" si="12"/>
        <v>53756.10369</v>
      </c>
      <c r="G580" s="26">
        <v>43.96</v>
      </c>
      <c r="H580" s="28">
        <v>2.108</v>
      </c>
      <c r="I580" s="16">
        <v>6.7913</v>
      </c>
      <c r="J580" s="16">
        <f t="shared" si="4"/>
        <v>104.4394024</v>
      </c>
      <c r="K580" s="25">
        <f t="shared" si="11"/>
        <v>8497.501366</v>
      </c>
      <c r="L580" s="25">
        <f t="shared" si="6"/>
        <v>8.552817301</v>
      </c>
      <c r="M580" s="25">
        <f t="shared" si="7"/>
        <v>4639.218216</v>
      </c>
      <c r="N580" s="25">
        <f t="shared" si="9"/>
        <v>4273091.706</v>
      </c>
      <c r="O580" s="25"/>
    </row>
    <row r="581" ht="15.75" customHeight="1">
      <c r="A581" s="69">
        <v>42945.0</v>
      </c>
      <c r="B581" s="34">
        <v>137.852284</v>
      </c>
      <c r="C581" s="28">
        <f t="shared" si="1"/>
        <v>0.15</v>
      </c>
      <c r="D581" s="25">
        <f t="shared" si="2"/>
        <v>20.6778426</v>
      </c>
      <c r="E581" s="25">
        <f t="shared" si="3"/>
        <v>496.2682224</v>
      </c>
      <c r="F581" s="25">
        <f t="shared" si="12"/>
        <v>54252.37191</v>
      </c>
      <c r="G581" s="26">
        <v>43.89</v>
      </c>
      <c r="H581" s="28">
        <v>1.967</v>
      </c>
      <c r="I581" s="16">
        <v>6.782</v>
      </c>
      <c r="J581" s="16">
        <f t="shared" si="4"/>
        <v>99.95408531</v>
      </c>
      <c r="K581" s="25">
        <f t="shared" si="11"/>
        <v>9079.674021</v>
      </c>
      <c r="L581" s="25">
        <f t="shared" si="6"/>
        <v>8.19855792</v>
      </c>
      <c r="M581" s="25">
        <f t="shared" si="7"/>
        <v>4964.961871</v>
      </c>
      <c r="N581" s="25">
        <f t="shared" si="9"/>
        <v>4278056.668</v>
      </c>
      <c r="O581" s="25"/>
    </row>
    <row r="582" ht="15.75" customHeight="1">
      <c r="A582" s="69">
        <v>42946.0</v>
      </c>
      <c r="B582" s="34">
        <v>130.051981</v>
      </c>
      <c r="C582" s="28">
        <f t="shared" si="1"/>
        <v>0.15</v>
      </c>
      <c r="D582" s="25">
        <f t="shared" si="2"/>
        <v>19.50779715</v>
      </c>
      <c r="E582" s="25">
        <f t="shared" si="3"/>
        <v>468.1871316</v>
      </c>
      <c r="F582" s="25">
        <f t="shared" si="12"/>
        <v>54720.55904</v>
      </c>
      <c r="G582" s="26">
        <v>39.62</v>
      </c>
      <c r="H582" s="28">
        <v>2.087</v>
      </c>
      <c r="I582" s="16">
        <v>6.7727</v>
      </c>
      <c r="J582" s="16">
        <f t="shared" si="4"/>
        <v>100.1884346</v>
      </c>
      <c r="K582" s="25">
        <f t="shared" si="11"/>
        <v>7714.452535</v>
      </c>
      <c r="L582" s="25">
        <f t="shared" si="6"/>
        <v>9.103441809</v>
      </c>
      <c r="M582" s="25">
        <f t="shared" si="7"/>
        <v>4673.065644</v>
      </c>
      <c r="N582" s="25">
        <f t="shared" si="9"/>
        <v>4282729.734</v>
      </c>
      <c r="O582" s="25"/>
    </row>
    <row r="583" ht="15.75" customHeight="1">
      <c r="A583" s="69">
        <v>42947.0</v>
      </c>
      <c r="B583" s="34">
        <v>142.315999</v>
      </c>
      <c r="C583" s="28">
        <f t="shared" si="1"/>
        <v>0.15</v>
      </c>
      <c r="D583" s="25">
        <f t="shared" si="2"/>
        <v>21.34739985</v>
      </c>
      <c r="E583" s="25">
        <f t="shared" si="3"/>
        <v>512.3375964</v>
      </c>
      <c r="F583" s="25">
        <f t="shared" si="12"/>
        <v>55232.89664</v>
      </c>
      <c r="G583" s="26">
        <v>39.84</v>
      </c>
      <c r="H583" s="28">
        <v>1.93</v>
      </c>
      <c r="I583" s="16">
        <v>6.7634</v>
      </c>
      <c r="J583" s="16">
        <f t="shared" si="4"/>
        <v>101.5280325</v>
      </c>
      <c r="K583" s="25">
        <f t="shared" si="11"/>
        <v>8376.803813</v>
      </c>
      <c r="L583" s="25">
        <f t="shared" si="6"/>
        <v>9.174219806</v>
      </c>
      <c r="M583" s="25">
        <f t="shared" si="7"/>
        <v>5046.267358</v>
      </c>
      <c r="N583" s="25">
        <f t="shared" si="9"/>
        <v>4287776.001</v>
      </c>
      <c r="O583" s="25"/>
    </row>
    <row r="584" ht="15.75" customHeight="1">
      <c r="A584" s="69">
        <v>42948.0</v>
      </c>
      <c r="B584" s="34">
        <v>134.51903</v>
      </c>
      <c r="C584" s="28">
        <f t="shared" si="1"/>
        <v>0.15</v>
      </c>
      <c r="D584" s="25">
        <f t="shared" si="2"/>
        <v>20.1778545</v>
      </c>
      <c r="E584" s="25">
        <f t="shared" si="3"/>
        <v>484.268508</v>
      </c>
      <c r="F584" s="25">
        <f t="shared" si="12"/>
        <v>55717.16514</v>
      </c>
      <c r="G584" s="26">
        <v>44.15</v>
      </c>
      <c r="H584" s="28">
        <v>2.034</v>
      </c>
      <c r="I584" s="16">
        <v>6.7541</v>
      </c>
      <c r="J584" s="16">
        <f t="shared" si="4"/>
        <v>101.2761534</v>
      </c>
      <c r="K584" s="25">
        <f t="shared" si="11"/>
        <v>8796.268879</v>
      </c>
      <c r="L584" s="25">
        <f t="shared" si="6"/>
        <v>8.258078192</v>
      </c>
      <c r="M584" s="25">
        <f t="shared" si="7"/>
        <v>4781.663717</v>
      </c>
      <c r="N584" s="25">
        <f t="shared" si="9"/>
        <v>4292557.665</v>
      </c>
      <c r="O584" s="25"/>
    </row>
    <row r="585" ht="15.75" customHeight="1">
      <c r="A585" s="69">
        <v>42949.0</v>
      </c>
      <c r="B585" s="34">
        <v>133.411652</v>
      </c>
      <c r="C585" s="28">
        <f t="shared" si="1"/>
        <v>0.15</v>
      </c>
      <c r="D585" s="25">
        <f t="shared" si="2"/>
        <v>20.0117478</v>
      </c>
      <c r="E585" s="25">
        <f t="shared" si="3"/>
        <v>480.2819472</v>
      </c>
      <c r="F585" s="25">
        <f t="shared" si="12"/>
        <v>56197.44709</v>
      </c>
      <c r="G585" s="26">
        <v>43.63</v>
      </c>
      <c r="H585" s="28">
        <v>2.011</v>
      </c>
      <c r="I585" s="16">
        <v>6.7448</v>
      </c>
      <c r="J585" s="16">
        <f t="shared" si="4"/>
        <v>99.44358327</v>
      </c>
      <c r="K585" s="25">
        <f t="shared" si="11"/>
        <v>8779.978836</v>
      </c>
      <c r="L585" s="25">
        <f t="shared" si="6"/>
        <v>8.205292225</v>
      </c>
      <c r="M585" s="25">
        <f t="shared" si="7"/>
        <v>4829.69269</v>
      </c>
      <c r="N585" s="25">
        <f t="shared" si="9"/>
        <v>4297387.358</v>
      </c>
      <c r="O585" s="25"/>
    </row>
    <row r="586" ht="15.75" customHeight="1">
      <c r="A586" s="69">
        <v>42950.0</v>
      </c>
      <c r="B586" s="34">
        <v>135.694908</v>
      </c>
      <c r="C586" s="28">
        <f t="shared" si="1"/>
        <v>0.15</v>
      </c>
      <c r="D586" s="25">
        <f t="shared" si="2"/>
        <v>20.3542362</v>
      </c>
      <c r="E586" s="25">
        <f t="shared" si="3"/>
        <v>488.5016688</v>
      </c>
      <c r="F586" s="25">
        <f t="shared" si="12"/>
        <v>56685.94876</v>
      </c>
      <c r="G586" s="26">
        <v>43.36</v>
      </c>
      <c r="H586" s="28">
        <v>2.02</v>
      </c>
      <c r="I586" s="16">
        <v>6.7355</v>
      </c>
      <c r="J586" s="16">
        <f t="shared" si="4"/>
        <v>101.7384434</v>
      </c>
      <c r="K586" s="25">
        <f t="shared" si="11"/>
        <v>8674.790495</v>
      </c>
      <c r="L586" s="25">
        <f t="shared" si="6"/>
        <v>8.446918731</v>
      </c>
      <c r="M586" s="25">
        <f t="shared" si="7"/>
        <v>4801.544554</v>
      </c>
      <c r="N586" s="25">
        <f t="shared" si="9"/>
        <v>4302188.902</v>
      </c>
      <c r="O586" s="25"/>
    </row>
    <row r="587" ht="15.75" customHeight="1">
      <c r="A587" s="69">
        <v>42951.0</v>
      </c>
      <c r="B587" s="34">
        <v>135.02678</v>
      </c>
      <c r="C587" s="28">
        <f t="shared" si="1"/>
        <v>0.15</v>
      </c>
      <c r="D587" s="25">
        <f t="shared" si="2"/>
        <v>20.254017</v>
      </c>
      <c r="E587" s="25">
        <f t="shared" si="3"/>
        <v>486.096408</v>
      </c>
      <c r="F587" s="25">
        <f t="shared" si="12"/>
        <v>57172.04517</v>
      </c>
      <c r="G587" s="26">
        <v>45.12</v>
      </c>
      <c r="H587" s="28">
        <v>1.994</v>
      </c>
      <c r="I587" s="16">
        <v>6.7263</v>
      </c>
      <c r="J587" s="16">
        <f t="shared" si="4"/>
        <v>100.0711384</v>
      </c>
      <c r="K587" s="25">
        <f t="shared" si="11"/>
        <v>9132.116028</v>
      </c>
      <c r="L587" s="25">
        <f t="shared" si="6"/>
        <v>7.984399341</v>
      </c>
      <c r="M587" s="25">
        <f t="shared" si="7"/>
        <v>4857.508526</v>
      </c>
      <c r="N587" s="25">
        <f t="shared" si="9"/>
        <v>4307046.411</v>
      </c>
      <c r="O587" s="25"/>
    </row>
    <row r="588" ht="15.75" customHeight="1">
      <c r="A588" s="69">
        <v>42952.0</v>
      </c>
      <c r="B588" s="34">
        <v>137.894161</v>
      </c>
      <c r="C588" s="28">
        <f t="shared" si="1"/>
        <v>0.15</v>
      </c>
      <c r="D588" s="25">
        <f t="shared" si="2"/>
        <v>20.68412415</v>
      </c>
      <c r="E588" s="25">
        <f t="shared" si="3"/>
        <v>496.4189796</v>
      </c>
      <c r="F588" s="25">
        <f t="shared" si="12"/>
        <v>57668.46415</v>
      </c>
      <c r="G588" s="26">
        <v>48.58</v>
      </c>
      <c r="H588" s="28">
        <v>1.943</v>
      </c>
      <c r="I588" s="16">
        <v>6.717</v>
      </c>
      <c r="J588" s="16">
        <f t="shared" si="4"/>
        <v>99.72024521</v>
      </c>
      <c r="K588" s="25">
        <f t="shared" si="11"/>
        <v>10076.53711</v>
      </c>
      <c r="L588" s="25">
        <f t="shared" si="6"/>
        <v>7.38972587</v>
      </c>
      <c r="M588" s="25">
        <f t="shared" si="7"/>
        <v>4978.116315</v>
      </c>
      <c r="N588" s="25">
        <f t="shared" si="9"/>
        <v>4312024.527</v>
      </c>
      <c r="O588" s="25"/>
    </row>
    <row r="589" ht="15.75" customHeight="1">
      <c r="A589" s="69">
        <v>42953.0</v>
      </c>
      <c r="B589" s="34">
        <v>121.503873</v>
      </c>
      <c r="C589" s="28">
        <f t="shared" si="1"/>
        <v>0.15</v>
      </c>
      <c r="D589" s="25">
        <f t="shared" si="2"/>
        <v>18.22558095</v>
      </c>
      <c r="E589" s="25">
        <f t="shared" si="3"/>
        <v>437.4139428</v>
      </c>
      <c r="F589" s="25">
        <f t="shared" si="12"/>
        <v>58105.87809</v>
      </c>
      <c r="G589" s="26">
        <v>47.83</v>
      </c>
      <c r="H589" s="28">
        <v>2.127</v>
      </c>
      <c r="I589" s="16">
        <v>6.7078</v>
      </c>
      <c r="J589" s="16">
        <f t="shared" si="4"/>
        <v>96.32023088</v>
      </c>
      <c r="K589" s="25">
        <f t="shared" si="11"/>
        <v>9050.326488</v>
      </c>
      <c r="L589" s="25">
        <f t="shared" si="6"/>
        <v>7.249693313</v>
      </c>
      <c r="M589" s="25">
        <f t="shared" si="7"/>
        <v>4541.246827</v>
      </c>
      <c r="N589" s="25">
        <f t="shared" si="9"/>
        <v>4316565.774</v>
      </c>
      <c r="O589" s="25"/>
    </row>
    <row r="590" ht="15.75" customHeight="1">
      <c r="A590" s="69">
        <v>42954.0</v>
      </c>
      <c r="B590" s="34">
        <v>137.737654</v>
      </c>
      <c r="C590" s="28">
        <f t="shared" si="1"/>
        <v>0.15</v>
      </c>
      <c r="D590" s="25">
        <f t="shared" si="2"/>
        <v>20.6606481</v>
      </c>
      <c r="E590" s="25">
        <f t="shared" si="3"/>
        <v>495.8555544</v>
      </c>
      <c r="F590" s="25">
        <f t="shared" si="12"/>
        <v>58601.73365</v>
      </c>
      <c r="G590" s="26">
        <v>50.21</v>
      </c>
      <c r="H590" s="28">
        <v>1.92</v>
      </c>
      <c r="I590" s="16">
        <v>6.6986</v>
      </c>
      <c r="J590" s="16">
        <f t="shared" si="4"/>
        <v>98.6983458</v>
      </c>
      <c r="K590" s="25">
        <f t="shared" si="11"/>
        <v>10510.52206</v>
      </c>
      <c r="L590" s="25">
        <f t="shared" si="6"/>
        <v>7.076559349</v>
      </c>
      <c r="M590" s="25">
        <f t="shared" si="7"/>
        <v>5023.95</v>
      </c>
      <c r="N590" s="25">
        <f t="shared" si="9"/>
        <v>4321589.724</v>
      </c>
      <c r="O590" s="25"/>
    </row>
    <row r="591" ht="15.75" customHeight="1">
      <c r="A591" s="69">
        <v>42955.0</v>
      </c>
      <c r="B591" s="34">
        <v>140.252057</v>
      </c>
      <c r="C591" s="28">
        <f t="shared" si="1"/>
        <v>0.15</v>
      </c>
      <c r="D591" s="25">
        <f t="shared" si="2"/>
        <v>21.03780855</v>
      </c>
      <c r="E591" s="25">
        <f t="shared" si="3"/>
        <v>504.9074052</v>
      </c>
      <c r="F591" s="25">
        <f t="shared" si="12"/>
        <v>59106.64105</v>
      </c>
      <c r="G591" s="26">
        <v>51.94</v>
      </c>
      <c r="H591" s="28">
        <v>1.975</v>
      </c>
      <c r="I591" s="16">
        <v>6.6894</v>
      </c>
      <c r="J591" s="16">
        <f t="shared" si="4"/>
        <v>103.5211725</v>
      </c>
      <c r="K591" s="25">
        <f t="shared" si="11"/>
        <v>10555.36514</v>
      </c>
      <c r="L591" s="25">
        <f t="shared" si="6"/>
        <v>7.175129401</v>
      </c>
      <c r="M591" s="25">
        <f t="shared" si="7"/>
        <v>4877.334684</v>
      </c>
      <c r="N591" s="25">
        <f t="shared" si="9"/>
        <v>4326467.059</v>
      </c>
      <c r="O591" s="25"/>
    </row>
    <row r="592" ht="15.75" customHeight="1">
      <c r="A592" s="69">
        <v>42956.0</v>
      </c>
      <c r="B592" s="34">
        <v>140.660543</v>
      </c>
      <c r="C592" s="28">
        <f t="shared" si="1"/>
        <v>0.15</v>
      </c>
      <c r="D592" s="25">
        <f t="shared" si="2"/>
        <v>21.09908145</v>
      </c>
      <c r="E592" s="25">
        <f t="shared" si="3"/>
        <v>506.3779548</v>
      </c>
      <c r="F592" s="25">
        <f t="shared" si="12"/>
        <v>59613.01901</v>
      </c>
      <c r="G592" s="26">
        <v>50.96</v>
      </c>
      <c r="H592" s="28">
        <v>2.011</v>
      </c>
      <c r="I592" s="16">
        <v>6.6802</v>
      </c>
      <c r="J592" s="16">
        <f t="shared" si="4"/>
        <v>105.8607347</v>
      </c>
      <c r="K592" s="25">
        <f t="shared" si="11"/>
        <v>10156.82721</v>
      </c>
      <c r="L592" s="25">
        <f t="shared" si="6"/>
        <v>7.478387852</v>
      </c>
      <c r="M592" s="25">
        <f t="shared" si="7"/>
        <v>4783.435107</v>
      </c>
      <c r="N592" s="25">
        <f t="shared" si="9"/>
        <v>4331250.494</v>
      </c>
      <c r="O592" s="25"/>
    </row>
    <row r="593" ht="15.75" customHeight="1">
      <c r="A593" s="69">
        <v>42957.0</v>
      </c>
      <c r="B593" s="34">
        <v>142.812967</v>
      </c>
      <c r="C593" s="28">
        <f t="shared" si="1"/>
        <v>0.15</v>
      </c>
      <c r="D593" s="25">
        <f t="shared" si="2"/>
        <v>21.42194505</v>
      </c>
      <c r="E593" s="25">
        <f t="shared" si="3"/>
        <v>514.1266812</v>
      </c>
      <c r="F593" s="25">
        <f t="shared" si="12"/>
        <v>60127.14569</v>
      </c>
      <c r="G593" s="26">
        <v>49.47</v>
      </c>
      <c r="H593" s="28">
        <v>2.006</v>
      </c>
      <c r="I593" s="16">
        <v>6.6711</v>
      </c>
      <c r="J593" s="16">
        <f t="shared" si="4"/>
        <v>107.3596603</v>
      </c>
      <c r="K593" s="25">
        <f t="shared" si="11"/>
        <v>9870.96661</v>
      </c>
      <c r="L593" s="25">
        <f t="shared" si="6"/>
        <v>7.812710267</v>
      </c>
      <c r="M593" s="25">
        <f t="shared" si="7"/>
        <v>4788.825523</v>
      </c>
      <c r="N593" s="25">
        <f t="shared" si="9"/>
        <v>4336039.319</v>
      </c>
      <c r="O593" s="25"/>
    </row>
    <row r="594" ht="15.75" customHeight="1">
      <c r="A594" s="69">
        <v>42958.0</v>
      </c>
      <c r="B594" s="34">
        <v>153.852852</v>
      </c>
      <c r="C594" s="28">
        <f t="shared" si="1"/>
        <v>0.15</v>
      </c>
      <c r="D594" s="25">
        <f t="shared" si="2"/>
        <v>23.0779278</v>
      </c>
      <c r="E594" s="25">
        <f t="shared" si="3"/>
        <v>553.8702672</v>
      </c>
      <c r="F594" s="25">
        <f t="shared" si="12"/>
        <v>60681.01595</v>
      </c>
      <c r="G594" s="26">
        <v>50.65</v>
      </c>
      <c r="H594" s="28">
        <v>1.895</v>
      </c>
      <c r="I594" s="16">
        <v>6.6619</v>
      </c>
      <c r="J594" s="16">
        <f t="shared" si="4"/>
        <v>109.409911</v>
      </c>
      <c r="K594" s="25">
        <f t="shared" si="11"/>
        <v>10683.6486</v>
      </c>
      <c r="L594" s="25">
        <f t="shared" si="6"/>
        <v>7.776420133</v>
      </c>
      <c r="M594" s="25">
        <f t="shared" si="7"/>
        <v>5062.340897</v>
      </c>
      <c r="N594" s="25">
        <f t="shared" si="9"/>
        <v>4341101.66</v>
      </c>
      <c r="O594" s="25"/>
    </row>
    <row r="595" ht="15.75" customHeight="1">
      <c r="A595" s="69">
        <v>42959.0</v>
      </c>
      <c r="B595" s="34">
        <v>134.188914</v>
      </c>
      <c r="C595" s="28">
        <f t="shared" si="1"/>
        <v>0.15</v>
      </c>
      <c r="D595" s="25">
        <f t="shared" si="2"/>
        <v>20.1283371</v>
      </c>
      <c r="E595" s="25">
        <f t="shared" si="3"/>
        <v>483.0800904</v>
      </c>
      <c r="F595" s="25">
        <f t="shared" si="12"/>
        <v>61164.09604</v>
      </c>
      <c r="G595" s="26">
        <v>49.37</v>
      </c>
      <c r="H595" s="28">
        <v>2.143</v>
      </c>
      <c r="I595" s="16">
        <v>6.6527</v>
      </c>
      <c r="J595" s="16">
        <f t="shared" si="4"/>
        <v>108.06396</v>
      </c>
      <c r="K595" s="25">
        <f t="shared" si="11"/>
        <v>9195.813318</v>
      </c>
      <c r="L595" s="25">
        <f t="shared" si="6"/>
        <v>7.879891757</v>
      </c>
      <c r="M595" s="25">
        <f t="shared" si="7"/>
        <v>4470.316379</v>
      </c>
      <c r="N595" s="25">
        <f t="shared" si="9"/>
        <v>4345571.977</v>
      </c>
      <c r="O595" s="25"/>
    </row>
    <row r="596" ht="15.75" customHeight="1">
      <c r="A596" s="69">
        <v>42960.0</v>
      </c>
      <c r="B596" s="34">
        <v>138.565901</v>
      </c>
      <c r="C596" s="28">
        <f t="shared" si="1"/>
        <v>0.15</v>
      </c>
      <c r="D596" s="25">
        <f t="shared" si="2"/>
        <v>20.78488515</v>
      </c>
      <c r="E596" s="25">
        <f t="shared" si="3"/>
        <v>498.8372436</v>
      </c>
      <c r="F596" s="25">
        <f t="shared" si="12"/>
        <v>61662.93329</v>
      </c>
      <c r="G596" s="26">
        <v>47.76</v>
      </c>
      <c r="H596" s="28">
        <v>1.941</v>
      </c>
      <c r="I596" s="16">
        <v>6.6436</v>
      </c>
      <c r="J596" s="16">
        <f t="shared" si="4"/>
        <v>101.2088378</v>
      </c>
      <c r="K596" s="25">
        <f t="shared" si="11"/>
        <v>9808.294776</v>
      </c>
      <c r="L596" s="25">
        <f t="shared" si="6"/>
        <v>7.628806867</v>
      </c>
      <c r="M596" s="25">
        <f t="shared" si="7"/>
        <v>4928.791345</v>
      </c>
      <c r="N596" s="25">
        <f t="shared" si="9"/>
        <v>4350500.768</v>
      </c>
      <c r="O596" s="25"/>
    </row>
    <row r="597" ht="15.75" customHeight="1">
      <c r="A597" s="69">
        <v>42961.0</v>
      </c>
      <c r="B597" s="34">
        <v>147.400358</v>
      </c>
      <c r="C597" s="28">
        <f t="shared" si="1"/>
        <v>0.15</v>
      </c>
      <c r="D597" s="25">
        <f t="shared" si="2"/>
        <v>22.1100537</v>
      </c>
      <c r="E597" s="25">
        <f t="shared" si="3"/>
        <v>530.6412888</v>
      </c>
      <c r="F597" s="25">
        <f t="shared" si="12"/>
        <v>62193.57458</v>
      </c>
      <c r="G597" s="26">
        <v>49.75</v>
      </c>
      <c r="H597" s="28">
        <v>1.941</v>
      </c>
      <c r="I597" s="16">
        <v>6.6345</v>
      </c>
      <c r="J597" s="16">
        <f t="shared" si="4"/>
        <v>107.809215</v>
      </c>
      <c r="K597" s="25">
        <f t="shared" si="11"/>
        <v>10202.97913</v>
      </c>
      <c r="L597" s="25">
        <f t="shared" si="6"/>
        <v>7.801269832</v>
      </c>
      <c r="M597" s="25">
        <f t="shared" si="7"/>
        <v>4922.040185</v>
      </c>
      <c r="N597" s="25">
        <f t="shared" si="9"/>
        <v>4355422.808</v>
      </c>
      <c r="O597" s="25"/>
    </row>
    <row r="598" ht="15.75" customHeight="1">
      <c r="A598" s="69">
        <v>42962.0</v>
      </c>
      <c r="B598" s="34">
        <v>137.687695</v>
      </c>
      <c r="C598" s="28">
        <f t="shared" si="1"/>
        <v>0.15</v>
      </c>
      <c r="D598" s="25">
        <f t="shared" si="2"/>
        <v>20.65315425</v>
      </c>
      <c r="E598" s="25">
        <f t="shared" si="3"/>
        <v>495.675702</v>
      </c>
      <c r="F598" s="25">
        <f t="shared" si="12"/>
        <v>62689.25028</v>
      </c>
      <c r="G598" s="26">
        <v>48.74</v>
      </c>
      <c r="H598" s="28">
        <v>2.099</v>
      </c>
      <c r="I598" s="16">
        <v>6.6254</v>
      </c>
      <c r="J598" s="16">
        <f t="shared" si="4"/>
        <v>109.0524617</v>
      </c>
      <c r="K598" s="25">
        <f t="shared" si="11"/>
        <v>9230.738333</v>
      </c>
      <c r="L598" s="25">
        <f t="shared" si="6"/>
        <v>8.054757119</v>
      </c>
      <c r="M598" s="25">
        <f t="shared" si="7"/>
        <v>4545.295855</v>
      </c>
      <c r="N598" s="25">
        <f t="shared" si="9"/>
        <v>4359968.104</v>
      </c>
      <c r="O598" s="25"/>
    </row>
    <row r="599" ht="15.75" customHeight="1">
      <c r="A599" s="69">
        <v>42963.0</v>
      </c>
      <c r="B599" s="34">
        <v>138.260158</v>
      </c>
      <c r="C599" s="28">
        <f t="shared" si="1"/>
        <v>0.15</v>
      </c>
      <c r="D599" s="25">
        <f t="shared" si="2"/>
        <v>20.7390237</v>
      </c>
      <c r="E599" s="25">
        <f t="shared" si="3"/>
        <v>497.7365688</v>
      </c>
      <c r="F599" s="25">
        <f t="shared" si="12"/>
        <v>63186.98685</v>
      </c>
      <c r="G599" s="26">
        <v>48.78</v>
      </c>
      <c r="H599" s="28">
        <v>1.986</v>
      </c>
      <c r="I599" s="16">
        <v>6.6163</v>
      </c>
      <c r="J599" s="16">
        <f t="shared" si="4"/>
        <v>103.7531074</v>
      </c>
      <c r="K599" s="25">
        <f t="shared" si="11"/>
        <v>9750.547251</v>
      </c>
      <c r="L599" s="25">
        <f t="shared" si="6"/>
        <v>7.657055896</v>
      </c>
      <c r="M599" s="25">
        <f t="shared" si="7"/>
        <v>4797.317221</v>
      </c>
      <c r="N599" s="25">
        <f t="shared" si="9"/>
        <v>4364765.421</v>
      </c>
      <c r="O599" s="25"/>
    </row>
    <row r="600" ht="15.75" customHeight="1">
      <c r="A600" s="69">
        <v>42964.0</v>
      </c>
      <c r="B600" s="34">
        <v>146.440184</v>
      </c>
      <c r="C600" s="28">
        <f t="shared" si="1"/>
        <v>0.15</v>
      </c>
      <c r="D600" s="25">
        <f t="shared" si="2"/>
        <v>21.9660276</v>
      </c>
      <c r="E600" s="25">
        <f t="shared" si="3"/>
        <v>527.1846624</v>
      </c>
      <c r="F600" s="25">
        <f t="shared" si="12"/>
        <v>63714.17151</v>
      </c>
      <c r="G600" s="26">
        <v>47.45</v>
      </c>
      <c r="H600" s="28">
        <v>1.959</v>
      </c>
      <c r="I600" s="16">
        <v>6.6072</v>
      </c>
      <c r="J600" s="16">
        <f t="shared" si="4"/>
        <v>108.5468581</v>
      </c>
      <c r="K600" s="25">
        <f t="shared" si="11"/>
        <v>9602.194181</v>
      </c>
      <c r="L600" s="25">
        <f t="shared" si="6"/>
        <v>8.235378068</v>
      </c>
      <c r="M600" s="25">
        <f t="shared" si="7"/>
        <v>4856.74732</v>
      </c>
      <c r="N600" s="25">
        <f t="shared" si="9"/>
        <v>4369622.168</v>
      </c>
      <c r="O600" s="25"/>
    </row>
    <row r="601" ht="15.75" customHeight="1">
      <c r="A601" s="69">
        <v>42965.0</v>
      </c>
      <c r="B601" s="34">
        <v>140.777758</v>
      </c>
      <c r="C601" s="28">
        <f t="shared" si="1"/>
        <v>0.15</v>
      </c>
      <c r="D601" s="25">
        <f t="shared" si="2"/>
        <v>21.1166637</v>
      </c>
      <c r="E601" s="25">
        <f t="shared" si="3"/>
        <v>506.7999288</v>
      </c>
      <c r="F601" s="25">
        <f t="shared" si="12"/>
        <v>64220.97144</v>
      </c>
      <c r="G601" s="26">
        <v>46.69</v>
      </c>
      <c r="H601" s="28">
        <v>1.994</v>
      </c>
      <c r="I601" s="16">
        <v>6.5981</v>
      </c>
      <c r="J601" s="16">
        <f t="shared" si="4"/>
        <v>106.3604861</v>
      </c>
      <c r="K601" s="25">
        <f t="shared" si="11"/>
        <v>9269.767974</v>
      </c>
      <c r="L601" s="25">
        <f t="shared" si="6"/>
        <v>8.200851363</v>
      </c>
      <c r="M601" s="25">
        <f t="shared" si="7"/>
        <v>4764.92678</v>
      </c>
      <c r="N601" s="25">
        <f t="shared" si="9"/>
        <v>4374387.095</v>
      </c>
      <c r="O601" s="25"/>
    </row>
    <row r="602" ht="15.75" customHeight="1">
      <c r="A602" s="69">
        <v>42966.0</v>
      </c>
      <c r="B602" s="34">
        <v>128.559902</v>
      </c>
      <c r="C602" s="28">
        <f t="shared" si="1"/>
        <v>0.15</v>
      </c>
      <c r="D602" s="25">
        <f t="shared" si="2"/>
        <v>19.2839853</v>
      </c>
      <c r="E602" s="25">
        <f t="shared" si="3"/>
        <v>462.8156472</v>
      </c>
      <c r="F602" s="25">
        <f t="shared" si="12"/>
        <v>64683.78709</v>
      </c>
      <c r="G602" s="26">
        <v>55.96</v>
      </c>
      <c r="H602" s="28">
        <v>2.099</v>
      </c>
      <c r="I602" s="16">
        <v>6.5891</v>
      </c>
      <c r="J602" s="16">
        <f t="shared" si="4"/>
        <v>102.3839501</v>
      </c>
      <c r="K602" s="25">
        <f t="shared" si="11"/>
        <v>10540.04867</v>
      </c>
      <c r="L602" s="25">
        <f t="shared" si="6"/>
        <v>6.586530029</v>
      </c>
      <c r="M602" s="25">
        <f t="shared" si="7"/>
        <v>4520.392568</v>
      </c>
      <c r="N602" s="25">
        <f t="shared" si="9"/>
        <v>4378907.488</v>
      </c>
      <c r="O602" s="25"/>
    </row>
    <row r="603" ht="15.75" customHeight="1">
      <c r="A603" s="69">
        <v>42967.0</v>
      </c>
      <c r="B603" s="34">
        <v>145.868673</v>
      </c>
      <c r="C603" s="28">
        <f t="shared" si="1"/>
        <v>0.15</v>
      </c>
      <c r="D603" s="25">
        <f t="shared" si="2"/>
        <v>21.88030095</v>
      </c>
      <c r="E603" s="25">
        <f t="shared" si="3"/>
        <v>525.1272228</v>
      </c>
      <c r="F603" s="25">
        <f t="shared" si="12"/>
        <v>65208.91431</v>
      </c>
      <c r="G603" s="26">
        <v>54.71</v>
      </c>
      <c r="H603" s="28">
        <v>1.938</v>
      </c>
      <c r="I603" s="16">
        <v>6.58</v>
      </c>
      <c r="J603" s="16">
        <f t="shared" si="4"/>
        <v>107.4063405</v>
      </c>
      <c r="K603" s="25">
        <f t="shared" si="11"/>
        <v>11145.25697</v>
      </c>
      <c r="L603" s="25">
        <f t="shared" si="6"/>
        <v>7.067498189</v>
      </c>
      <c r="M603" s="25">
        <f t="shared" si="7"/>
        <v>4889.164087</v>
      </c>
      <c r="N603" s="25">
        <f t="shared" si="9"/>
        <v>4383796.652</v>
      </c>
      <c r="O603" s="25"/>
    </row>
    <row r="604" ht="15.75" customHeight="1">
      <c r="A604" s="69">
        <v>42968.0</v>
      </c>
      <c r="B604" s="34">
        <v>138.989507</v>
      </c>
      <c r="C604" s="28">
        <f t="shared" si="1"/>
        <v>0.15</v>
      </c>
      <c r="D604" s="25">
        <f t="shared" si="2"/>
        <v>20.84842605</v>
      </c>
      <c r="E604" s="25">
        <f t="shared" si="3"/>
        <v>500.3622252</v>
      </c>
      <c r="F604" s="25">
        <f t="shared" si="12"/>
        <v>65709.27653</v>
      </c>
      <c r="G604" s="26">
        <v>77.82</v>
      </c>
      <c r="H604" s="28">
        <v>2.066</v>
      </c>
      <c r="I604" s="16">
        <v>6.571</v>
      </c>
      <c r="J604" s="16">
        <f t="shared" si="4"/>
        <v>109.249856</v>
      </c>
      <c r="K604" s="25">
        <f t="shared" si="11"/>
        <v>14850.58722</v>
      </c>
      <c r="L604" s="25">
        <f t="shared" si="6"/>
        <v>5.053964039</v>
      </c>
      <c r="M604" s="25">
        <f t="shared" si="7"/>
        <v>4579.980639</v>
      </c>
      <c r="N604" s="25">
        <f t="shared" si="9"/>
        <v>4388376.633</v>
      </c>
      <c r="O604" s="25"/>
    </row>
    <row r="605" ht="15.75" customHeight="1">
      <c r="A605" s="69">
        <v>42969.0</v>
      </c>
      <c r="B605" s="34">
        <v>149.86463</v>
      </c>
      <c r="C605" s="28">
        <f t="shared" si="1"/>
        <v>0.15</v>
      </c>
      <c r="D605" s="25">
        <f t="shared" si="2"/>
        <v>22.4796945</v>
      </c>
      <c r="E605" s="25">
        <f t="shared" si="3"/>
        <v>539.512668</v>
      </c>
      <c r="F605" s="25">
        <f t="shared" si="12"/>
        <v>66248.7892</v>
      </c>
      <c r="G605" s="26">
        <v>91.16</v>
      </c>
      <c r="H605" s="28">
        <v>1.87</v>
      </c>
      <c r="I605" s="16">
        <v>6.5619</v>
      </c>
      <c r="J605" s="16">
        <f t="shared" si="4"/>
        <v>106.7704697</v>
      </c>
      <c r="K605" s="25">
        <f t="shared" si="11"/>
        <v>19193.03114</v>
      </c>
      <c r="L605" s="25">
        <f t="shared" si="6"/>
        <v>4.216473135</v>
      </c>
      <c r="M605" s="25">
        <f t="shared" si="7"/>
        <v>5053.013904</v>
      </c>
      <c r="N605" s="25">
        <f t="shared" si="9"/>
        <v>4393429.646</v>
      </c>
      <c r="O605" s="25"/>
    </row>
    <row r="606" ht="15.75" customHeight="1">
      <c r="A606" s="69">
        <v>42970.0</v>
      </c>
      <c r="B606" s="34">
        <v>154.677188</v>
      </c>
      <c r="C606" s="28">
        <f t="shared" si="1"/>
        <v>0.15</v>
      </c>
      <c r="D606" s="25">
        <f t="shared" si="2"/>
        <v>23.2015782</v>
      </c>
      <c r="E606" s="25">
        <f t="shared" si="3"/>
        <v>556.8378768</v>
      </c>
      <c r="F606" s="25">
        <f t="shared" si="12"/>
        <v>66805.62708</v>
      </c>
      <c r="G606" s="26">
        <v>90.33</v>
      </c>
      <c r="H606" s="28">
        <v>2.0</v>
      </c>
      <c r="I606" s="16">
        <v>6.5529</v>
      </c>
      <c r="J606" s="16">
        <f t="shared" si="4"/>
        <v>118.0219353</v>
      </c>
      <c r="K606" s="25">
        <f t="shared" si="11"/>
        <v>17757.70371</v>
      </c>
      <c r="L606" s="25">
        <f t="shared" si="6"/>
        <v>4.703630767</v>
      </c>
      <c r="M606" s="25">
        <f t="shared" si="7"/>
        <v>4718.088</v>
      </c>
      <c r="N606" s="25">
        <f t="shared" si="9"/>
        <v>4398147.734</v>
      </c>
      <c r="O606" s="25"/>
    </row>
    <row r="607" ht="15.75" customHeight="1">
      <c r="A607" s="69">
        <v>42971.0</v>
      </c>
      <c r="B607" s="34">
        <v>155.201076</v>
      </c>
      <c r="C607" s="28">
        <f t="shared" si="1"/>
        <v>0.15</v>
      </c>
      <c r="D607" s="25">
        <f t="shared" si="2"/>
        <v>23.2801614</v>
      </c>
      <c r="E607" s="25">
        <f t="shared" si="3"/>
        <v>558.7238736</v>
      </c>
      <c r="F607" s="25">
        <f t="shared" si="12"/>
        <v>67364.35095</v>
      </c>
      <c r="G607" s="26">
        <v>86.29</v>
      </c>
      <c r="H607" s="28">
        <v>2.048</v>
      </c>
      <c r="I607" s="16">
        <v>6.5439</v>
      </c>
      <c r="J607" s="16">
        <f t="shared" si="4"/>
        <v>121.4305703</v>
      </c>
      <c r="K607" s="25">
        <f t="shared" si="11"/>
        <v>16543.15813</v>
      </c>
      <c r="L607" s="25">
        <f t="shared" si="6"/>
        <v>5.066056938</v>
      </c>
      <c r="M607" s="25">
        <f t="shared" si="7"/>
        <v>4601.179688</v>
      </c>
      <c r="N607" s="25">
        <f t="shared" si="9"/>
        <v>4402748.914</v>
      </c>
      <c r="O607" s="25"/>
    </row>
    <row r="608" ht="15.75" customHeight="1">
      <c r="A608" s="69">
        <v>42972.0</v>
      </c>
      <c r="B608" s="34">
        <v>156.50891</v>
      </c>
      <c r="C608" s="28">
        <f t="shared" si="1"/>
        <v>0.15</v>
      </c>
      <c r="D608" s="25">
        <f t="shared" si="2"/>
        <v>23.4763365</v>
      </c>
      <c r="E608" s="25">
        <f t="shared" si="3"/>
        <v>563.432076</v>
      </c>
      <c r="F608" s="25">
        <f t="shared" si="12"/>
        <v>67927.78303</v>
      </c>
      <c r="G608" s="26">
        <v>108.26</v>
      </c>
      <c r="H608" s="28">
        <v>1.93</v>
      </c>
      <c r="I608" s="16">
        <v>6.5349</v>
      </c>
      <c r="J608" s="16">
        <f t="shared" si="4"/>
        <v>115.5573139</v>
      </c>
      <c r="K608" s="25">
        <f t="shared" si="11"/>
        <v>21993.83235</v>
      </c>
      <c r="L608" s="25">
        <f t="shared" si="6"/>
        <v>3.842659617</v>
      </c>
      <c r="M608" s="25">
        <f t="shared" si="7"/>
        <v>4875.780311</v>
      </c>
      <c r="N608" s="25">
        <f t="shared" si="9"/>
        <v>4407624.694</v>
      </c>
      <c r="O608" s="25"/>
    </row>
    <row r="609" ht="15.75" customHeight="1">
      <c r="A609" s="69">
        <v>42973.0</v>
      </c>
      <c r="B609" s="34">
        <v>204.098761</v>
      </c>
      <c r="C609" s="28">
        <f t="shared" si="1"/>
        <v>0.15</v>
      </c>
      <c r="D609" s="25">
        <f t="shared" si="2"/>
        <v>30.61481415</v>
      </c>
      <c r="E609" s="25">
        <f t="shared" si="3"/>
        <v>734.7555396</v>
      </c>
      <c r="F609" s="25">
        <f t="shared" si="12"/>
        <v>68662.53857</v>
      </c>
      <c r="G609" s="26">
        <v>138.05</v>
      </c>
      <c r="H609" s="28">
        <v>1.718</v>
      </c>
      <c r="I609" s="16">
        <v>6.526</v>
      </c>
      <c r="J609" s="16">
        <f t="shared" si="4"/>
        <v>134.3248818</v>
      </c>
      <c r="K609" s="25">
        <f t="shared" si="11"/>
        <v>31463.82887</v>
      </c>
      <c r="L609" s="25">
        <f t="shared" si="6"/>
        <v>3.502858199</v>
      </c>
      <c r="M609" s="25">
        <f t="shared" si="7"/>
        <v>5469.988359</v>
      </c>
      <c r="N609" s="25">
        <f t="shared" si="9"/>
        <v>4413094.683</v>
      </c>
      <c r="O609" s="25"/>
    </row>
    <row r="610" ht="15.75" customHeight="1">
      <c r="A610" s="69">
        <v>42974.0</v>
      </c>
      <c r="B610" s="34">
        <v>233.075522</v>
      </c>
      <c r="C610" s="28">
        <f t="shared" si="1"/>
        <v>0.15</v>
      </c>
      <c r="D610" s="25">
        <f t="shared" si="2"/>
        <v>34.9613283</v>
      </c>
      <c r="E610" s="25">
        <f t="shared" si="3"/>
        <v>839.0718792</v>
      </c>
      <c r="F610" s="25">
        <f t="shared" si="12"/>
        <v>69501.61045</v>
      </c>
      <c r="G610" s="26">
        <v>130.68</v>
      </c>
      <c r="H610" s="28">
        <v>2.031</v>
      </c>
      <c r="I610" s="16">
        <v>6.517</v>
      </c>
      <c r="J610" s="16">
        <f t="shared" si="4"/>
        <v>181.5929052</v>
      </c>
      <c r="K610" s="25">
        <f t="shared" si="11"/>
        <v>25159.27799</v>
      </c>
      <c r="L610" s="25">
        <f t="shared" si="6"/>
        <v>5.002559371</v>
      </c>
      <c r="M610" s="25">
        <f t="shared" si="7"/>
        <v>4620.620384</v>
      </c>
      <c r="N610" s="25">
        <f t="shared" si="9"/>
        <v>4417715.303</v>
      </c>
      <c r="O610" s="25"/>
    </row>
    <row r="611" ht="15.75" customHeight="1">
      <c r="A611" s="69">
        <v>42975.0</v>
      </c>
      <c r="B611" s="34">
        <v>221.015859</v>
      </c>
      <c r="C611" s="28">
        <f t="shared" si="1"/>
        <v>0.15</v>
      </c>
      <c r="D611" s="25">
        <f t="shared" si="2"/>
        <v>33.15237885</v>
      </c>
      <c r="E611" s="25">
        <f t="shared" si="3"/>
        <v>795.6570924</v>
      </c>
      <c r="F611" s="25">
        <f t="shared" si="12"/>
        <v>70297.26754</v>
      </c>
      <c r="G611" s="26">
        <v>145.4</v>
      </c>
      <c r="H611" s="28">
        <v>2.008</v>
      </c>
      <c r="I611" s="16">
        <v>6.5081</v>
      </c>
      <c r="J611" s="16">
        <f t="shared" si="4"/>
        <v>170.479804</v>
      </c>
      <c r="K611" s="25">
        <f t="shared" si="11"/>
        <v>28275.23127</v>
      </c>
      <c r="L611" s="25">
        <f t="shared" si="6"/>
        <v>4.220958007</v>
      </c>
      <c r="M611" s="25">
        <f t="shared" si="7"/>
        <v>4667.163347</v>
      </c>
      <c r="N611" s="25">
        <f t="shared" si="9"/>
        <v>4422382.466</v>
      </c>
      <c r="O611" s="25"/>
    </row>
    <row r="612" ht="15.75" customHeight="1">
      <c r="A612" s="69">
        <v>42976.0</v>
      </c>
      <c r="B612" s="34">
        <v>234.851202</v>
      </c>
      <c r="C612" s="28">
        <f t="shared" si="1"/>
        <v>0.15</v>
      </c>
      <c r="D612" s="25">
        <f t="shared" si="2"/>
        <v>35.2276803</v>
      </c>
      <c r="E612" s="25">
        <f t="shared" si="3"/>
        <v>845.4643272</v>
      </c>
      <c r="F612" s="25">
        <f t="shared" si="12"/>
        <v>71142.73187</v>
      </c>
      <c r="G612" s="26">
        <v>133.04</v>
      </c>
      <c r="H612" s="28">
        <v>1.923</v>
      </c>
      <c r="I612" s="16">
        <v>6.4991</v>
      </c>
      <c r="J612" s="16">
        <f t="shared" si="4"/>
        <v>173.7236161</v>
      </c>
      <c r="K612" s="25">
        <f t="shared" si="11"/>
        <v>26977.85535</v>
      </c>
      <c r="L612" s="25">
        <f t="shared" si="6"/>
        <v>4.700879571</v>
      </c>
      <c r="M612" s="25">
        <f t="shared" si="7"/>
        <v>4866.720749</v>
      </c>
      <c r="N612" s="25">
        <f t="shared" si="9"/>
        <v>4427249.187</v>
      </c>
      <c r="O612" s="25"/>
    </row>
    <row r="613" ht="15.75" customHeight="1">
      <c r="A613" s="69">
        <v>42977.0</v>
      </c>
      <c r="B613" s="34">
        <v>204.826981</v>
      </c>
      <c r="C613" s="28">
        <f t="shared" si="1"/>
        <v>0.15</v>
      </c>
      <c r="D613" s="25">
        <f t="shared" si="2"/>
        <v>30.72404715</v>
      </c>
      <c r="E613" s="25">
        <f t="shared" si="3"/>
        <v>737.3771316</v>
      </c>
      <c r="F613" s="25">
        <f t="shared" si="12"/>
        <v>71880.109</v>
      </c>
      <c r="G613" s="26">
        <v>132.38</v>
      </c>
      <c r="H613" s="28">
        <v>2.229</v>
      </c>
      <c r="I613" s="16">
        <v>6.4902</v>
      </c>
      <c r="J613" s="16">
        <f t="shared" si="4"/>
        <v>175.8648966</v>
      </c>
      <c r="K613" s="25">
        <f t="shared" si="11"/>
        <v>23127.12452</v>
      </c>
      <c r="L613" s="25">
        <f t="shared" si="6"/>
        <v>4.782547421</v>
      </c>
      <c r="M613" s="25">
        <f t="shared" si="7"/>
        <v>4192.861373</v>
      </c>
      <c r="N613" s="25">
        <f t="shared" si="9"/>
        <v>4431442.049</v>
      </c>
      <c r="O613" s="25"/>
    </row>
    <row r="614" ht="15.75" customHeight="1">
      <c r="A614" s="69">
        <v>42978.0</v>
      </c>
      <c r="B614" s="34">
        <v>216.733078</v>
      </c>
      <c r="C614" s="28">
        <f t="shared" si="1"/>
        <v>0.15</v>
      </c>
      <c r="D614" s="25">
        <f t="shared" si="2"/>
        <v>32.5099617</v>
      </c>
      <c r="E614" s="25">
        <f t="shared" si="3"/>
        <v>780.2390808</v>
      </c>
      <c r="F614" s="25">
        <f t="shared" si="12"/>
        <v>72660.34808</v>
      </c>
      <c r="G614" s="26">
        <v>140.41</v>
      </c>
      <c r="H614" s="28">
        <v>1.917</v>
      </c>
      <c r="I614" s="16">
        <v>6.4813</v>
      </c>
      <c r="J614" s="16">
        <f t="shared" si="4"/>
        <v>160.2600213</v>
      </c>
      <c r="K614" s="25">
        <f t="shared" si="11"/>
        <v>28483.23421</v>
      </c>
      <c r="L614" s="25">
        <f t="shared" si="6"/>
        <v>4.108938657</v>
      </c>
      <c r="M614" s="25">
        <f t="shared" si="7"/>
        <v>4868.58216</v>
      </c>
      <c r="N614" s="25">
        <f t="shared" si="9"/>
        <v>4436310.631</v>
      </c>
      <c r="O614" s="25"/>
    </row>
    <row r="615" ht="15.75" customHeight="1">
      <c r="A615" s="69">
        <v>42979.0</v>
      </c>
      <c r="B615" s="34">
        <v>224.926164</v>
      </c>
      <c r="C615" s="28">
        <f t="shared" si="1"/>
        <v>0.15</v>
      </c>
      <c r="D615" s="25">
        <f t="shared" si="2"/>
        <v>33.7389246</v>
      </c>
      <c r="E615" s="25">
        <f t="shared" si="3"/>
        <v>809.7341904</v>
      </c>
      <c r="F615" s="25">
        <f t="shared" si="12"/>
        <v>73470.08227</v>
      </c>
      <c r="G615" s="26">
        <v>141.2</v>
      </c>
      <c r="H615" s="28">
        <v>1.915</v>
      </c>
      <c r="I615" s="16">
        <v>6.4724</v>
      </c>
      <c r="J615" s="16">
        <f t="shared" si="4"/>
        <v>166.3732171</v>
      </c>
      <c r="K615" s="25">
        <f t="shared" si="11"/>
        <v>28634.03279</v>
      </c>
      <c r="L615" s="25">
        <f t="shared" si="6"/>
        <v>4.241810067</v>
      </c>
      <c r="M615" s="25">
        <f t="shared" si="7"/>
        <v>4866.974413</v>
      </c>
      <c r="N615" s="25">
        <f t="shared" si="9"/>
        <v>4441177.605</v>
      </c>
      <c r="O615" s="25"/>
    </row>
    <row r="616" ht="15.75" customHeight="1">
      <c r="A616" s="69">
        <v>42980.0</v>
      </c>
      <c r="B616" s="34">
        <v>224.679827</v>
      </c>
      <c r="C616" s="28">
        <f t="shared" si="1"/>
        <v>0.15</v>
      </c>
      <c r="D616" s="25">
        <f t="shared" si="2"/>
        <v>33.70197405</v>
      </c>
      <c r="E616" s="25">
        <f t="shared" si="3"/>
        <v>808.8473772</v>
      </c>
      <c r="F616" s="25">
        <f t="shared" si="12"/>
        <v>74278.92965</v>
      </c>
      <c r="G616" s="26">
        <v>124.8</v>
      </c>
      <c r="H616" s="28">
        <v>2.006</v>
      </c>
      <c r="I616" s="16">
        <v>6.4635</v>
      </c>
      <c r="J616" s="16">
        <f t="shared" si="4"/>
        <v>174.3280471</v>
      </c>
      <c r="K616" s="25">
        <f t="shared" si="11"/>
        <v>24126.96311</v>
      </c>
      <c r="L616" s="25">
        <f t="shared" si="6"/>
        <v>5.028693666</v>
      </c>
      <c r="M616" s="25">
        <f t="shared" si="7"/>
        <v>4639.800598</v>
      </c>
      <c r="N616" s="25">
        <f t="shared" si="9"/>
        <v>4445817.406</v>
      </c>
      <c r="O616" s="25"/>
    </row>
    <row r="617" ht="15.75" customHeight="1">
      <c r="A617" s="69">
        <v>42981.0</v>
      </c>
      <c r="B617" s="34">
        <v>218.359788</v>
      </c>
      <c r="C617" s="28">
        <f t="shared" si="1"/>
        <v>0.15</v>
      </c>
      <c r="D617" s="25">
        <f t="shared" si="2"/>
        <v>32.7539682</v>
      </c>
      <c r="E617" s="25">
        <f t="shared" si="3"/>
        <v>786.0952368</v>
      </c>
      <c r="F617" s="25">
        <f t="shared" si="12"/>
        <v>75065.02488</v>
      </c>
      <c r="G617" s="26">
        <v>126.01</v>
      </c>
      <c r="H617" s="28">
        <v>2.072</v>
      </c>
      <c r="I617" s="16">
        <v>6.4546</v>
      </c>
      <c r="J617" s="16">
        <f t="shared" si="4"/>
        <v>175.2399377</v>
      </c>
      <c r="K617" s="25">
        <f t="shared" si="11"/>
        <v>23552.43666</v>
      </c>
      <c r="L617" s="25">
        <f t="shared" si="6"/>
        <v>5.006458025</v>
      </c>
      <c r="M617" s="25">
        <f t="shared" si="7"/>
        <v>4485.822394</v>
      </c>
      <c r="N617" s="25">
        <f t="shared" si="9"/>
        <v>4450303.228</v>
      </c>
      <c r="O617" s="25"/>
    </row>
    <row r="618" ht="15.75" customHeight="1">
      <c r="A618" s="69">
        <v>42982.0</v>
      </c>
      <c r="B618" s="34">
        <v>221.094015</v>
      </c>
      <c r="C618" s="28">
        <f t="shared" si="1"/>
        <v>0.15</v>
      </c>
      <c r="D618" s="25">
        <f t="shared" si="2"/>
        <v>33.16410225</v>
      </c>
      <c r="E618" s="25">
        <f t="shared" si="3"/>
        <v>795.938454</v>
      </c>
      <c r="F618" s="25">
        <f t="shared" si="12"/>
        <v>75860.96334</v>
      </c>
      <c r="G618" s="26">
        <v>106.17</v>
      </c>
      <c r="H618" s="28">
        <v>2.017</v>
      </c>
      <c r="I618" s="16">
        <v>6.4458</v>
      </c>
      <c r="J618" s="16">
        <f t="shared" si="4"/>
        <v>172.9601555</v>
      </c>
      <c r="K618" s="25">
        <f t="shared" si="11"/>
        <v>20357.47901</v>
      </c>
      <c r="L618" s="25">
        <f t="shared" si="6"/>
        <v>5.864712819</v>
      </c>
      <c r="M618" s="25">
        <f t="shared" si="7"/>
        <v>4601.860188</v>
      </c>
      <c r="N618" s="25">
        <f t="shared" si="9"/>
        <v>4454905.088</v>
      </c>
      <c r="O618" s="25"/>
    </row>
    <row r="619" ht="15.75" customHeight="1">
      <c r="A619" s="69">
        <v>42983.0</v>
      </c>
      <c r="B619" s="34">
        <v>233.264006</v>
      </c>
      <c r="C619" s="28">
        <f t="shared" si="1"/>
        <v>0.15</v>
      </c>
      <c r="D619" s="25">
        <f t="shared" si="2"/>
        <v>34.9896009</v>
      </c>
      <c r="E619" s="25">
        <f t="shared" si="3"/>
        <v>839.7504216</v>
      </c>
      <c r="F619" s="25">
        <f t="shared" si="12"/>
        <v>76700.71376</v>
      </c>
      <c r="G619" s="26">
        <v>118.82</v>
      </c>
      <c r="H619" s="28">
        <v>1.954</v>
      </c>
      <c r="I619" s="16">
        <v>6.4369</v>
      </c>
      <c r="J619" s="16">
        <f t="shared" si="4"/>
        <v>177.0253801</v>
      </c>
      <c r="K619" s="25">
        <f t="shared" si="11"/>
        <v>23485.13177</v>
      </c>
      <c r="L619" s="25">
        <f t="shared" si="6"/>
        <v>5.363502512</v>
      </c>
      <c r="M619" s="25">
        <f t="shared" si="7"/>
        <v>4743.672467</v>
      </c>
      <c r="N619" s="25">
        <f t="shared" si="9"/>
        <v>4459648.761</v>
      </c>
      <c r="O619" s="25"/>
    </row>
    <row r="620" ht="15.75" customHeight="1">
      <c r="A620" s="69">
        <v>42984.0</v>
      </c>
      <c r="B620" s="34">
        <v>224.643932</v>
      </c>
      <c r="C620" s="28">
        <f t="shared" si="1"/>
        <v>0.15</v>
      </c>
      <c r="D620" s="25">
        <f t="shared" si="2"/>
        <v>33.6965898</v>
      </c>
      <c r="E620" s="25">
        <f t="shared" si="3"/>
        <v>808.7181552</v>
      </c>
      <c r="F620" s="25">
        <f t="shared" si="12"/>
        <v>77509.43191</v>
      </c>
      <c r="G620" s="26">
        <v>121.63</v>
      </c>
      <c r="H620" s="28">
        <v>2.043</v>
      </c>
      <c r="I620" s="16">
        <v>6.4281</v>
      </c>
      <c r="J620" s="16">
        <f t="shared" si="4"/>
        <v>178.4926934</v>
      </c>
      <c r="K620" s="25">
        <f t="shared" si="11"/>
        <v>22961.81507</v>
      </c>
      <c r="L620" s="25">
        <f t="shared" si="6"/>
        <v>5.283019784</v>
      </c>
      <c r="M620" s="25">
        <f t="shared" si="7"/>
        <v>4530.819383</v>
      </c>
      <c r="N620" s="25">
        <f t="shared" si="9"/>
        <v>4464179.58</v>
      </c>
      <c r="O620" s="25"/>
    </row>
    <row r="621" ht="15.75" customHeight="1">
      <c r="A621" s="69">
        <v>42985.0</v>
      </c>
      <c r="B621" s="34">
        <v>239.04145</v>
      </c>
      <c r="C621" s="28">
        <f t="shared" si="1"/>
        <v>0.15</v>
      </c>
      <c r="D621" s="25">
        <f t="shared" si="2"/>
        <v>35.8562175</v>
      </c>
      <c r="E621" s="25">
        <f t="shared" si="3"/>
        <v>860.54922</v>
      </c>
      <c r="F621" s="25">
        <f t="shared" si="12"/>
        <v>78369.98113</v>
      </c>
      <c r="G621" s="26">
        <v>120.84</v>
      </c>
      <c r="H621" s="28">
        <v>1.912</v>
      </c>
      <c r="I621" s="16">
        <v>6.4192</v>
      </c>
      <c r="J621" s="16">
        <f t="shared" si="4"/>
        <v>178.0000827</v>
      </c>
      <c r="K621" s="25">
        <f t="shared" si="11"/>
        <v>24341.9287</v>
      </c>
      <c r="L621" s="25">
        <f t="shared" si="6"/>
        <v>5.302882305</v>
      </c>
      <c r="M621" s="25">
        <f t="shared" si="7"/>
        <v>4834.543933</v>
      </c>
      <c r="N621" s="25">
        <f t="shared" si="9"/>
        <v>4469014.124</v>
      </c>
      <c r="O621" s="25"/>
    </row>
    <row r="622" ht="15.75" customHeight="1">
      <c r="A622" s="69">
        <v>42986.0</v>
      </c>
      <c r="B622" s="34">
        <v>253.822413</v>
      </c>
      <c r="C622" s="28">
        <f t="shared" si="1"/>
        <v>0.15</v>
      </c>
      <c r="D622" s="25">
        <f t="shared" si="2"/>
        <v>38.07336195</v>
      </c>
      <c r="E622" s="25">
        <f t="shared" si="3"/>
        <v>913.7606868</v>
      </c>
      <c r="F622" s="25">
        <f t="shared" si="12"/>
        <v>79283.74182</v>
      </c>
      <c r="G622" s="26">
        <v>118.04</v>
      </c>
      <c r="H622" s="28">
        <v>1.938</v>
      </c>
      <c r="I622" s="16">
        <v>6.4104</v>
      </c>
      <c r="J622" s="16">
        <f t="shared" si="4"/>
        <v>191.839759</v>
      </c>
      <c r="K622" s="25">
        <f t="shared" si="11"/>
        <v>23426.73734</v>
      </c>
      <c r="L622" s="25">
        <f t="shared" si="6"/>
        <v>5.850755103</v>
      </c>
      <c r="M622" s="25">
        <f t="shared" si="7"/>
        <v>4763.145511</v>
      </c>
      <c r="N622" s="25">
        <f t="shared" si="9"/>
        <v>4473777.27</v>
      </c>
      <c r="O622" s="25"/>
    </row>
    <row r="623" ht="15.75" customHeight="1">
      <c r="A623" s="69">
        <v>42987.0</v>
      </c>
      <c r="B623" s="34">
        <v>247.139566</v>
      </c>
      <c r="C623" s="28">
        <f t="shared" si="1"/>
        <v>0.15</v>
      </c>
      <c r="D623" s="25">
        <f t="shared" si="2"/>
        <v>37.0709349</v>
      </c>
      <c r="E623" s="25">
        <f t="shared" si="3"/>
        <v>889.7024376</v>
      </c>
      <c r="F623" s="25">
        <f t="shared" si="12"/>
        <v>80173.44426</v>
      </c>
      <c r="G623" s="26">
        <v>116.27</v>
      </c>
      <c r="H623" s="28">
        <v>2.034</v>
      </c>
      <c r="I623" s="16">
        <v>6.4016</v>
      </c>
      <c r="J623" s="16">
        <f t="shared" si="4"/>
        <v>196.3110305</v>
      </c>
      <c r="K623" s="25">
        <f t="shared" si="11"/>
        <v>21956.16614</v>
      </c>
      <c r="L623" s="25">
        <f t="shared" si="6"/>
        <v>6.07826361</v>
      </c>
      <c r="M623" s="25">
        <f t="shared" si="7"/>
        <v>4532.106195</v>
      </c>
      <c r="N623" s="25">
        <f t="shared" si="9"/>
        <v>4478309.376</v>
      </c>
      <c r="O623" s="25"/>
    </row>
    <row r="624" ht="15.75" customHeight="1">
      <c r="A624" s="69">
        <v>42988.0</v>
      </c>
      <c r="B624" s="34">
        <v>235.272241</v>
      </c>
      <c r="C624" s="28">
        <f t="shared" si="1"/>
        <v>0.15</v>
      </c>
      <c r="D624" s="25">
        <f t="shared" si="2"/>
        <v>35.29083615</v>
      </c>
      <c r="E624" s="25">
        <f t="shared" si="3"/>
        <v>846.9800676</v>
      </c>
      <c r="F624" s="25">
        <f t="shared" si="12"/>
        <v>81020.42433</v>
      </c>
      <c r="G624" s="26">
        <v>112.33</v>
      </c>
      <c r="H624" s="28">
        <v>2.043</v>
      </c>
      <c r="I624" s="16">
        <v>6.3928</v>
      </c>
      <c r="J624" s="16">
        <f t="shared" si="4"/>
        <v>187.9697427</v>
      </c>
      <c r="K624" s="25">
        <f t="shared" si="11"/>
        <v>21089.66884</v>
      </c>
      <c r="L624" s="25">
        <f t="shared" si="6"/>
        <v>6.024134902</v>
      </c>
      <c r="M624" s="25">
        <f t="shared" si="7"/>
        <v>4505.938326</v>
      </c>
      <c r="N624" s="25">
        <f t="shared" si="9"/>
        <v>4482815.314</v>
      </c>
      <c r="O624" s="25"/>
    </row>
    <row r="625" ht="15.75" customHeight="1">
      <c r="A625" s="69">
        <v>42989.0</v>
      </c>
      <c r="B625" s="34">
        <v>253.458083</v>
      </c>
      <c r="C625" s="28">
        <f t="shared" si="1"/>
        <v>0.15</v>
      </c>
      <c r="D625" s="25">
        <f t="shared" si="2"/>
        <v>38.01871245</v>
      </c>
      <c r="E625" s="25">
        <f t="shared" si="3"/>
        <v>912.4490988</v>
      </c>
      <c r="F625" s="25">
        <f t="shared" si="12"/>
        <v>81932.87343</v>
      </c>
      <c r="G625" s="26">
        <v>112.75</v>
      </c>
      <c r="H625" s="28">
        <v>1.967</v>
      </c>
      <c r="I625" s="16">
        <v>6.384</v>
      </c>
      <c r="J625" s="16">
        <f t="shared" si="4"/>
        <v>195.2349817</v>
      </c>
      <c r="K625" s="25">
        <f t="shared" si="11"/>
        <v>21956.15658</v>
      </c>
      <c r="L625" s="25">
        <f t="shared" si="6"/>
        <v>6.233666821</v>
      </c>
      <c r="M625" s="25">
        <f t="shared" si="7"/>
        <v>4673.594306</v>
      </c>
      <c r="N625" s="25">
        <f t="shared" si="9"/>
        <v>4487488.908</v>
      </c>
      <c r="O625" s="25"/>
    </row>
    <row r="626" ht="15.75" customHeight="1">
      <c r="A626" s="69">
        <v>42990.0</v>
      </c>
      <c r="B626" s="34">
        <v>248.226029</v>
      </c>
      <c r="C626" s="28">
        <f t="shared" si="1"/>
        <v>0.15</v>
      </c>
      <c r="D626" s="25">
        <f t="shared" si="2"/>
        <v>37.23390435</v>
      </c>
      <c r="E626" s="25">
        <f t="shared" si="3"/>
        <v>893.6137044</v>
      </c>
      <c r="F626" s="25">
        <f t="shared" si="12"/>
        <v>82826.48713</v>
      </c>
      <c r="G626" s="26">
        <v>111.89</v>
      </c>
      <c r="H626" s="28">
        <v>1.965</v>
      </c>
      <c r="I626" s="16">
        <v>6.3753</v>
      </c>
      <c r="J626" s="16">
        <f t="shared" si="4"/>
        <v>191.2710567</v>
      </c>
      <c r="K626" s="25">
        <f t="shared" si="11"/>
        <v>21781.13945</v>
      </c>
      <c r="L626" s="25">
        <f t="shared" si="6"/>
        <v>6.154042398</v>
      </c>
      <c r="M626" s="25">
        <f t="shared" si="7"/>
        <v>4671.975573</v>
      </c>
      <c r="N626" s="25">
        <f t="shared" si="9"/>
        <v>4492160.884</v>
      </c>
      <c r="O626" s="25"/>
    </row>
    <row r="627" ht="15.75" customHeight="1">
      <c r="A627" s="69">
        <v>42991.0</v>
      </c>
      <c r="B627" s="34">
        <v>244.935429</v>
      </c>
      <c r="C627" s="28">
        <f t="shared" si="1"/>
        <v>0.15</v>
      </c>
      <c r="D627" s="25">
        <f t="shared" si="2"/>
        <v>36.74031435</v>
      </c>
      <c r="E627" s="25">
        <f t="shared" si="3"/>
        <v>881.7675444</v>
      </c>
      <c r="F627" s="25">
        <f t="shared" si="12"/>
        <v>83708.25467</v>
      </c>
      <c r="G627" s="26">
        <v>111.33</v>
      </c>
      <c r="H627" s="28">
        <v>2.105</v>
      </c>
      <c r="I627" s="16">
        <v>6.3665</v>
      </c>
      <c r="J627" s="16">
        <f t="shared" si="4"/>
        <v>202.4617443</v>
      </c>
      <c r="K627" s="25">
        <f t="shared" si="11"/>
        <v>20202.82504</v>
      </c>
      <c r="L627" s="25">
        <f t="shared" si="6"/>
        <v>6.546863195</v>
      </c>
      <c r="M627" s="25">
        <f t="shared" si="7"/>
        <v>4355.230404</v>
      </c>
      <c r="N627" s="25">
        <f t="shared" si="9"/>
        <v>4496516.114</v>
      </c>
      <c r="O627" s="25"/>
    </row>
    <row r="628" ht="15.75" customHeight="1">
      <c r="A628" s="69">
        <v>42992.0</v>
      </c>
      <c r="B628" s="34">
        <v>272.05402</v>
      </c>
      <c r="C628" s="28">
        <f t="shared" si="1"/>
        <v>0.15</v>
      </c>
      <c r="D628" s="25">
        <f t="shared" si="2"/>
        <v>40.808103</v>
      </c>
      <c r="E628" s="25">
        <f t="shared" si="3"/>
        <v>979.394472</v>
      </c>
      <c r="F628" s="25">
        <f t="shared" si="12"/>
        <v>84687.64915</v>
      </c>
      <c r="G628" s="26">
        <v>83.04</v>
      </c>
      <c r="H628" s="28">
        <v>1.863</v>
      </c>
      <c r="I628" s="16">
        <v>6.3578</v>
      </c>
      <c r="J628" s="16">
        <f t="shared" si="4"/>
        <v>199.297178</v>
      </c>
      <c r="K628" s="25">
        <f t="shared" si="11"/>
        <v>17003.27575</v>
      </c>
      <c r="L628" s="25">
        <f t="shared" si="6"/>
        <v>8.640051068</v>
      </c>
      <c r="M628" s="25">
        <f t="shared" si="7"/>
        <v>4914.241546</v>
      </c>
      <c r="N628" s="25">
        <f t="shared" si="9"/>
        <v>4501430.356</v>
      </c>
      <c r="O628" s="25"/>
    </row>
    <row r="629" ht="15.75" customHeight="1">
      <c r="A629" s="69">
        <v>42993.0</v>
      </c>
      <c r="B629" s="34">
        <v>255.78565</v>
      </c>
      <c r="C629" s="28">
        <f t="shared" si="1"/>
        <v>0.15</v>
      </c>
      <c r="D629" s="25">
        <f t="shared" si="2"/>
        <v>38.3678475</v>
      </c>
      <c r="E629" s="25">
        <f t="shared" si="3"/>
        <v>920.82834</v>
      </c>
      <c r="F629" s="25">
        <f t="shared" si="12"/>
        <v>85608.47749</v>
      </c>
      <c r="G629" s="26">
        <v>99.85</v>
      </c>
      <c r="H629" s="28">
        <v>2.063</v>
      </c>
      <c r="I629" s="16">
        <v>6.3491</v>
      </c>
      <c r="J629" s="16">
        <f t="shared" si="4"/>
        <v>207.7797625</v>
      </c>
      <c r="K629" s="25">
        <f t="shared" si="11"/>
        <v>18437.93413</v>
      </c>
      <c r="L629" s="25">
        <f t="shared" si="6"/>
        <v>7.491308411</v>
      </c>
      <c r="M629" s="25">
        <f t="shared" si="7"/>
        <v>4431.751818</v>
      </c>
      <c r="N629" s="25">
        <f t="shared" si="9"/>
        <v>4505862.108</v>
      </c>
      <c r="O629" s="25"/>
    </row>
    <row r="630" ht="15.75" customHeight="1">
      <c r="A630" s="69">
        <v>42994.0</v>
      </c>
      <c r="B630" s="34">
        <v>246.626547</v>
      </c>
      <c r="C630" s="28">
        <f t="shared" si="1"/>
        <v>0.15</v>
      </c>
      <c r="D630" s="25">
        <f t="shared" si="2"/>
        <v>36.99398205</v>
      </c>
      <c r="E630" s="25">
        <f t="shared" si="3"/>
        <v>887.8555692</v>
      </c>
      <c r="F630" s="25">
        <f t="shared" si="12"/>
        <v>86496.33306</v>
      </c>
      <c r="G630" s="26">
        <v>95.29</v>
      </c>
      <c r="H630" s="28">
        <v>2.028</v>
      </c>
      <c r="I630" s="16">
        <v>6.3403</v>
      </c>
      <c r="J630" s="16">
        <f t="shared" si="4"/>
        <v>197.2141055</v>
      </c>
      <c r="K630" s="25">
        <f t="shared" si="11"/>
        <v>17874.76885</v>
      </c>
      <c r="L630" s="25">
        <f t="shared" si="6"/>
        <v>7.450632594</v>
      </c>
      <c r="M630" s="25">
        <f t="shared" si="7"/>
        <v>4501.988166</v>
      </c>
      <c r="N630" s="25">
        <f t="shared" si="9"/>
        <v>4510364.096</v>
      </c>
      <c r="O630" s="25"/>
    </row>
    <row r="631" ht="15.75" customHeight="1">
      <c r="A631" s="69">
        <v>42995.0</v>
      </c>
      <c r="B631" s="34">
        <v>253.053713</v>
      </c>
      <c r="C631" s="28">
        <f t="shared" si="1"/>
        <v>0.15</v>
      </c>
      <c r="D631" s="25">
        <f t="shared" si="2"/>
        <v>37.95805695</v>
      </c>
      <c r="E631" s="25">
        <f t="shared" si="3"/>
        <v>910.9933668</v>
      </c>
      <c r="F631" s="25">
        <f t="shared" si="12"/>
        <v>87407.32642</v>
      </c>
      <c r="G631" s="26">
        <v>93.74</v>
      </c>
      <c r="H631" s="28">
        <v>2.003</v>
      </c>
      <c r="I631" s="16">
        <v>6.3316</v>
      </c>
      <c r="J631" s="16">
        <f t="shared" si="4"/>
        <v>200.1336894</v>
      </c>
      <c r="K631" s="25">
        <f t="shared" si="11"/>
        <v>17779.05693</v>
      </c>
      <c r="L631" s="25">
        <f t="shared" si="6"/>
        <v>7.685953508</v>
      </c>
      <c r="M631" s="25">
        <f t="shared" si="7"/>
        <v>4551.924114</v>
      </c>
      <c r="N631" s="25">
        <f t="shared" si="9"/>
        <v>4514916.02</v>
      </c>
      <c r="O631" s="25"/>
    </row>
    <row r="632" ht="15.75" customHeight="1">
      <c r="A632" s="69">
        <v>42996.0</v>
      </c>
      <c r="B632" s="34">
        <v>232.069634</v>
      </c>
      <c r="C632" s="28">
        <f t="shared" si="1"/>
        <v>0.15</v>
      </c>
      <c r="D632" s="25">
        <f t="shared" si="2"/>
        <v>34.8104451</v>
      </c>
      <c r="E632" s="25">
        <f t="shared" si="3"/>
        <v>835.4506824</v>
      </c>
      <c r="F632" s="25">
        <f t="shared" si="12"/>
        <v>88242.7771</v>
      </c>
      <c r="G632" s="26">
        <v>100.57</v>
      </c>
      <c r="H632" s="28">
        <v>2.13</v>
      </c>
      <c r="I632" s="16">
        <v>6.3229</v>
      </c>
      <c r="J632" s="16">
        <f t="shared" si="4"/>
        <v>195.4436732</v>
      </c>
      <c r="K632" s="25">
        <f t="shared" si="11"/>
        <v>17912.50854</v>
      </c>
      <c r="L632" s="25">
        <f t="shared" si="6"/>
        <v>6.996094495</v>
      </c>
      <c r="M632" s="25">
        <f t="shared" si="7"/>
        <v>4274.63662</v>
      </c>
      <c r="N632" s="25">
        <f t="shared" si="9"/>
        <v>4519190.657</v>
      </c>
      <c r="O632" s="25"/>
    </row>
    <row r="633" ht="15.75" customHeight="1">
      <c r="A633" s="69">
        <v>42997.0</v>
      </c>
      <c r="B633" s="34">
        <v>244.68053</v>
      </c>
      <c r="C633" s="28">
        <f t="shared" si="1"/>
        <v>0.15</v>
      </c>
      <c r="D633" s="25">
        <f t="shared" si="2"/>
        <v>36.7020795</v>
      </c>
      <c r="E633" s="25">
        <f t="shared" si="3"/>
        <v>880.849908</v>
      </c>
      <c r="F633" s="25">
        <f t="shared" si="12"/>
        <v>89123.62701</v>
      </c>
      <c r="G633" s="26">
        <v>97.72</v>
      </c>
      <c r="H633" s="28">
        <v>1.92</v>
      </c>
      <c r="I633" s="16">
        <v>6.3142</v>
      </c>
      <c r="J633" s="16">
        <f t="shared" si="4"/>
        <v>186.0040138</v>
      </c>
      <c r="K633" s="25">
        <f t="shared" si="11"/>
        <v>19281.98825</v>
      </c>
      <c r="L633" s="25">
        <f t="shared" si="6"/>
        <v>6.852378732</v>
      </c>
      <c r="M633" s="25">
        <f t="shared" si="7"/>
        <v>4735.65</v>
      </c>
      <c r="N633" s="25">
        <f t="shared" si="9"/>
        <v>4523926.307</v>
      </c>
      <c r="O633" s="25"/>
    </row>
    <row r="634" ht="15.75" customHeight="1">
      <c r="A634" s="69">
        <v>42998.0</v>
      </c>
      <c r="B634" s="34">
        <v>241.083123</v>
      </c>
      <c r="C634" s="28">
        <f t="shared" si="1"/>
        <v>0.15</v>
      </c>
      <c r="D634" s="25">
        <f t="shared" si="2"/>
        <v>36.16246845</v>
      </c>
      <c r="E634" s="25">
        <f t="shared" si="3"/>
        <v>867.8992428</v>
      </c>
      <c r="F634" s="25">
        <f t="shared" si="12"/>
        <v>89991.52626</v>
      </c>
      <c r="G634" s="26">
        <v>95.57</v>
      </c>
      <c r="H634" s="28">
        <v>1.975</v>
      </c>
      <c r="I634" s="16">
        <v>6.3056</v>
      </c>
      <c r="J634" s="16">
        <f t="shared" si="4"/>
        <v>188.7763131</v>
      </c>
      <c r="K634" s="25">
        <f t="shared" si="11"/>
        <v>18307.63115</v>
      </c>
      <c r="L634" s="25">
        <f t="shared" si="6"/>
        <v>7.110962929</v>
      </c>
      <c r="M634" s="25">
        <f t="shared" si="7"/>
        <v>4597.500759</v>
      </c>
      <c r="N634" s="25">
        <f t="shared" si="9"/>
        <v>4528523.807</v>
      </c>
      <c r="O634" s="25"/>
    </row>
    <row r="635" ht="15.75" customHeight="1">
      <c r="A635" s="69">
        <v>42999.0</v>
      </c>
      <c r="B635" s="34">
        <v>248.621349</v>
      </c>
      <c r="C635" s="28">
        <f t="shared" si="1"/>
        <v>0.15</v>
      </c>
      <c r="D635" s="25">
        <f t="shared" si="2"/>
        <v>37.29320235</v>
      </c>
      <c r="E635" s="25">
        <f t="shared" si="3"/>
        <v>895.0368564</v>
      </c>
      <c r="F635" s="25">
        <f t="shared" si="12"/>
        <v>90886.56311</v>
      </c>
      <c r="G635" s="26">
        <v>86.24</v>
      </c>
      <c r="H635" s="28">
        <v>1.997</v>
      </c>
      <c r="I635" s="16">
        <v>6.2969</v>
      </c>
      <c r="J635" s="16">
        <f t="shared" si="4"/>
        <v>197.1195485</v>
      </c>
      <c r="K635" s="25">
        <f t="shared" si="11"/>
        <v>16315.8134</v>
      </c>
      <c r="L635" s="25">
        <f t="shared" si="6"/>
        <v>8.228552581</v>
      </c>
      <c r="M635" s="25">
        <f t="shared" si="7"/>
        <v>4540.578868</v>
      </c>
      <c r="N635" s="25">
        <f t="shared" si="9"/>
        <v>4533064.386</v>
      </c>
      <c r="O635" s="25"/>
    </row>
    <row r="636" ht="15.75" customHeight="1">
      <c r="A636" s="69">
        <v>43000.0</v>
      </c>
      <c r="B636" s="34">
        <v>249.810742</v>
      </c>
      <c r="C636" s="28">
        <f t="shared" si="1"/>
        <v>0.15</v>
      </c>
      <c r="D636" s="25">
        <f t="shared" si="2"/>
        <v>37.4716113</v>
      </c>
      <c r="E636" s="25">
        <f t="shared" si="3"/>
        <v>899.3186712</v>
      </c>
      <c r="F636" s="25">
        <f t="shared" si="12"/>
        <v>91785.88178</v>
      </c>
      <c r="G636" s="26">
        <v>88.17</v>
      </c>
      <c r="H636" s="28">
        <v>1.981</v>
      </c>
      <c r="I636" s="16">
        <v>6.2883</v>
      </c>
      <c r="J636" s="16">
        <f t="shared" si="4"/>
        <v>196.7443824</v>
      </c>
      <c r="K636" s="25">
        <f t="shared" si="11"/>
        <v>16792.7131</v>
      </c>
      <c r="L636" s="25">
        <f t="shared" si="6"/>
        <v>8.033115307</v>
      </c>
      <c r="M636" s="25">
        <f t="shared" si="7"/>
        <v>4571.000505</v>
      </c>
      <c r="N636" s="25">
        <f t="shared" si="9"/>
        <v>4537635.387</v>
      </c>
      <c r="O636" s="25"/>
    </row>
    <row r="637" ht="15.75" customHeight="1">
      <c r="A637" s="69">
        <v>43001.0</v>
      </c>
      <c r="B637" s="34">
        <v>248.156969</v>
      </c>
      <c r="C637" s="28">
        <f t="shared" si="1"/>
        <v>0.15</v>
      </c>
      <c r="D637" s="25">
        <f t="shared" si="2"/>
        <v>37.22354535</v>
      </c>
      <c r="E637" s="25">
        <f t="shared" si="3"/>
        <v>893.3650884</v>
      </c>
      <c r="F637" s="25">
        <f t="shared" si="12"/>
        <v>92679.24687</v>
      </c>
      <c r="G637" s="26">
        <v>91.85</v>
      </c>
      <c r="H637" s="28">
        <v>2.06</v>
      </c>
      <c r="I637" s="16">
        <v>6.2796</v>
      </c>
      <c r="J637" s="16">
        <f t="shared" si="4"/>
        <v>203.5174837</v>
      </c>
      <c r="K637" s="25">
        <f t="shared" si="11"/>
        <v>16799.45417</v>
      </c>
      <c r="L637" s="25">
        <f t="shared" si="6"/>
        <v>7.976733164</v>
      </c>
      <c r="M637" s="25">
        <f t="shared" si="7"/>
        <v>4389.623301</v>
      </c>
      <c r="N637" s="25">
        <f t="shared" si="9"/>
        <v>4542025.01</v>
      </c>
      <c r="O637" s="25"/>
    </row>
    <row r="638" ht="15.75" customHeight="1">
      <c r="A638" s="69">
        <v>43002.0</v>
      </c>
      <c r="B638" s="34">
        <v>256.713281</v>
      </c>
      <c r="C638" s="28">
        <f t="shared" si="1"/>
        <v>0.15</v>
      </c>
      <c r="D638" s="25">
        <f t="shared" si="2"/>
        <v>38.50699215</v>
      </c>
      <c r="E638" s="25">
        <f t="shared" si="3"/>
        <v>924.1678116</v>
      </c>
      <c r="F638" s="25">
        <f t="shared" si="12"/>
        <v>93603.41468</v>
      </c>
      <c r="G638" s="26">
        <v>89.5</v>
      </c>
      <c r="H638" s="28">
        <v>1.938</v>
      </c>
      <c r="I638" s="16">
        <v>6.271</v>
      </c>
      <c r="J638" s="16">
        <f t="shared" si="4"/>
        <v>198.3377207</v>
      </c>
      <c r="K638" s="25">
        <f t="shared" si="11"/>
        <v>17376.30031</v>
      </c>
      <c r="L638" s="25">
        <f t="shared" si="6"/>
        <v>7.977830106</v>
      </c>
      <c r="M638" s="25">
        <f t="shared" si="7"/>
        <v>4659.566563</v>
      </c>
      <c r="N638" s="25">
        <f t="shared" si="9"/>
        <v>4546684.577</v>
      </c>
      <c r="O638" s="25"/>
    </row>
    <row r="639" ht="15.75" customHeight="1">
      <c r="A639" s="69">
        <v>43003.0</v>
      </c>
      <c r="B639" s="34">
        <v>242.524972</v>
      </c>
      <c r="C639" s="28">
        <f t="shared" si="1"/>
        <v>0.15</v>
      </c>
      <c r="D639" s="25">
        <f t="shared" si="2"/>
        <v>36.3787458</v>
      </c>
      <c r="E639" s="25">
        <f t="shared" si="3"/>
        <v>873.0898992</v>
      </c>
      <c r="F639" s="25">
        <f t="shared" si="12"/>
        <v>94476.50458</v>
      </c>
      <c r="G639" s="26">
        <v>93.64</v>
      </c>
      <c r="H639" s="28">
        <v>2.037</v>
      </c>
      <c r="I639" s="16">
        <v>6.2624</v>
      </c>
      <c r="J639" s="16">
        <f t="shared" si="4"/>
        <v>197.2180665</v>
      </c>
      <c r="K639" s="25">
        <f t="shared" si="11"/>
        <v>17272.78751</v>
      </c>
      <c r="L639" s="25">
        <f t="shared" si="6"/>
        <v>7.582070051</v>
      </c>
      <c r="M639" s="25">
        <f t="shared" si="7"/>
        <v>4427.027982</v>
      </c>
      <c r="N639" s="25">
        <f t="shared" si="9"/>
        <v>4551111.605</v>
      </c>
      <c r="O639" s="25"/>
    </row>
    <row r="640" ht="15.75" customHeight="1">
      <c r="A640" s="69">
        <v>43004.0</v>
      </c>
      <c r="B640" s="34">
        <v>252.178879</v>
      </c>
      <c r="C640" s="28">
        <f t="shared" si="1"/>
        <v>0.15</v>
      </c>
      <c r="D640" s="25">
        <f t="shared" si="2"/>
        <v>37.82683185</v>
      </c>
      <c r="E640" s="25">
        <f t="shared" si="3"/>
        <v>907.8439644</v>
      </c>
      <c r="F640" s="25">
        <f t="shared" si="12"/>
        <v>95384.34855</v>
      </c>
      <c r="G640" s="26">
        <v>93.13</v>
      </c>
      <c r="H640" s="28">
        <v>1.97</v>
      </c>
      <c r="I640" s="16">
        <v>6.2538</v>
      </c>
      <c r="J640" s="16">
        <f t="shared" si="4"/>
        <v>198.5962102</v>
      </c>
      <c r="K640" s="25">
        <f t="shared" si="11"/>
        <v>17738.57038</v>
      </c>
      <c r="L640" s="25">
        <f t="shared" si="6"/>
        <v>7.676864131</v>
      </c>
      <c r="M640" s="25">
        <f t="shared" si="7"/>
        <v>4571.305584</v>
      </c>
      <c r="N640" s="25">
        <f t="shared" si="9"/>
        <v>4555682.91</v>
      </c>
      <c r="O640" s="25"/>
    </row>
    <row r="641" ht="15.75" customHeight="1">
      <c r="A641" s="69">
        <v>43005.0</v>
      </c>
      <c r="B641" s="34">
        <v>245.205841</v>
      </c>
      <c r="C641" s="28">
        <f t="shared" si="1"/>
        <v>0.15</v>
      </c>
      <c r="D641" s="25">
        <f t="shared" si="2"/>
        <v>36.78087615</v>
      </c>
      <c r="E641" s="25">
        <f t="shared" si="3"/>
        <v>882.7410276</v>
      </c>
      <c r="F641" s="25">
        <f t="shared" si="12"/>
        <v>96267.08957</v>
      </c>
      <c r="G641" s="26">
        <v>101.04</v>
      </c>
      <c r="H641" s="28">
        <v>2.045</v>
      </c>
      <c r="I641" s="16">
        <v>6.2452</v>
      </c>
      <c r="J641" s="16">
        <f t="shared" si="4"/>
        <v>200.7325405</v>
      </c>
      <c r="K641" s="25">
        <f t="shared" si="11"/>
        <v>18513.88777</v>
      </c>
      <c r="L641" s="25">
        <f t="shared" si="6"/>
        <v>7.151990755</v>
      </c>
      <c r="M641" s="25">
        <f t="shared" si="7"/>
        <v>4397.598044</v>
      </c>
      <c r="N641" s="25">
        <f t="shared" si="9"/>
        <v>4560080.508</v>
      </c>
      <c r="O641" s="25"/>
    </row>
    <row r="642" ht="15.75" customHeight="1">
      <c r="A642" s="69">
        <v>43006.0</v>
      </c>
      <c r="B642" s="34">
        <v>260.625741</v>
      </c>
      <c r="C642" s="28">
        <f t="shared" si="1"/>
        <v>0.15</v>
      </c>
      <c r="D642" s="25">
        <f t="shared" si="2"/>
        <v>39.09386115</v>
      </c>
      <c r="E642" s="25">
        <f t="shared" si="3"/>
        <v>938.2526676</v>
      </c>
      <c r="F642" s="25">
        <f t="shared" si="12"/>
        <v>97205.34224</v>
      </c>
      <c r="G642" s="26">
        <v>97.23</v>
      </c>
      <c r="H642" s="28">
        <v>1.93</v>
      </c>
      <c r="I642" s="16">
        <v>6.2366</v>
      </c>
      <c r="J642" s="16">
        <f t="shared" si="4"/>
        <v>201.6353783</v>
      </c>
      <c r="K642" s="25">
        <f t="shared" si="11"/>
        <v>18851.33527</v>
      </c>
      <c r="L642" s="25">
        <f t="shared" si="6"/>
        <v>7.465672754</v>
      </c>
      <c r="M642" s="25">
        <f t="shared" si="7"/>
        <v>4653.214508</v>
      </c>
      <c r="N642" s="25">
        <f t="shared" si="9"/>
        <v>4564733.723</v>
      </c>
      <c r="O642" s="25"/>
    </row>
    <row r="643" ht="15.75" customHeight="1">
      <c r="A643" s="69">
        <v>43007.0</v>
      </c>
      <c r="B643" s="34">
        <v>261.2775</v>
      </c>
      <c r="C643" s="28">
        <f t="shared" si="1"/>
        <v>0.15</v>
      </c>
      <c r="D643" s="25">
        <f t="shared" si="2"/>
        <v>39.191625</v>
      </c>
      <c r="E643" s="25">
        <f t="shared" si="3"/>
        <v>940.599</v>
      </c>
      <c r="F643" s="25">
        <f t="shared" si="12"/>
        <v>98145.94124</v>
      </c>
      <c r="G643" s="26">
        <v>94.5</v>
      </c>
      <c r="H643" s="28">
        <v>2.006</v>
      </c>
      <c r="I643" s="16">
        <v>6.2281</v>
      </c>
      <c r="J643" s="16">
        <f t="shared" si="4"/>
        <v>210.3862595</v>
      </c>
      <c r="K643" s="25">
        <f t="shared" si="11"/>
        <v>17603.85194</v>
      </c>
      <c r="L643" s="25">
        <f t="shared" si="6"/>
        <v>8.014714646</v>
      </c>
      <c r="M643" s="25">
        <f t="shared" si="7"/>
        <v>4470.819541</v>
      </c>
      <c r="N643" s="25">
        <f t="shared" si="9"/>
        <v>4569204.542</v>
      </c>
      <c r="O643" s="25"/>
    </row>
    <row r="644" ht="15.75" customHeight="1">
      <c r="A644" s="69">
        <v>43008.0</v>
      </c>
      <c r="B644" s="34">
        <v>250.098981</v>
      </c>
      <c r="C644" s="28">
        <f t="shared" si="1"/>
        <v>0.15</v>
      </c>
      <c r="D644" s="25">
        <f t="shared" si="2"/>
        <v>37.51484715</v>
      </c>
      <c r="E644" s="25">
        <f t="shared" si="3"/>
        <v>900.3563316</v>
      </c>
      <c r="F644" s="25">
        <f t="shared" si="12"/>
        <v>99046.29757</v>
      </c>
      <c r="G644" s="26">
        <v>95.76</v>
      </c>
      <c r="H644" s="28">
        <v>2.072</v>
      </c>
      <c r="I644" s="16">
        <v>6.2195</v>
      </c>
      <c r="J644" s="16">
        <f t="shared" si="4"/>
        <v>208.2985323</v>
      </c>
      <c r="K644" s="25">
        <f t="shared" si="11"/>
        <v>17246.50541</v>
      </c>
      <c r="L644" s="25">
        <f t="shared" si="6"/>
        <v>7.830771891</v>
      </c>
      <c r="M644" s="25">
        <f t="shared" si="7"/>
        <v>4322.432432</v>
      </c>
      <c r="N644" s="25">
        <f t="shared" si="9"/>
        <v>4573526.975</v>
      </c>
      <c r="O644" s="25"/>
    </row>
    <row r="645" ht="15.75" customHeight="1">
      <c r="A645" s="69">
        <v>43009.0</v>
      </c>
      <c r="B645" s="34">
        <v>241.63283</v>
      </c>
      <c r="C645" s="28">
        <f t="shared" si="1"/>
        <v>0.15</v>
      </c>
      <c r="D645" s="25">
        <f t="shared" si="2"/>
        <v>36.2449245</v>
      </c>
      <c r="E645" s="25">
        <f t="shared" si="3"/>
        <v>869.878188</v>
      </c>
      <c r="F645" s="25">
        <f t="shared" si="12"/>
        <v>99916.17576</v>
      </c>
      <c r="G645" s="26">
        <v>93.22</v>
      </c>
      <c r="H645" s="28">
        <v>2.0</v>
      </c>
      <c r="I645" s="16">
        <v>6.211</v>
      </c>
      <c r="J645" s="16">
        <f t="shared" si="4"/>
        <v>194.5200692</v>
      </c>
      <c r="K645" s="25">
        <f t="shared" si="11"/>
        <v>17369.6826</v>
      </c>
      <c r="L645" s="25">
        <f t="shared" si="6"/>
        <v>7.512038717</v>
      </c>
      <c r="M645" s="25">
        <f t="shared" si="7"/>
        <v>4471.92</v>
      </c>
      <c r="N645" s="25">
        <f t="shared" si="9"/>
        <v>4577998.895</v>
      </c>
      <c r="O645" s="25"/>
    </row>
    <row r="646" ht="15.75" customHeight="1">
      <c r="A646" s="69">
        <v>43010.0</v>
      </c>
      <c r="B646" s="34">
        <v>259.107714</v>
      </c>
      <c r="C646" s="28">
        <f t="shared" si="1"/>
        <v>0.15</v>
      </c>
      <c r="D646" s="25">
        <f t="shared" si="2"/>
        <v>38.8661571</v>
      </c>
      <c r="E646" s="25">
        <f t="shared" si="3"/>
        <v>932.7877704</v>
      </c>
      <c r="F646" s="25">
        <f t="shared" si="12"/>
        <v>100848.9635</v>
      </c>
      <c r="G646" s="26">
        <v>91.54</v>
      </c>
      <c r="H646" s="28">
        <v>1.915</v>
      </c>
      <c r="I646" s="16">
        <v>6.2024</v>
      </c>
      <c r="J646" s="16">
        <f t="shared" si="4"/>
        <v>199.9997067</v>
      </c>
      <c r="K646" s="25">
        <f t="shared" si="11"/>
        <v>17789.06619</v>
      </c>
      <c r="L646" s="25">
        <f t="shared" si="6"/>
        <v>7.865402492</v>
      </c>
      <c r="M646" s="25">
        <f t="shared" si="7"/>
        <v>4663.945692</v>
      </c>
      <c r="N646" s="25">
        <f t="shared" si="9"/>
        <v>4582662.841</v>
      </c>
      <c r="O646" s="25"/>
    </row>
    <row r="647" ht="15.75" customHeight="1">
      <c r="A647" s="69">
        <v>43011.0</v>
      </c>
      <c r="B647" s="34">
        <v>257.720054</v>
      </c>
      <c r="C647" s="28">
        <f t="shared" si="1"/>
        <v>0.15</v>
      </c>
      <c r="D647" s="25">
        <f t="shared" si="2"/>
        <v>38.6580081</v>
      </c>
      <c r="E647" s="25">
        <f t="shared" si="3"/>
        <v>927.7921944</v>
      </c>
      <c r="F647" s="25">
        <f t="shared" si="12"/>
        <v>101776.7557</v>
      </c>
      <c r="G647" s="26">
        <v>92.96</v>
      </c>
      <c r="H647" s="28">
        <v>2.04</v>
      </c>
      <c r="I647" s="16">
        <v>6.1939</v>
      </c>
      <c r="J647" s="16">
        <f t="shared" si="4"/>
        <v>212.20431</v>
      </c>
      <c r="K647" s="25">
        <f t="shared" si="11"/>
        <v>16934.85129</v>
      </c>
      <c r="L647" s="25">
        <f t="shared" si="6"/>
        <v>8.217894964</v>
      </c>
      <c r="M647" s="25">
        <f t="shared" si="7"/>
        <v>4372.164706</v>
      </c>
      <c r="N647" s="25">
        <f t="shared" si="9"/>
        <v>4587035.005</v>
      </c>
      <c r="O647" s="25"/>
    </row>
    <row r="648" ht="15.75" customHeight="1">
      <c r="A648" s="69">
        <v>43012.0</v>
      </c>
      <c r="B648" s="34">
        <v>255.859515</v>
      </c>
      <c r="C648" s="28">
        <f t="shared" si="1"/>
        <v>0.15</v>
      </c>
      <c r="D648" s="25">
        <f t="shared" si="2"/>
        <v>38.37892725</v>
      </c>
      <c r="E648" s="25">
        <f t="shared" si="3"/>
        <v>921.094254</v>
      </c>
      <c r="F648" s="25">
        <f t="shared" si="12"/>
        <v>102697.85</v>
      </c>
      <c r="G648" s="26">
        <v>90.41</v>
      </c>
      <c r="H648" s="28">
        <v>1.981</v>
      </c>
      <c r="I648" s="16">
        <v>6.1854</v>
      </c>
      <c r="J648" s="16">
        <f t="shared" si="4"/>
        <v>204.860518</v>
      </c>
      <c r="K648" s="25">
        <f t="shared" si="11"/>
        <v>16937.56731</v>
      </c>
      <c r="L648" s="25">
        <f t="shared" si="6"/>
        <v>8.157259869</v>
      </c>
      <c r="M648" s="25">
        <f t="shared" si="7"/>
        <v>4496.201918</v>
      </c>
      <c r="N648" s="25">
        <f t="shared" si="9"/>
        <v>4591531.207</v>
      </c>
      <c r="O648" s="25"/>
    </row>
    <row r="649" ht="15.75" customHeight="1">
      <c r="A649" s="69">
        <v>43013.0</v>
      </c>
      <c r="B649" s="34">
        <v>265.848224</v>
      </c>
      <c r="C649" s="28">
        <f t="shared" si="1"/>
        <v>0.15</v>
      </c>
      <c r="D649" s="25">
        <f t="shared" si="2"/>
        <v>39.8772336</v>
      </c>
      <c r="E649" s="25">
        <f t="shared" si="3"/>
        <v>957.0536064</v>
      </c>
      <c r="F649" s="25">
        <f t="shared" si="12"/>
        <v>103654.9036</v>
      </c>
      <c r="G649" s="26">
        <v>91.86</v>
      </c>
      <c r="H649" s="28">
        <v>2.022</v>
      </c>
      <c r="I649" s="16">
        <v>6.1769</v>
      </c>
      <c r="J649" s="16">
        <f t="shared" si="4"/>
        <v>217.5626564</v>
      </c>
      <c r="K649" s="25">
        <f t="shared" si="11"/>
        <v>16837.093</v>
      </c>
      <c r="L649" s="25">
        <f t="shared" si="6"/>
        <v>8.526296136</v>
      </c>
      <c r="M649" s="25">
        <f t="shared" si="7"/>
        <v>4398.979228</v>
      </c>
      <c r="N649" s="25">
        <f t="shared" si="9"/>
        <v>4595930.186</v>
      </c>
      <c r="O649" s="25"/>
    </row>
    <row r="650" ht="15.75" customHeight="1">
      <c r="A650" s="69">
        <v>43014.0</v>
      </c>
      <c r="B650" s="34">
        <v>254.638276</v>
      </c>
      <c r="C650" s="28">
        <f t="shared" si="1"/>
        <v>0.15</v>
      </c>
      <c r="D650" s="25">
        <f t="shared" si="2"/>
        <v>38.1957414</v>
      </c>
      <c r="E650" s="25">
        <f t="shared" si="3"/>
        <v>916.6977936</v>
      </c>
      <c r="F650" s="25">
        <f t="shared" si="12"/>
        <v>104571.6014</v>
      </c>
      <c r="G650" s="26">
        <v>91.19</v>
      </c>
      <c r="H650" s="28">
        <v>2.028</v>
      </c>
      <c r="I650" s="16">
        <v>6.1684</v>
      </c>
      <c r="J650" s="16">
        <f t="shared" si="4"/>
        <v>209.2951267</v>
      </c>
      <c r="K650" s="25">
        <f t="shared" si="11"/>
        <v>16641.90521</v>
      </c>
      <c r="L650" s="25">
        <f t="shared" si="6"/>
        <v>8.262555719</v>
      </c>
      <c r="M650" s="25">
        <f t="shared" si="7"/>
        <v>4379.928994</v>
      </c>
      <c r="N650" s="25">
        <f t="shared" si="9"/>
        <v>4600310.115</v>
      </c>
      <c r="O650" s="25"/>
    </row>
    <row r="651" ht="15.75" customHeight="1">
      <c r="A651" s="69">
        <v>43015.0</v>
      </c>
      <c r="B651" s="34">
        <v>261.564099</v>
      </c>
      <c r="C651" s="28">
        <f t="shared" si="1"/>
        <v>0.15</v>
      </c>
      <c r="D651" s="25">
        <f t="shared" si="2"/>
        <v>39.23461485</v>
      </c>
      <c r="E651" s="25">
        <f t="shared" si="3"/>
        <v>941.6307564</v>
      </c>
      <c r="F651" s="25">
        <f t="shared" si="12"/>
        <v>105513.2321</v>
      </c>
      <c r="G651" s="26">
        <v>91.7</v>
      </c>
      <c r="H651" s="28">
        <v>1.93</v>
      </c>
      <c r="I651" s="16">
        <v>6.16</v>
      </c>
      <c r="J651" s="16">
        <f t="shared" si="4"/>
        <v>204.8777236</v>
      </c>
      <c r="K651" s="25">
        <f t="shared" si="11"/>
        <v>17560.78756</v>
      </c>
      <c r="L651" s="25">
        <f t="shared" si="6"/>
        <v>8.043182172</v>
      </c>
      <c r="M651" s="25">
        <f t="shared" si="7"/>
        <v>4596.062176</v>
      </c>
      <c r="N651" s="25">
        <f t="shared" si="9"/>
        <v>4604906.178</v>
      </c>
      <c r="O651" s="25"/>
    </row>
    <row r="652" ht="15.75" customHeight="1">
      <c r="A652" s="69">
        <v>43016.0</v>
      </c>
      <c r="B652" s="34">
        <v>268.676342</v>
      </c>
      <c r="C652" s="28">
        <f t="shared" si="1"/>
        <v>0.15</v>
      </c>
      <c r="D652" s="25">
        <f t="shared" si="2"/>
        <v>40.3014513</v>
      </c>
      <c r="E652" s="25">
        <f t="shared" si="3"/>
        <v>967.2348312</v>
      </c>
      <c r="F652" s="25">
        <f t="shared" si="12"/>
        <v>106480.467</v>
      </c>
      <c r="G652" s="26">
        <v>89.77</v>
      </c>
      <c r="H652" s="28">
        <v>1.981</v>
      </c>
      <c r="I652" s="16">
        <v>6.1515</v>
      </c>
      <c r="J652" s="16">
        <f t="shared" si="4"/>
        <v>216.3081498</v>
      </c>
      <c r="K652" s="25">
        <f t="shared" si="11"/>
        <v>16725.49687</v>
      </c>
      <c r="L652" s="25">
        <f t="shared" si="6"/>
        <v>8.674494145</v>
      </c>
      <c r="M652" s="25">
        <f t="shared" si="7"/>
        <v>4471.559818</v>
      </c>
      <c r="N652" s="25">
        <f t="shared" si="9"/>
        <v>4609377.737</v>
      </c>
      <c r="O652" s="25"/>
    </row>
    <row r="653" ht="15.75" customHeight="1">
      <c r="A653" s="69">
        <v>43017.0</v>
      </c>
      <c r="B653" s="34">
        <v>252.176917</v>
      </c>
      <c r="C653" s="28">
        <f t="shared" si="1"/>
        <v>0.15</v>
      </c>
      <c r="D653" s="25">
        <f t="shared" si="2"/>
        <v>37.82653755</v>
      </c>
      <c r="E653" s="25">
        <f t="shared" si="3"/>
        <v>907.8369012</v>
      </c>
      <c r="F653" s="25">
        <f t="shared" si="12"/>
        <v>107388.3039</v>
      </c>
      <c r="G653" s="26">
        <v>85.49</v>
      </c>
      <c r="H653" s="28">
        <v>2.099</v>
      </c>
      <c r="I653" s="16">
        <v>6.1431</v>
      </c>
      <c r="J653" s="16">
        <f t="shared" si="4"/>
        <v>215.4121489</v>
      </c>
      <c r="K653" s="25">
        <f t="shared" si="11"/>
        <v>15012.10917</v>
      </c>
      <c r="L653" s="25">
        <f t="shared" si="6"/>
        <v>9.071046158</v>
      </c>
      <c r="M653" s="25">
        <f t="shared" si="7"/>
        <v>4214.418294</v>
      </c>
      <c r="N653" s="25">
        <f t="shared" si="9"/>
        <v>4613592.156</v>
      </c>
      <c r="O653" s="25"/>
    </row>
    <row r="654" ht="15.75" customHeight="1">
      <c r="A654" s="69">
        <v>43018.0</v>
      </c>
      <c r="B654" s="34">
        <v>246.417122</v>
      </c>
      <c r="C654" s="28">
        <f t="shared" si="1"/>
        <v>0.15</v>
      </c>
      <c r="D654" s="25">
        <f t="shared" si="2"/>
        <v>36.9625683</v>
      </c>
      <c r="E654" s="25">
        <f t="shared" si="3"/>
        <v>887.1016392</v>
      </c>
      <c r="F654" s="25">
        <f t="shared" si="12"/>
        <v>108275.4055</v>
      </c>
      <c r="G654" s="26">
        <v>86.82</v>
      </c>
      <c r="H654" s="28">
        <v>2.04</v>
      </c>
      <c r="I654" s="16">
        <v>6.1346</v>
      </c>
      <c r="J654" s="16">
        <f t="shared" si="4"/>
        <v>204.858886</v>
      </c>
      <c r="K654" s="25">
        <f t="shared" si="11"/>
        <v>15664.88153</v>
      </c>
      <c r="L654" s="25">
        <f t="shared" si="6"/>
        <v>8.494494237</v>
      </c>
      <c r="M654" s="25">
        <f t="shared" si="7"/>
        <v>4330.305882</v>
      </c>
      <c r="N654" s="25">
        <f t="shared" si="9"/>
        <v>4617922.462</v>
      </c>
      <c r="O654" s="25"/>
    </row>
    <row r="655" ht="15.75" customHeight="1">
      <c r="A655" s="69">
        <v>43019.0</v>
      </c>
      <c r="B655" s="34">
        <v>259.253353</v>
      </c>
      <c r="C655" s="28">
        <f t="shared" si="1"/>
        <v>0.15</v>
      </c>
      <c r="D655" s="25">
        <f t="shared" si="2"/>
        <v>38.88800295</v>
      </c>
      <c r="E655" s="25">
        <f t="shared" si="3"/>
        <v>933.3120708</v>
      </c>
      <c r="F655" s="25">
        <f t="shared" si="12"/>
        <v>109208.7176</v>
      </c>
      <c r="G655" s="26">
        <v>87.42</v>
      </c>
      <c r="H655" s="28">
        <v>1.897</v>
      </c>
      <c r="I655" s="16">
        <v>6.1262</v>
      </c>
      <c r="J655" s="16">
        <f t="shared" si="4"/>
        <v>200.6968474</v>
      </c>
      <c r="K655" s="25">
        <f t="shared" si="11"/>
        <v>16938.92685</v>
      </c>
      <c r="L655" s="25">
        <f t="shared" si="6"/>
        <v>8.264798109</v>
      </c>
      <c r="M655" s="25">
        <f t="shared" si="7"/>
        <v>4650.357406</v>
      </c>
      <c r="N655" s="25">
        <f t="shared" si="9"/>
        <v>4622572.819</v>
      </c>
      <c r="O655" s="25"/>
    </row>
    <row r="656" ht="15.75" customHeight="1">
      <c r="A656" s="69">
        <v>43020.0</v>
      </c>
      <c r="B656" s="34">
        <v>263.432022</v>
      </c>
      <c r="C656" s="28">
        <f t="shared" si="1"/>
        <v>0.15</v>
      </c>
      <c r="D656" s="25">
        <f t="shared" si="2"/>
        <v>39.5148033</v>
      </c>
      <c r="E656" s="25">
        <f t="shared" si="3"/>
        <v>948.3552792</v>
      </c>
      <c r="F656" s="25">
        <f t="shared" si="12"/>
        <v>110157.0729</v>
      </c>
      <c r="G656" s="26">
        <v>87.09</v>
      </c>
      <c r="H656" s="28">
        <v>2.066</v>
      </c>
      <c r="I656" s="16">
        <v>6.1178</v>
      </c>
      <c r="J656" s="16">
        <f t="shared" si="4"/>
        <v>222.4045235</v>
      </c>
      <c r="K656" s="25">
        <f t="shared" si="11"/>
        <v>15473.35533</v>
      </c>
      <c r="L656" s="25">
        <f t="shared" si="6"/>
        <v>9.193435348</v>
      </c>
      <c r="M656" s="25">
        <f t="shared" si="7"/>
        <v>4264.100678</v>
      </c>
      <c r="N656" s="25">
        <f t="shared" si="9"/>
        <v>4626836.92</v>
      </c>
      <c r="O656" s="25"/>
    </row>
    <row r="657" ht="15.75" customHeight="1">
      <c r="A657" s="69">
        <v>43021.0</v>
      </c>
      <c r="B657" s="34">
        <v>259.480659</v>
      </c>
      <c r="C657" s="28">
        <f t="shared" si="1"/>
        <v>0.15</v>
      </c>
      <c r="D657" s="25">
        <f t="shared" si="2"/>
        <v>38.92209885</v>
      </c>
      <c r="E657" s="25">
        <f t="shared" si="3"/>
        <v>934.1303724</v>
      </c>
      <c r="F657" s="25">
        <f t="shared" si="12"/>
        <v>111091.2032</v>
      </c>
      <c r="G657" s="26">
        <v>95.13</v>
      </c>
      <c r="H657" s="28">
        <v>1.992</v>
      </c>
      <c r="I657" s="16">
        <v>6.1094</v>
      </c>
      <c r="J657" s="16">
        <f t="shared" si="4"/>
        <v>211.5123714</v>
      </c>
      <c r="K657" s="25">
        <f t="shared" si="11"/>
        <v>17505.63922</v>
      </c>
      <c r="L657" s="25">
        <f t="shared" si="6"/>
        <v>8.004252465</v>
      </c>
      <c r="M657" s="25">
        <f t="shared" si="7"/>
        <v>4416.433735</v>
      </c>
      <c r="N657" s="25">
        <f t="shared" si="9"/>
        <v>4631253.353</v>
      </c>
      <c r="O657" s="25"/>
    </row>
    <row r="658" ht="15.75" customHeight="1">
      <c r="A658" s="69">
        <v>43022.0</v>
      </c>
      <c r="B658" s="34">
        <v>262.061752</v>
      </c>
      <c r="C658" s="28">
        <f t="shared" si="1"/>
        <v>0.15</v>
      </c>
      <c r="D658" s="25">
        <f t="shared" si="2"/>
        <v>39.3092628</v>
      </c>
      <c r="E658" s="25">
        <f t="shared" si="3"/>
        <v>943.4223072</v>
      </c>
      <c r="F658" s="25">
        <f t="shared" si="12"/>
        <v>112034.6255</v>
      </c>
      <c r="G658" s="26">
        <v>100.23</v>
      </c>
      <c r="H658" s="28">
        <v>1.983</v>
      </c>
      <c r="I658" s="16">
        <v>6.101</v>
      </c>
      <c r="J658" s="16">
        <f t="shared" si="4"/>
        <v>212.9439658</v>
      </c>
      <c r="K658" s="25">
        <f t="shared" si="11"/>
        <v>18502.36702</v>
      </c>
      <c r="L658" s="25">
        <f t="shared" si="6"/>
        <v>7.64839147</v>
      </c>
      <c r="M658" s="25">
        <f t="shared" si="7"/>
        <v>4430.378215</v>
      </c>
      <c r="N658" s="25">
        <f t="shared" si="9"/>
        <v>4635683.732</v>
      </c>
      <c r="O658" s="25"/>
    </row>
    <row r="659" ht="15.75" customHeight="1">
      <c r="A659" s="69">
        <v>43023.0</v>
      </c>
      <c r="B659" s="34">
        <v>260.000878</v>
      </c>
      <c r="C659" s="28">
        <f t="shared" si="1"/>
        <v>0.15</v>
      </c>
      <c r="D659" s="25">
        <f t="shared" si="2"/>
        <v>39.0001317</v>
      </c>
      <c r="E659" s="25">
        <f t="shared" si="3"/>
        <v>936.0031608</v>
      </c>
      <c r="F659" s="25">
        <f t="shared" si="12"/>
        <v>112970.6287</v>
      </c>
      <c r="G659" s="26">
        <v>94.87</v>
      </c>
      <c r="H659" s="28">
        <v>2.0</v>
      </c>
      <c r="I659" s="16">
        <v>6.0926</v>
      </c>
      <c r="J659" s="16">
        <f t="shared" si="4"/>
        <v>213.3743213</v>
      </c>
      <c r="K659" s="25">
        <f t="shared" si="11"/>
        <v>17340.14886</v>
      </c>
      <c r="L659" s="25">
        <f t="shared" si="6"/>
        <v>8.096843646</v>
      </c>
      <c r="M659" s="25">
        <f t="shared" si="7"/>
        <v>4386.672</v>
      </c>
      <c r="N659" s="25">
        <f t="shared" si="9"/>
        <v>4640070.404</v>
      </c>
      <c r="O659" s="25"/>
    </row>
    <row r="660" ht="15.75" customHeight="1">
      <c r="A660" s="69">
        <v>43024.0</v>
      </c>
      <c r="B660" s="34">
        <v>262.267604</v>
      </c>
      <c r="C660" s="28">
        <f t="shared" si="1"/>
        <v>0.15</v>
      </c>
      <c r="D660" s="25">
        <f t="shared" si="2"/>
        <v>39.3401406</v>
      </c>
      <c r="E660" s="25">
        <f t="shared" si="3"/>
        <v>944.1633744</v>
      </c>
      <c r="F660" s="25">
        <f t="shared" si="12"/>
        <v>113914.7921</v>
      </c>
      <c r="G660" s="26">
        <v>95.9</v>
      </c>
      <c r="H660" s="28">
        <v>1.994</v>
      </c>
      <c r="I660" s="16">
        <v>6.0843</v>
      </c>
      <c r="J660" s="16">
        <f t="shared" si="4"/>
        <v>214.8815814</v>
      </c>
      <c r="K660" s="25">
        <f t="shared" si="11"/>
        <v>17557.20271</v>
      </c>
      <c r="L660" s="25">
        <f t="shared" si="6"/>
        <v>8.066461868</v>
      </c>
      <c r="M660" s="25">
        <f t="shared" si="7"/>
        <v>4393.877633</v>
      </c>
      <c r="N660" s="25">
        <f t="shared" si="9"/>
        <v>4644464.281</v>
      </c>
      <c r="O660" s="25"/>
    </row>
    <row r="661" ht="15.75" customHeight="1">
      <c r="A661" s="69">
        <v>43025.0</v>
      </c>
      <c r="B661" s="34">
        <v>254.337031</v>
      </c>
      <c r="C661" s="28">
        <f t="shared" si="1"/>
        <v>0.15</v>
      </c>
      <c r="D661" s="25">
        <f t="shared" si="2"/>
        <v>38.15055465</v>
      </c>
      <c r="E661" s="25">
        <f t="shared" si="3"/>
        <v>915.6133116</v>
      </c>
      <c r="F661" s="25">
        <f t="shared" si="12"/>
        <v>114830.4054</v>
      </c>
      <c r="G661" s="26">
        <v>91.28</v>
      </c>
      <c r="H661" s="28">
        <v>2.02</v>
      </c>
      <c r="I661" s="16">
        <v>6.0759</v>
      </c>
      <c r="J661" s="16">
        <f t="shared" si="4"/>
        <v>211.3928811</v>
      </c>
      <c r="K661" s="25">
        <f t="shared" si="11"/>
        <v>16473.50947</v>
      </c>
      <c r="L661" s="25">
        <f t="shared" si="6"/>
        <v>8.337142552</v>
      </c>
      <c r="M661" s="25">
        <f t="shared" si="7"/>
        <v>4331.334653</v>
      </c>
      <c r="N661" s="25">
        <f t="shared" si="9"/>
        <v>4648795.616</v>
      </c>
      <c r="O661" s="25"/>
    </row>
    <row r="662" ht="15.75" customHeight="1">
      <c r="A662" s="69">
        <v>43026.0</v>
      </c>
      <c r="B662" s="34">
        <v>254.590129</v>
      </c>
      <c r="C662" s="28">
        <f t="shared" si="1"/>
        <v>0.15</v>
      </c>
      <c r="D662" s="25">
        <f t="shared" si="2"/>
        <v>38.18851935</v>
      </c>
      <c r="E662" s="25">
        <f t="shared" si="3"/>
        <v>916.5244644</v>
      </c>
      <c r="F662" s="25">
        <f t="shared" si="12"/>
        <v>115746.9298</v>
      </c>
      <c r="G662" s="26">
        <v>89.54</v>
      </c>
      <c r="H662" s="28">
        <v>2.037</v>
      </c>
      <c r="I662" s="16">
        <v>6.0676</v>
      </c>
      <c r="J662" s="16">
        <f t="shared" si="4"/>
        <v>213.6759562</v>
      </c>
      <c r="K662" s="25">
        <f t="shared" si="11"/>
        <v>16002.73649</v>
      </c>
      <c r="L662" s="25">
        <f t="shared" si="6"/>
        <v>8.590947536</v>
      </c>
      <c r="M662" s="25">
        <f t="shared" si="7"/>
        <v>4289.319588</v>
      </c>
      <c r="N662" s="25">
        <f t="shared" si="9"/>
        <v>4653084.935</v>
      </c>
      <c r="O662" s="25"/>
    </row>
    <row r="663" ht="15.75" customHeight="1">
      <c r="A663" s="69">
        <v>43027.0</v>
      </c>
      <c r="B663" s="34">
        <v>236.630713</v>
      </c>
      <c r="C663" s="28">
        <f t="shared" si="1"/>
        <v>0.15</v>
      </c>
      <c r="D663" s="25">
        <f t="shared" si="2"/>
        <v>35.49460695</v>
      </c>
      <c r="E663" s="25">
        <f t="shared" si="3"/>
        <v>851.8705668</v>
      </c>
      <c r="F663" s="25">
        <f t="shared" si="12"/>
        <v>116598.8004</v>
      </c>
      <c r="G663" s="26">
        <v>88.62</v>
      </c>
      <c r="H663" s="28">
        <v>2.096</v>
      </c>
      <c r="I663" s="16">
        <v>6.0592</v>
      </c>
      <c r="J663" s="16">
        <f t="shared" si="4"/>
        <v>204.6383906</v>
      </c>
      <c r="K663" s="25">
        <f t="shared" si="11"/>
        <v>15371.17282</v>
      </c>
      <c r="L663" s="25">
        <f t="shared" si="6"/>
        <v>8.313001648</v>
      </c>
      <c r="M663" s="25">
        <f t="shared" si="7"/>
        <v>4162.80916</v>
      </c>
      <c r="N663" s="25">
        <f t="shared" si="9"/>
        <v>4657247.745</v>
      </c>
      <c r="O663" s="25"/>
    </row>
    <row r="664" ht="15.75" customHeight="1">
      <c r="A664" s="69">
        <v>43028.0</v>
      </c>
      <c r="B664" s="34">
        <v>245.154367</v>
      </c>
      <c r="C664" s="28">
        <f t="shared" si="1"/>
        <v>0.15</v>
      </c>
      <c r="D664" s="25">
        <f t="shared" si="2"/>
        <v>36.77315505</v>
      </c>
      <c r="E664" s="25">
        <f t="shared" si="3"/>
        <v>882.5557212</v>
      </c>
      <c r="F664" s="25">
        <f t="shared" si="12"/>
        <v>117481.3561</v>
      </c>
      <c r="G664" s="26">
        <v>90.54</v>
      </c>
      <c r="H664" s="28">
        <v>2.003</v>
      </c>
      <c r="I664" s="16">
        <v>6.0509</v>
      </c>
      <c r="J664" s="16">
        <f t="shared" si="4"/>
        <v>202.8806447</v>
      </c>
      <c r="K664" s="25">
        <f t="shared" si="11"/>
        <v>16410.83832</v>
      </c>
      <c r="L664" s="25">
        <f t="shared" si="6"/>
        <v>8.066824837</v>
      </c>
      <c r="M664" s="25">
        <f t="shared" si="7"/>
        <v>4350.122816</v>
      </c>
      <c r="N664" s="25">
        <f t="shared" si="9"/>
        <v>4661597.867</v>
      </c>
      <c r="O664" s="25"/>
    </row>
    <row r="665" ht="15.75" customHeight="1">
      <c r="A665" s="69">
        <v>43029.0</v>
      </c>
      <c r="B665" s="34">
        <v>242.985405</v>
      </c>
      <c r="C665" s="28">
        <f t="shared" si="1"/>
        <v>0.15</v>
      </c>
      <c r="D665" s="25">
        <f t="shared" si="2"/>
        <v>36.44781075</v>
      </c>
      <c r="E665" s="25">
        <f t="shared" si="3"/>
        <v>874.747458</v>
      </c>
      <c r="F665" s="25">
        <f t="shared" si="12"/>
        <v>118356.1036</v>
      </c>
      <c r="G665" s="26">
        <v>88.12</v>
      </c>
      <c r="H665" s="28">
        <v>1.967</v>
      </c>
      <c r="I665" s="16">
        <v>6.0426</v>
      </c>
      <c r="J665" s="16">
        <f t="shared" si="4"/>
        <v>197.7428142</v>
      </c>
      <c r="K665" s="25">
        <f t="shared" si="11"/>
        <v>16242.21389</v>
      </c>
      <c r="L665" s="25">
        <f t="shared" si="6"/>
        <v>8.078462677</v>
      </c>
      <c r="M665" s="25">
        <f t="shared" si="7"/>
        <v>4423.66243</v>
      </c>
      <c r="N665" s="25">
        <f t="shared" si="9"/>
        <v>4666021.53</v>
      </c>
      <c r="O665" s="25"/>
    </row>
    <row r="666" ht="15.75" customHeight="1">
      <c r="A666" s="69">
        <v>43030.0</v>
      </c>
      <c r="B666" s="34">
        <v>248.98201</v>
      </c>
      <c r="C666" s="28">
        <f t="shared" si="1"/>
        <v>0.15</v>
      </c>
      <c r="D666" s="25">
        <f t="shared" si="2"/>
        <v>37.3473015</v>
      </c>
      <c r="E666" s="25">
        <f t="shared" si="3"/>
        <v>896.335236</v>
      </c>
      <c r="F666" s="25">
        <f t="shared" si="12"/>
        <v>119252.4388</v>
      </c>
      <c r="G666" s="26">
        <v>86.58</v>
      </c>
      <c r="H666" s="28">
        <v>1.981</v>
      </c>
      <c r="I666" s="16">
        <v>6.0343</v>
      </c>
      <c r="J666" s="16">
        <f t="shared" si="4"/>
        <v>204.3457244</v>
      </c>
      <c r="K666" s="25">
        <f t="shared" si="11"/>
        <v>15823.81708</v>
      </c>
      <c r="L666" s="25">
        <f t="shared" si="6"/>
        <v>8.496703716</v>
      </c>
      <c r="M666" s="25">
        <f t="shared" si="7"/>
        <v>4386.366482</v>
      </c>
      <c r="N666" s="25">
        <f t="shared" si="9"/>
        <v>4670407.896</v>
      </c>
      <c r="O666" s="25"/>
    </row>
    <row r="667" ht="15.75" customHeight="1">
      <c r="A667" s="69">
        <v>43031.0</v>
      </c>
      <c r="B667" s="34">
        <v>247.55331</v>
      </c>
      <c r="C667" s="28">
        <f t="shared" si="1"/>
        <v>0.15</v>
      </c>
      <c r="D667" s="25">
        <f t="shared" si="2"/>
        <v>37.1329965</v>
      </c>
      <c r="E667" s="25">
        <f t="shared" si="3"/>
        <v>891.191916</v>
      </c>
      <c r="F667" s="25">
        <f t="shared" si="12"/>
        <v>120143.6307</v>
      </c>
      <c r="G667" s="26">
        <v>85.21</v>
      </c>
      <c r="H667" s="28">
        <v>1.97</v>
      </c>
      <c r="I667" s="16">
        <v>6.026</v>
      </c>
      <c r="J667" s="16">
        <f t="shared" si="4"/>
        <v>202.3232744</v>
      </c>
      <c r="K667" s="25">
        <f t="shared" si="11"/>
        <v>15638.8465</v>
      </c>
      <c r="L667" s="25">
        <f t="shared" si="6"/>
        <v>8.54786748</v>
      </c>
      <c r="M667" s="25">
        <f t="shared" si="7"/>
        <v>4404.791878</v>
      </c>
      <c r="N667" s="25">
        <f t="shared" si="9"/>
        <v>4674812.688</v>
      </c>
      <c r="O667" s="25"/>
    </row>
    <row r="668" ht="15.75" customHeight="1">
      <c r="A668" s="69">
        <v>43032.0</v>
      </c>
      <c r="B668" s="34">
        <v>252.469951</v>
      </c>
      <c r="C668" s="28">
        <f t="shared" si="1"/>
        <v>0.15</v>
      </c>
      <c r="D668" s="25">
        <f t="shared" si="2"/>
        <v>37.87049265</v>
      </c>
      <c r="E668" s="25">
        <f t="shared" si="3"/>
        <v>908.8918236</v>
      </c>
      <c r="F668" s="25">
        <f t="shared" si="12"/>
        <v>121052.5226</v>
      </c>
      <c r="G668" s="26">
        <v>88.4</v>
      </c>
      <c r="H668" s="28">
        <v>1.992</v>
      </c>
      <c r="I668" s="16">
        <v>6.0177</v>
      </c>
      <c r="J668" s="16">
        <f t="shared" si="4"/>
        <v>208.9337049</v>
      </c>
      <c r="K668" s="25">
        <f t="shared" si="11"/>
        <v>16023.03253</v>
      </c>
      <c r="L668" s="25">
        <f t="shared" si="6"/>
        <v>8.508612417</v>
      </c>
      <c r="M668" s="25">
        <f t="shared" si="7"/>
        <v>4350.144578</v>
      </c>
      <c r="N668" s="25">
        <f t="shared" si="9"/>
        <v>4679162.833</v>
      </c>
      <c r="O668" s="25"/>
    </row>
    <row r="669" ht="15.75" customHeight="1">
      <c r="A669" s="69">
        <v>43033.0</v>
      </c>
      <c r="B669" s="34">
        <v>261.222444</v>
      </c>
      <c r="C669" s="28">
        <f t="shared" si="1"/>
        <v>0.15</v>
      </c>
      <c r="D669" s="25">
        <f t="shared" si="2"/>
        <v>39.1833666</v>
      </c>
      <c r="E669" s="25">
        <f t="shared" si="3"/>
        <v>940.4007984</v>
      </c>
      <c r="F669" s="25">
        <f t="shared" si="12"/>
        <v>121992.9234</v>
      </c>
      <c r="G669" s="26">
        <v>88.13</v>
      </c>
      <c r="H669" s="28">
        <v>2.003</v>
      </c>
      <c r="I669" s="16">
        <v>6.0095</v>
      </c>
      <c r="J669" s="16">
        <f t="shared" si="4"/>
        <v>217.6672582</v>
      </c>
      <c r="K669" s="25">
        <f t="shared" si="11"/>
        <v>15864.71997</v>
      </c>
      <c r="L669" s="25">
        <f t="shared" si="6"/>
        <v>8.891434581</v>
      </c>
      <c r="M669" s="25">
        <f t="shared" si="7"/>
        <v>4320.359461</v>
      </c>
      <c r="N669" s="25">
        <f t="shared" si="9"/>
        <v>4683483.192</v>
      </c>
      <c r="O669" s="25"/>
    </row>
    <row r="670" ht="15.75" customHeight="1">
      <c r="A670" s="69">
        <v>43034.0</v>
      </c>
      <c r="B670" s="34">
        <v>272.323868</v>
      </c>
      <c r="C670" s="28">
        <f t="shared" si="1"/>
        <v>0.15</v>
      </c>
      <c r="D670" s="25">
        <f t="shared" si="2"/>
        <v>40.8485802</v>
      </c>
      <c r="E670" s="25">
        <f t="shared" si="3"/>
        <v>980.3659248</v>
      </c>
      <c r="F670" s="25">
        <f t="shared" si="12"/>
        <v>122973.2893</v>
      </c>
      <c r="G670" s="26">
        <v>88.58</v>
      </c>
      <c r="H670" s="28">
        <v>1.954</v>
      </c>
      <c r="I670" s="16">
        <v>6.0012</v>
      </c>
      <c r="J670" s="16">
        <f t="shared" si="4"/>
        <v>221.6726813</v>
      </c>
      <c r="K670" s="25">
        <f t="shared" si="11"/>
        <v>16323.0183</v>
      </c>
      <c r="L670" s="25">
        <f t="shared" si="6"/>
        <v>9.009050043</v>
      </c>
      <c r="M670" s="25">
        <f t="shared" si="7"/>
        <v>4422.583419</v>
      </c>
      <c r="N670" s="25">
        <f t="shared" si="9"/>
        <v>4687905.776</v>
      </c>
      <c r="O670" s="25"/>
    </row>
    <row r="671" ht="15.75" customHeight="1">
      <c r="A671" s="69">
        <v>43035.0</v>
      </c>
      <c r="B671" s="34"/>
      <c r="C671" s="28">
        <f t="shared" si="1"/>
        <v>0.15</v>
      </c>
      <c r="D671" s="25">
        <f t="shared" si="2"/>
        <v>0</v>
      </c>
      <c r="E671" s="25">
        <f t="shared" si="3"/>
        <v>0</v>
      </c>
      <c r="F671" s="25">
        <f t="shared" si="12"/>
        <v>122973.2893</v>
      </c>
      <c r="G671" s="26">
        <v>86.75</v>
      </c>
      <c r="H671" s="28"/>
      <c r="I671" s="16">
        <v>5.993</v>
      </c>
      <c r="J671" s="16">
        <f t="shared" si="4"/>
        <v>0</v>
      </c>
      <c r="K671" s="25" t="str">
        <f t="shared" si="11"/>
        <v/>
      </c>
      <c r="L671" s="25" t="str">
        <f t="shared" si="6"/>
        <v/>
      </c>
      <c r="M671" s="25"/>
      <c r="N671" s="25">
        <f t="shared" si="9"/>
        <v>4687905.776</v>
      </c>
      <c r="O671" s="25"/>
    </row>
    <row r="672" ht="15.75" customHeight="1">
      <c r="A672" s="69">
        <v>43036.0</v>
      </c>
      <c r="B672" s="34"/>
      <c r="C672" s="28">
        <f t="shared" si="1"/>
        <v>0.15</v>
      </c>
      <c r="D672" s="25">
        <f t="shared" si="2"/>
        <v>0</v>
      </c>
      <c r="E672" s="25">
        <f t="shared" si="3"/>
        <v>0</v>
      </c>
      <c r="F672" s="25">
        <f t="shared" si="12"/>
        <v>122973.2893</v>
      </c>
      <c r="G672" s="26">
        <v>86.31</v>
      </c>
      <c r="H672" s="28"/>
      <c r="I672" s="16">
        <v>5.9847</v>
      </c>
      <c r="J672" s="16">
        <f t="shared" si="4"/>
        <v>0</v>
      </c>
      <c r="K672" s="25" t="str">
        <f t="shared" si="11"/>
        <v/>
      </c>
      <c r="L672" s="25" t="str">
        <f t="shared" si="6"/>
        <v/>
      </c>
      <c r="M672" s="25"/>
      <c r="N672" s="25">
        <f t="shared" si="9"/>
        <v>4687905.776</v>
      </c>
      <c r="O672" s="25"/>
    </row>
    <row r="673" ht="15.75" customHeight="1">
      <c r="A673" s="69">
        <v>43037.0</v>
      </c>
      <c r="B673" s="34"/>
      <c r="C673" s="28">
        <f t="shared" si="1"/>
        <v>0.15</v>
      </c>
      <c r="D673" s="25">
        <f t="shared" si="2"/>
        <v>0</v>
      </c>
      <c r="E673" s="25">
        <f t="shared" si="3"/>
        <v>0</v>
      </c>
      <c r="F673" s="25">
        <f t="shared" si="12"/>
        <v>122973.2893</v>
      </c>
      <c r="G673" s="26">
        <v>88.65</v>
      </c>
      <c r="H673" s="28"/>
      <c r="I673" s="16">
        <v>5.9765</v>
      </c>
      <c r="J673" s="16">
        <f t="shared" si="4"/>
        <v>0</v>
      </c>
      <c r="K673" s="25" t="str">
        <f t="shared" si="11"/>
        <v/>
      </c>
      <c r="L673" s="25" t="str">
        <f t="shared" si="6"/>
        <v/>
      </c>
      <c r="M673" s="25"/>
      <c r="N673" s="25">
        <f t="shared" si="9"/>
        <v>4687905.776</v>
      </c>
      <c r="O673" s="25"/>
    </row>
    <row r="674" ht="15.75" customHeight="1">
      <c r="A674" s="69">
        <v>43038.0</v>
      </c>
      <c r="B674" s="34"/>
      <c r="C674" s="28">
        <f t="shared" si="1"/>
        <v>0.15</v>
      </c>
      <c r="D674" s="25">
        <f t="shared" si="2"/>
        <v>0</v>
      </c>
      <c r="E674" s="25">
        <f t="shared" si="3"/>
        <v>0</v>
      </c>
      <c r="F674" s="25">
        <f t="shared" si="12"/>
        <v>122973.2893</v>
      </c>
      <c r="G674" s="26">
        <v>88.84</v>
      </c>
      <c r="H674" s="28"/>
      <c r="I674" s="16">
        <v>5.9683</v>
      </c>
      <c r="J674" s="16">
        <f t="shared" si="4"/>
        <v>0</v>
      </c>
      <c r="K674" s="25" t="str">
        <f t="shared" si="11"/>
        <v/>
      </c>
      <c r="L674" s="25" t="str">
        <f t="shared" si="6"/>
        <v/>
      </c>
      <c r="M674" s="25"/>
      <c r="N674" s="25">
        <f t="shared" si="9"/>
        <v>4687905.776</v>
      </c>
      <c r="O674" s="25"/>
    </row>
    <row r="675" ht="15.75" customHeight="1">
      <c r="A675" s="69">
        <v>43039.0</v>
      </c>
      <c r="B675" s="34"/>
      <c r="C675" s="28">
        <f t="shared" si="1"/>
        <v>0.15</v>
      </c>
      <c r="D675" s="25">
        <f t="shared" si="2"/>
        <v>0</v>
      </c>
      <c r="E675" s="25">
        <f t="shared" si="3"/>
        <v>0</v>
      </c>
      <c r="F675" s="25">
        <f t="shared" si="12"/>
        <v>122973.2893</v>
      </c>
      <c r="G675" s="26">
        <v>87.65</v>
      </c>
      <c r="H675" s="28"/>
      <c r="I675" s="16">
        <v>5.9601</v>
      </c>
      <c r="J675" s="16">
        <f t="shared" si="4"/>
        <v>0</v>
      </c>
      <c r="K675" s="25" t="str">
        <f t="shared" si="11"/>
        <v/>
      </c>
      <c r="L675" s="25" t="str">
        <f t="shared" si="6"/>
        <v/>
      </c>
      <c r="M675" s="25"/>
      <c r="N675" s="25">
        <f t="shared" si="9"/>
        <v>4687905.776</v>
      </c>
      <c r="O675" s="25"/>
    </row>
    <row r="676" ht="15.75" customHeight="1">
      <c r="A676" s="69">
        <v>43040.0</v>
      </c>
      <c r="B676" s="34">
        <v>255.263316</v>
      </c>
      <c r="C676" s="28">
        <f t="shared" si="1"/>
        <v>0.15</v>
      </c>
      <c r="D676" s="25">
        <f t="shared" si="2"/>
        <v>38.2894974</v>
      </c>
      <c r="E676" s="25">
        <f t="shared" si="3"/>
        <v>918.9479376</v>
      </c>
      <c r="F676" s="25">
        <f t="shared" si="12"/>
        <v>123892.2372</v>
      </c>
      <c r="G676" s="26">
        <v>85.72</v>
      </c>
      <c r="H676" s="28">
        <v>1.978</v>
      </c>
      <c r="I676" s="16">
        <v>5.9519</v>
      </c>
      <c r="J676" s="16">
        <f t="shared" si="4"/>
        <v>212.0796884</v>
      </c>
      <c r="K676" s="25">
        <f t="shared" si="11"/>
        <v>15476.14362</v>
      </c>
      <c r="L676" s="25">
        <f t="shared" si="6"/>
        <v>8.906753131</v>
      </c>
      <c r="M676" s="25">
        <f t="shared" ref="M676:M917" si="13">24*60/H676*I676</f>
        <v>4333.031345</v>
      </c>
      <c r="N676" s="25">
        <f t="shared" si="9"/>
        <v>4692238.807</v>
      </c>
      <c r="O676" s="25"/>
    </row>
    <row r="677" ht="15.75" customHeight="1">
      <c r="A677" s="69">
        <v>43041.0</v>
      </c>
      <c r="B677" s="34">
        <v>226.78413</v>
      </c>
      <c r="C677" s="28">
        <f t="shared" si="1"/>
        <v>0.15</v>
      </c>
      <c r="D677" s="25">
        <f t="shared" si="2"/>
        <v>34.0176195</v>
      </c>
      <c r="E677" s="25">
        <f t="shared" si="3"/>
        <v>816.422868</v>
      </c>
      <c r="F677" s="25">
        <f t="shared" si="12"/>
        <v>124708.6601</v>
      </c>
      <c r="G677" s="26">
        <v>83.76</v>
      </c>
      <c r="H677" s="28">
        <v>2.124</v>
      </c>
      <c r="I677" s="16">
        <v>5.9438</v>
      </c>
      <c r="J677" s="16">
        <f t="shared" si="4"/>
        <v>202.6016572</v>
      </c>
      <c r="K677" s="25">
        <f t="shared" si="11"/>
        <v>14063.63525</v>
      </c>
      <c r="L677" s="25">
        <f t="shared" si="6"/>
        <v>8.707807618</v>
      </c>
      <c r="M677" s="25">
        <f t="shared" si="13"/>
        <v>4029.694915</v>
      </c>
      <c r="N677" s="25">
        <f t="shared" si="9"/>
        <v>4696268.502</v>
      </c>
      <c r="O677" s="25"/>
    </row>
    <row r="678" ht="15.75" customHeight="1">
      <c r="A678" s="69">
        <v>43042.0</v>
      </c>
      <c r="B678" s="34">
        <v>228.525433</v>
      </c>
      <c r="C678" s="28">
        <f t="shared" si="1"/>
        <v>0.15</v>
      </c>
      <c r="D678" s="25">
        <f t="shared" si="2"/>
        <v>34.27881495</v>
      </c>
      <c r="E678" s="25">
        <f t="shared" si="3"/>
        <v>822.6915588</v>
      </c>
      <c r="F678" s="25">
        <f t="shared" si="12"/>
        <v>125531.3517</v>
      </c>
      <c r="G678" s="26">
        <v>87.99</v>
      </c>
      <c r="H678" s="28">
        <v>1.973</v>
      </c>
      <c r="I678" s="16">
        <v>5.9356</v>
      </c>
      <c r="J678" s="16">
        <f t="shared" si="4"/>
        <v>189.9052662</v>
      </c>
      <c r="K678" s="25">
        <f t="shared" si="11"/>
        <v>15882.61867</v>
      </c>
      <c r="L678" s="25">
        <f t="shared" si="6"/>
        <v>7.769734725</v>
      </c>
      <c r="M678" s="25">
        <f t="shared" si="13"/>
        <v>4332.11556</v>
      </c>
      <c r="N678" s="25">
        <f t="shared" si="9"/>
        <v>4700600.617</v>
      </c>
      <c r="O678" s="25"/>
    </row>
    <row r="679" ht="15.75" customHeight="1">
      <c r="A679" s="69">
        <v>43043.0</v>
      </c>
      <c r="B679" s="34">
        <v>210.716371</v>
      </c>
      <c r="C679" s="28">
        <f t="shared" si="1"/>
        <v>0.15</v>
      </c>
      <c r="D679" s="25">
        <f t="shared" si="2"/>
        <v>31.60745565</v>
      </c>
      <c r="E679" s="25">
        <f t="shared" si="3"/>
        <v>758.5789356</v>
      </c>
      <c r="F679" s="25">
        <f t="shared" si="12"/>
        <v>126289.9306</v>
      </c>
      <c r="G679" s="26">
        <v>87.3</v>
      </c>
      <c r="H679" s="28">
        <v>2.093</v>
      </c>
      <c r="I679" s="16">
        <v>5.9274</v>
      </c>
      <c r="J679" s="16">
        <f t="shared" si="4"/>
        <v>186.0129924</v>
      </c>
      <c r="K679" s="25">
        <f t="shared" si="11"/>
        <v>14834.07606</v>
      </c>
      <c r="L679" s="25">
        <f t="shared" si="6"/>
        <v>7.670638863</v>
      </c>
      <c r="M679" s="25">
        <f t="shared" si="13"/>
        <v>4078.096512</v>
      </c>
      <c r="N679" s="25">
        <f t="shared" si="9"/>
        <v>4704678.714</v>
      </c>
      <c r="O679" s="25"/>
    </row>
    <row r="680" ht="15.75" customHeight="1">
      <c r="A680" s="69">
        <v>43044.0</v>
      </c>
      <c r="B680" s="34">
        <v>223.031868</v>
      </c>
      <c r="C680" s="28">
        <f t="shared" si="1"/>
        <v>0.15</v>
      </c>
      <c r="D680" s="25">
        <f t="shared" si="2"/>
        <v>33.4547802</v>
      </c>
      <c r="E680" s="25">
        <f t="shared" si="3"/>
        <v>802.9147248</v>
      </c>
      <c r="F680" s="25">
        <f t="shared" si="12"/>
        <v>127092.8453</v>
      </c>
      <c r="G680" s="26">
        <v>86.35</v>
      </c>
      <c r="H680" s="28">
        <v>1.93</v>
      </c>
      <c r="I680" s="16">
        <v>5.9193</v>
      </c>
      <c r="J680" s="16">
        <f t="shared" si="4"/>
        <v>181.8000039</v>
      </c>
      <c r="K680" s="25">
        <f t="shared" si="11"/>
        <v>15890.10016</v>
      </c>
      <c r="L680" s="25">
        <f t="shared" si="6"/>
        <v>7.579386382</v>
      </c>
      <c r="M680" s="25">
        <f t="shared" si="13"/>
        <v>4416.472539</v>
      </c>
      <c r="N680" s="25">
        <f t="shared" si="9"/>
        <v>4709095.187</v>
      </c>
      <c r="O680" s="25"/>
    </row>
    <row r="681" ht="15.75" customHeight="1">
      <c r="A681" s="69">
        <v>43045.0</v>
      </c>
      <c r="B681" s="34">
        <v>242.917152</v>
      </c>
      <c r="C681" s="28">
        <f t="shared" si="1"/>
        <v>0.15</v>
      </c>
      <c r="D681" s="25">
        <f t="shared" si="2"/>
        <v>36.4375728</v>
      </c>
      <c r="E681" s="25">
        <f t="shared" si="3"/>
        <v>874.5017472</v>
      </c>
      <c r="F681" s="25">
        <f t="shared" si="12"/>
        <v>127967.3471</v>
      </c>
      <c r="G681" s="26">
        <v>102.92</v>
      </c>
      <c r="H681" s="28">
        <v>1.933</v>
      </c>
      <c r="I681" s="16">
        <v>5.9112</v>
      </c>
      <c r="J681" s="16">
        <f t="shared" si="4"/>
        <v>198.5886346</v>
      </c>
      <c r="K681" s="25">
        <f t="shared" si="11"/>
        <v>18884.03634</v>
      </c>
      <c r="L681" s="25">
        <f t="shared" si="6"/>
        <v>6.946357216</v>
      </c>
      <c r="M681" s="25">
        <f t="shared" si="13"/>
        <v>4403.584066</v>
      </c>
      <c r="N681" s="25">
        <f t="shared" si="9"/>
        <v>4713498.771</v>
      </c>
      <c r="O681" s="25"/>
    </row>
    <row r="682" ht="15.75" customHeight="1">
      <c r="A682" s="69">
        <v>43046.0</v>
      </c>
      <c r="B682" s="34">
        <v>209.894909</v>
      </c>
      <c r="C682" s="28">
        <f t="shared" si="1"/>
        <v>0.15</v>
      </c>
      <c r="D682" s="25">
        <f t="shared" si="2"/>
        <v>31.48423635</v>
      </c>
      <c r="E682" s="25">
        <f t="shared" si="3"/>
        <v>755.6216724</v>
      </c>
      <c r="F682" s="25">
        <f t="shared" si="12"/>
        <v>128722.9687</v>
      </c>
      <c r="G682" s="26">
        <v>99.76</v>
      </c>
      <c r="H682" s="28">
        <v>2.133</v>
      </c>
      <c r="I682" s="16">
        <v>5.9031</v>
      </c>
      <c r="J682" s="16">
        <f t="shared" si="4"/>
        <v>189.6062412</v>
      </c>
      <c r="K682" s="25">
        <f t="shared" si="11"/>
        <v>16565.21114</v>
      </c>
      <c r="L682" s="25">
        <f t="shared" si="6"/>
        <v>6.842246073</v>
      </c>
      <c r="M682" s="25">
        <f t="shared" si="13"/>
        <v>3985.21519</v>
      </c>
      <c r="N682" s="25">
        <f t="shared" si="9"/>
        <v>4717483.986</v>
      </c>
      <c r="O682" s="25"/>
    </row>
    <row r="683" ht="15.75" customHeight="1">
      <c r="A683" s="69">
        <v>43047.0</v>
      </c>
      <c r="B683" s="34">
        <v>232.066635</v>
      </c>
      <c r="C683" s="28">
        <f t="shared" si="1"/>
        <v>0.15</v>
      </c>
      <c r="D683" s="25">
        <f t="shared" si="2"/>
        <v>34.80999525</v>
      </c>
      <c r="E683" s="25">
        <f t="shared" si="3"/>
        <v>835.439886</v>
      </c>
      <c r="F683" s="25">
        <f t="shared" si="12"/>
        <v>129558.4086</v>
      </c>
      <c r="G683" s="26">
        <v>113.32</v>
      </c>
      <c r="H683" s="28">
        <v>1.946</v>
      </c>
      <c r="I683" s="16">
        <v>5.895</v>
      </c>
      <c r="J683" s="16">
        <f t="shared" si="4"/>
        <v>191.5189447</v>
      </c>
      <c r="K683" s="25">
        <f t="shared" si="11"/>
        <v>20596.75437</v>
      </c>
      <c r="L683" s="25">
        <f t="shared" si="6"/>
        <v>6.084258746</v>
      </c>
      <c r="M683" s="25">
        <f t="shared" si="13"/>
        <v>4362.178828</v>
      </c>
      <c r="N683" s="25">
        <f t="shared" si="9"/>
        <v>4721846.165</v>
      </c>
      <c r="O683" s="25"/>
    </row>
    <row r="684" ht="15.75" customHeight="1">
      <c r="A684" s="69">
        <v>43048.0</v>
      </c>
      <c r="B684" s="34">
        <v>228.620305</v>
      </c>
      <c r="C684" s="28">
        <f t="shared" si="1"/>
        <v>0.15</v>
      </c>
      <c r="D684" s="25">
        <f t="shared" si="2"/>
        <v>34.29304575</v>
      </c>
      <c r="E684" s="25">
        <f t="shared" si="3"/>
        <v>823.033098</v>
      </c>
      <c r="F684" s="25">
        <f t="shared" si="12"/>
        <v>130381.4417</v>
      </c>
      <c r="G684" s="26">
        <v>120.78</v>
      </c>
      <c r="H684" s="28">
        <v>2.022</v>
      </c>
      <c r="I684" s="16">
        <v>5.8869</v>
      </c>
      <c r="J684" s="16">
        <f t="shared" si="4"/>
        <v>196.3131091</v>
      </c>
      <c r="K684" s="25">
        <f t="shared" si="11"/>
        <v>21098.50985</v>
      </c>
      <c r="L684" s="25">
        <f t="shared" si="6"/>
        <v>5.851359436</v>
      </c>
      <c r="M684" s="25">
        <f t="shared" si="13"/>
        <v>4192.451039</v>
      </c>
      <c r="N684" s="25">
        <f t="shared" si="9"/>
        <v>4726038.616</v>
      </c>
      <c r="O684" s="25"/>
    </row>
    <row r="685" ht="15.75" customHeight="1">
      <c r="A685" s="69">
        <v>43049.0</v>
      </c>
      <c r="B685" s="34">
        <v>246.682839</v>
      </c>
      <c r="C685" s="28">
        <f t="shared" si="1"/>
        <v>0.15</v>
      </c>
      <c r="D685" s="25">
        <f t="shared" si="2"/>
        <v>37.00242585</v>
      </c>
      <c r="E685" s="25">
        <f t="shared" si="3"/>
        <v>888.0582204</v>
      </c>
      <c r="F685" s="25">
        <f t="shared" si="12"/>
        <v>131269.4999</v>
      </c>
      <c r="G685" s="26">
        <v>105.59</v>
      </c>
      <c r="H685" s="28">
        <v>1.882</v>
      </c>
      <c r="I685" s="16">
        <v>5.8788</v>
      </c>
      <c r="J685" s="16">
        <f t="shared" si="4"/>
        <v>197.4285156</v>
      </c>
      <c r="K685" s="25">
        <f t="shared" si="11"/>
        <v>19789.87753</v>
      </c>
      <c r="L685" s="25">
        <f t="shared" si="6"/>
        <v>6.731154997</v>
      </c>
      <c r="M685" s="25">
        <f t="shared" si="13"/>
        <v>4498.125399</v>
      </c>
      <c r="N685" s="25">
        <f t="shared" si="9"/>
        <v>4730536.741</v>
      </c>
      <c r="O685" s="25"/>
    </row>
    <row r="686" ht="15.75" customHeight="1">
      <c r="A686" s="69">
        <v>43050.0</v>
      </c>
      <c r="B686" s="34">
        <v>232.433357</v>
      </c>
      <c r="C686" s="28">
        <f t="shared" si="1"/>
        <v>0.15</v>
      </c>
      <c r="D686" s="25">
        <f t="shared" si="2"/>
        <v>34.86500355</v>
      </c>
      <c r="E686" s="25">
        <f t="shared" si="3"/>
        <v>836.7600852</v>
      </c>
      <c r="F686" s="25">
        <f t="shared" si="12"/>
        <v>132106.26</v>
      </c>
      <c r="G686" s="26">
        <v>119.62</v>
      </c>
      <c r="H686" s="28">
        <v>2.111</v>
      </c>
      <c r="I686" s="16">
        <v>5.8707</v>
      </c>
      <c r="J686" s="16">
        <f t="shared" si="4"/>
        <v>208.9473217</v>
      </c>
      <c r="K686" s="25">
        <f t="shared" si="11"/>
        <v>19959.8238</v>
      </c>
      <c r="L686" s="25">
        <f t="shared" si="6"/>
        <v>6.288332705</v>
      </c>
      <c r="M686" s="25">
        <f t="shared" si="13"/>
        <v>4004.646139</v>
      </c>
      <c r="N686" s="25">
        <f t="shared" si="9"/>
        <v>4734541.387</v>
      </c>
      <c r="O686" s="25"/>
    </row>
    <row r="687" ht="15.75" customHeight="1">
      <c r="A687" s="69">
        <v>43051.0</v>
      </c>
      <c r="B687" s="34">
        <v>257.792178</v>
      </c>
      <c r="C687" s="28">
        <f t="shared" si="1"/>
        <v>0.15</v>
      </c>
      <c r="D687" s="25">
        <f t="shared" si="2"/>
        <v>38.6688267</v>
      </c>
      <c r="E687" s="25">
        <f t="shared" si="3"/>
        <v>928.0518408</v>
      </c>
      <c r="F687" s="25">
        <f t="shared" si="12"/>
        <v>133034.3119</v>
      </c>
      <c r="G687" s="26">
        <v>123.86</v>
      </c>
      <c r="H687" s="28">
        <v>1.882</v>
      </c>
      <c r="I687" s="16">
        <v>5.8626</v>
      </c>
      <c r="J687" s="16">
        <f t="shared" si="4"/>
        <v>206.8898096</v>
      </c>
      <c r="K687" s="25">
        <f t="shared" si="11"/>
        <v>23150.10529</v>
      </c>
      <c r="L687" s="25">
        <f t="shared" si="6"/>
        <v>6.013267515</v>
      </c>
      <c r="M687" s="25">
        <f t="shared" si="13"/>
        <v>4485.730074</v>
      </c>
      <c r="N687" s="25">
        <f t="shared" si="9"/>
        <v>4739027.117</v>
      </c>
      <c r="O687" s="25"/>
    </row>
    <row r="688" ht="15.75" customHeight="1">
      <c r="A688" s="69">
        <v>43052.0</v>
      </c>
      <c r="B688" s="34">
        <v>253.444019</v>
      </c>
      <c r="C688" s="28">
        <f t="shared" si="1"/>
        <v>0.15</v>
      </c>
      <c r="D688" s="25">
        <f t="shared" si="2"/>
        <v>38.01660285</v>
      </c>
      <c r="E688" s="25">
        <f t="shared" si="3"/>
        <v>912.3984684</v>
      </c>
      <c r="F688" s="25">
        <f t="shared" si="12"/>
        <v>133946.7103</v>
      </c>
      <c r="G688" s="26">
        <v>123.4</v>
      </c>
      <c r="H688" s="28">
        <v>2.136</v>
      </c>
      <c r="I688" s="16">
        <v>5.8546</v>
      </c>
      <c r="J688" s="16">
        <f t="shared" si="4"/>
        <v>231.167127</v>
      </c>
      <c r="K688" s="25">
        <f t="shared" si="11"/>
        <v>20293.75393</v>
      </c>
      <c r="L688" s="25">
        <f t="shared" si="6"/>
        <v>6.743935632</v>
      </c>
      <c r="M688" s="25">
        <f t="shared" si="13"/>
        <v>3946.921348</v>
      </c>
      <c r="N688" s="25">
        <f t="shared" si="9"/>
        <v>4742974.039</v>
      </c>
      <c r="O688" s="25"/>
    </row>
    <row r="689" ht="15.75" customHeight="1">
      <c r="A689" s="69">
        <v>43053.0</v>
      </c>
      <c r="B689" s="34">
        <v>221.742819</v>
      </c>
      <c r="C689" s="28">
        <f t="shared" si="1"/>
        <v>0.15</v>
      </c>
      <c r="D689" s="25">
        <f t="shared" si="2"/>
        <v>33.26142285</v>
      </c>
      <c r="E689" s="25">
        <f t="shared" si="3"/>
        <v>798.2741484</v>
      </c>
      <c r="F689" s="25">
        <f t="shared" si="12"/>
        <v>134744.9845</v>
      </c>
      <c r="G689" s="26">
        <v>122.35</v>
      </c>
      <c r="H689" s="28">
        <v>2.054</v>
      </c>
      <c r="I689" s="16">
        <v>5.8465</v>
      </c>
      <c r="J689" s="16">
        <f t="shared" si="4"/>
        <v>194.7574404</v>
      </c>
      <c r="K689" s="25">
        <f t="shared" si="11"/>
        <v>20895.40239</v>
      </c>
      <c r="L689" s="25">
        <f t="shared" si="6"/>
        <v>5.730500904</v>
      </c>
      <c r="M689" s="25">
        <f t="shared" si="13"/>
        <v>4098.812074</v>
      </c>
      <c r="N689" s="25">
        <f t="shared" si="9"/>
        <v>4747072.851</v>
      </c>
      <c r="O689" s="25"/>
    </row>
    <row r="690" ht="15.75" customHeight="1">
      <c r="A690" s="69">
        <v>43054.0</v>
      </c>
      <c r="B690" s="34">
        <v>244.225203</v>
      </c>
      <c r="C690" s="28">
        <f t="shared" si="1"/>
        <v>0.15</v>
      </c>
      <c r="D690" s="25">
        <f t="shared" si="2"/>
        <v>36.63378045</v>
      </c>
      <c r="E690" s="25">
        <f t="shared" si="3"/>
        <v>879.2107308</v>
      </c>
      <c r="F690" s="25">
        <f t="shared" si="12"/>
        <v>135624.1952</v>
      </c>
      <c r="G690" s="26">
        <v>121.37</v>
      </c>
      <c r="H690" s="28">
        <v>1.959</v>
      </c>
      <c r="I690" s="16">
        <v>5.8385</v>
      </c>
      <c r="J690" s="16">
        <f t="shared" si="4"/>
        <v>204.8630524</v>
      </c>
      <c r="K690" s="25">
        <f t="shared" si="11"/>
        <v>21703.48377</v>
      </c>
      <c r="L690" s="25">
        <f t="shared" si="6"/>
        <v>6.076517993</v>
      </c>
      <c r="M690" s="25">
        <f t="shared" si="13"/>
        <v>4291.699847</v>
      </c>
      <c r="N690" s="25">
        <f t="shared" si="9"/>
        <v>4751364.551</v>
      </c>
      <c r="O690" s="25"/>
    </row>
    <row r="691" ht="15.75" customHeight="1">
      <c r="A691" s="69">
        <v>43055.0</v>
      </c>
      <c r="B691" s="34">
        <v>250.79404</v>
      </c>
      <c r="C691" s="28">
        <f t="shared" si="1"/>
        <v>0.15</v>
      </c>
      <c r="D691" s="25">
        <f t="shared" si="2"/>
        <v>37.619106</v>
      </c>
      <c r="E691" s="25">
        <f t="shared" si="3"/>
        <v>902.858544</v>
      </c>
      <c r="F691" s="25">
        <f t="shared" si="12"/>
        <v>136527.0538</v>
      </c>
      <c r="G691" s="26">
        <v>120.31</v>
      </c>
      <c r="H691" s="28">
        <v>1.959</v>
      </c>
      <c r="I691" s="16">
        <v>5.8305</v>
      </c>
      <c r="J691" s="16">
        <f t="shared" si="4"/>
        <v>210.6618319</v>
      </c>
      <c r="K691" s="25">
        <f t="shared" si="11"/>
        <v>21484.45498</v>
      </c>
      <c r="L691" s="25">
        <f t="shared" si="6"/>
        <v>6.303570733</v>
      </c>
      <c r="M691" s="25">
        <f t="shared" si="13"/>
        <v>4285.819296</v>
      </c>
      <c r="N691" s="25">
        <f t="shared" si="9"/>
        <v>4755650.37</v>
      </c>
      <c r="O691" s="25"/>
    </row>
    <row r="692" ht="15.75" customHeight="1">
      <c r="A692" s="69">
        <v>43056.0</v>
      </c>
      <c r="B692" s="34">
        <v>247.080672</v>
      </c>
      <c r="C692" s="28">
        <f t="shared" si="1"/>
        <v>0.15</v>
      </c>
      <c r="D692" s="25">
        <f t="shared" si="2"/>
        <v>37.0621008</v>
      </c>
      <c r="E692" s="25">
        <f t="shared" si="3"/>
        <v>889.4904192</v>
      </c>
      <c r="F692" s="25">
        <f t="shared" si="12"/>
        <v>137416.5442</v>
      </c>
      <c r="G692" s="26">
        <v>126.7</v>
      </c>
      <c r="H692" s="28">
        <v>2.057</v>
      </c>
      <c r="I692" s="16">
        <v>5.8225</v>
      </c>
      <c r="J692" s="16">
        <f t="shared" si="4"/>
        <v>218.2245351</v>
      </c>
      <c r="K692" s="25">
        <f t="shared" si="11"/>
        <v>21518.05785</v>
      </c>
      <c r="L692" s="25">
        <f t="shared" si="6"/>
        <v>6.200539277</v>
      </c>
      <c r="M692" s="25">
        <f t="shared" si="13"/>
        <v>4076.033058</v>
      </c>
      <c r="N692" s="25">
        <f t="shared" si="9"/>
        <v>4759726.403</v>
      </c>
      <c r="O692" s="25"/>
    </row>
    <row r="693" ht="15.75" customHeight="1">
      <c r="A693" s="69">
        <v>43057.0</v>
      </c>
      <c r="B693" s="34">
        <v>251.13743</v>
      </c>
      <c r="C693" s="28">
        <f t="shared" si="1"/>
        <v>0.15</v>
      </c>
      <c r="D693" s="25">
        <f t="shared" si="2"/>
        <v>37.6706145</v>
      </c>
      <c r="E693" s="25">
        <f t="shared" si="3"/>
        <v>904.094748</v>
      </c>
      <c r="F693" s="25">
        <f t="shared" si="12"/>
        <v>138320.6389</v>
      </c>
      <c r="G693" s="26">
        <v>130.8</v>
      </c>
      <c r="H693" s="28">
        <v>1.935</v>
      </c>
      <c r="I693" s="16">
        <v>5.8145</v>
      </c>
      <c r="J693" s="16">
        <f t="shared" si="4"/>
        <v>208.9392583</v>
      </c>
      <c r="K693" s="25">
        <f t="shared" si="11"/>
        <v>23582.53023</v>
      </c>
      <c r="L693" s="25">
        <f t="shared" si="6"/>
        <v>5.750621789</v>
      </c>
      <c r="M693" s="25">
        <f t="shared" si="13"/>
        <v>4327.069767</v>
      </c>
      <c r="N693" s="25">
        <f t="shared" si="9"/>
        <v>4764053.473</v>
      </c>
      <c r="O693" s="25"/>
    </row>
    <row r="694" ht="15.75" customHeight="1">
      <c r="A694" s="69">
        <v>43058.0</v>
      </c>
      <c r="B694" s="34">
        <v>250.249628</v>
      </c>
      <c r="C694" s="28">
        <f t="shared" si="1"/>
        <v>0.15</v>
      </c>
      <c r="D694" s="25">
        <f t="shared" si="2"/>
        <v>37.5374442</v>
      </c>
      <c r="E694" s="25">
        <f t="shared" si="3"/>
        <v>900.8986608</v>
      </c>
      <c r="F694" s="25">
        <f t="shared" si="12"/>
        <v>139221.5376</v>
      </c>
      <c r="G694" s="26">
        <v>129.48</v>
      </c>
      <c r="H694" s="28">
        <v>1.962</v>
      </c>
      <c r="I694" s="16">
        <v>5.8065</v>
      </c>
      <c r="J694" s="16">
        <f t="shared" si="4"/>
        <v>211.3966116</v>
      </c>
      <c r="K694" s="25">
        <f t="shared" si="11"/>
        <v>22991.60917</v>
      </c>
      <c r="L694" s="25">
        <f t="shared" si="6"/>
        <v>5.877570295</v>
      </c>
      <c r="M694" s="25">
        <f t="shared" si="13"/>
        <v>4261.651376</v>
      </c>
      <c r="N694" s="25">
        <f t="shared" si="9"/>
        <v>4768315.124</v>
      </c>
      <c r="O694" s="25"/>
    </row>
    <row r="695" ht="15.75" customHeight="1">
      <c r="A695" s="69">
        <v>43059.0</v>
      </c>
      <c r="B695" s="34">
        <v>262.491444</v>
      </c>
      <c r="C695" s="28">
        <f t="shared" si="1"/>
        <v>0.15</v>
      </c>
      <c r="D695" s="25">
        <f t="shared" si="2"/>
        <v>39.3737166</v>
      </c>
      <c r="E695" s="25">
        <f t="shared" si="3"/>
        <v>944.9691984</v>
      </c>
      <c r="F695" s="25">
        <f t="shared" si="12"/>
        <v>140166.5068</v>
      </c>
      <c r="G695" s="26">
        <v>135.77</v>
      </c>
      <c r="H695" s="28">
        <v>1.994</v>
      </c>
      <c r="I695" s="16">
        <v>5.7985</v>
      </c>
      <c r="J695" s="16">
        <f t="shared" si="4"/>
        <v>225.6652321</v>
      </c>
      <c r="K695" s="25">
        <f t="shared" si="11"/>
        <v>23688.93716</v>
      </c>
      <c r="L695" s="25">
        <f t="shared" si="6"/>
        <v>5.98361078</v>
      </c>
      <c r="M695" s="25">
        <f t="shared" si="13"/>
        <v>4187.482447</v>
      </c>
      <c r="N695" s="25">
        <f t="shared" si="9"/>
        <v>4772502.606</v>
      </c>
      <c r="O695" s="25"/>
    </row>
    <row r="696" ht="15.75" customHeight="1">
      <c r="A696" s="69">
        <v>43060.0</v>
      </c>
      <c r="B696" s="34">
        <v>251.295776</v>
      </c>
      <c r="C696" s="28">
        <f t="shared" si="1"/>
        <v>0.15</v>
      </c>
      <c r="D696" s="25">
        <f t="shared" si="2"/>
        <v>37.6943664</v>
      </c>
      <c r="E696" s="25">
        <f t="shared" si="3"/>
        <v>904.6647936</v>
      </c>
      <c r="F696" s="25">
        <f t="shared" si="12"/>
        <v>141071.1716</v>
      </c>
      <c r="G696" s="26">
        <v>141.74</v>
      </c>
      <c r="H696" s="28">
        <v>2.051</v>
      </c>
      <c r="I696" s="16">
        <v>5.7906</v>
      </c>
      <c r="J696" s="16">
        <f t="shared" si="4"/>
        <v>222.5190984</v>
      </c>
      <c r="K696" s="25">
        <f t="shared" si="11"/>
        <v>24010.52103</v>
      </c>
      <c r="L696" s="25">
        <f t="shared" si="6"/>
        <v>5.651677398</v>
      </c>
      <c r="M696" s="25">
        <f t="shared" si="13"/>
        <v>4065.560215</v>
      </c>
      <c r="N696" s="25">
        <f t="shared" si="9"/>
        <v>4776568.167</v>
      </c>
      <c r="O696" s="25"/>
    </row>
    <row r="697" ht="15.75" customHeight="1">
      <c r="A697" s="69">
        <v>43061.0</v>
      </c>
      <c r="B697" s="34">
        <v>278.61954</v>
      </c>
      <c r="C697" s="28">
        <f t="shared" si="1"/>
        <v>0.15</v>
      </c>
      <c r="D697" s="25">
        <f t="shared" si="2"/>
        <v>41.792931</v>
      </c>
      <c r="E697" s="25">
        <f t="shared" si="3"/>
        <v>1003.030344</v>
      </c>
      <c r="F697" s="25">
        <f t="shared" si="12"/>
        <v>142074.2019</v>
      </c>
      <c r="G697" s="26">
        <v>165.95</v>
      </c>
      <c r="H697" s="28">
        <v>1.895</v>
      </c>
      <c r="I697" s="16">
        <v>5.7826</v>
      </c>
      <c r="J697" s="16">
        <f t="shared" si="4"/>
        <v>228.2641149</v>
      </c>
      <c r="K697" s="25">
        <f t="shared" si="11"/>
        <v>30383.82491</v>
      </c>
      <c r="L697" s="25">
        <f t="shared" si="6"/>
        <v>4.951797611</v>
      </c>
      <c r="M697" s="25">
        <f t="shared" si="13"/>
        <v>4394.165699</v>
      </c>
      <c r="N697" s="25">
        <f t="shared" si="9"/>
        <v>4780962.332</v>
      </c>
      <c r="O697" s="25"/>
    </row>
    <row r="698" ht="15.75" customHeight="1">
      <c r="A698" s="69">
        <v>43062.0</v>
      </c>
      <c r="B698" s="34">
        <v>271.61941</v>
      </c>
      <c r="C698" s="28">
        <f t="shared" si="1"/>
        <v>0.15</v>
      </c>
      <c r="D698" s="25">
        <f t="shared" si="2"/>
        <v>40.7429115</v>
      </c>
      <c r="E698" s="25">
        <f t="shared" si="3"/>
        <v>977.829876</v>
      </c>
      <c r="F698" s="25">
        <f t="shared" si="12"/>
        <v>143052.0318</v>
      </c>
      <c r="G698" s="26">
        <v>158.61</v>
      </c>
      <c r="H698" s="28">
        <v>2.045</v>
      </c>
      <c r="I698" s="16">
        <v>5.7747</v>
      </c>
      <c r="J698" s="16">
        <f t="shared" si="4"/>
        <v>240.4720996</v>
      </c>
      <c r="K698" s="25">
        <f t="shared" si="11"/>
        <v>26873.11003</v>
      </c>
      <c r="L698" s="25">
        <f t="shared" si="6"/>
        <v>5.458038955</v>
      </c>
      <c r="M698" s="25">
        <f t="shared" si="13"/>
        <v>4066.292421</v>
      </c>
      <c r="N698" s="25">
        <f t="shared" si="9"/>
        <v>4785028.625</v>
      </c>
      <c r="O698" s="25"/>
    </row>
    <row r="699" ht="15.75" customHeight="1">
      <c r="A699" s="69">
        <v>43063.0</v>
      </c>
      <c r="B699" s="34">
        <v>277.794922</v>
      </c>
      <c r="C699" s="28">
        <f t="shared" si="1"/>
        <v>0.15</v>
      </c>
      <c r="D699" s="25">
        <f t="shared" si="2"/>
        <v>41.6692383</v>
      </c>
      <c r="E699" s="25">
        <f t="shared" si="3"/>
        <v>1000.061719</v>
      </c>
      <c r="F699" s="25">
        <f t="shared" si="12"/>
        <v>144052.0935</v>
      </c>
      <c r="G699" s="26">
        <v>160.03</v>
      </c>
      <c r="H699" s="28">
        <v>1.957</v>
      </c>
      <c r="I699" s="16">
        <v>5.7668</v>
      </c>
      <c r="J699" s="16">
        <f t="shared" si="4"/>
        <v>235.678653</v>
      </c>
      <c r="K699" s="25">
        <f t="shared" si="11"/>
        <v>28294.15444</v>
      </c>
      <c r="L699" s="25">
        <f t="shared" si="6"/>
        <v>5.301775609</v>
      </c>
      <c r="M699" s="25">
        <f t="shared" si="13"/>
        <v>4243.327542</v>
      </c>
      <c r="N699" s="25">
        <f t="shared" si="9"/>
        <v>4789271.952</v>
      </c>
      <c r="O699" s="25"/>
    </row>
    <row r="700" ht="15.75" customHeight="1">
      <c r="A700" s="69">
        <v>43064.0</v>
      </c>
      <c r="B700" s="34">
        <v>263.223968</v>
      </c>
      <c r="C700" s="28">
        <f t="shared" si="1"/>
        <v>0.15</v>
      </c>
      <c r="D700" s="25">
        <f t="shared" si="2"/>
        <v>39.4835952</v>
      </c>
      <c r="E700" s="25">
        <f t="shared" si="3"/>
        <v>947.6062848</v>
      </c>
      <c r="F700" s="25">
        <f t="shared" si="12"/>
        <v>144999.6998</v>
      </c>
      <c r="G700" s="26">
        <v>168.44</v>
      </c>
      <c r="H700" s="28">
        <v>2.096</v>
      </c>
      <c r="I700" s="16">
        <v>5.7588</v>
      </c>
      <c r="J700" s="16">
        <f t="shared" si="4"/>
        <v>239.5105912</v>
      </c>
      <c r="K700" s="25">
        <f t="shared" si="11"/>
        <v>27767.52687</v>
      </c>
      <c r="L700" s="25">
        <f t="shared" si="6"/>
        <v>5.118963003</v>
      </c>
      <c r="M700" s="25">
        <f t="shared" si="13"/>
        <v>3956.427481</v>
      </c>
      <c r="N700" s="25">
        <f t="shared" si="9"/>
        <v>4793228.38</v>
      </c>
      <c r="O700" s="25"/>
    </row>
    <row r="701" ht="15.75" customHeight="1">
      <c r="A701" s="69">
        <v>43065.0</v>
      </c>
      <c r="B701" s="34">
        <v>285.351611</v>
      </c>
      <c r="C701" s="28">
        <f t="shared" si="1"/>
        <v>0.15</v>
      </c>
      <c r="D701" s="25">
        <f t="shared" si="2"/>
        <v>42.80274165</v>
      </c>
      <c r="E701" s="25">
        <f t="shared" si="3"/>
        <v>1027.2658</v>
      </c>
      <c r="F701" s="25">
        <f t="shared" si="12"/>
        <v>146026.9656</v>
      </c>
      <c r="G701" s="26">
        <v>163.37</v>
      </c>
      <c r="H701" s="28">
        <v>1.951</v>
      </c>
      <c r="I701" s="16">
        <v>5.7509</v>
      </c>
      <c r="J701" s="16">
        <f t="shared" si="4"/>
        <v>242.0147251</v>
      </c>
      <c r="K701" s="25">
        <f t="shared" si="11"/>
        <v>28893.62992</v>
      </c>
      <c r="L701" s="25">
        <f t="shared" si="6"/>
        <v>5.333004899</v>
      </c>
      <c r="M701" s="25">
        <f t="shared" si="13"/>
        <v>4244.641722</v>
      </c>
      <c r="N701" s="25">
        <f t="shared" si="9"/>
        <v>4797473.022</v>
      </c>
      <c r="O701" s="25"/>
    </row>
    <row r="702" ht="15.75" customHeight="1">
      <c r="A702" s="69">
        <v>43066.0</v>
      </c>
      <c r="B702" s="34">
        <v>269.157473</v>
      </c>
      <c r="C702" s="28">
        <f t="shared" si="1"/>
        <v>0.15</v>
      </c>
      <c r="D702" s="25">
        <f t="shared" si="2"/>
        <v>40.37362095</v>
      </c>
      <c r="E702" s="25">
        <f t="shared" si="3"/>
        <v>968.9669028</v>
      </c>
      <c r="F702" s="25">
        <f t="shared" si="12"/>
        <v>146995.9325</v>
      </c>
      <c r="G702" s="26">
        <v>173.39</v>
      </c>
      <c r="H702" s="28">
        <v>2.025</v>
      </c>
      <c r="I702" s="16">
        <v>5.743</v>
      </c>
      <c r="J702" s="16">
        <f t="shared" si="4"/>
        <v>237.2644449</v>
      </c>
      <c r="K702" s="25">
        <f t="shared" si="11"/>
        <v>29504.55615</v>
      </c>
      <c r="L702" s="25">
        <f t="shared" si="6"/>
        <v>4.926189524</v>
      </c>
      <c r="M702" s="25">
        <f t="shared" si="13"/>
        <v>4083.911111</v>
      </c>
      <c r="N702" s="25">
        <f t="shared" si="9"/>
        <v>4801556.933</v>
      </c>
      <c r="O702" s="25"/>
    </row>
    <row r="703" ht="15.75" customHeight="1">
      <c r="A703" s="69">
        <v>43067.0</v>
      </c>
      <c r="B703" s="34">
        <v>280.833985</v>
      </c>
      <c r="C703" s="28">
        <f t="shared" si="1"/>
        <v>0.15</v>
      </c>
      <c r="D703" s="25">
        <f t="shared" si="2"/>
        <v>42.12509775</v>
      </c>
      <c r="E703" s="25">
        <f t="shared" si="3"/>
        <v>1011.002346</v>
      </c>
      <c r="F703" s="25">
        <f t="shared" si="12"/>
        <v>148006.9349</v>
      </c>
      <c r="G703" s="26">
        <v>203.21</v>
      </c>
      <c r="H703" s="28">
        <v>1.973</v>
      </c>
      <c r="I703" s="16">
        <v>5.7351</v>
      </c>
      <c r="J703" s="16">
        <f t="shared" si="4"/>
        <v>241.5326029</v>
      </c>
      <c r="K703" s="25">
        <f t="shared" si="11"/>
        <v>35441.34833</v>
      </c>
      <c r="L703" s="25">
        <f t="shared" si="6"/>
        <v>4.278910342</v>
      </c>
      <c r="M703" s="25">
        <f t="shared" si="13"/>
        <v>4185.78003</v>
      </c>
      <c r="N703" s="25">
        <f t="shared" si="9"/>
        <v>4805742.713</v>
      </c>
      <c r="O703" s="25"/>
    </row>
    <row r="704" ht="15.75" customHeight="1">
      <c r="A704" s="69">
        <v>43068.0</v>
      </c>
      <c r="B704" s="34">
        <v>274.60044</v>
      </c>
      <c r="C704" s="28">
        <f t="shared" si="1"/>
        <v>0.15</v>
      </c>
      <c r="D704" s="25">
        <f t="shared" si="2"/>
        <v>41.190066</v>
      </c>
      <c r="E704" s="25">
        <f t="shared" si="3"/>
        <v>988.561584</v>
      </c>
      <c r="F704" s="25">
        <f t="shared" si="12"/>
        <v>148995.4964</v>
      </c>
      <c r="G704" s="26">
        <v>168.15</v>
      </c>
      <c r="H704" s="28">
        <v>2.017</v>
      </c>
      <c r="I704" s="16">
        <v>5.7273</v>
      </c>
      <c r="J704" s="16">
        <f t="shared" si="4"/>
        <v>241.7671012</v>
      </c>
      <c r="K704" s="25">
        <f t="shared" si="11"/>
        <v>28647.85806</v>
      </c>
      <c r="L704" s="25">
        <f t="shared" si="6"/>
        <v>5.176102077</v>
      </c>
      <c r="M704" s="25">
        <f t="shared" si="13"/>
        <v>4088.900347</v>
      </c>
      <c r="N704" s="25">
        <f t="shared" si="9"/>
        <v>4809831.613</v>
      </c>
      <c r="O704" s="25"/>
    </row>
    <row r="705" ht="15.75" customHeight="1">
      <c r="A705" s="69">
        <v>43069.0</v>
      </c>
      <c r="B705" s="34">
        <v>270.541167</v>
      </c>
      <c r="C705" s="28">
        <f t="shared" si="1"/>
        <v>0.15</v>
      </c>
      <c r="D705" s="25">
        <f t="shared" si="2"/>
        <v>40.58117505</v>
      </c>
      <c r="E705" s="25">
        <f t="shared" si="3"/>
        <v>973.9482012</v>
      </c>
      <c r="F705" s="25">
        <f t="shared" si="12"/>
        <v>149969.4446</v>
      </c>
      <c r="G705" s="26">
        <v>180.14</v>
      </c>
      <c r="H705" s="28">
        <v>1.997</v>
      </c>
      <c r="I705" s="16">
        <v>5.7194</v>
      </c>
      <c r="J705" s="16">
        <f t="shared" si="4"/>
        <v>236.1570753</v>
      </c>
      <c r="K705" s="25">
        <f t="shared" si="11"/>
        <v>30955.2143</v>
      </c>
      <c r="L705" s="25">
        <f t="shared" si="6"/>
        <v>4.719470806</v>
      </c>
      <c r="M705" s="25">
        <f t="shared" si="13"/>
        <v>4124.154231</v>
      </c>
      <c r="N705" s="25">
        <f t="shared" si="9"/>
        <v>4813955.767</v>
      </c>
      <c r="O705" s="25"/>
    </row>
    <row r="706" ht="15.75" customHeight="1">
      <c r="A706" s="69">
        <v>43070.0</v>
      </c>
      <c r="B706" s="34">
        <v>273.517669</v>
      </c>
      <c r="C706" s="28">
        <f t="shared" si="1"/>
        <v>0.15</v>
      </c>
      <c r="D706" s="25">
        <f t="shared" si="2"/>
        <v>41.02765035</v>
      </c>
      <c r="E706" s="25">
        <f t="shared" si="3"/>
        <v>984.6636084</v>
      </c>
      <c r="F706" s="25">
        <f t="shared" si="12"/>
        <v>150954.1082</v>
      </c>
      <c r="G706" s="26">
        <v>190.94</v>
      </c>
      <c r="H706" s="28">
        <v>1.983</v>
      </c>
      <c r="I706" s="16">
        <v>5.7115</v>
      </c>
      <c r="J706" s="16">
        <f t="shared" si="4"/>
        <v>237.4094098</v>
      </c>
      <c r="K706" s="25">
        <f t="shared" si="11"/>
        <v>32997.08956</v>
      </c>
      <c r="L706" s="25">
        <f t="shared" si="6"/>
        <v>4.476138448</v>
      </c>
      <c r="M706" s="25">
        <f t="shared" si="13"/>
        <v>4147.534039</v>
      </c>
      <c r="N706" s="25">
        <f t="shared" si="9"/>
        <v>4818103.301</v>
      </c>
      <c r="O706" s="25"/>
    </row>
    <row r="707" ht="15.75" customHeight="1">
      <c r="A707" s="69">
        <v>43071.0</v>
      </c>
      <c r="B707" s="34">
        <v>292.266448</v>
      </c>
      <c r="C707" s="28">
        <f t="shared" si="1"/>
        <v>0.15</v>
      </c>
      <c r="D707" s="25">
        <f t="shared" si="2"/>
        <v>43.8399672</v>
      </c>
      <c r="E707" s="25">
        <f t="shared" si="3"/>
        <v>1052.159213</v>
      </c>
      <c r="F707" s="25">
        <f t="shared" si="12"/>
        <v>152006.2675</v>
      </c>
      <c r="G707" s="26">
        <v>203.03</v>
      </c>
      <c r="H707" s="28">
        <v>1.928</v>
      </c>
      <c r="I707" s="16">
        <v>5.7037</v>
      </c>
      <c r="J707" s="16">
        <f t="shared" si="4"/>
        <v>246.9842873</v>
      </c>
      <c r="K707" s="25">
        <f t="shared" si="11"/>
        <v>36038.03561</v>
      </c>
      <c r="L707" s="25">
        <f t="shared" si="6"/>
        <v>4.37936972</v>
      </c>
      <c r="M707" s="25">
        <f t="shared" si="13"/>
        <v>4260.024896</v>
      </c>
      <c r="N707" s="25">
        <f t="shared" si="9"/>
        <v>4822363.326</v>
      </c>
      <c r="O707" s="25"/>
    </row>
    <row r="708" ht="15.75" customHeight="1">
      <c r="A708" s="69">
        <v>43072.0</v>
      </c>
      <c r="B708" s="34">
        <v>297.21423</v>
      </c>
      <c r="C708" s="28">
        <f t="shared" si="1"/>
        <v>0.15</v>
      </c>
      <c r="D708" s="25">
        <f t="shared" si="2"/>
        <v>44.5821345</v>
      </c>
      <c r="E708" s="25">
        <f t="shared" si="3"/>
        <v>1069.971228</v>
      </c>
      <c r="F708" s="25">
        <f t="shared" si="12"/>
        <v>153076.2387</v>
      </c>
      <c r="G708" s="26">
        <v>200.05</v>
      </c>
      <c r="H708" s="28">
        <v>1.954</v>
      </c>
      <c r="I708" s="16">
        <v>5.6959</v>
      </c>
      <c r="J708" s="16">
        <f t="shared" si="4"/>
        <v>254.9011594</v>
      </c>
      <c r="K708" s="25">
        <f t="shared" si="11"/>
        <v>34988.68357</v>
      </c>
      <c r="L708" s="25">
        <f t="shared" si="6"/>
        <v>4.5870741</v>
      </c>
      <c r="M708" s="25">
        <f t="shared" si="13"/>
        <v>4197.592631</v>
      </c>
      <c r="N708" s="25">
        <f t="shared" si="9"/>
        <v>4826560.919</v>
      </c>
      <c r="O708" s="25"/>
    </row>
    <row r="709" ht="15.75" customHeight="1">
      <c r="A709" s="69">
        <v>43073.0</v>
      </c>
      <c r="B709" s="34">
        <v>300.822787</v>
      </c>
      <c r="C709" s="28">
        <f t="shared" si="1"/>
        <v>0.15</v>
      </c>
      <c r="D709" s="25">
        <f t="shared" si="2"/>
        <v>45.12341805</v>
      </c>
      <c r="E709" s="25">
        <f t="shared" si="3"/>
        <v>1082.962033</v>
      </c>
      <c r="F709" s="25">
        <f t="shared" si="12"/>
        <v>154159.2007</v>
      </c>
      <c r="G709" s="26">
        <v>210.24</v>
      </c>
      <c r="H709" s="28">
        <v>2.04</v>
      </c>
      <c r="I709" s="16">
        <v>5.688</v>
      </c>
      <c r="J709" s="16">
        <f t="shared" si="4"/>
        <v>269.7250727</v>
      </c>
      <c r="K709" s="25">
        <f t="shared" si="11"/>
        <v>35171.91529</v>
      </c>
      <c r="L709" s="25">
        <f t="shared" si="6"/>
        <v>4.618580013</v>
      </c>
      <c r="M709" s="25">
        <f t="shared" si="13"/>
        <v>4015.058824</v>
      </c>
      <c r="N709" s="25">
        <f t="shared" si="9"/>
        <v>4830575.978</v>
      </c>
      <c r="O709" s="25"/>
    </row>
    <row r="710" ht="15.75" customHeight="1">
      <c r="A710" s="69">
        <v>43074.0</v>
      </c>
      <c r="B710" s="34">
        <v>297.065974</v>
      </c>
      <c r="C710" s="28">
        <f t="shared" si="1"/>
        <v>0.15</v>
      </c>
      <c r="D710" s="25">
        <f t="shared" si="2"/>
        <v>44.5598961</v>
      </c>
      <c r="E710" s="25">
        <f t="shared" si="3"/>
        <v>1069.437506</v>
      </c>
      <c r="F710" s="25">
        <f t="shared" si="12"/>
        <v>155228.6382</v>
      </c>
      <c r="G710" s="26">
        <v>269.48</v>
      </c>
      <c r="H710" s="28">
        <v>2.051</v>
      </c>
      <c r="I710" s="16">
        <v>5.6802</v>
      </c>
      <c r="J710" s="16">
        <f t="shared" si="4"/>
        <v>268.1605897</v>
      </c>
      <c r="K710" s="25">
        <f t="shared" si="11"/>
        <v>44779.14079</v>
      </c>
      <c r="L710" s="25">
        <f t="shared" si="6"/>
        <v>3.582373916</v>
      </c>
      <c r="M710" s="25">
        <f t="shared" si="13"/>
        <v>3988.048757</v>
      </c>
      <c r="N710" s="25">
        <f t="shared" si="9"/>
        <v>4834564.026</v>
      </c>
      <c r="O710" s="25"/>
    </row>
    <row r="711" ht="15.75" customHeight="1">
      <c r="A711" s="69">
        <v>43075.0</v>
      </c>
      <c r="B711" s="34">
        <v>355.058071</v>
      </c>
      <c r="C711" s="28">
        <f t="shared" si="1"/>
        <v>0.15</v>
      </c>
      <c r="D711" s="25">
        <f t="shared" si="2"/>
        <v>53.25871065</v>
      </c>
      <c r="E711" s="25">
        <f t="shared" si="3"/>
        <v>1278.209056</v>
      </c>
      <c r="F711" s="25">
        <f t="shared" si="12"/>
        <v>156506.8473</v>
      </c>
      <c r="G711" s="26">
        <v>278.69</v>
      </c>
      <c r="H711" s="28">
        <v>1.814</v>
      </c>
      <c r="I711" s="16">
        <v>5.6724</v>
      </c>
      <c r="J711" s="16">
        <f t="shared" si="4"/>
        <v>283.8636824</v>
      </c>
      <c r="K711" s="25">
        <f t="shared" si="11"/>
        <v>52288.0206</v>
      </c>
      <c r="L711" s="25">
        <f t="shared" si="6"/>
        <v>3.666831449</v>
      </c>
      <c r="M711" s="25">
        <f t="shared" si="13"/>
        <v>4502.897464</v>
      </c>
      <c r="N711" s="25">
        <f t="shared" si="9"/>
        <v>4839066.924</v>
      </c>
      <c r="O711" s="25"/>
    </row>
    <row r="712" ht="15.75" customHeight="1">
      <c r="A712" s="69">
        <v>43076.0</v>
      </c>
      <c r="B712" s="34">
        <v>418.249053</v>
      </c>
      <c r="C712" s="28">
        <f t="shared" si="1"/>
        <v>0.15</v>
      </c>
      <c r="D712" s="25">
        <f t="shared" si="2"/>
        <v>62.73735795</v>
      </c>
      <c r="E712" s="25">
        <f t="shared" si="3"/>
        <v>1505.696591</v>
      </c>
      <c r="F712" s="25">
        <f t="shared" si="12"/>
        <v>158012.5439</v>
      </c>
      <c r="G712" s="26">
        <v>280.86</v>
      </c>
      <c r="H712" s="28">
        <v>1.83</v>
      </c>
      <c r="I712" s="16">
        <v>5.6646</v>
      </c>
      <c r="J712" s="16">
        <f t="shared" si="4"/>
        <v>337.7977999</v>
      </c>
      <c r="K712" s="25">
        <f t="shared" si="11"/>
        <v>52162.60839</v>
      </c>
      <c r="L712" s="25">
        <f t="shared" si="6"/>
        <v>4.32981585</v>
      </c>
      <c r="M712" s="25">
        <f t="shared" si="13"/>
        <v>4457.390164</v>
      </c>
      <c r="N712" s="25">
        <f t="shared" si="9"/>
        <v>4843524.314</v>
      </c>
      <c r="O712" s="25"/>
    </row>
    <row r="713" ht="15.75" customHeight="1">
      <c r="A713" s="69">
        <v>43077.0</v>
      </c>
      <c r="B713" s="34">
        <v>350.913291</v>
      </c>
      <c r="C713" s="28">
        <f t="shared" si="1"/>
        <v>0.15</v>
      </c>
      <c r="D713" s="25">
        <f t="shared" si="2"/>
        <v>52.63699365</v>
      </c>
      <c r="E713" s="25">
        <f t="shared" si="3"/>
        <v>1263.287848</v>
      </c>
      <c r="F713" s="25">
        <f t="shared" si="12"/>
        <v>159275.8317</v>
      </c>
      <c r="G713" s="26">
        <v>276.74</v>
      </c>
      <c r="H713" s="28">
        <v>2.236</v>
      </c>
      <c r="I713" s="16">
        <v>5.6569</v>
      </c>
      <c r="J713" s="16">
        <f t="shared" si="4"/>
        <v>346.7632973</v>
      </c>
      <c r="K713" s="25">
        <f t="shared" si="11"/>
        <v>42007.79533</v>
      </c>
      <c r="L713" s="25">
        <f t="shared" si="6"/>
        <v>4.510905075</v>
      </c>
      <c r="M713" s="25">
        <f t="shared" si="13"/>
        <v>3643.084079</v>
      </c>
      <c r="N713" s="25">
        <f t="shared" si="9"/>
        <v>4847167.398</v>
      </c>
      <c r="O713" s="25"/>
    </row>
    <row r="714" ht="15.75" customHeight="1">
      <c r="A714" s="69">
        <v>43078.0</v>
      </c>
      <c r="B714" s="34">
        <v>384.819175</v>
      </c>
      <c r="C714" s="28">
        <f t="shared" si="1"/>
        <v>0.15</v>
      </c>
      <c r="D714" s="25">
        <f t="shared" si="2"/>
        <v>57.72287625</v>
      </c>
      <c r="E714" s="25">
        <f t="shared" si="3"/>
        <v>1385.34903</v>
      </c>
      <c r="F714" s="25">
        <f t="shared" si="12"/>
        <v>160661.1808</v>
      </c>
      <c r="G714" s="26">
        <v>262.53</v>
      </c>
      <c r="H714" s="28">
        <v>1.917</v>
      </c>
      <c r="I714" s="16">
        <v>5.6491</v>
      </c>
      <c r="J714" s="16">
        <f t="shared" si="4"/>
        <v>326.4672065</v>
      </c>
      <c r="K714" s="25">
        <f t="shared" si="11"/>
        <v>46418.09775</v>
      </c>
      <c r="L714" s="25">
        <f t="shared" si="6"/>
        <v>4.476752917</v>
      </c>
      <c r="M714" s="25">
        <f t="shared" si="13"/>
        <v>4243.455399</v>
      </c>
      <c r="N714" s="25">
        <f t="shared" si="9"/>
        <v>4851410.854</v>
      </c>
      <c r="O714" s="25"/>
    </row>
    <row r="715" ht="15.75" customHeight="1">
      <c r="A715" s="69">
        <v>43079.0</v>
      </c>
      <c r="B715" s="34">
        <v>382.304933</v>
      </c>
      <c r="C715" s="28">
        <f t="shared" si="1"/>
        <v>0.15</v>
      </c>
      <c r="D715" s="25">
        <f t="shared" si="2"/>
        <v>57.34573995</v>
      </c>
      <c r="E715" s="25">
        <f t="shared" si="3"/>
        <v>1376.297759</v>
      </c>
      <c r="F715" s="25">
        <f t="shared" si="12"/>
        <v>162037.4785</v>
      </c>
      <c r="G715" s="26">
        <v>245.33</v>
      </c>
      <c r="H715" s="28">
        <v>1.975</v>
      </c>
      <c r="I715" s="16">
        <v>5.6413</v>
      </c>
      <c r="J715" s="16">
        <f t="shared" si="4"/>
        <v>334.6091516</v>
      </c>
      <c r="K715" s="25">
        <f t="shared" si="11"/>
        <v>42044.96594</v>
      </c>
      <c r="L715" s="25">
        <f t="shared" si="6"/>
        <v>4.910092307</v>
      </c>
      <c r="M715" s="25">
        <f t="shared" si="13"/>
        <v>4113.15038</v>
      </c>
      <c r="N715" s="25">
        <f t="shared" si="9"/>
        <v>4855524.004</v>
      </c>
      <c r="O715" s="25"/>
    </row>
    <row r="716" ht="15.75" customHeight="1">
      <c r="A716" s="69">
        <v>43080.0</v>
      </c>
      <c r="B716" s="34">
        <v>368.939075</v>
      </c>
      <c r="C716" s="28">
        <f t="shared" si="1"/>
        <v>0.15</v>
      </c>
      <c r="D716" s="25">
        <f t="shared" si="2"/>
        <v>55.34086125</v>
      </c>
      <c r="E716" s="25">
        <f t="shared" si="3"/>
        <v>1328.18067</v>
      </c>
      <c r="F716" s="25">
        <f t="shared" si="12"/>
        <v>163365.6592</v>
      </c>
      <c r="G716" s="26">
        <v>279.67</v>
      </c>
      <c r="H716" s="28">
        <v>2.06</v>
      </c>
      <c r="I716" s="16">
        <v>5.6336</v>
      </c>
      <c r="J716" s="16">
        <f t="shared" si="4"/>
        <v>337.2685736</v>
      </c>
      <c r="K716" s="25">
        <f t="shared" si="11"/>
        <v>45889.77414</v>
      </c>
      <c r="L716" s="25">
        <f t="shared" si="6"/>
        <v>4.341426914</v>
      </c>
      <c r="M716" s="25">
        <f t="shared" si="13"/>
        <v>3938.050485</v>
      </c>
      <c r="N716" s="25">
        <f t="shared" si="9"/>
        <v>4859462.054</v>
      </c>
      <c r="O716" s="25"/>
    </row>
    <row r="717" ht="15.75" customHeight="1">
      <c r="A717" s="69">
        <v>43081.0</v>
      </c>
      <c r="B717" s="34">
        <v>384.725184</v>
      </c>
      <c r="C717" s="28">
        <f t="shared" si="1"/>
        <v>0.15</v>
      </c>
      <c r="D717" s="25">
        <f t="shared" si="2"/>
        <v>57.7087776</v>
      </c>
      <c r="E717" s="25">
        <f t="shared" si="3"/>
        <v>1385.010662</v>
      </c>
      <c r="F717" s="25">
        <f t="shared" si="12"/>
        <v>164750.6698</v>
      </c>
      <c r="G717" s="26">
        <v>308.07</v>
      </c>
      <c r="H717" s="28">
        <v>1.957</v>
      </c>
      <c r="I717" s="16">
        <v>5.6259</v>
      </c>
      <c r="J717" s="16">
        <f t="shared" si="4"/>
        <v>334.5718841</v>
      </c>
      <c r="K717" s="25">
        <f t="shared" si="11"/>
        <v>53137.58854</v>
      </c>
      <c r="L717" s="25">
        <f t="shared" si="6"/>
        <v>3.909691897</v>
      </c>
      <c r="M717" s="25">
        <f t="shared" si="13"/>
        <v>4139.650485</v>
      </c>
      <c r="N717" s="25">
        <f t="shared" si="9"/>
        <v>4863601.705</v>
      </c>
      <c r="O717" s="25"/>
    </row>
    <row r="718" ht="15.75" customHeight="1">
      <c r="A718" s="69">
        <v>43082.0</v>
      </c>
      <c r="B718" s="34">
        <v>362.720038</v>
      </c>
      <c r="C718" s="28">
        <f t="shared" si="1"/>
        <v>0.15</v>
      </c>
      <c r="D718" s="25">
        <f t="shared" si="2"/>
        <v>54.4080057</v>
      </c>
      <c r="E718" s="25">
        <f t="shared" si="3"/>
        <v>1305.792137</v>
      </c>
      <c r="F718" s="25">
        <f t="shared" si="12"/>
        <v>166056.462</v>
      </c>
      <c r="G718" s="26">
        <v>305.75</v>
      </c>
      <c r="H718" s="28">
        <v>2.099</v>
      </c>
      <c r="I718" s="16">
        <v>5.6181</v>
      </c>
      <c r="J718" s="16">
        <f t="shared" si="4"/>
        <v>338.7930794</v>
      </c>
      <c r="K718" s="25">
        <f t="shared" si="11"/>
        <v>49101.49809</v>
      </c>
      <c r="L718" s="25">
        <f t="shared" si="6"/>
        <v>3.98905997</v>
      </c>
      <c r="M718" s="25">
        <f t="shared" si="13"/>
        <v>3854.246784</v>
      </c>
      <c r="N718" s="25">
        <f t="shared" si="9"/>
        <v>4867455.952</v>
      </c>
      <c r="O718" s="25"/>
    </row>
    <row r="719" ht="15.75" customHeight="1">
      <c r="A719" s="69">
        <v>43083.0</v>
      </c>
      <c r="B719" s="34">
        <v>367.258814</v>
      </c>
      <c r="C719" s="28">
        <f t="shared" si="1"/>
        <v>0.15</v>
      </c>
      <c r="D719" s="25">
        <f t="shared" si="2"/>
        <v>55.0888221</v>
      </c>
      <c r="E719" s="25">
        <f t="shared" si="3"/>
        <v>1322.13173</v>
      </c>
      <c r="F719" s="25">
        <f t="shared" si="12"/>
        <v>167378.5937</v>
      </c>
      <c r="G719" s="26">
        <v>325.21</v>
      </c>
      <c r="H719" s="28">
        <v>1.997</v>
      </c>
      <c r="I719" s="16">
        <v>5.6104</v>
      </c>
      <c r="J719" s="16">
        <f t="shared" si="4"/>
        <v>326.8108564</v>
      </c>
      <c r="K719" s="25">
        <f t="shared" si="11"/>
        <v>54818.97398</v>
      </c>
      <c r="L719" s="25">
        <f t="shared" si="6"/>
        <v>3.617721113</v>
      </c>
      <c r="M719" s="25">
        <f t="shared" si="13"/>
        <v>4045.556335</v>
      </c>
      <c r="N719" s="25">
        <f t="shared" si="9"/>
        <v>4871501.508</v>
      </c>
      <c r="O719" s="25"/>
    </row>
    <row r="720" ht="15.75" customHeight="1">
      <c r="A720" s="69">
        <v>43084.0</v>
      </c>
      <c r="B720" s="34">
        <v>430.608072</v>
      </c>
      <c r="C720" s="28">
        <f t="shared" si="1"/>
        <v>0.15</v>
      </c>
      <c r="D720" s="25">
        <f t="shared" si="2"/>
        <v>64.5912108</v>
      </c>
      <c r="E720" s="25">
        <f t="shared" si="3"/>
        <v>1550.189059</v>
      </c>
      <c r="F720" s="25">
        <f t="shared" si="12"/>
        <v>168928.7828</v>
      </c>
      <c r="G720" s="26">
        <v>312.32</v>
      </c>
      <c r="H720" s="28">
        <v>1.823</v>
      </c>
      <c r="I720" s="16">
        <v>5.6027</v>
      </c>
      <c r="J720" s="16">
        <f t="shared" si="4"/>
        <v>350.2768822</v>
      </c>
      <c r="K720" s="25">
        <f t="shared" si="11"/>
        <v>57591.94506</v>
      </c>
      <c r="L720" s="25">
        <f t="shared" si="6"/>
        <v>4.037515292</v>
      </c>
      <c r="M720" s="25">
        <f t="shared" si="13"/>
        <v>4425.610532</v>
      </c>
      <c r="N720" s="25">
        <f t="shared" si="9"/>
        <v>4875927.119</v>
      </c>
      <c r="O720" s="25"/>
    </row>
    <row r="721" ht="15.75" customHeight="1">
      <c r="A721" s="69">
        <v>43085.0</v>
      </c>
      <c r="B721" s="34">
        <v>452.332233</v>
      </c>
      <c r="C721" s="28">
        <f t="shared" si="1"/>
        <v>0.15</v>
      </c>
      <c r="D721" s="25">
        <f t="shared" si="2"/>
        <v>67.84983495</v>
      </c>
      <c r="E721" s="25">
        <f t="shared" si="3"/>
        <v>1628.396039</v>
      </c>
      <c r="F721" s="25">
        <f t="shared" si="12"/>
        <v>170557.1788</v>
      </c>
      <c r="G721" s="26">
        <v>327.32</v>
      </c>
      <c r="H721" s="28">
        <v>1.949</v>
      </c>
      <c r="I721" s="16">
        <v>5.595</v>
      </c>
      <c r="J721" s="16">
        <f t="shared" si="4"/>
        <v>393.9211448</v>
      </c>
      <c r="K721" s="25">
        <f t="shared" si="11"/>
        <v>56378.30888</v>
      </c>
      <c r="L721" s="25">
        <f t="shared" si="6"/>
        <v>4.332506787</v>
      </c>
      <c r="M721" s="25">
        <f t="shared" si="13"/>
        <v>4133.812211</v>
      </c>
      <c r="N721" s="25">
        <f t="shared" si="9"/>
        <v>4880060.931</v>
      </c>
      <c r="O721" s="25"/>
    </row>
    <row r="722" ht="15.75" customHeight="1">
      <c r="A722" s="69">
        <v>43086.0</v>
      </c>
      <c r="B722" s="34">
        <v>473.271495</v>
      </c>
      <c r="C722" s="28">
        <f t="shared" si="1"/>
        <v>0.15</v>
      </c>
      <c r="D722" s="25">
        <f t="shared" si="2"/>
        <v>70.99072425</v>
      </c>
      <c r="E722" s="25">
        <f t="shared" si="3"/>
        <v>1703.777382</v>
      </c>
      <c r="F722" s="25">
        <f t="shared" si="12"/>
        <v>172260.9562</v>
      </c>
      <c r="G722" s="26">
        <v>351.37</v>
      </c>
      <c r="H722" s="28">
        <v>1.973</v>
      </c>
      <c r="I722" s="16">
        <v>5.5873</v>
      </c>
      <c r="J722" s="16">
        <f t="shared" si="4"/>
        <v>417.8067491</v>
      </c>
      <c r="K722" s="25">
        <f t="shared" si="11"/>
        <v>59702.26866</v>
      </c>
      <c r="L722" s="25">
        <f t="shared" si="6"/>
        <v>4.280685023</v>
      </c>
      <c r="M722" s="25">
        <f t="shared" si="13"/>
        <v>4077.907755</v>
      </c>
      <c r="N722" s="25">
        <f t="shared" si="9"/>
        <v>4884138.838</v>
      </c>
      <c r="O722" s="25"/>
    </row>
    <row r="723" ht="15.75" customHeight="1">
      <c r="A723" s="69">
        <v>43087.0</v>
      </c>
      <c r="B723" s="34">
        <v>455.606007</v>
      </c>
      <c r="C723" s="28">
        <f t="shared" si="1"/>
        <v>0.15</v>
      </c>
      <c r="D723" s="25">
        <f t="shared" si="2"/>
        <v>68.34090105</v>
      </c>
      <c r="E723" s="25">
        <f t="shared" si="3"/>
        <v>1640.181625</v>
      </c>
      <c r="F723" s="25">
        <f t="shared" si="12"/>
        <v>173901.1378</v>
      </c>
      <c r="G723" s="26">
        <v>381.51</v>
      </c>
      <c r="H723" s="28">
        <v>2.017</v>
      </c>
      <c r="I723" s="16">
        <v>5.5797</v>
      </c>
      <c r="J723" s="16">
        <f t="shared" si="4"/>
        <v>411.7413643</v>
      </c>
      <c r="K723" s="25">
        <f t="shared" si="11"/>
        <v>63323.09411</v>
      </c>
      <c r="L723" s="25">
        <f t="shared" si="6"/>
        <v>3.88526883</v>
      </c>
      <c r="M723" s="25">
        <f t="shared" si="13"/>
        <v>3983.524046</v>
      </c>
      <c r="N723" s="25">
        <f t="shared" si="9"/>
        <v>4888122.363</v>
      </c>
      <c r="O723" s="25"/>
    </row>
    <row r="724" ht="15.75" customHeight="1">
      <c r="A724" s="69">
        <v>43088.0</v>
      </c>
      <c r="B724" s="34">
        <v>462.7822</v>
      </c>
      <c r="C724" s="28">
        <f t="shared" si="1"/>
        <v>0.15</v>
      </c>
      <c r="D724" s="25">
        <f t="shared" si="2"/>
        <v>69.41733</v>
      </c>
      <c r="E724" s="25">
        <f t="shared" si="3"/>
        <v>1666.01592</v>
      </c>
      <c r="F724" s="25">
        <f t="shared" si="12"/>
        <v>175567.1537</v>
      </c>
      <c r="G724" s="26">
        <v>377.24</v>
      </c>
      <c r="H724" s="28">
        <v>1.997</v>
      </c>
      <c r="I724" s="16">
        <v>5.572</v>
      </c>
      <c r="J724" s="16">
        <f t="shared" si="4"/>
        <v>414.6518545</v>
      </c>
      <c r="K724" s="25">
        <f t="shared" si="11"/>
        <v>63154.16965</v>
      </c>
      <c r="L724" s="25">
        <f t="shared" si="6"/>
        <v>3.957021197</v>
      </c>
      <c r="M724" s="25">
        <f t="shared" si="13"/>
        <v>4017.8668</v>
      </c>
      <c r="N724" s="25">
        <f t="shared" si="9"/>
        <v>4892140.229</v>
      </c>
      <c r="O724" s="25"/>
    </row>
    <row r="725" ht="15.75" customHeight="1">
      <c r="A725" s="69">
        <v>43089.0</v>
      </c>
      <c r="B725" s="34">
        <v>477.397672</v>
      </c>
      <c r="C725" s="28">
        <f t="shared" si="1"/>
        <v>0.15</v>
      </c>
      <c r="D725" s="25">
        <f t="shared" si="2"/>
        <v>71.6096508</v>
      </c>
      <c r="E725" s="25">
        <f t="shared" si="3"/>
        <v>1718.631619</v>
      </c>
      <c r="F725" s="25">
        <f t="shared" si="12"/>
        <v>177285.7854</v>
      </c>
      <c r="G725" s="26">
        <v>469.2</v>
      </c>
      <c r="H725" s="28">
        <v>1.959</v>
      </c>
      <c r="I725" s="16">
        <v>5.5643</v>
      </c>
      <c r="J725" s="16">
        <f t="shared" si="4"/>
        <v>420.188541</v>
      </c>
      <c r="K725" s="25">
        <f t="shared" si="11"/>
        <v>79962.31424</v>
      </c>
      <c r="L725" s="25">
        <f t="shared" si="6"/>
        <v>3.223953</v>
      </c>
      <c r="M725" s="25">
        <f t="shared" si="13"/>
        <v>4090.143951</v>
      </c>
      <c r="N725" s="25">
        <f t="shared" si="9"/>
        <v>4896230.373</v>
      </c>
      <c r="O725" s="25"/>
    </row>
    <row r="726" ht="15.75" customHeight="1">
      <c r="A726" s="69">
        <v>43090.0</v>
      </c>
      <c r="B726" s="34">
        <v>448.254634</v>
      </c>
      <c r="C726" s="28">
        <f t="shared" si="1"/>
        <v>0.15</v>
      </c>
      <c r="D726" s="25">
        <f t="shared" si="2"/>
        <v>67.2381951</v>
      </c>
      <c r="E726" s="25">
        <f t="shared" si="3"/>
        <v>1613.716682</v>
      </c>
      <c r="F726" s="25">
        <f t="shared" si="12"/>
        <v>178899.502</v>
      </c>
      <c r="G726" s="26">
        <v>417.98</v>
      </c>
      <c r="H726" s="28">
        <v>2.111</v>
      </c>
      <c r="I726" s="16">
        <v>5.5567</v>
      </c>
      <c r="J726" s="16">
        <f t="shared" si="4"/>
        <v>425.7317888</v>
      </c>
      <c r="K726" s="25">
        <f t="shared" si="11"/>
        <v>66013.91187</v>
      </c>
      <c r="L726" s="25">
        <f t="shared" si="6"/>
        <v>3.666765012</v>
      </c>
      <c r="M726" s="25">
        <f t="shared" si="13"/>
        <v>3790.453813</v>
      </c>
      <c r="N726" s="25">
        <f t="shared" si="9"/>
        <v>4900020.827</v>
      </c>
      <c r="O726" s="25"/>
    </row>
    <row r="727" ht="15.75" customHeight="1">
      <c r="A727" s="69">
        <v>43091.0</v>
      </c>
      <c r="B727" s="34">
        <v>498.007256</v>
      </c>
      <c r="C727" s="28">
        <f t="shared" si="1"/>
        <v>0.15</v>
      </c>
      <c r="D727" s="25">
        <f t="shared" si="2"/>
        <v>74.7010884</v>
      </c>
      <c r="E727" s="25">
        <f t="shared" si="3"/>
        <v>1792.826122</v>
      </c>
      <c r="F727" s="25">
        <f t="shared" si="12"/>
        <v>180692.3282</v>
      </c>
      <c r="G727" s="26">
        <v>346.11</v>
      </c>
      <c r="H727" s="28">
        <v>1.91</v>
      </c>
      <c r="I727" s="16">
        <v>5.5491</v>
      </c>
      <c r="J727" s="16">
        <f t="shared" si="4"/>
        <v>428.5351944</v>
      </c>
      <c r="K727" s="25">
        <f t="shared" si="11"/>
        <v>60332.95291</v>
      </c>
      <c r="L727" s="25">
        <f t="shared" si="6"/>
        <v>4.457330617</v>
      </c>
      <c r="M727" s="25">
        <f t="shared" si="13"/>
        <v>4183.61466</v>
      </c>
      <c r="N727" s="25">
        <f t="shared" si="9"/>
        <v>4904204.442</v>
      </c>
      <c r="O727" s="25"/>
    </row>
    <row r="728" ht="15.75" customHeight="1">
      <c r="A728" s="69">
        <v>43092.0</v>
      </c>
      <c r="B728" s="34">
        <v>501.393679</v>
      </c>
      <c r="C728" s="28">
        <f t="shared" si="1"/>
        <v>0.15</v>
      </c>
      <c r="D728" s="25">
        <f t="shared" si="2"/>
        <v>75.20905185</v>
      </c>
      <c r="E728" s="25">
        <f t="shared" si="3"/>
        <v>1805.017244</v>
      </c>
      <c r="F728" s="25">
        <f t="shared" si="12"/>
        <v>182497.3454</v>
      </c>
      <c r="G728" s="26">
        <v>382.04</v>
      </c>
      <c r="H728" s="28">
        <v>1.943</v>
      </c>
      <c r="I728" s="16">
        <v>5.5414</v>
      </c>
      <c r="J728" s="16">
        <f t="shared" si="4"/>
        <v>439.5134435</v>
      </c>
      <c r="K728" s="25">
        <f t="shared" si="11"/>
        <v>65374.26009</v>
      </c>
      <c r="L728" s="25">
        <f t="shared" si="6"/>
        <v>4.141577836</v>
      </c>
      <c r="M728" s="25">
        <f t="shared" si="13"/>
        <v>4106.85332</v>
      </c>
      <c r="N728" s="25">
        <f t="shared" si="9"/>
        <v>4908311.295</v>
      </c>
      <c r="O728" s="25"/>
    </row>
    <row r="729" ht="15.75" customHeight="1">
      <c r="A729" s="69">
        <v>43093.0</v>
      </c>
      <c r="B729" s="34">
        <v>506.496732</v>
      </c>
      <c r="C729" s="28">
        <f t="shared" si="1"/>
        <v>0.15</v>
      </c>
      <c r="D729" s="25">
        <f t="shared" si="2"/>
        <v>75.9745098</v>
      </c>
      <c r="E729" s="25">
        <f t="shared" si="3"/>
        <v>1823.388235</v>
      </c>
      <c r="F729" s="25">
        <f t="shared" si="12"/>
        <v>184320.7336</v>
      </c>
      <c r="G729" s="26">
        <v>337.06</v>
      </c>
      <c r="H729" s="28">
        <v>2.048</v>
      </c>
      <c r="I729" s="16">
        <v>5.5338</v>
      </c>
      <c r="J729" s="16">
        <f t="shared" si="4"/>
        <v>468.622514</v>
      </c>
      <c r="K729" s="25">
        <f t="shared" si="11"/>
        <v>54645.19418</v>
      </c>
      <c r="L729" s="25">
        <f t="shared" si="6"/>
        <v>5.005165402</v>
      </c>
      <c r="M729" s="25">
        <f t="shared" si="13"/>
        <v>3890.953125</v>
      </c>
      <c r="N729" s="25">
        <f t="shared" si="9"/>
        <v>4912202.248</v>
      </c>
      <c r="O729" s="25"/>
    </row>
    <row r="730" ht="15.75" customHeight="1">
      <c r="A730" s="69">
        <v>43094.0</v>
      </c>
      <c r="B730" s="34">
        <v>483.628693</v>
      </c>
      <c r="C730" s="28">
        <f t="shared" si="1"/>
        <v>0.15</v>
      </c>
      <c r="D730" s="25">
        <f t="shared" si="2"/>
        <v>72.54430395</v>
      </c>
      <c r="E730" s="25">
        <f t="shared" si="3"/>
        <v>1741.063295</v>
      </c>
      <c r="F730" s="25">
        <f t="shared" si="12"/>
        <v>186061.7969</v>
      </c>
      <c r="G730" s="26">
        <v>360.78</v>
      </c>
      <c r="H730" s="28">
        <v>2.011</v>
      </c>
      <c r="I730" s="16">
        <v>5.5262</v>
      </c>
      <c r="J730" s="16">
        <f t="shared" si="4"/>
        <v>439.9846647</v>
      </c>
      <c r="K730" s="25">
        <f t="shared" si="11"/>
        <v>59485.105</v>
      </c>
      <c r="L730" s="25">
        <f t="shared" si="6"/>
        <v>4.390334256</v>
      </c>
      <c r="M730" s="25">
        <f t="shared" si="13"/>
        <v>3957.09995</v>
      </c>
      <c r="N730" s="25">
        <f t="shared" si="9"/>
        <v>4916159.348</v>
      </c>
      <c r="O730" s="25"/>
    </row>
    <row r="731" ht="15.75" customHeight="1">
      <c r="A731" s="69">
        <v>43095.0</v>
      </c>
      <c r="B731" s="34">
        <v>494.247491</v>
      </c>
      <c r="C731" s="28">
        <f t="shared" si="1"/>
        <v>0.15</v>
      </c>
      <c r="D731" s="25">
        <f t="shared" si="2"/>
        <v>74.13712365</v>
      </c>
      <c r="E731" s="25">
        <f t="shared" si="3"/>
        <v>1779.290968</v>
      </c>
      <c r="F731" s="25">
        <f t="shared" si="12"/>
        <v>187841.0879</v>
      </c>
      <c r="G731" s="26">
        <v>381.54</v>
      </c>
      <c r="H731" s="28">
        <v>1.97</v>
      </c>
      <c r="I731" s="16">
        <v>5.5187</v>
      </c>
      <c r="J731" s="16">
        <f t="shared" si="4"/>
        <v>441.0765023</v>
      </c>
      <c r="K731" s="25">
        <f t="shared" si="11"/>
        <v>64130.09537</v>
      </c>
      <c r="L731" s="25">
        <f t="shared" si="6"/>
        <v>4.161753442</v>
      </c>
      <c r="M731" s="25">
        <f t="shared" si="13"/>
        <v>4033.973604</v>
      </c>
      <c r="N731" s="25">
        <f t="shared" si="9"/>
        <v>4920193.322</v>
      </c>
      <c r="O731" s="25"/>
    </row>
    <row r="732" ht="15.75" customHeight="1">
      <c r="A732" s="69">
        <v>43096.0</v>
      </c>
      <c r="B732" s="34">
        <v>511.763337</v>
      </c>
      <c r="C732" s="28">
        <f t="shared" si="1"/>
        <v>0.15</v>
      </c>
      <c r="D732" s="25">
        <f t="shared" si="2"/>
        <v>76.76450055</v>
      </c>
      <c r="E732" s="25">
        <f t="shared" si="3"/>
        <v>1842.348013</v>
      </c>
      <c r="F732" s="25">
        <f t="shared" si="12"/>
        <v>189683.4359</v>
      </c>
      <c r="G732" s="26">
        <v>421.85</v>
      </c>
      <c r="H732" s="28">
        <v>1.951</v>
      </c>
      <c r="I732" s="16">
        <v>5.5111</v>
      </c>
      <c r="J732" s="16">
        <f t="shared" si="4"/>
        <v>452.9269431</v>
      </c>
      <c r="K732" s="25">
        <f t="shared" si="11"/>
        <v>71497.41266</v>
      </c>
      <c r="L732" s="25">
        <f t="shared" si="6"/>
        <v>3.86520563</v>
      </c>
      <c r="M732" s="25">
        <f t="shared" si="13"/>
        <v>4067.649411</v>
      </c>
      <c r="N732" s="25">
        <f t="shared" si="9"/>
        <v>4924260.971</v>
      </c>
      <c r="O732" s="25"/>
    </row>
    <row r="733" ht="15.75" customHeight="1">
      <c r="A733" s="69">
        <v>43097.0</v>
      </c>
      <c r="B733" s="34">
        <v>527.104957</v>
      </c>
      <c r="C733" s="28">
        <f t="shared" si="1"/>
        <v>0.15</v>
      </c>
      <c r="D733" s="25">
        <f t="shared" si="2"/>
        <v>79.06574355</v>
      </c>
      <c r="E733" s="25">
        <f t="shared" si="3"/>
        <v>1897.577845</v>
      </c>
      <c r="F733" s="25">
        <f t="shared" si="12"/>
        <v>191581.0138</v>
      </c>
      <c r="G733" s="26">
        <v>378.9</v>
      </c>
      <c r="H733" s="28">
        <v>1.973</v>
      </c>
      <c r="I733" s="16">
        <v>5.5035</v>
      </c>
      <c r="J733" s="16">
        <f t="shared" si="4"/>
        <v>472.4166804</v>
      </c>
      <c r="K733" s="25">
        <f t="shared" si="11"/>
        <v>63414.37861</v>
      </c>
      <c r="L733" s="25">
        <f t="shared" si="6"/>
        <v>4.488519528</v>
      </c>
      <c r="M733" s="25">
        <f t="shared" si="13"/>
        <v>4016.746072</v>
      </c>
      <c r="N733" s="25">
        <f t="shared" si="9"/>
        <v>4928277.717</v>
      </c>
      <c r="O733" s="25"/>
    </row>
    <row r="734" ht="15.75" customHeight="1">
      <c r="A734" s="69">
        <v>43098.0</v>
      </c>
      <c r="B734" s="34">
        <v>576.615167</v>
      </c>
      <c r="C734" s="28">
        <f t="shared" si="1"/>
        <v>0.15</v>
      </c>
      <c r="D734" s="25">
        <f t="shared" si="2"/>
        <v>86.49227505</v>
      </c>
      <c r="E734" s="25">
        <f t="shared" si="3"/>
        <v>2075.814601</v>
      </c>
      <c r="F734" s="25">
        <f t="shared" si="12"/>
        <v>193656.8284</v>
      </c>
      <c r="G734" s="26">
        <v>377.37</v>
      </c>
      <c r="H734" s="28">
        <v>1.912</v>
      </c>
      <c r="I734" s="16">
        <v>5.4959</v>
      </c>
      <c r="J734" s="16">
        <f t="shared" si="4"/>
        <v>501.5048488</v>
      </c>
      <c r="K734" s="25">
        <f t="shared" si="11"/>
        <v>65083.29863</v>
      </c>
      <c r="L734" s="25">
        <f t="shared" si="6"/>
        <v>4.784210339</v>
      </c>
      <c r="M734" s="25">
        <f t="shared" si="13"/>
        <v>4139.171548</v>
      </c>
      <c r="N734" s="25">
        <f t="shared" si="9"/>
        <v>4932416.889</v>
      </c>
      <c r="O734" s="25"/>
    </row>
    <row r="735" ht="15.75" customHeight="1">
      <c r="A735" s="69">
        <v>43099.0</v>
      </c>
      <c r="B735" s="34">
        <v>534.06727</v>
      </c>
      <c r="C735" s="28">
        <f t="shared" si="1"/>
        <v>0.15</v>
      </c>
      <c r="D735" s="25">
        <f t="shared" si="2"/>
        <v>80.1100905</v>
      </c>
      <c r="E735" s="25">
        <f t="shared" si="3"/>
        <v>1922.642172</v>
      </c>
      <c r="F735" s="25">
        <f t="shared" si="12"/>
        <v>195579.4705</v>
      </c>
      <c r="G735" s="26">
        <v>330.8</v>
      </c>
      <c r="H735" s="28">
        <v>2.118</v>
      </c>
      <c r="I735" s="16">
        <v>5.4884</v>
      </c>
      <c r="J735" s="16">
        <f t="shared" si="4"/>
        <v>515.2478308</v>
      </c>
      <c r="K735" s="25">
        <f t="shared" si="11"/>
        <v>51432.37167</v>
      </c>
      <c r="L735" s="25">
        <f t="shared" si="6"/>
        <v>5.607291992</v>
      </c>
      <c r="M735" s="25">
        <f t="shared" si="13"/>
        <v>3731.490085</v>
      </c>
      <c r="N735" s="25">
        <f t="shared" si="9"/>
        <v>4936148.379</v>
      </c>
      <c r="O735" s="25"/>
    </row>
    <row r="736" ht="15.75" customHeight="1">
      <c r="A736" s="127">
        <v>43100.0</v>
      </c>
      <c r="B736" s="64">
        <v>556.243019</v>
      </c>
      <c r="C736" s="28">
        <f t="shared" si="1"/>
        <v>0.15</v>
      </c>
      <c r="D736" s="25">
        <f t="shared" si="2"/>
        <v>83.43645285</v>
      </c>
      <c r="E736" s="25">
        <f t="shared" si="3"/>
        <v>2002.474868</v>
      </c>
      <c r="F736" s="60">
        <f t="shared" si="12"/>
        <v>197581.9454</v>
      </c>
      <c r="G736" s="63">
        <v>349.03</v>
      </c>
      <c r="H736" s="62">
        <v>1.946</v>
      </c>
      <c r="I736" s="61">
        <v>5.4809</v>
      </c>
      <c r="J736" s="16">
        <f t="shared" si="4"/>
        <v>493.7368475</v>
      </c>
      <c r="K736" s="60">
        <f t="shared" si="11"/>
        <v>58982.48285</v>
      </c>
      <c r="L736" s="25">
        <f t="shared" si="6"/>
        <v>5.092549784</v>
      </c>
      <c r="M736" s="25">
        <f t="shared" si="13"/>
        <v>4055.75334</v>
      </c>
      <c r="N736" s="25">
        <f t="shared" si="9"/>
        <v>4940204.132</v>
      </c>
      <c r="O736" s="25"/>
    </row>
    <row r="737" ht="15.75" customHeight="1">
      <c r="A737" s="7">
        <v>43101.0</v>
      </c>
      <c r="B737" s="34">
        <v>548.20434</v>
      </c>
      <c r="C737" s="28">
        <f t="shared" si="1"/>
        <v>0.15</v>
      </c>
      <c r="D737" s="25">
        <f t="shared" si="2"/>
        <v>82.230651</v>
      </c>
      <c r="E737" s="25">
        <f t="shared" si="3"/>
        <v>1973.535624</v>
      </c>
      <c r="F737" s="25">
        <f>E737</f>
        <v>1973.535624</v>
      </c>
      <c r="G737" s="26">
        <v>358.99</v>
      </c>
      <c r="H737" s="28">
        <v>2.06</v>
      </c>
      <c r="I737" s="16">
        <v>5.4733</v>
      </c>
      <c r="J737" s="16">
        <f t="shared" si="4"/>
        <v>515.822694</v>
      </c>
      <c r="K737" s="20">
        <f t="shared" si="11"/>
        <v>57228.93108</v>
      </c>
      <c r="L737" s="25">
        <f t="shared" si="6"/>
        <v>5.172739347</v>
      </c>
      <c r="M737" s="25">
        <f t="shared" si="13"/>
        <v>3825.996117</v>
      </c>
      <c r="N737" s="25">
        <f t="shared" si="9"/>
        <v>4944030.128</v>
      </c>
      <c r="O737" s="25"/>
    </row>
    <row r="738" ht="15.75" customHeight="1">
      <c r="A738" s="7">
        <v>43102.0</v>
      </c>
      <c r="B738" s="34">
        <v>604.146445</v>
      </c>
      <c r="C738" s="28">
        <f t="shared" si="1"/>
        <v>0.15</v>
      </c>
      <c r="D738" s="25">
        <f t="shared" si="2"/>
        <v>90.62196675</v>
      </c>
      <c r="E738" s="25">
        <f t="shared" si="3"/>
        <v>2174.927202</v>
      </c>
      <c r="F738" s="25">
        <f t="shared" ref="F738:F849" si="14">F737+E738</f>
        <v>4148.462826</v>
      </c>
      <c r="G738" s="26">
        <v>383.42</v>
      </c>
      <c r="H738" s="28">
        <v>1.86</v>
      </c>
      <c r="I738" s="16">
        <v>5.4658</v>
      </c>
      <c r="J738" s="16">
        <f t="shared" si="4"/>
        <v>513.974344</v>
      </c>
      <c r="K738" s="20">
        <f t="shared" si="11"/>
        <v>67603.13019</v>
      </c>
      <c r="L738" s="25">
        <f t="shared" si="6"/>
        <v>4.825798441</v>
      </c>
      <c r="M738" s="25">
        <f t="shared" si="13"/>
        <v>4231.587097</v>
      </c>
      <c r="N738" s="25">
        <f t="shared" si="9"/>
        <v>4948261.715</v>
      </c>
      <c r="O738" s="25"/>
    </row>
    <row r="739" ht="15.75" customHeight="1">
      <c r="A739" s="7">
        <v>43103.0</v>
      </c>
      <c r="B739" s="34">
        <v>578.823128</v>
      </c>
      <c r="C739" s="28">
        <f t="shared" si="1"/>
        <v>0.15</v>
      </c>
      <c r="D739" s="25">
        <f t="shared" si="2"/>
        <v>86.8234692</v>
      </c>
      <c r="E739" s="25">
        <f t="shared" si="3"/>
        <v>2083.763261</v>
      </c>
      <c r="F739" s="25">
        <f t="shared" si="14"/>
        <v>6232.226087</v>
      </c>
      <c r="G739" s="26">
        <v>412.06</v>
      </c>
      <c r="H739" s="28">
        <v>2.069</v>
      </c>
      <c r="I739" s="16">
        <v>5.4583</v>
      </c>
      <c r="J739" s="16">
        <f t="shared" si="4"/>
        <v>548.5155872</v>
      </c>
      <c r="K739" s="20">
        <f t="shared" si="11"/>
        <v>65224.17877</v>
      </c>
      <c r="L739" s="25">
        <f t="shared" si="6"/>
        <v>4.792156758</v>
      </c>
      <c r="M739" s="25">
        <f t="shared" si="13"/>
        <v>3798.913485</v>
      </c>
      <c r="N739" s="25">
        <f t="shared" si="9"/>
        <v>4952060.629</v>
      </c>
      <c r="O739" s="25"/>
    </row>
    <row r="740" ht="15.75" customHeight="1">
      <c r="A740" s="7">
        <v>43104.0</v>
      </c>
      <c r="B740" s="34">
        <v>570.585684</v>
      </c>
      <c r="C740" s="28">
        <f t="shared" si="1"/>
        <v>0.15</v>
      </c>
      <c r="D740" s="25">
        <f t="shared" si="2"/>
        <v>85.5878526</v>
      </c>
      <c r="E740" s="25">
        <f t="shared" si="3"/>
        <v>2054.108462</v>
      </c>
      <c r="F740" s="25">
        <f t="shared" si="14"/>
        <v>8286.334549</v>
      </c>
      <c r="G740" s="26">
        <v>403.05</v>
      </c>
      <c r="H740" s="28">
        <v>2.048</v>
      </c>
      <c r="I740" s="16">
        <v>5.4508</v>
      </c>
      <c r="J740" s="16">
        <f t="shared" si="4"/>
        <v>535.9577864</v>
      </c>
      <c r="K740" s="20">
        <f t="shared" si="11"/>
        <v>64363.62129</v>
      </c>
      <c r="L740" s="25">
        <f t="shared" si="6"/>
        <v>4.787118301</v>
      </c>
      <c r="M740" s="25">
        <f t="shared" si="13"/>
        <v>3832.59375</v>
      </c>
      <c r="N740" s="25">
        <f t="shared" si="9"/>
        <v>4955893.223</v>
      </c>
      <c r="O740" s="25"/>
    </row>
    <row r="741" ht="15.75" customHeight="1">
      <c r="A741" s="7">
        <v>43105.0</v>
      </c>
      <c r="B741" s="34">
        <v>624.431919</v>
      </c>
      <c r="C741" s="28">
        <f t="shared" si="1"/>
        <v>0.15</v>
      </c>
      <c r="D741" s="25">
        <f t="shared" si="2"/>
        <v>93.66478785</v>
      </c>
      <c r="E741" s="25">
        <f t="shared" si="3"/>
        <v>2247.954908</v>
      </c>
      <c r="F741" s="25">
        <f t="shared" si="14"/>
        <v>10534.28946</v>
      </c>
      <c r="G741" s="26">
        <v>384.94</v>
      </c>
      <c r="H741" s="28">
        <v>1.91</v>
      </c>
      <c r="I741" s="16">
        <v>5.4433</v>
      </c>
      <c r="J741" s="16">
        <f t="shared" si="4"/>
        <v>547.7674229</v>
      </c>
      <c r="K741" s="20">
        <f t="shared" si="11"/>
        <v>65822.32153</v>
      </c>
      <c r="L741" s="25">
        <f t="shared" si="6"/>
        <v>5.122779453</v>
      </c>
      <c r="M741" s="25">
        <f t="shared" si="13"/>
        <v>4103.849215</v>
      </c>
      <c r="N741" s="25">
        <f t="shared" si="9"/>
        <v>4959997.072</v>
      </c>
      <c r="O741" s="25"/>
    </row>
    <row r="742" ht="15.75" customHeight="1">
      <c r="A742" s="7">
        <v>43106.0</v>
      </c>
      <c r="B742" s="34">
        <v>569.802916</v>
      </c>
      <c r="C742" s="28">
        <f t="shared" si="1"/>
        <v>0.15</v>
      </c>
      <c r="D742" s="25">
        <f t="shared" si="2"/>
        <v>85.4704374</v>
      </c>
      <c r="E742" s="25">
        <f t="shared" si="3"/>
        <v>2051.290498</v>
      </c>
      <c r="F742" s="25">
        <f t="shared" si="14"/>
        <v>12585.57996</v>
      </c>
      <c r="G742" s="26">
        <v>452.77</v>
      </c>
      <c r="H742" s="28">
        <v>2.043</v>
      </c>
      <c r="I742" s="16">
        <v>5.4359</v>
      </c>
      <c r="J742" s="16">
        <f t="shared" si="4"/>
        <v>535.3793104</v>
      </c>
      <c r="K742" s="20">
        <f t="shared" si="11"/>
        <v>72282.30376</v>
      </c>
      <c r="L742" s="25">
        <f t="shared" si="6"/>
        <v>4.256831322</v>
      </c>
      <c r="M742" s="25">
        <f t="shared" si="13"/>
        <v>3831.471366</v>
      </c>
      <c r="N742" s="25">
        <f t="shared" si="9"/>
        <v>4963828.543</v>
      </c>
      <c r="O742" s="25"/>
    </row>
    <row r="743" ht="15.75" customHeight="1">
      <c r="A743" s="7">
        <v>43107.0</v>
      </c>
      <c r="B743" s="34">
        <v>578.100337</v>
      </c>
      <c r="C743" s="28">
        <f t="shared" si="1"/>
        <v>0.15</v>
      </c>
      <c r="D743" s="25">
        <f t="shared" si="2"/>
        <v>86.71505055</v>
      </c>
      <c r="E743" s="25">
        <f t="shared" si="3"/>
        <v>2081.161213</v>
      </c>
      <c r="F743" s="25">
        <f t="shared" si="14"/>
        <v>14666.74117</v>
      </c>
      <c r="G743" s="26">
        <v>459.33</v>
      </c>
      <c r="H743" s="28">
        <v>1.989</v>
      </c>
      <c r="I743" s="16">
        <v>5.4284</v>
      </c>
      <c r="J743" s="16">
        <f t="shared" si="4"/>
        <v>529.5490247</v>
      </c>
      <c r="K743" s="20">
        <f t="shared" si="11"/>
        <v>75216.49991</v>
      </c>
      <c r="L743" s="25">
        <f t="shared" si="6"/>
        <v>4.150341778</v>
      </c>
      <c r="M743" s="25">
        <f t="shared" si="13"/>
        <v>3930.063348</v>
      </c>
      <c r="N743" s="25">
        <f t="shared" si="9"/>
        <v>4967758.607</v>
      </c>
      <c r="O743" s="25"/>
    </row>
    <row r="744" ht="15.75" customHeight="1">
      <c r="A744" s="7">
        <v>43108.0</v>
      </c>
      <c r="B744" s="34">
        <v>505.786597</v>
      </c>
      <c r="C744" s="28">
        <f t="shared" si="1"/>
        <v>0.15</v>
      </c>
      <c r="D744" s="25">
        <f t="shared" si="2"/>
        <v>75.86798955</v>
      </c>
      <c r="E744" s="25">
        <f t="shared" si="3"/>
        <v>1820.831749</v>
      </c>
      <c r="F744" s="25">
        <f t="shared" si="14"/>
        <v>16487.57292</v>
      </c>
      <c r="G744" s="26">
        <v>405.07</v>
      </c>
      <c r="H744" s="28">
        <v>2.198</v>
      </c>
      <c r="I744" s="16">
        <v>5.4209</v>
      </c>
      <c r="J744" s="16">
        <f t="shared" si="4"/>
        <v>512.7003543</v>
      </c>
      <c r="K744" s="20">
        <f t="shared" si="11"/>
        <v>59941.14549</v>
      </c>
      <c r="L744" s="25">
        <f t="shared" si="6"/>
        <v>4.556548931</v>
      </c>
      <c r="M744" s="25">
        <f t="shared" si="13"/>
        <v>3551.454049</v>
      </c>
      <c r="N744" s="25">
        <f t="shared" si="9"/>
        <v>4971310.061</v>
      </c>
      <c r="O744" s="25"/>
    </row>
    <row r="745" ht="15.75" customHeight="1">
      <c r="A745" s="7">
        <v>43109.0</v>
      </c>
      <c r="B745" s="34">
        <v>573.46238</v>
      </c>
      <c r="C745" s="28">
        <f t="shared" si="1"/>
        <v>0.15</v>
      </c>
      <c r="D745" s="25">
        <f t="shared" si="2"/>
        <v>86.019357</v>
      </c>
      <c r="E745" s="25">
        <f t="shared" si="3"/>
        <v>2064.464568</v>
      </c>
      <c r="F745" s="25">
        <f t="shared" si="14"/>
        <v>18552.03749</v>
      </c>
      <c r="G745" s="26">
        <v>413.33</v>
      </c>
      <c r="H745" s="28">
        <v>1.865</v>
      </c>
      <c r="I745" s="16">
        <v>5.4135</v>
      </c>
      <c r="J745" s="16">
        <f t="shared" si="4"/>
        <v>493.9075176</v>
      </c>
      <c r="K745" s="20">
        <f t="shared" si="11"/>
        <v>71985.9074</v>
      </c>
      <c r="L745" s="25">
        <f t="shared" si="6"/>
        <v>4.301809846</v>
      </c>
      <c r="M745" s="25">
        <f t="shared" si="13"/>
        <v>4179.86059</v>
      </c>
      <c r="N745" s="25">
        <f t="shared" si="9"/>
        <v>4975489.921</v>
      </c>
      <c r="O745" s="25"/>
    </row>
    <row r="746" ht="15.75" customHeight="1">
      <c r="A746" s="7">
        <v>43110.0</v>
      </c>
      <c r="B746" s="34">
        <v>608.884189</v>
      </c>
      <c r="C746" s="28">
        <f t="shared" si="1"/>
        <v>0.15</v>
      </c>
      <c r="D746" s="25">
        <f t="shared" si="2"/>
        <v>91.33262835</v>
      </c>
      <c r="E746" s="25">
        <f t="shared" si="3"/>
        <v>2191.98308</v>
      </c>
      <c r="F746" s="25">
        <f t="shared" si="14"/>
        <v>20744.02057</v>
      </c>
      <c r="G746" s="26">
        <v>407.74</v>
      </c>
      <c r="H746" s="28">
        <v>1.975</v>
      </c>
      <c r="I746" s="16">
        <v>5.4061</v>
      </c>
      <c r="J746" s="16">
        <f t="shared" si="4"/>
        <v>556.1061917</v>
      </c>
      <c r="K746" s="20">
        <f t="shared" si="11"/>
        <v>66965.56599</v>
      </c>
      <c r="L746" s="25">
        <f t="shared" si="6"/>
        <v>4.909948227</v>
      </c>
      <c r="M746" s="25">
        <f t="shared" si="13"/>
        <v>3941.662785</v>
      </c>
      <c r="N746" s="25">
        <f t="shared" si="9"/>
        <v>4979431.584</v>
      </c>
      <c r="O746" s="25"/>
    </row>
    <row r="747" ht="15.75" customHeight="1">
      <c r="A747" s="7">
        <v>43111.0</v>
      </c>
      <c r="B747" s="34">
        <v>600.581416</v>
      </c>
      <c r="C747" s="28">
        <f t="shared" si="1"/>
        <v>0.15</v>
      </c>
      <c r="D747" s="25">
        <f t="shared" si="2"/>
        <v>90.0872124</v>
      </c>
      <c r="E747" s="25">
        <f t="shared" si="3"/>
        <v>2162.093098</v>
      </c>
      <c r="F747" s="25">
        <f t="shared" si="14"/>
        <v>22906.11366</v>
      </c>
      <c r="G747" s="26">
        <v>355.59</v>
      </c>
      <c r="H747" s="28">
        <v>1.967</v>
      </c>
      <c r="I747" s="16">
        <v>5.3986</v>
      </c>
      <c r="J747" s="16">
        <f t="shared" si="4"/>
        <v>547.0601847</v>
      </c>
      <c r="K747" s="20">
        <f t="shared" si="11"/>
        <v>58556.83296</v>
      </c>
      <c r="L747" s="25">
        <f t="shared" si="6"/>
        <v>5.538447833</v>
      </c>
      <c r="M747" s="25">
        <f t="shared" si="13"/>
        <v>3952.203355</v>
      </c>
      <c r="N747" s="25">
        <f t="shared" si="9"/>
        <v>4983383.787</v>
      </c>
      <c r="O747" s="25"/>
    </row>
    <row r="748" ht="15.75" customHeight="1">
      <c r="A748" s="7">
        <v>43112.0</v>
      </c>
      <c r="B748" s="34">
        <v>615.261284</v>
      </c>
      <c r="C748" s="28">
        <f t="shared" si="1"/>
        <v>0.15</v>
      </c>
      <c r="D748" s="25">
        <f t="shared" si="2"/>
        <v>92.2891926</v>
      </c>
      <c r="E748" s="25">
        <f t="shared" si="3"/>
        <v>2214.940622</v>
      </c>
      <c r="F748" s="25">
        <f t="shared" si="14"/>
        <v>25121.05429</v>
      </c>
      <c r="G748" s="26">
        <v>394.78</v>
      </c>
      <c r="H748" s="28">
        <v>2.02</v>
      </c>
      <c r="I748" s="16">
        <v>5.3912</v>
      </c>
      <c r="J748" s="16">
        <f t="shared" si="4"/>
        <v>576.3224299</v>
      </c>
      <c r="K748" s="20">
        <f t="shared" si="11"/>
        <v>63217.9585</v>
      </c>
      <c r="L748" s="25">
        <f t="shared" si="6"/>
        <v>5.255485961</v>
      </c>
      <c r="M748" s="25">
        <f t="shared" si="13"/>
        <v>3843.231683</v>
      </c>
      <c r="N748" s="25">
        <f t="shared" si="9"/>
        <v>4987227.019</v>
      </c>
      <c r="O748" s="25"/>
    </row>
    <row r="749" ht="15.75" customHeight="1">
      <c r="A749" s="7">
        <v>43113.0</v>
      </c>
      <c r="B749" s="34">
        <v>637.076076</v>
      </c>
      <c r="C749" s="28">
        <f t="shared" si="1"/>
        <v>0.15</v>
      </c>
      <c r="D749" s="25">
        <f t="shared" si="2"/>
        <v>95.5614114</v>
      </c>
      <c r="E749" s="25">
        <f t="shared" si="3"/>
        <v>2293.473874</v>
      </c>
      <c r="F749" s="25">
        <f t="shared" si="14"/>
        <v>27414.52816</v>
      </c>
      <c r="G749" s="26">
        <v>420.05</v>
      </c>
      <c r="H749" s="28">
        <v>1.949</v>
      </c>
      <c r="I749" s="16">
        <v>5.3838</v>
      </c>
      <c r="J749" s="16">
        <f t="shared" si="4"/>
        <v>576.5729002</v>
      </c>
      <c r="K749" s="20">
        <f t="shared" si="11"/>
        <v>69619.24649</v>
      </c>
      <c r="L749" s="25">
        <f t="shared" si="6"/>
        <v>4.941465161</v>
      </c>
      <c r="M749" s="25">
        <f t="shared" si="13"/>
        <v>3977.769112</v>
      </c>
      <c r="N749" s="25">
        <f t="shared" si="9"/>
        <v>4991204.788</v>
      </c>
      <c r="O749" s="25"/>
    </row>
    <row r="750" ht="15.75" customHeight="1">
      <c r="A750" s="7">
        <v>43114.0</v>
      </c>
      <c r="B750" s="34">
        <v>631.776831</v>
      </c>
      <c r="C750" s="28">
        <f t="shared" si="1"/>
        <v>0.15</v>
      </c>
      <c r="D750" s="25">
        <f t="shared" si="2"/>
        <v>94.76652465</v>
      </c>
      <c r="E750" s="25">
        <f t="shared" si="3"/>
        <v>2274.396592</v>
      </c>
      <c r="F750" s="25">
        <f t="shared" si="14"/>
        <v>29688.92475</v>
      </c>
      <c r="G750" s="26">
        <v>399.52</v>
      </c>
      <c r="H750" s="28">
        <v>1.997</v>
      </c>
      <c r="I750" s="16">
        <v>5.3764</v>
      </c>
      <c r="J750" s="16">
        <f t="shared" si="4"/>
        <v>586.6650228</v>
      </c>
      <c r="K750" s="20">
        <f t="shared" si="11"/>
        <v>64536.18412</v>
      </c>
      <c r="L750" s="25">
        <f t="shared" si="6"/>
        <v>5.2863288</v>
      </c>
      <c r="M750" s="25">
        <f t="shared" si="13"/>
        <v>3876.823235</v>
      </c>
      <c r="N750" s="25">
        <f t="shared" si="9"/>
        <v>4995081.611</v>
      </c>
      <c r="O750" s="25"/>
    </row>
    <row r="751" ht="15.75" customHeight="1">
      <c r="A751" s="7">
        <v>43115.0</v>
      </c>
      <c r="B751" s="34">
        <v>689.267859</v>
      </c>
      <c r="C751" s="28">
        <f t="shared" si="1"/>
        <v>0.15</v>
      </c>
      <c r="D751" s="25">
        <f t="shared" si="2"/>
        <v>103.3901789</v>
      </c>
      <c r="E751" s="25">
        <f t="shared" si="3"/>
        <v>2481.364292</v>
      </c>
      <c r="F751" s="25">
        <f t="shared" si="14"/>
        <v>32170.28904</v>
      </c>
      <c r="G751" s="26">
        <v>414.57</v>
      </c>
      <c r="H751" s="28">
        <v>1.967</v>
      </c>
      <c r="I751" s="16">
        <v>5.369</v>
      </c>
      <c r="J751" s="16">
        <f t="shared" si="4"/>
        <v>631.3046557</v>
      </c>
      <c r="K751" s="20">
        <f t="shared" si="11"/>
        <v>67895.05836</v>
      </c>
      <c r="L751" s="25">
        <f t="shared" si="6"/>
        <v>5.482057941</v>
      </c>
      <c r="M751" s="25">
        <f t="shared" si="13"/>
        <v>3930.533808</v>
      </c>
      <c r="N751" s="25">
        <f t="shared" si="9"/>
        <v>4999012.145</v>
      </c>
      <c r="O751" s="25"/>
    </row>
    <row r="752" ht="15.75" customHeight="1">
      <c r="A752" s="7">
        <v>43116.0</v>
      </c>
      <c r="B752" s="34">
        <v>671.392955</v>
      </c>
      <c r="C752" s="28">
        <f t="shared" si="1"/>
        <v>0.15</v>
      </c>
      <c r="D752" s="25">
        <f t="shared" si="2"/>
        <v>100.7089433</v>
      </c>
      <c r="E752" s="25">
        <f t="shared" si="3"/>
        <v>2417.014638</v>
      </c>
      <c r="F752" s="25">
        <f t="shared" si="14"/>
        <v>34587.30368</v>
      </c>
      <c r="G752" s="26">
        <v>320.04</v>
      </c>
      <c r="H752" s="28">
        <v>2.017</v>
      </c>
      <c r="I752" s="16">
        <v>5.3617</v>
      </c>
      <c r="J752" s="16">
        <f t="shared" si="4"/>
        <v>631.4226786</v>
      </c>
      <c r="K752" s="20">
        <f t="shared" si="11"/>
        <v>51044.87262</v>
      </c>
      <c r="L752" s="25">
        <f t="shared" si="6"/>
        <v>7.102617307</v>
      </c>
      <c r="M752" s="25">
        <f t="shared" si="13"/>
        <v>3827.886961</v>
      </c>
      <c r="N752" s="25">
        <f t="shared" si="9"/>
        <v>5002840.032</v>
      </c>
      <c r="O752" s="25"/>
    </row>
    <row r="753" ht="15.75" customHeight="1">
      <c r="A753" s="7">
        <v>43117.0</v>
      </c>
      <c r="B753" s="34">
        <v>578.492441</v>
      </c>
      <c r="C753" s="28">
        <f t="shared" si="1"/>
        <v>0.15</v>
      </c>
      <c r="D753" s="25">
        <f t="shared" si="2"/>
        <v>86.77386615</v>
      </c>
      <c r="E753" s="25">
        <f t="shared" si="3"/>
        <v>2082.572788</v>
      </c>
      <c r="F753" s="25">
        <f t="shared" si="14"/>
        <v>36669.87647</v>
      </c>
      <c r="G753" s="26">
        <v>319.19</v>
      </c>
      <c r="H753" s="28">
        <v>2.169</v>
      </c>
      <c r="I753" s="16">
        <v>5.3543</v>
      </c>
      <c r="J753" s="16">
        <f t="shared" si="4"/>
        <v>585.8609457</v>
      </c>
      <c r="K753" s="20">
        <f t="shared" si="11"/>
        <v>47276.32136</v>
      </c>
      <c r="L753" s="25">
        <f t="shared" si="6"/>
        <v>6.607661281</v>
      </c>
      <c r="M753" s="25">
        <f t="shared" si="13"/>
        <v>3554.721992</v>
      </c>
      <c r="N753" s="25">
        <f t="shared" si="9"/>
        <v>5006394.754</v>
      </c>
      <c r="O753" s="25"/>
    </row>
    <row r="754" ht="15.75" customHeight="1">
      <c r="A754" s="7">
        <v>43118.0</v>
      </c>
      <c r="B754" s="34">
        <v>623.884936</v>
      </c>
      <c r="C754" s="28">
        <f t="shared" si="1"/>
        <v>0.15</v>
      </c>
      <c r="D754" s="25">
        <f t="shared" si="2"/>
        <v>93.5827404</v>
      </c>
      <c r="E754" s="25">
        <f t="shared" si="3"/>
        <v>2245.98577</v>
      </c>
      <c r="F754" s="25">
        <f t="shared" si="14"/>
        <v>38915.86224</v>
      </c>
      <c r="G754" s="26">
        <v>316.47</v>
      </c>
      <c r="H754" s="28">
        <v>1.92</v>
      </c>
      <c r="I754" s="16">
        <v>5.3469</v>
      </c>
      <c r="J754" s="16">
        <f t="shared" si="4"/>
        <v>560.0717599</v>
      </c>
      <c r="K754" s="20">
        <f t="shared" si="11"/>
        <v>52879.17009</v>
      </c>
      <c r="L754" s="25">
        <f t="shared" si="6"/>
        <v>6.371088367</v>
      </c>
      <c r="M754" s="25">
        <f t="shared" si="13"/>
        <v>4010.175</v>
      </c>
      <c r="N754" s="25">
        <f t="shared" si="9"/>
        <v>5010404.929</v>
      </c>
      <c r="O754" s="25"/>
    </row>
    <row r="755" ht="15.75" customHeight="1">
      <c r="A755" s="7">
        <v>43119.0</v>
      </c>
      <c r="B755" s="34">
        <v>684.441702</v>
      </c>
      <c r="C755" s="28">
        <f t="shared" si="1"/>
        <v>0.15</v>
      </c>
      <c r="D755" s="25">
        <f t="shared" si="2"/>
        <v>102.6662553</v>
      </c>
      <c r="E755" s="25">
        <f t="shared" si="3"/>
        <v>2463.990127</v>
      </c>
      <c r="F755" s="25">
        <f t="shared" si="14"/>
        <v>41379.85237</v>
      </c>
      <c r="G755" s="26">
        <v>364.62</v>
      </c>
      <c r="H755" s="28">
        <v>1.885</v>
      </c>
      <c r="I755" s="16">
        <v>5.3396</v>
      </c>
      <c r="J755" s="16">
        <f t="shared" si="4"/>
        <v>604.0586412</v>
      </c>
      <c r="K755" s="20">
        <f t="shared" si="11"/>
        <v>61971.08601</v>
      </c>
      <c r="L755" s="25">
        <f t="shared" si="6"/>
        <v>5.964047799</v>
      </c>
      <c r="M755" s="25">
        <f t="shared" si="13"/>
        <v>4079.057825</v>
      </c>
      <c r="N755" s="25">
        <f t="shared" si="9"/>
        <v>5014483.987</v>
      </c>
      <c r="O755" s="25"/>
    </row>
    <row r="756" ht="15.75" customHeight="1">
      <c r="A756" s="7">
        <v>43120.0</v>
      </c>
      <c r="B756" s="34">
        <v>549.8956</v>
      </c>
      <c r="C756" s="28">
        <f t="shared" si="1"/>
        <v>0.15</v>
      </c>
      <c r="D756" s="25">
        <f t="shared" si="2"/>
        <v>82.48434</v>
      </c>
      <c r="E756" s="25">
        <f t="shared" si="3"/>
        <v>1979.62416</v>
      </c>
      <c r="F756" s="25">
        <f t="shared" si="14"/>
        <v>43359.47653</v>
      </c>
      <c r="G756" s="26">
        <v>383.79</v>
      </c>
      <c r="H756" s="28">
        <v>2.338</v>
      </c>
      <c r="I756" s="16">
        <v>5.3323</v>
      </c>
      <c r="J756" s="16">
        <f t="shared" si="4"/>
        <v>602.7679954</v>
      </c>
      <c r="K756" s="20">
        <f t="shared" si="11"/>
        <v>52518.82165</v>
      </c>
      <c r="L756" s="25">
        <f t="shared" si="6"/>
        <v>5.654042011</v>
      </c>
      <c r="M756" s="25">
        <f t="shared" si="13"/>
        <v>3284.222412</v>
      </c>
      <c r="N756" s="25">
        <f t="shared" si="9"/>
        <v>5017768.209</v>
      </c>
      <c r="O756" s="25"/>
    </row>
    <row r="757" ht="15.75" customHeight="1">
      <c r="A757" s="7">
        <v>43121.0</v>
      </c>
      <c r="B757" s="34">
        <v>611.026977</v>
      </c>
      <c r="C757" s="28">
        <f t="shared" si="1"/>
        <v>0.15</v>
      </c>
      <c r="D757" s="25">
        <f t="shared" si="2"/>
        <v>91.65404655</v>
      </c>
      <c r="E757" s="25">
        <f t="shared" si="3"/>
        <v>2199.697117</v>
      </c>
      <c r="F757" s="25">
        <f t="shared" si="14"/>
        <v>45559.17364</v>
      </c>
      <c r="G757" s="26">
        <v>345.08</v>
      </c>
      <c r="H757" s="28">
        <v>1.853</v>
      </c>
      <c r="I757" s="16">
        <v>5.325</v>
      </c>
      <c r="J757" s="16">
        <f t="shared" si="4"/>
        <v>531.5647833</v>
      </c>
      <c r="K757" s="20">
        <f t="shared" si="11"/>
        <v>59499.76255</v>
      </c>
      <c r="L757" s="25">
        <f t="shared" si="6"/>
        <v>5.545477048</v>
      </c>
      <c r="M757" s="25">
        <f t="shared" si="13"/>
        <v>4138.154344</v>
      </c>
      <c r="N757" s="25">
        <f t="shared" si="9"/>
        <v>5021906.364</v>
      </c>
      <c r="O757" s="25"/>
    </row>
    <row r="758" ht="15.75" customHeight="1">
      <c r="A758" s="7">
        <v>43122.0</v>
      </c>
      <c r="B758" s="34">
        <v>601.345983</v>
      </c>
      <c r="C758" s="28">
        <f t="shared" si="1"/>
        <v>0.15</v>
      </c>
      <c r="D758" s="25">
        <f t="shared" si="2"/>
        <v>90.20189745</v>
      </c>
      <c r="E758" s="25">
        <f t="shared" si="3"/>
        <v>2164.845539</v>
      </c>
      <c r="F758" s="25">
        <f t="shared" si="14"/>
        <v>47724.01918</v>
      </c>
      <c r="G758" s="26">
        <v>315.9</v>
      </c>
      <c r="H758" s="28">
        <v>2.054</v>
      </c>
      <c r="I758" s="16">
        <v>5.3176</v>
      </c>
      <c r="J758" s="16">
        <f t="shared" si="4"/>
        <v>580.6964839</v>
      </c>
      <c r="K758" s="20">
        <f t="shared" si="11"/>
        <v>49070.00506</v>
      </c>
      <c r="L758" s="25">
        <f t="shared" si="6"/>
        <v>6.617623748</v>
      </c>
      <c r="M758" s="25">
        <f t="shared" si="13"/>
        <v>3728.015579</v>
      </c>
      <c r="N758" s="25">
        <f t="shared" si="9"/>
        <v>5025634.379</v>
      </c>
      <c r="O758" s="25"/>
    </row>
    <row r="759" ht="15.75" customHeight="1">
      <c r="A759" s="7">
        <v>43123.0</v>
      </c>
      <c r="B759" s="34">
        <v>614.489645</v>
      </c>
      <c r="C759" s="28">
        <f t="shared" si="1"/>
        <v>0.15</v>
      </c>
      <c r="D759" s="25">
        <f t="shared" si="2"/>
        <v>92.17344675</v>
      </c>
      <c r="E759" s="25">
        <f t="shared" si="3"/>
        <v>2212.162722</v>
      </c>
      <c r="F759" s="25">
        <f t="shared" si="14"/>
        <v>49936.1819</v>
      </c>
      <c r="G759" s="26">
        <v>308.46</v>
      </c>
      <c r="H759" s="28">
        <v>1.973</v>
      </c>
      <c r="I759" s="16">
        <v>5.3103</v>
      </c>
      <c r="J759" s="16">
        <f t="shared" si="4"/>
        <v>570.7719289</v>
      </c>
      <c r="K759" s="20">
        <f t="shared" si="11"/>
        <v>49812.92868</v>
      </c>
      <c r="L759" s="25">
        <f t="shared" si="6"/>
        <v>6.661411347</v>
      </c>
      <c r="M759" s="25">
        <f t="shared" si="13"/>
        <v>3875.738469</v>
      </c>
      <c r="N759" s="25">
        <f t="shared" si="9"/>
        <v>5029510.118</v>
      </c>
      <c r="O759" s="25"/>
    </row>
    <row r="760" ht="15.75" customHeight="1">
      <c r="A760" s="7">
        <v>43124.0</v>
      </c>
      <c r="B760" s="34">
        <v>641.081861</v>
      </c>
      <c r="C760" s="28">
        <f t="shared" si="1"/>
        <v>0.15</v>
      </c>
      <c r="D760" s="25">
        <f t="shared" si="2"/>
        <v>96.16227915</v>
      </c>
      <c r="E760" s="25">
        <f t="shared" si="3"/>
        <v>2307.8947</v>
      </c>
      <c r="F760" s="25">
        <f t="shared" si="14"/>
        <v>52244.0766</v>
      </c>
      <c r="G760" s="26">
        <v>317.4</v>
      </c>
      <c r="H760" s="28">
        <v>1.941</v>
      </c>
      <c r="I760" s="16">
        <v>5.303</v>
      </c>
      <c r="J760" s="16">
        <f t="shared" si="4"/>
        <v>586.6207299</v>
      </c>
      <c r="K760" s="20">
        <f t="shared" si="11"/>
        <v>52030.05255</v>
      </c>
      <c r="L760" s="25">
        <f t="shared" si="6"/>
        <v>6.65354325</v>
      </c>
      <c r="M760" s="25">
        <f t="shared" si="13"/>
        <v>3934.219474</v>
      </c>
      <c r="N760" s="25">
        <f t="shared" si="9"/>
        <v>5033444.337</v>
      </c>
      <c r="O760" s="25"/>
    </row>
    <row r="761" ht="15.75" customHeight="1">
      <c r="A761" s="7">
        <v>43125.0</v>
      </c>
      <c r="B761" s="34">
        <v>588.15165</v>
      </c>
      <c r="C761" s="28">
        <f t="shared" si="1"/>
        <v>0.15</v>
      </c>
      <c r="D761" s="25">
        <f t="shared" si="2"/>
        <v>88.2227475</v>
      </c>
      <c r="E761" s="25">
        <f t="shared" si="3"/>
        <v>2117.34594</v>
      </c>
      <c r="F761" s="25">
        <f t="shared" si="14"/>
        <v>54361.42254</v>
      </c>
      <c r="G761" s="26">
        <v>317.1</v>
      </c>
      <c r="H761" s="28">
        <v>2.165</v>
      </c>
      <c r="I761" s="16">
        <v>5.2958</v>
      </c>
      <c r="J761" s="16">
        <f t="shared" si="4"/>
        <v>601.1123542</v>
      </c>
      <c r="K761" s="20">
        <f t="shared" si="11"/>
        <v>46539.44148</v>
      </c>
      <c r="L761" s="25">
        <f t="shared" si="6"/>
        <v>6.824359745</v>
      </c>
      <c r="M761" s="25">
        <f t="shared" si="13"/>
        <v>3522.379677</v>
      </c>
      <c r="N761" s="25">
        <f t="shared" si="9"/>
        <v>5036966.717</v>
      </c>
      <c r="O761" s="25"/>
    </row>
    <row r="762" ht="15.75" customHeight="1">
      <c r="A762" s="7">
        <v>43126.0</v>
      </c>
      <c r="B762" s="34">
        <v>629.692075</v>
      </c>
      <c r="C762" s="28">
        <f t="shared" si="1"/>
        <v>0.15</v>
      </c>
      <c r="D762" s="25">
        <f t="shared" si="2"/>
        <v>94.45381125</v>
      </c>
      <c r="E762" s="25">
        <f t="shared" si="3"/>
        <v>2266.89147</v>
      </c>
      <c r="F762" s="25">
        <f t="shared" si="14"/>
        <v>56628.31401</v>
      </c>
      <c r="G762" s="26">
        <v>323.69</v>
      </c>
      <c r="H762" s="28">
        <v>1.868</v>
      </c>
      <c r="I762" s="16">
        <v>5.2885</v>
      </c>
      <c r="J762" s="16">
        <f t="shared" si="4"/>
        <v>556.0484051</v>
      </c>
      <c r="K762" s="20">
        <f t="shared" si="11"/>
        <v>54983.9796</v>
      </c>
      <c r="L762" s="25">
        <f t="shared" si="6"/>
        <v>6.184232625</v>
      </c>
      <c r="M762" s="25">
        <f t="shared" si="13"/>
        <v>4076.788009</v>
      </c>
      <c r="N762" s="25">
        <f t="shared" si="9"/>
        <v>5041043.505</v>
      </c>
      <c r="O762" s="25"/>
    </row>
    <row r="763" ht="15.75" customHeight="1">
      <c r="A763" s="7">
        <v>43127.0</v>
      </c>
      <c r="B763" s="34">
        <v>574.498509</v>
      </c>
      <c r="C763" s="28">
        <f t="shared" si="1"/>
        <v>0.15</v>
      </c>
      <c r="D763" s="25">
        <f t="shared" si="2"/>
        <v>86.17477635</v>
      </c>
      <c r="E763" s="25">
        <f t="shared" si="3"/>
        <v>2068.194632</v>
      </c>
      <c r="F763" s="25">
        <f t="shared" si="14"/>
        <v>58696.50865</v>
      </c>
      <c r="G763" s="26">
        <v>321.36</v>
      </c>
      <c r="H763" s="28">
        <v>2.188</v>
      </c>
      <c r="I763" s="16">
        <v>5.2812</v>
      </c>
      <c r="J763" s="16">
        <f t="shared" si="4"/>
        <v>595.0365152</v>
      </c>
      <c r="K763" s="20">
        <f t="shared" si="11"/>
        <v>46540.21294</v>
      </c>
      <c r="L763" s="25">
        <f t="shared" si="6"/>
        <v>6.665831015</v>
      </c>
      <c r="M763" s="25">
        <f t="shared" si="13"/>
        <v>3475.744059</v>
      </c>
      <c r="N763" s="25">
        <f t="shared" si="9"/>
        <v>5044519.249</v>
      </c>
      <c r="O763" s="25"/>
    </row>
    <row r="764" ht="15.75" customHeight="1">
      <c r="A764" s="7">
        <v>43128.0</v>
      </c>
      <c r="B764" s="34">
        <v>636.799263</v>
      </c>
      <c r="C764" s="28">
        <f t="shared" si="1"/>
        <v>0.15</v>
      </c>
      <c r="D764" s="25">
        <f t="shared" si="2"/>
        <v>95.51988945</v>
      </c>
      <c r="E764" s="25">
        <f t="shared" si="3"/>
        <v>2292.477347</v>
      </c>
      <c r="F764" s="25">
        <f t="shared" si="14"/>
        <v>60988.98599</v>
      </c>
      <c r="G764" s="26">
        <v>332.17</v>
      </c>
      <c r="H764" s="28">
        <v>1.853</v>
      </c>
      <c r="I764" s="16">
        <v>5.274</v>
      </c>
      <c r="J764" s="16">
        <f t="shared" si="4"/>
        <v>559.3425457</v>
      </c>
      <c r="K764" s="20">
        <f t="shared" si="11"/>
        <v>56725.24274</v>
      </c>
      <c r="L764" s="25">
        <f t="shared" si="6"/>
        <v>6.062056069</v>
      </c>
      <c r="M764" s="25">
        <f t="shared" si="13"/>
        <v>4098.521317</v>
      </c>
      <c r="N764" s="25">
        <f t="shared" si="9"/>
        <v>5048617.77</v>
      </c>
      <c r="O764" s="25"/>
    </row>
    <row r="765" ht="15.75" customHeight="1">
      <c r="A765" s="7">
        <v>43129.0</v>
      </c>
      <c r="B765" s="34">
        <v>669.819148</v>
      </c>
      <c r="C765" s="28">
        <f t="shared" si="1"/>
        <v>0.15</v>
      </c>
      <c r="D765" s="25">
        <f t="shared" si="2"/>
        <v>100.4728722</v>
      </c>
      <c r="E765" s="25">
        <f t="shared" si="3"/>
        <v>2411.348933</v>
      </c>
      <c r="F765" s="25">
        <f t="shared" si="14"/>
        <v>63400.33493</v>
      </c>
      <c r="G765" s="26">
        <v>316.63</v>
      </c>
      <c r="H765" s="28">
        <v>1.941</v>
      </c>
      <c r="I765" s="16">
        <v>5.2667</v>
      </c>
      <c r="J765" s="16">
        <f t="shared" si="4"/>
        <v>617.141173</v>
      </c>
      <c r="K765" s="20">
        <f t="shared" si="11"/>
        <v>51548.53852</v>
      </c>
      <c r="L765" s="25">
        <f t="shared" si="6"/>
        <v>7.016733167</v>
      </c>
      <c r="M765" s="25">
        <f t="shared" si="13"/>
        <v>3907.289026</v>
      </c>
      <c r="N765" s="25">
        <f t="shared" si="9"/>
        <v>5052525.059</v>
      </c>
      <c r="O765" s="25"/>
    </row>
    <row r="766" ht="15.75" customHeight="1">
      <c r="A766" s="7">
        <v>43130.0</v>
      </c>
      <c r="B766" s="34">
        <v>741.864439</v>
      </c>
      <c r="C766" s="28">
        <f t="shared" si="1"/>
        <v>0.15</v>
      </c>
      <c r="D766" s="25">
        <f t="shared" si="2"/>
        <v>111.2796659</v>
      </c>
      <c r="E766" s="25">
        <f t="shared" si="3"/>
        <v>2670.71198</v>
      </c>
      <c r="F766" s="25">
        <f t="shared" si="14"/>
        <v>66071.04691</v>
      </c>
      <c r="G766" s="26">
        <v>274.02</v>
      </c>
      <c r="H766" s="28">
        <v>1.92</v>
      </c>
      <c r="I766" s="16">
        <v>5.2595</v>
      </c>
      <c r="J766" s="16">
        <f t="shared" si="4"/>
        <v>677.0509188</v>
      </c>
      <c r="K766" s="20">
        <f t="shared" si="11"/>
        <v>45037.75594</v>
      </c>
      <c r="L766" s="25">
        <f t="shared" si="6"/>
        <v>8.894910253</v>
      </c>
      <c r="M766" s="25">
        <f t="shared" si="13"/>
        <v>3944.625</v>
      </c>
      <c r="N766" s="25">
        <f t="shared" si="9"/>
        <v>5056469.684</v>
      </c>
      <c r="O766" s="25"/>
    </row>
    <row r="767" ht="15.75" customHeight="1">
      <c r="A767" s="7">
        <v>43131.0</v>
      </c>
      <c r="B767" s="34">
        <v>745.337707</v>
      </c>
      <c r="C767" s="28">
        <f t="shared" si="1"/>
        <v>0.15</v>
      </c>
      <c r="D767" s="25">
        <f t="shared" si="2"/>
        <v>111.8006561</v>
      </c>
      <c r="E767" s="25">
        <f t="shared" si="3"/>
        <v>2683.215745</v>
      </c>
      <c r="F767" s="25">
        <f t="shared" si="14"/>
        <v>68754.26265</v>
      </c>
      <c r="G767" s="26">
        <v>272.89</v>
      </c>
      <c r="H767" s="28">
        <v>1.975</v>
      </c>
      <c r="I767" s="16">
        <v>5.2523</v>
      </c>
      <c r="J767" s="16">
        <f t="shared" si="4"/>
        <v>700.6654091</v>
      </c>
      <c r="K767" s="20">
        <f t="shared" si="11"/>
        <v>43543.29561</v>
      </c>
      <c r="L767" s="25">
        <f t="shared" si="6"/>
        <v>9.24326825</v>
      </c>
      <c r="M767" s="25">
        <f t="shared" si="13"/>
        <v>3829.525063</v>
      </c>
      <c r="N767" s="25">
        <f t="shared" si="9"/>
        <v>5060299.209</v>
      </c>
      <c r="O767" s="25"/>
    </row>
    <row r="768" ht="15.75" customHeight="1">
      <c r="A768" s="7">
        <v>43132.0</v>
      </c>
      <c r="B768" s="34">
        <v>832.179584</v>
      </c>
      <c r="C768" s="28">
        <f t="shared" si="1"/>
        <v>0.15</v>
      </c>
      <c r="D768" s="25">
        <f t="shared" si="2"/>
        <v>124.8269376</v>
      </c>
      <c r="E768" s="25">
        <f t="shared" si="3"/>
        <v>2995.846502</v>
      </c>
      <c r="F768" s="25">
        <f t="shared" si="14"/>
        <v>71750.10915</v>
      </c>
      <c r="G768" s="26">
        <v>240.97</v>
      </c>
      <c r="H768" s="28">
        <v>1.938</v>
      </c>
      <c r="I768" s="16">
        <v>5.2451</v>
      </c>
      <c r="J768" s="16">
        <f t="shared" si="4"/>
        <v>768.7003269</v>
      </c>
      <c r="K768" s="20">
        <f t="shared" si="11"/>
        <v>39130.39464</v>
      </c>
      <c r="L768" s="25">
        <f t="shared" si="6"/>
        <v>11.48409004</v>
      </c>
      <c r="M768" s="25">
        <f t="shared" si="13"/>
        <v>3897.287926</v>
      </c>
      <c r="N768" s="25">
        <f t="shared" si="9"/>
        <v>5064196.497</v>
      </c>
      <c r="O768" s="25"/>
    </row>
    <row r="769" ht="15.75" customHeight="1">
      <c r="A769" s="7">
        <v>43133.0</v>
      </c>
      <c r="B769" s="34">
        <v>760.817053</v>
      </c>
      <c r="C769" s="28">
        <f t="shared" si="1"/>
        <v>0.15</v>
      </c>
      <c r="D769" s="25">
        <f t="shared" si="2"/>
        <v>114.122558</v>
      </c>
      <c r="E769" s="25">
        <f t="shared" si="3"/>
        <v>2738.941391</v>
      </c>
      <c r="F769" s="25">
        <f t="shared" si="14"/>
        <v>74489.05054</v>
      </c>
      <c r="G769" s="26">
        <v>235.63</v>
      </c>
      <c r="H769" s="28">
        <v>2.108</v>
      </c>
      <c r="I769" s="16">
        <v>5.2379</v>
      </c>
      <c r="J769" s="16">
        <f t="shared" si="4"/>
        <v>765.479652</v>
      </c>
      <c r="K769" s="20">
        <f t="shared" si="11"/>
        <v>35129.21377</v>
      </c>
      <c r="L769" s="25">
        <f t="shared" si="6"/>
        <v>11.69514386</v>
      </c>
      <c r="M769" s="25">
        <f t="shared" si="13"/>
        <v>3578.072106</v>
      </c>
      <c r="N769" s="25">
        <f t="shared" si="9"/>
        <v>5067774.569</v>
      </c>
      <c r="O769" s="25"/>
    </row>
    <row r="770" ht="15.75" customHeight="1">
      <c r="A770" s="7">
        <v>43134.0</v>
      </c>
      <c r="B770" s="34">
        <v>889.748049</v>
      </c>
      <c r="C770" s="28">
        <f t="shared" si="1"/>
        <v>0.15</v>
      </c>
      <c r="D770" s="25">
        <f t="shared" si="2"/>
        <v>133.4622074</v>
      </c>
      <c r="E770" s="25">
        <f t="shared" si="3"/>
        <v>3203.092976</v>
      </c>
      <c r="F770" s="25">
        <f t="shared" si="14"/>
        <v>77692.14352</v>
      </c>
      <c r="G770" s="26">
        <v>251.59</v>
      </c>
      <c r="H770" s="28">
        <v>1.839</v>
      </c>
      <c r="I770" s="16">
        <v>5.2307</v>
      </c>
      <c r="J770" s="16">
        <f t="shared" si="4"/>
        <v>782.0400052</v>
      </c>
      <c r="K770" s="20">
        <f t="shared" si="11"/>
        <v>42936.11135</v>
      </c>
      <c r="L770" s="25">
        <f t="shared" si="6"/>
        <v>11.19020636</v>
      </c>
      <c r="M770" s="25">
        <f t="shared" si="13"/>
        <v>4095.817292</v>
      </c>
      <c r="N770" s="25">
        <f t="shared" si="9"/>
        <v>5071870.387</v>
      </c>
      <c r="O770" s="25"/>
    </row>
    <row r="771" ht="15.75" customHeight="1">
      <c r="A771" s="7">
        <v>43135.0</v>
      </c>
      <c r="B771" s="34">
        <v>793.847948</v>
      </c>
      <c r="C771" s="28">
        <f t="shared" si="1"/>
        <v>0.15</v>
      </c>
      <c r="D771" s="25">
        <f t="shared" si="2"/>
        <v>119.0771922</v>
      </c>
      <c r="E771" s="25">
        <f t="shared" si="3"/>
        <v>2857.852613</v>
      </c>
      <c r="F771" s="25">
        <f t="shared" si="14"/>
        <v>80549.99613</v>
      </c>
      <c r="G771" s="26">
        <v>221.05</v>
      </c>
      <c r="H771" s="28">
        <v>2.165</v>
      </c>
      <c r="I771" s="16">
        <v>5.2235</v>
      </c>
      <c r="J771" s="16">
        <f t="shared" si="4"/>
        <v>822.5714595</v>
      </c>
      <c r="K771" s="20">
        <f t="shared" si="11"/>
        <v>31999.66767</v>
      </c>
      <c r="L771" s="25">
        <f t="shared" si="6"/>
        <v>13.39632325</v>
      </c>
      <c r="M771" s="25">
        <f t="shared" si="13"/>
        <v>3474.290993</v>
      </c>
      <c r="N771" s="25">
        <f t="shared" si="9"/>
        <v>5075344.678</v>
      </c>
      <c r="O771" s="25"/>
    </row>
    <row r="772" ht="15.75" customHeight="1">
      <c r="A772" s="7">
        <v>43136.0</v>
      </c>
      <c r="B772" s="34">
        <v>759.685438</v>
      </c>
      <c r="C772" s="28">
        <f t="shared" si="1"/>
        <v>0.15</v>
      </c>
      <c r="D772" s="25">
        <f t="shared" si="2"/>
        <v>113.9528157</v>
      </c>
      <c r="E772" s="25">
        <f t="shared" si="3"/>
        <v>2734.867577</v>
      </c>
      <c r="F772" s="25">
        <f t="shared" si="14"/>
        <v>83284.86371</v>
      </c>
      <c r="G772" s="26">
        <v>179.49</v>
      </c>
      <c r="H772" s="28">
        <v>2.011</v>
      </c>
      <c r="I772" s="16">
        <v>5.2163</v>
      </c>
      <c r="J772" s="16">
        <f t="shared" si="4"/>
        <v>732.189203</v>
      </c>
      <c r="K772" s="20">
        <f t="shared" si="11"/>
        <v>27934.57047</v>
      </c>
      <c r="L772" s="25">
        <f t="shared" si="6"/>
        <v>14.68539267</v>
      </c>
      <c r="M772" s="25">
        <f t="shared" si="13"/>
        <v>3735.192442</v>
      </c>
      <c r="N772" s="25">
        <f t="shared" si="9"/>
        <v>5079079.87</v>
      </c>
      <c r="O772" s="25"/>
    </row>
    <row r="773" ht="15.75" customHeight="1">
      <c r="A773" s="7">
        <v>43137.0</v>
      </c>
      <c r="B773" s="34">
        <v>813.593271</v>
      </c>
      <c r="C773" s="28">
        <f t="shared" si="1"/>
        <v>0.15</v>
      </c>
      <c r="D773" s="25">
        <f t="shared" si="2"/>
        <v>122.0389907</v>
      </c>
      <c r="E773" s="25">
        <f t="shared" si="3"/>
        <v>2928.935776</v>
      </c>
      <c r="F773" s="25">
        <f t="shared" si="14"/>
        <v>86213.79949</v>
      </c>
      <c r="G773" s="26">
        <v>212.29</v>
      </c>
      <c r="H773" s="28">
        <v>1.935</v>
      </c>
      <c r="I773" s="16">
        <v>5.2091</v>
      </c>
      <c r="J773" s="16">
        <f t="shared" si="4"/>
        <v>755.5542125</v>
      </c>
      <c r="K773" s="20">
        <f t="shared" si="11"/>
        <v>34289.60741</v>
      </c>
      <c r="L773" s="25">
        <f t="shared" si="6"/>
        <v>12.81263915</v>
      </c>
      <c r="M773" s="25">
        <f t="shared" si="13"/>
        <v>3876.539535</v>
      </c>
      <c r="N773" s="25">
        <f t="shared" si="9"/>
        <v>5082956.41</v>
      </c>
      <c r="O773" s="25"/>
    </row>
    <row r="774" ht="15.75" customHeight="1">
      <c r="A774" s="7">
        <v>43138.0</v>
      </c>
      <c r="B774" s="34">
        <v>894.970262</v>
      </c>
      <c r="C774" s="28">
        <f t="shared" si="1"/>
        <v>0.15</v>
      </c>
      <c r="D774" s="25">
        <f t="shared" si="2"/>
        <v>134.2455393</v>
      </c>
      <c r="E774" s="25">
        <f t="shared" si="3"/>
        <v>3221.892943</v>
      </c>
      <c r="F774" s="25">
        <f t="shared" si="14"/>
        <v>89435.69243</v>
      </c>
      <c r="G774" s="26">
        <v>207.28</v>
      </c>
      <c r="H774" s="28">
        <v>1.841</v>
      </c>
      <c r="I774" s="16">
        <v>5.202</v>
      </c>
      <c r="J774" s="16">
        <f t="shared" si="4"/>
        <v>791.8301866</v>
      </c>
      <c r="K774" s="20">
        <f t="shared" si="11"/>
        <v>35141.89766</v>
      </c>
      <c r="L774" s="25">
        <f t="shared" si="6"/>
        <v>13.75235754</v>
      </c>
      <c r="M774" s="25">
        <f t="shared" si="13"/>
        <v>4068.919066</v>
      </c>
      <c r="N774" s="25">
        <f t="shared" si="9"/>
        <v>5087025.329</v>
      </c>
      <c r="O774" s="25"/>
    </row>
    <row r="775" ht="15.75" customHeight="1">
      <c r="A775" s="7">
        <v>43139.0</v>
      </c>
      <c r="B775" s="34">
        <v>1013.597288</v>
      </c>
      <c r="C775" s="28">
        <f t="shared" si="1"/>
        <v>0.15</v>
      </c>
      <c r="D775" s="25">
        <f t="shared" si="2"/>
        <v>152.0395932</v>
      </c>
      <c r="E775" s="25">
        <f t="shared" si="3"/>
        <v>3648.950237</v>
      </c>
      <c r="F775" s="25">
        <f t="shared" si="14"/>
        <v>93084.64267</v>
      </c>
      <c r="G775" s="26">
        <v>247.22</v>
      </c>
      <c r="H775" s="28">
        <v>1.951</v>
      </c>
      <c r="I775" s="16">
        <v>5.1948</v>
      </c>
      <c r="J775" s="16">
        <f t="shared" si="4"/>
        <v>951.6864503</v>
      </c>
      <c r="K775" s="20">
        <f t="shared" si="11"/>
        <v>39495.39075</v>
      </c>
      <c r="L775" s="25">
        <f t="shared" si="6"/>
        <v>13.85839018</v>
      </c>
      <c r="M775" s="25">
        <f t="shared" si="13"/>
        <v>3834.193747</v>
      </c>
      <c r="N775" s="25">
        <f t="shared" si="9"/>
        <v>5090859.523</v>
      </c>
      <c r="O775" s="25"/>
    </row>
    <row r="776" ht="15.75" customHeight="1">
      <c r="A776" s="7">
        <v>43140.0</v>
      </c>
      <c r="B776" s="34">
        <v>964.83648</v>
      </c>
      <c r="C776" s="28">
        <f t="shared" si="1"/>
        <v>0.15</v>
      </c>
      <c r="D776" s="25">
        <f t="shared" si="2"/>
        <v>144.725472</v>
      </c>
      <c r="E776" s="25">
        <f t="shared" si="3"/>
        <v>3473.411328</v>
      </c>
      <c r="F776" s="25">
        <f t="shared" si="14"/>
        <v>96558.05399</v>
      </c>
      <c r="G776" s="26">
        <v>260.43</v>
      </c>
      <c r="H776" s="28">
        <v>2.127</v>
      </c>
      <c r="I776" s="16">
        <v>5.1877</v>
      </c>
      <c r="J776" s="16">
        <f t="shared" si="4"/>
        <v>988.9773854</v>
      </c>
      <c r="K776" s="20">
        <f t="shared" si="11"/>
        <v>38110.93684</v>
      </c>
      <c r="L776" s="25">
        <f t="shared" si="6"/>
        <v>13.67092342</v>
      </c>
      <c r="M776" s="25">
        <f t="shared" si="13"/>
        <v>3512.124118</v>
      </c>
      <c r="N776" s="25">
        <f t="shared" si="9"/>
        <v>5094371.647</v>
      </c>
      <c r="O776" s="25"/>
    </row>
    <row r="777" ht="15.75" customHeight="1">
      <c r="A777" s="7">
        <v>43141.0</v>
      </c>
      <c r="B777" s="34">
        <v>897.693991</v>
      </c>
      <c r="C777" s="28">
        <f t="shared" si="1"/>
        <v>0.15</v>
      </c>
      <c r="D777" s="25">
        <f t="shared" si="2"/>
        <v>134.6540987</v>
      </c>
      <c r="E777" s="25">
        <f t="shared" si="3"/>
        <v>3231.698368</v>
      </c>
      <c r="F777" s="25">
        <f t="shared" si="14"/>
        <v>99789.75236</v>
      </c>
      <c r="G777" s="26">
        <v>250.03</v>
      </c>
      <c r="H777" s="28">
        <v>2.075</v>
      </c>
      <c r="I777" s="16">
        <v>5.1806</v>
      </c>
      <c r="J777" s="16">
        <f t="shared" si="4"/>
        <v>898.8896225</v>
      </c>
      <c r="K777" s="20">
        <f t="shared" si="11"/>
        <v>37454.6145</v>
      </c>
      <c r="L777" s="25">
        <f t="shared" si="6"/>
        <v>12.94245747</v>
      </c>
      <c r="M777" s="25">
        <f t="shared" si="13"/>
        <v>3595.211566</v>
      </c>
      <c r="N777" s="25">
        <f t="shared" si="9"/>
        <v>5097966.858</v>
      </c>
      <c r="O777" s="25"/>
    </row>
    <row r="778" ht="15.75" customHeight="1">
      <c r="A778" s="7">
        <v>43142.0</v>
      </c>
      <c r="B778" s="34">
        <v>932.617984</v>
      </c>
      <c r="C778" s="28">
        <f t="shared" si="1"/>
        <v>0.15</v>
      </c>
      <c r="D778" s="25">
        <f t="shared" si="2"/>
        <v>139.8926976</v>
      </c>
      <c r="E778" s="25">
        <f t="shared" si="3"/>
        <v>3357.424742</v>
      </c>
      <c r="F778" s="25">
        <f t="shared" si="14"/>
        <v>103147.1771</v>
      </c>
      <c r="G778" s="26">
        <v>229.49</v>
      </c>
      <c r="H778" s="28">
        <v>1.907</v>
      </c>
      <c r="I778" s="16">
        <v>5.1735</v>
      </c>
      <c r="J778" s="16">
        <f t="shared" si="4"/>
        <v>859.4290594</v>
      </c>
      <c r="K778" s="20">
        <f t="shared" si="11"/>
        <v>37355.00309</v>
      </c>
      <c r="L778" s="25">
        <f t="shared" si="6"/>
        <v>13.48182759</v>
      </c>
      <c r="M778" s="25">
        <f t="shared" si="13"/>
        <v>3906.575773</v>
      </c>
      <c r="N778" s="25">
        <f t="shared" si="9"/>
        <v>5101873.434</v>
      </c>
      <c r="O778" s="25"/>
    </row>
    <row r="779" ht="15.75" customHeight="1">
      <c r="A779" s="7">
        <v>43143.0</v>
      </c>
      <c r="B779" s="34">
        <v>957.335709</v>
      </c>
      <c r="C779" s="28">
        <f t="shared" si="1"/>
        <v>0.15</v>
      </c>
      <c r="D779" s="25">
        <f t="shared" si="2"/>
        <v>143.6003564</v>
      </c>
      <c r="E779" s="25">
        <f t="shared" si="3"/>
        <v>3446.408552</v>
      </c>
      <c r="F779" s="25">
        <f t="shared" si="14"/>
        <v>106593.5857</v>
      </c>
      <c r="G779" s="26">
        <v>247.57</v>
      </c>
      <c r="H779" s="28">
        <v>1.983</v>
      </c>
      <c r="I779" s="16">
        <v>5.1664</v>
      </c>
      <c r="J779" s="16">
        <f t="shared" si="4"/>
        <v>918.6264667</v>
      </c>
      <c r="K779" s="20">
        <f t="shared" si="11"/>
        <v>38700.32218</v>
      </c>
      <c r="L779" s="25">
        <f t="shared" si="6"/>
        <v>13.35806148</v>
      </c>
      <c r="M779" s="25">
        <f t="shared" si="13"/>
        <v>3751.697428</v>
      </c>
      <c r="N779" s="25">
        <f t="shared" si="9"/>
        <v>5105625.131</v>
      </c>
      <c r="O779" s="25"/>
    </row>
    <row r="780" ht="15.75" customHeight="1">
      <c r="A780" s="7">
        <v>43144.0</v>
      </c>
      <c r="B780" s="34">
        <v>1063.519956</v>
      </c>
      <c r="C780" s="28">
        <f t="shared" si="1"/>
        <v>0.15</v>
      </c>
      <c r="D780" s="25">
        <f t="shared" si="2"/>
        <v>159.5279934</v>
      </c>
      <c r="E780" s="25">
        <f t="shared" si="3"/>
        <v>3828.671842</v>
      </c>
      <c r="F780" s="25">
        <f t="shared" si="14"/>
        <v>110422.2575</v>
      </c>
      <c r="G780" s="26">
        <v>234.69</v>
      </c>
      <c r="H780" s="28">
        <v>1.902</v>
      </c>
      <c r="I780" s="16">
        <v>5.1593</v>
      </c>
      <c r="J780" s="16">
        <f t="shared" si="4"/>
        <v>980.178976</v>
      </c>
      <c r="K780" s="20">
        <f t="shared" si="11"/>
        <v>38196.72293</v>
      </c>
      <c r="L780" s="25">
        <f t="shared" si="6"/>
        <v>15.03534157</v>
      </c>
      <c r="M780" s="25">
        <f t="shared" si="13"/>
        <v>3906.094637</v>
      </c>
      <c r="N780" s="25">
        <f t="shared" si="9"/>
        <v>5109531.226</v>
      </c>
      <c r="O780" s="25"/>
    </row>
    <row r="781" ht="15.75" customHeight="1">
      <c r="A781" s="7">
        <v>43145.0</v>
      </c>
      <c r="B781" s="34">
        <v>987.356763</v>
      </c>
      <c r="C781" s="28">
        <f t="shared" si="1"/>
        <v>0.15</v>
      </c>
      <c r="D781" s="25">
        <f t="shared" si="2"/>
        <v>148.1035145</v>
      </c>
      <c r="E781" s="25">
        <f t="shared" si="3"/>
        <v>3554.484347</v>
      </c>
      <c r="F781" s="25">
        <f t="shared" si="14"/>
        <v>113976.7418</v>
      </c>
      <c r="G781" s="26">
        <v>276.66</v>
      </c>
      <c r="H781" s="28">
        <v>2.084</v>
      </c>
      <c r="I781" s="16">
        <v>5.1522</v>
      </c>
      <c r="J781" s="16">
        <f t="shared" si="4"/>
        <v>998.4334333</v>
      </c>
      <c r="K781" s="20">
        <f t="shared" si="11"/>
        <v>41038.60802</v>
      </c>
      <c r="L781" s="25">
        <f t="shared" si="6"/>
        <v>12.99197701</v>
      </c>
      <c r="M781" s="25">
        <f t="shared" si="13"/>
        <v>3560.06142</v>
      </c>
      <c r="N781" s="25">
        <f t="shared" si="9"/>
        <v>5113091.287</v>
      </c>
      <c r="O781" s="25"/>
    </row>
    <row r="782" ht="15.75" customHeight="1">
      <c r="A782" s="7">
        <v>43146.0</v>
      </c>
      <c r="B782" s="34">
        <v>867.567022</v>
      </c>
      <c r="C782" s="28">
        <f t="shared" si="1"/>
        <v>0.15</v>
      </c>
      <c r="D782" s="25">
        <f t="shared" si="2"/>
        <v>130.1350533</v>
      </c>
      <c r="E782" s="25">
        <f t="shared" si="3"/>
        <v>3123.241279</v>
      </c>
      <c r="F782" s="25">
        <f t="shared" si="14"/>
        <v>117099.9831</v>
      </c>
      <c r="G782" s="26">
        <v>303.25</v>
      </c>
      <c r="H782" s="28">
        <v>2.159</v>
      </c>
      <c r="I782" s="16">
        <v>5.1451</v>
      </c>
      <c r="J782" s="16">
        <f t="shared" si="4"/>
        <v>910.1267228</v>
      </c>
      <c r="K782" s="20">
        <f t="shared" si="11"/>
        <v>43360.39579</v>
      </c>
      <c r="L782" s="25">
        <f t="shared" si="6"/>
        <v>10.80447222</v>
      </c>
      <c r="M782" s="25">
        <f t="shared" si="13"/>
        <v>3431.655396</v>
      </c>
      <c r="N782" s="25">
        <f t="shared" si="9"/>
        <v>5116522.943</v>
      </c>
      <c r="O782" s="25"/>
    </row>
    <row r="783" ht="15.75" customHeight="1">
      <c r="A783" s="7">
        <v>43147.0</v>
      </c>
      <c r="B783" s="34">
        <v>808.140731</v>
      </c>
      <c r="C783" s="28">
        <f t="shared" si="1"/>
        <v>0.15</v>
      </c>
      <c r="D783" s="25">
        <f t="shared" si="2"/>
        <v>121.2211097</v>
      </c>
      <c r="E783" s="25">
        <f t="shared" si="3"/>
        <v>2909.306632</v>
      </c>
      <c r="F783" s="25">
        <f t="shared" si="14"/>
        <v>120009.2898</v>
      </c>
      <c r="G783" s="26">
        <v>296.48</v>
      </c>
      <c r="H783" s="28">
        <v>2.037</v>
      </c>
      <c r="I783" s="16">
        <v>5.138</v>
      </c>
      <c r="J783" s="16">
        <f t="shared" si="4"/>
        <v>800.9841714</v>
      </c>
      <c r="K783" s="20">
        <f t="shared" si="11"/>
        <v>44869.34433</v>
      </c>
      <c r="L783" s="25">
        <f t="shared" si="6"/>
        <v>9.725927607</v>
      </c>
      <c r="M783" s="25">
        <f t="shared" si="13"/>
        <v>3632.164948</v>
      </c>
      <c r="N783" s="25">
        <f t="shared" si="9"/>
        <v>5120155.108</v>
      </c>
      <c r="O783" s="25"/>
    </row>
    <row r="784" ht="15.75" customHeight="1">
      <c r="A784" s="7">
        <v>43148.0</v>
      </c>
      <c r="B784" s="34">
        <v>933.855105</v>
      </c>
      <c r="C784" s="28">
        <f t="shared" si="1"/>
        <v>0.15</v>
      </c>
      <c r="D784" s="25">
        <f t="shared" si="2"/>
        <v>140.0782658</v>
      </c>
      <c r="E784" s="25">
        <f t="shared" si="3"/>
        <v>3361.878378</v>
      </c>
      <c r="F784" s="25">
        <f t="shared" si="14"/>
        <v>123371.1681</v>
      </c>
      <c r="G784" s="26">
        <v>325.67</v>
      </c>
      <c r="H784" s="28">
        <v>1.89</v>
      </c>
      <c r="I784" s="16">
        <v>5.131</v>
      </c>
      <c r="J784" s="16">
        <f t="shared" si="4"/>
        <v>859.962068</v>
      </c>
      <c r="K784" s="20">
        <f t="shared" si="11"/>
        <v>53048.02444</v>
      </c>
      <c r="L784" s="25">
        <f t="shared" si="6"/>
        <v>9.506136411</v>
      </c>
      <c r="M784" s="25">
        <f t="shared" si="13"/>
        <v>3909.333333</v>
      </c>
      <c r="N784" s="25">
        <f t="shared" si="9"/>
        <v>5124064.441</v>
      </c>
      <c r="O784" s="25"/>
    </row>
    <row r="785" ht="15.75" customHeight="1">
      <c r="A785" s="7">
        <v>43149.0</v>
      </c>
      <c r="B785" s="34">
        <v>940.317008</v>
      </c>
      <c r="C785" s="28">
        <f t="shared" si="1"/>
        <v>0.15</v>
      </c>
      <c r="D785" s="25">
        <f t="shared" si="2"/>
        <v>141.0475512</v>
      </c>
      <c r="E785" s="25">
        <f t="shared" si="3"/>
        <v>3385.141229</v>
      </c>
      <c r="F785" s="25">
        <f t="shared" si="14"/>
        <v>126756.3094</v>
      </c>
      <c r="G785" s="26">
        <v>300.12</v>
      </c>
      <c r="H785" s="28">
        <v>2.0</v>
      </c>
      <c r="I785" s="16">
        <v>5.1239</v>
      </c>
      <c r="J785" s="16">
        <f t="shared" si="4"/>
        <v>917.5793907</v>
      </c>
      <c r="K785" s="20">
        <f t="shared" si="11"/>
        <v>46133.54604</v>
      </c>
      <c r="L785" s="25">
        <f t="shared" si="6"/>
        <v>11.00655007</v>
      </c>
      <c r="M785" s="25">
        <f t="shared" si="13"/>
        <v>3689.208</v>
      </c>
      <c r="N785" s="25">
        <f t="shared" si="9"/>
        <v>5127753.649</v>
      </c>
      <c r="O785" s="25"/>
    </row>
    <row r="786" ht="15.75" customHeight="1">
      <c r="A786" s="7">
        <v>43150.0</v>
      </c>
      <c r="B786" s="34">
        <v>886.297982</v>
      </c>
      <c r="C786" s="28">
        <f t="shared" si="1"/>
        <v>0.15</v>
      </c>
      <c r="D786" s="25">
        <f t="shared" si="2"/>
        <v>132.9446973</v>
      </c>
      <c r="E786" s="25">
        <f t="shared" si="3"/>
        <v>3190.672735</v>
      </c>
      <c r="F786" s="25">
        <f t="shared" si="14"/>
        <v>129946.9821</v>
      </c>
      <c r="G786" s="26">
        <v>316.49</v>
      </c>
      <c r="H786" s="28">
        <v>2.06</v>
      </c>
      <c r="I786" s="16">
        <v>5.1169</v>
      </c>
      <c r="J786" s="16">
        <f t="shared" si="4"/>
        <v>892.0312313</v>
      </c>
      <c r="K786" s="20">
        <f t="shared" si="11"/>
        <v>47168.37906</v>
      </c>
      <c r="L786" s="25">
        <f t="shared" si="6"/>
        <v>10.14664739</v>
      </c>
      <c r="M786" s="25">
        <f t="shared" si="13"/>
        <v>3576.862136</v>
      </c>
      <c r="N786" s="25">
        <f t="shared" si="9"/>
        <v>5131330.511</v>
      </c>
      <c r="O786" s="25"/>
    </row>
    <row r="787" ht="15.75" customHeight="1">
      <c r="A787" s="7">
        <v>43151.0</v>
      </c>
      <c r="B787" s="34">
        <v>983.56799</v>
      </c>
      <c r="C787" s="28">
        <f t="shared" si="1"/>
        <v>0.15</v>
      </c>
      <c r="D787" s="25">
        <f t="shared" si="2"/>
        <v>147.5351985</v>
      </c>
      <c r="E787" s="25">
        <f t="shared" si="3"/>
        <v>3540.844764</v>
      </c>
      <c r="F787" s="25">
        <f t="shared" si="14"/>
        <v>133487.8269</v>
      </c>
      <c r="G787" s="26">
        <v>304.4</v>
      </c>
      <c r="H787" s="28">
        <v>1.923</v>
      </c>
      <c r="I787" s="16">
        <v>5.1099</v>
      </c>
      <c r="J787" s="16">
        <f t="shared" si="4"/>
        <v>925.3611836</v>
      </c>
      <c r="K787" s="20">
        <f t="shared" si="11"/>
        <v>48532.09236</v>
      </c>
      <c r="L787" s="25">
        <f t="shared" si="6"/>
        <v>10.94382477</v>
      </c>
      <c r="M787" s="25">
        <f t="shared" si="13"/>
        <v>3826.446178</v>
      </c>
      <c r="N787" s="25">
        <f t="shared" si="9"/>
        <v>5135156.957</v>
      </c>
      <c r="O787" s="25"/>
    </row>
    <row r="788" ht="15.75" customHeight="1">
      <c r="A788" s="7">
        <v>43152.0</v>
      </c>
      <c r="B788" s="34">
        <v>1019.15431</v>
      </c>
      <c r="C788" s="28">
        <f t="shared" si="1"/>
        <v>0.15</v>
      </c>
      <c r="D788" s="25">
        <f t="shared" si="2"/>
        <v>152.8731465</v>
      </c>
      <c r="E788" s="25">
        <f t="shared" si="3"/>
        <v>3668.955516</v>
      </c>
      <c r="F788" s="25">
        <f t="shared" si="14"/>
        <v>137156.7824</v>
      </c>
      <c r="G788" s="26">
        <v>322.61</v>
      </c>
      <c r="H788" s="28">
        <v>1.957</v>
      </c>
      <c r="I788" s="16">
        <v>5.1029</v>
      </c>
      <c r="J788" s="16">
        <f t="shared" si="4"/>
        <v>977.1330933</v>
      </c>
      <c r="K788" s="20">
        <f t="shared" si="11"/>
        <v>50472.55705</v>
      </c>
      <c r="L788" s="25">
        <f t="shared" si="6"/>
        <v>10.90381307</v>
      </c>
      <c r="M788" s="25">
        <f t="shared" si="13"/>
        <v>3754.816556</v>
      </c>
      <c r="N788" s="25">
        <f t="shared" si="9"/>
        <v>5138911.774</v>
      </c>
      <c r="O788" s="25"/>
    </row>
    <row r="789" ht="15.75" customHeight="1">
      <c r="A789" s="7">
        <v>43153.0</v>
      </c>
      <c r="B789" s="34">
        <v>936.915195</v>
      </c>
      <c r="C789" s="28">
        <f t="shared" si="1"/>
        <v>0.15</v>
      </c>
      <c r="D789" s="25">
        <f t="shared" si="2"/>
        <v>140.5372793</v>
      </c>
      <c r="E789" s="25">
        <f t="shared" si="3"/>
        <v>3372.894702</v>
      </c>
      <c r="F789" s="25">
        <f t="shared" si="14"/>
        <v>140529.6771</v>
      </c>
      <c r="G789" s="26">
        <v>282.76</v>
      </c>
      <c r="H789" s="28">
        <v>2.165</v>
      </c>
      <c r="I789" s="16">
        <v>5.0959</v>
      </c>
      <c r="J789" s="16">
        <f t="shared" si="4"/>
        <v>995.1242161</v>
      </c>
      <c r="K789" s="20">
        <f t="shared" si="11"/>
        <v>39933.02588</v>
      </c>
      <c r="L789" s="25">
        <f t="shared" si="6"/>
        <v>12.66956846</v>
      </c>
      <c r="M789" s="25">
        <f t="shared" si="13"/>
        <v>3389.420785</v>
      </c>
      <c r="N789" s="25">
        <f t="shared" si="9"/>
        <v>5142301.195</v>
      </c>
      <c r="O789" s="25"/>
    </row>
    <row r="790" ht="15.75" customHeight="1">
      <c r="A790" s="7">
        <v>43154.0</v>
      </c>
      <c r="B790" s="34">
        <v>918.48468</v>
      </c>
      <c r="C790" s="28">
        <f t="shared" si="1"/>
        <v>0.15</v>
      </c>
      <c r="D790" s="25">
        <f t="shared" si="2"/>
        <v>137.772702</v>
      </c>
      <c r="E790" s="25">
        <f t="shared" si="3"/>
        <v>3306.544848</v>
      </c>
      <c r="F790" s="25">
        <f t="shared" si="14"/>
        <v>143836.2219</v>
      </c>
      <c r="G790" s="26">
        <v>285.71</v>
      </c>
      <c r="H790" s="28">
        <v>1.962</v>
      </c>
      <c r="I790" s="16">
        <v>5.0889</v>
      </c>
      <c r="J790" s="16">
        <f t="shared" si="4"/>
        <v>885.2929622</v>
      </c>
      <c r="K790" s="20">
        <f t="shared" si="11"/>
        <v>44463.2911</v>
      </c>
      <c r="L790" s="25">
        <f t="shared" si="6"/>
        <v>11.15485865</v>
      </c>
      <c r="M790" s="25">
        <f t="shared" si="13"/>
        <v>3734.972477</v>
      </c>
      <c r="N790" s="25">
        <f t="shared" si="9"/>
        <v>5146036.167</v>
      </c>
      <c r="O790" s="25"/>
    </row>
    <row r="791" ht="15.75" customHeight="1">
      <c r="A791" s="7">
        <v>43155.0</v>
      </c>
      <c r="B791" s="34">
        <v>986.011492</v>
      </c>
      <c r="C791" s="28">
        <f t="shared" si="1"/>
        <v>0.15</v>
      </c>
      <c r="D791" s="25">
        <f t="shared" si="2"/>
        <v>147.9017238</v>
      </c>
      <c r="E791" s="25">
        <f t="shared" si="3"/>
        <v>3549.641371</v>
      </c>
      <c r="F791" s="25">
        <f t="shared" si="14"/>
        <v>147385.8633</v>
      </c>
      <c r="G791" s="26">
        <v>273.79</v>
      </c>
      <c r="H791" s="28">
        <v>1.897</v>
      </c>
      <c r="I791" s="16">
        <v>5.0819</v>
      </c>
      <c r="J791" s="16">
        <f t="shared" si="4"/>
        <v>920.1596845</v>
      </c>
      <c r="K791" s="20">
        <f t="shared" si="11"/>
        <v>44007.59307</v>
      </c>
      <c r="L791" s="25">
        <f t="shared" si="6"/>
        <v>12.09896221</v>
      </c>
      <c r="M791" s="25">
        <f t="shared" si="13"/>
        <v>3857.636268</v>
      </c>
      <c r="N791" s="25">
        <f t="shared" si="9"/>
        <v>5149893.804</v>
      </c>
      <c r="O791" s="25"/>
    </row>
    <row r="792" ht="15.75" customHeight="1">
      <c r="A792" s="7">
        <v>43156.0</v>
      </c>
      <c r="B792" s="34">
        <v>967.429614</v>
      </c>
      <c r="C792" s="28">
        <f t="shared" si="1"/>
        <v>0.15</v>
      </c>
      <c r="D792" s="25">
        <f t="shared" si="2"/>
        <v>145.1144421</v>
      </c>
      <c r="E792" s="25">
        <f t="shared" si="3"/>
        <v>3482.74661</v>
      </c>
      <c r="F792" s="25">
        <f t="shared" si="14"/>
        <v>150868.6099</v>
      </c>
      <c r="G792" s="26">
        <v>281.02</v>
      </c>
      <c r="H792" s="28">
        <v>2.037</v>
      </c>
      <c r="I792" s="16">
        <v>5.0749</v>
      </c>
      <c r="J792" s="16">
        <f t="shared" si="4"/>
        <v>970.7847069</v>
      </c>
      <c r="K792" s="20">
        <f t="shared" si="11"/>
        <v>42007.31658</v>
      </c>
      <c r="L792" s="25">
        <f t="shared" si="6"/>
        <v>12.43621431</v>
      </c>
      <c r="M792" s="25">
        <f t="shared" si="13"/>
        <v>3587.558174</v>
      </c>
      <c r="N792" s="25">
        <f t="shared" si="9"/>
        <v>5153481.362</v>
      </c>
      <c r="O792" s="25"/>
    </row>
    <row r="793" ht="15.75" customHeight="1">
      <c r="A793" s="7">
        <v>43157.0</v>
      </c>
      <c r="B793" s="34">
        <v>894.867984</v>
      </c>
      <c r="C793" s="28">
        <f t="shared" si="1"/>
        <v>0.15</v>
      </c>
      <c r="D793" s="25">
        <f t="shared" si="2"/>
        <v>134.2301976</v>
      </c>
      <c r="E793" s="25">
        <f t="shared" si="3"/>
        <v>3221.524742</v>
      </c>
      <c r="F793" s="25">
        <f t="shared" si="14"/>
        <v>154090.1347</v>
      </c>
      <c r="G793" s="26">
        <v>293.61</v>
      </c>
      <c r="H793" s="28">
        <v>2.111</v>
      </c>
      <c r="I793" s="16">
        <v>5.0679</v>
      </c>
      <c r="J793" s="16">
        <f t="shared" si="4"/>
        <v>931.8782505</v>
      </c>
      <c r="K793" s="20">
        <f t="shared" si="11"/>
        <v>42292.35772</v>
      </c>
      <c r="L793" s="25">
        <f t="shared" si="6"/>
        <v>11.42591091</v>
      </c>
      <c r="M793" s="25">
        <f t="shared" si="13"/>
        <v>3457.023212</v>
      </c>
      <c r="N793" s="25">
        <f t="shared" si="9"/>
        <v>5156938.385</v>
      </c>
      <c r="O793" s="25"/>
    </row>
    <row r="794" ht="15.75" customHeight="1">
      <c r="A794" s="7">
        <v>43158.0</v>
      </c>
      <c r="B794" s="34">
        <v>820.058954</v>
      </c>
      <c r="C794" s="28">
        <f t="shared" si="1"/>
        <v>0.15</v>
      </c>
      <c r="D794" s="25">
        <f t="shared" si="2"/>
        <v>123.0088431</v>
      </c>
      <c r="E794" s="25">
        <f t="shared" si="3"/>
        <v>2952.212234</v>
      </c>
      <c r="F794" s="25">
        <f t="shared" si="14"/>
        <v>157042.3469</v>
      </c>
      <c r="G794" s="26">
        <v>302.54</v>
      </c>
      <c r="H794" s="28">
        <v>2.133</v>
      </c>
      <c r="I794" s="16">
        <v>5.061</v>
      </c>
      <c r="J794" s="16">
        <f t="shared" si="4"/>
        <v>864.0514468</v>
      </c>
      <c r="K794" s="20">
        <f t="shared" si="11"/>
        <v>43070.46245</v>
      </c>
      <c r="L794" s="25">
        <f t="shared" si="6"/>
        <v>10.28156676</v>
      </c>
      <c r="M794" s="25">
        <f t="shared" si="13"/>
        <v>3416.708861</v>
      </c>
      <c r="N794" s="25">
        <f t="shared" si="9"/>
        <v>5160355.094</v>
      </c>
      <c r="O794" s="25"/>
    </row>
    <row r="795" ht="15.75" customHeight="1">
      <c r="A795" s="7">
        <v>43159.0</v>
      </c>
      <c r="B795" s="34">
        <v>920.264508</v>
      </c>
      <c r="C795" s="28">
        <f t="shared" si="1"/>
        <v>0.15</v>
      </c>
      <c r="D795" s="25">
        <f t="shared" si="2"/>
        <v>138.0396762</v>
      </c>
      <c r="E795" s="25">
        <f t="shared" si="3"/>
        <v>3312.952229</v>
      </c>
      <c r="F795" s="25">
        <f t="shared" si="14"/>
        <v>160355.2991</v>
      </c>
      <c r="G795" s="26">
        <v>285.7</v>
      </c>
      <c r="H795" s="28">
        <v>1.844</v>
      </c>
      <c r="I795" s="16">
        <v>5.054</v>
      </c>
      <c r="J795" s="16">
        <f t="shared" si="4"/>
        <v>839.4181602</v>
      </c>
      <c r="K795" s="20">
        <f t="shared" si="11"/>
        <v>46982.46638</v>
      </c>
      <c r="L795" s="25">
        <f t="shared" si="6"/>
        <v>10.57719768</v>
      </c>
      <c r="M795" s="25">
        <f t="shared" si="13"/>
        <v>3946.724512</v>
      </c>
      <c r="N795" s="25">
        <f t="shared" si="9"/>
        <v>5164301.818</v>
      </c>
      <c r="O795" s="25"/>
    </row>
    <row r="796" ht="15.75" customHeight="1">
      <c r="A796" s="7">
        <v>43160.0</v>
      </c>
      <c r="B796" s="34">
        <v>942.516974</v>
      </c>
      <c r="C796" s="28">
        <f t="shared" si="1"/>
        <v>0.15</v>
      </c>
      <c r="D796" s="25">
        <f t="shared" si="2"/>
        <v>141.3775461</v>
      </c>
      <c r="E796" s="25">
        <f t="shared" si="3"/>
        <v>3393.061106</v>
      </c>
      <c r="F796" s="25">
        <f t="shared" si="14"/>
        <v>163748.3602</v>
      </c>
      <c r="G796" s="26">
        <v>314.04</v>
      </c>
      <c r="H796" s="28">
        <v>2.02</v>
      </c>
      <c r="I796" s="16">
        <v>5.0471</v>
      </c>
      <c r="J796" s="16">
        <f t="shared" si="4"/>
        <v>943.0585324</v>
      </c>
      <c r="K796" s="20">
        <f t="shared" si="11"/>
        <v>47078.94903</v>
      </c>
      <c r="L796" s="25">
        <f t="shared" si="6"/>
        <v>10.81075887</v>
      </c>
      <c r="M796" s="25">
        <f t="shared" si="13"/>
        <v>3597.932673</v>
      </c>
      <c r="N796" s="25">
        <f t="shared" si="9"/>
        <v>5167899.751</v>
      </c>
      <c r="O796" s="25"/>
    </row>
    <row r="797" ht="15.75" customHeight="1">
      <c r="A797" s="7">
        <v>43161.0</v>
      </c>
      <c r="B797" s="34">
        <v>828.491934</v>
      </c>
      <c r="C797" s="28">
        <f t="shared" si="1"/>
        <v>0.15</v>
      </c>
      <c r="D797" s="25">
        <f t="shared" si="2"/>
        <v>124.2737901</v>
      </c>
      <c r="E797" s="25">
        <f t="shared" si="3"/>
        <v>2982.570962</v>
      </c>
      <c r="F797" s="25">
        <f t="shared" si="14"/>
        <v>166730.9312</v>
      </c>
      <c r="G797" s="26">
        <v>344.73</v>
      </c>
      <c r="H797" s="28">
        <v>2.143</v>
      </c>
      <c r="I797" s="16">
        <v>5.0401</v>
      </c>
      <c r="J797" s="16">
        <f t="shared" si="4"/>
        <v>880.6661646</v>
      </c>
      <c r="K797" s="20">
        <f t="shared" si="11"/>
        <v>48646.01978</v>
      </c>
      <c r="L797" s="25">
        <f t="shared" si="6"/>
        <v>9.196757441</v>
      </c>
      <c r="M797" s="25">
        <f t="shared" si="13"/>
        <v>3386.721419</v>
      </c>
      <c r="N797" s="25">
        <f t="shared" si="9"/>
        <v>5171286.472</v>
      </c>
      <c r="O797" s="25"/>
    </row>
    <row r="798" ht="15.75" customHeight="1">
      <c r="A798" s="7">
        <v>43162.0</v>
      </c>
      <c r="B798" s="34">
        <v>959.508033</v>
      </c>
      <c r="C798" s="28">
        <f t="shared" si="1"/>
        <v>0.15</v>
      </c>
      <c r="D798" s="25">
        <f t="shared" si="2"/>
        <v>143.926205</v>
      </c>
      <c r="E798" s="25">
        <f t="shared" si="3"/>
        <v>3454.228919</v>
      </c>
      <c r="F798" s="25">
        <f t="shared" si="14"/>
        <v>170185.1601</v>
      </c>
      <c r="G798" s="26">
        <v>352.96</v>
      </c>
      <c r="H798" s="28">
        <v>1.844</v>
      </c>
      <c r="I798" s="16">
        <v>5.0332</v>
      </c>
      <c r="J798" s="16">
        <f t="shared" si="4"/>
        <v>878.8309688</v>
      </c>
      <c r="K798" s="20">
        <f t="shared" si="11"/>
        <v>57804.28217</v>
      </c>
      <c r="L798" s="25">
        <f t="shared" si="6"/>
        <v>8.963597823</v>
      </c>
      <c r="M798" s="25">
        <f t="shared" si="13"/>
        <v>3930.481562</v>
      </c>
      <c r="N798" s="25">
        <f t="shared" si="9"/>
        <v>5175216.954</v>
      </c>
      <c r="O798" s="25"/>
    </row>
    <row r="799" ht="15.75" customHeight="1">
      <c r="A799" s="7">
        <v>43163.0</v>
      </c>
      <c r="B799" s="34">
        <v>1018.240602</v>
      </c>
      <c r="C799" s="28">
        <f t="shared" si="1"/>
        <v>0.15</v>
      </c>
      <c r="D799" s="25">
        <f t="shared" si="2"/>
        <v>152.7360903</v>
      </c>
      <c r="E799" s="25">
        <f t="shared" si="3"/>
        <v>3665.666167</v>
      </c>
      <c r="F799" s="25">
        <f t="shared" si="14"/>
        <v>173850.8263</v>
      </c>
      <c r="G799" s="26">
        <v>368.97</v>
      </c>
      <c r="H799" s="28">
        <v>1.923</v>
      </c>
      <c r="I799" s="16">
        <v>5.0263</v>
      </c>
      <c r="J799" s="16">
        <f t="shared" si="4"/>
        <v>973.9155431</v>
      </c>
      <c r="K799" s="20">
        <f t="shared" si="11"/>
        <v>57864.3966</v>
      </c>
      <c r="L799" s="25">
        <f t="shared" si="6"/>
        <v>9.502387606</v>
      </c>
      <c r="M799" s="25">
        <f t="shared" si="13"/>
        <v>3763.843994</v>
      </c>
      <c r="N799" s="25">
        <f t="shared" si="9"/>
        <v>5178980.798</v>
      </c>
      <c r="O799" s="25"/>
    </row>
    <row r="800" ht="15.75" customHeight="1">
      <c r="A800" s="7">
        <v>43164.0</v>
      </c>
      <c r="B800" s="34">
        <v>914.190667</v>
      </c>
      <c r="C800" s="28">
        <f t="shared" si="1"/>
        <v>0.15</v>
      </c>
      <c r="D800" s="25">
        <f t="shared" si="2"/>
        <v>137.1286001</v>
      </c>
      <c r="E800" s="25">
        <f t="shared" si="3"/>
        <v>3291.086401</v>
      </c>
      <c r="F800" s="25">
        <f t="shared" si="14"/>
        <v>177141.9127</v>
      </c>
      <c r="G800" s="26">
        <v>373.25</v>
      </c>
      <c r="H800" s="28">
        <v>2.219</v>
      </c>
      <c r="I800" s="16">
        <v>5.0194</v>
      </c>
      <c r="J800" s="16">
        <f t="shared" si="4"/>
        <v>1010.374293</v>
      </c>
      <c r="K800" s="20">
        <f t="shared" si="11"/>
        <v>50657.71203</v>
      </c>
      <c r="L800" s="25">
        <f t="shared" si="6"/>
        <v>9.745070205</v>
      </c>
      <c r="M800" s="25">
        <f t="shared" si="13"/>
        <v>3257.294277</v>
      </c>
      <c r="N800" s="25">
        <f t="shared" si="9"/>
        <v>5182238.092</v>
      </c>
      <c r="O800" s="25"/>
    </row>
    <row r="801" ht="15.75" customHeight="1">
      <c r="A801" s="7">
        <v>43165.0</v>
      </c>
      <c r="B801" s="34">
        <v>888.052426</v>
      </c>
      <c r="C801" s="28">
        <f t="shared" si="1"/>
        <v>0.15</v>
      </c>
      <c r="D801" s="25">
        <f t="shared" si="2"/>
        <v>133.2078639</v>
      </c>
      <c r="E801" s="25">
        <f t="shared" si="3"/>
        <v>3196.988734</v>
      </c>
      <c r="F801" s="25">
        <f t="shared" si="14"/>
        <v>180338.9014</v>
      </c>
      <c r="G801" s="26">
        <v>346.4</v>
      </c>
      <c r="H801" s="28">
        <v>2.006</v>
      </c>
      <c r="I801" s="16">
        <v>5.0125</v>
      </c>
      <c r="J801" s="16">
        <f t="shared" si="4"/>
        <v>888.4953449</v>
      </c>
      <c r="K801" s="20">
        <f t="shared" si="11"/>
        <v>51934.09771</v>
      </c>
      <c r="L801" s="25">
        <f t="shared" si="6"/>
        <v>9.23378534</v>
      </c>
      <c r="M801" s="25">
        <f t="shared" si="13"/>
        <v>3598.205384</v>
      </c>
      <c r="N801" s="25">
        <f t="shared" si="9"/>
        <v>5185836.298</v>
      </c>
      <c r="O801" s="25"/>
    </row>
    <row r="802" ht="15.75" customHeight="1">
      <c r="A802" s="7">
        <v>43166.0</v>
      </c>
      <c r="B802" s="34">
        <v>1020.580381</v>
      </c>
      <c r="C802" s="28">
        <f t="shared" si="1"/>
        <v>0.15</v>
      </c>
      <c r="D802" s="25">
        <f t="shared" si="2"/>
        <v>153.0870572</v>
      </c>
      <c r="E802" s="25">
        <f t="shared" si="3"/>
        <v>3674.089372</v>
      </c>
      <c r="F802" s="25">
        <f t="shared" si="14"/>
        <v>184012.9908</v>
      </c>
      <c r="G802" s="26">
        <v>339.15</v>
      </c>
      <c r="H802" s="28">
        <v>1.851</v>
      </c>
      <c r="I802" s="16">
        <v>5.0056</v>
      </c>
      <c r="J802" s="16">
        <f t="shared" si="4"/>
        <v>943.4904333</v>
      </c>
      <c r="K802" s="20">
        <f t="shared" si="11"/>
        <v>55029.14878</v>
      </c>
      <c r="L802" s="25">
        <f t="shared" si="6"/>
        <v>10.01493605</v>
      </c>
      <c r="M802" s="25">
        <f t="shared" si="13"/>
        <v>3894.145867</v>
      </c>
      <c r="N802" s="25">
        <f t="shared" si="9"/>
        <v>5189730.443</v>
      </c>
      <c r="O802" s="25"/>
    </row>
    <row r="803" ht="15.75" customHeight="1">
      <c r="A803" s="7">
        <v>43167.0</v>
      </c>
      <c r="B803" s="34">
        <v>1013.080264</v>
      </c>
      <c r="C803" s="28">
        <f t="shared" si="1"/>
        <v>0.15</v>
      </c>
      <c r="D803" s="25">
        <f t="shared" si="2"/>
        <v>151.9620396</v>
      </c>
      <c r="E803" s="25">
        <f t="shared" si="3"/>
        <v>3647.08895</v>
      </c>
      <c r="F803" s="25">
        <f t="shared" si="14"/>
        <v>187660.0797</v>
      </c>
      <c r="G803" s="26">
        <v>278.64</v>
      </c>
      <c r="H803" s="28">
        <v>2.043</v>
      </c>
      <c r="I803" s="16">
        <v>4.9988</v>
      </c>
      <c r="J803" s="16">
        <f t="shared" si="4"/>
        <v>1035.109916</v>
      </c>
      <c r="K803" s="20">
        <f t="shared" si="11"/>
        <v>40906.47965</v>
      </c>
      <c r="L803" s="25">
        <f t="shared" si="6"/>
        <v>13.37351313</v>
      </c>
      <c r="M803" s="25">
        <f t="shared" si="13"/>
        <v>3523.38326</v>
      </c>
      <c r="N803" s="25">
        <f t="shared" si="9"/>
        <v>5193253.827</v>
      </c>
      <c r="O803" s="25"/>
    </row>
    <row r="804" ht="15.75" customHeight="1">
      <c r="A804" s="7">
        <v>43168.0</v>
      </c>
      <c r="B804" s="34">
        <v>978.201744</v>
      </c>
      <c r="C804" s="28">
        <f t="shared" si="1"/>
        <v>0.15</v>
      </c>
      <c r="D804" s="25">
        <f t="shared" si="2"/>
        <v>146.7302616</v>
      </c>
      <c r="E804" s="25">
        <f t="shared" si="3"/>
        <v>3521.526278</v>
      </c>
      <c r="F804" s="25">
        <f t="shared" si="14"/>
        <v>191181.606</v>
      </c>
      <c r="G804" s="26">
        <v>288.09</v>
      </c>
      <c r="H804" s="28">
        <v>1.978</v>
      </c>
      <c r="I804" s="16">
        <v>4.9919</v>
      </c>
      <c r="J804" s="16">
        <f t="shared" si="4"/>
        <v>969.0113232</v>
      </c>
      <c r="K804" s="20">
        <f t="shared" si="11"/>
        <v>43623.35099</v>
      </c>
      <c r="L804" s="25">
        <f t="shared" si="6"/>
        <v>12.10885752</v>
      </c>
      <c r="M804" s="25">
        <f t="shared" si="13"/>
        <v>3634.143579</v>
      </c>
      <c r="N804" s="25">
        <f t="shared" si="9"/>
        <v>5196887.97</v>
      </c>
      <c r="O804" s="25"/>
    </row>
    <row r="805" ht="15.75" customHeight="1">
      <c r="A805" s="7">
        <v>43169.0</v>
      </c>
      <c r="B805" s="34">
        <v>995.319165</v>
      </c>
      <c r="C805" s="28">
        <f t="shared" si="1"/>
        <v>0.15</v>
      </c>
      <c r="D805" s="25">
        <f t="shared" si="2"/>
        <v>149.2978748</v>
      </c>
      <c r="E805" s="25">
        <f t="shared" si="3"/>
        <v>3583.148994</v>
      </c>
      <c r="F805" s="25">
        <f t="shared" si="14"/>
        <v>194764.755</v>
      </c>
      <c r="G805" s="26">
        <v>257.04</v>
      </c>
      <c r="H805" s="28">
        <v>2.072</v>
      </c>
      <c r="I805" s="16">
        <v>4.985</v>
      </c>
      <c r="J805" s="16">
        <f t="shared" si="4"/>
        <v>1034.253415</v>
      </c>
      <c r="K805" s="20">
        <f t="shared" si="11"/>
        <v>37104.56757</v>
      </c>
      <c r="L805" s="25">
        <f t="shared" si="6"/>
        <v>14.48534195</v>
      </c>
      <c r="M805" s="25">
        <f t="shared" si="13"/>
        <v>3464.478764</v>
      </c>
      <c r="N805" s="25">
        <f t="shared" si="9"/>
        <v>5200352.449</v>
      </c>
      <c r="O805" s="25"/>
    </row>
    <row r="806" ht="15.75" customHeight="1">
      <c r="A806" s="7">
        <v>43170.0</v>
      </c>
      <c r="B806" s="34">
        <v>912.993872</v>
      </c>
      <c r="C806" s="28">
        <f t="shared" si="1"/>
        <v>0.15</v>
      </c>
      <c r="D806" s="25">
        <f t="shared" si="2"/>
        <v>136.9490808</v>
      </c>
      <c r="E806" s="25">
        <f t="shared" si="3"/>
        <v>3286.777939</v>
      </c>
      <c r="F806" s="25">
        <f t="shared" si="14"/>
        <v>198051.5329</v>
      </c>
      <c r="G806" s="26">
        <v>282.35</v>
      </c>
      <c r="H806" s="28">
        <v>2.072</v>
      </c>
      <c r="I806" s="16">
        <v>4.9782</v>
      </c>
      <c r="J806" s="16">
        <f t="shared" si="4"/>
        <v>950.0036674</v>
      </c>
      <c r="K806" s="20">
        <f t="shared" si="11"/>
        <v>40702.55125</v>
      </c>
      <c r="L806" s="25">
        <f t="shared" si="6"/>
        <v>12.11267293</v>
      </c>
      <c r="M806" s="25">
        <f t="shared" si="13"/>
        <v>3459.752896</v>
      </c>
      <c r="N806" s="25">
        <f t="shared" si="9"/>
        <v>5203812.202</v>
      </c>
      <c r="O806" s="25"/>
    </row>
    <row r="807" ht="15.75" customHeight="1">
      <c r="A807" s="7">
        <v>43171.0</v>
      </c>
      <c r="B807" s="34">
        <v>956.838702</v>
      </c>
      <c r="C807" s="28">
        <f t="shared" si="1"/>
        <v>0.15</v>
      </c>
      <c r="D807" s="25">
        <f t="shared" si="2"/>
        <v>143.5258053</v>
      </c>
      <c r="E807" s="25">
        <f t="shared" si="3"/>
        <v>3444.619327</v>
      </c>
      <c r="F807" s="25">
        <f t="shared" si="14"/>
        <v>201496.1523</v>
      </c>
      <c r="G807" s="26">
        <v>259.42</v>
      </c>
      <c r="H807" s="28">
        <v>1.97</v>
      </c>
      <c r="I807" s="16">
        <v>4.9714</v>
      </c>
      <c r="J807" s="16">
        <f t="shared" si="4"/>
        <v>947.9081561</v>
      </c>
      <c r="K807" s="20">
        <f t="shared" si="11"/>
        <v>39279.61182</v>
      </c>
      <c r="L807" s="25">
        <f t="shared" si="6"/>
        <v>13.1542262</v>
      </c>
      <c r="M807" s="25">
        <f t="shared" si="13"/>
        <v>3633.916751</v>
      </c>
      <c r="N807" s="25">
        <f t="shared" si="9"/>
        <v>5207446.119</v>
      </c>
      <c r="O807" s="25"/>
    </row>
    <row r="808" ht="15.75" customHeight="1">
      <c r="A808" s="7">
        <v>43172.0</v>
      </c>
      <c r="B808" s="34">
        <v>1036.87534</v>
      </c>
      <c r="C808" s="28">
        <f t="shared" si="1"/>
        <v>0.15</v>
      </c>
      <c r="D808" s="25">
        <f t="shared" si="2"/>
        <v>155.531301</v>
      </c>
      <c r="E808" s="25">
        <f t="shared" si="3"/>
        <v>3732.751224</v>
      </c>
      <c r="F808" s="25">
        <f t="shared" si="14"/>
        <v>205228.9035</v>
      </c>
      <c r="G808" s="26">
        <v>248.07</v>
      </c>
      <c r="H808" s="28">
        <v>1.882</v>
      </c>
      <c r="I808" s="16">
        <v>4.9645</v>
      </c>
      <c r="J808" s="16">
        <f t="shared" si="4"/>
        <v>982.6766995</v>
      </c>
      <c r="K808" s="20">
        <f t="shared" si="11"/>
        <v>39262.81132</v>
      </c>
      <c r="L808" s="25">
        <f t="shared" si="6"/>
        <v>14.26063659</v>
      </c>
      <c r="M808" s="25">
        <f t="shared" si="13"/>
        <v>3798.554729</v>
      </c>
      <c r="N808" s="25">
        <f t="shared" si="9"/>
        <v>5211244.673</v>
      </c>
      <c r="O808" s="25"/>
    </row>
    <row r="809" ht="15.75" customHeight="1">
      <c r="A809" s="7">
        <v>43173.0</v>
      </c>
      <c r="B809" s="34">
        <v>977.837702</v>
      </c>
      <c r="C809" s="28">
        <f t="shared" si="1"/>
        <v>0.15</v>
      </c>
      <c r="D809" s="25">
        <f t="shared" si="2"/>
        <v>146.6756553</v>
      </c>
      <c r="E809" s="25">
        <f t="shared" si="3"/>
        <v>3520.215727</v>
      </c>
      <c r="F809" s="25">
        <f t="shared" si="14"/>
        <v>208749.1192</v>
      </c>
      <c r="G809" s="26">
        <v>215.56</v>
      </c>
      <c r="H809" s="28">
        <v>2.081</v>
      </c>
      <c r="I809" s="16">
        <v>4.9577</v>
      </c>
      <c r="J809" s="16">
        <f t="shared" si="4"/>
        <v>1026.121114</v>
      </c>
      <c r="K809" s="20">
        <f t="shared" si="11"/>
        <v>30812.54624</v>
      </c>
      <c r="L809" s="25">
        <f t="shared" si="6"/>
        <v>17.13692711</v>
      </c>
      <c r="M809" s="25">
        <f t="shared" si="13"/>
        <v>3430.604517</v>
      </c>
      <c r="N809" s="25">
        <f t="shared" si="9"/>
        <v>5214675.278</v>
      </c>
      <c r="O809" s="25"/>
    </row>
    <row r="810" ht="15.75" customHeight="1">
      <c r="A810" s="7">
        <v>43174.0</v>
      </c>
      <c r="B810" s="34">
        <v>873.407251</v>
      </c>
      <c r="C810" s="28">
        <f t="shared" si="1"/>
        <v>0.15</v>
      </c>
      <c r="D810" s="25">
        <f t="shared" si="2"/>
        <v>131.0110877</v>
      </c>
      <c r="E810" s="25">
        <f t="shared" si="3"/>
        <v>3144.266104</v>
      </c>
      <c r="F810" s="25">
        <f t="shared" si="14"/>
        <v>211893.3853</v>
      </c>
      <c r="G810" s="26">
        <v>213.31</v>
      </c>
      <c r="H810" s="28">
        <v>2.159</v>
      </c>
      <c r="I810" s="16">
        <v>4.9509</v>
      </c>
      <c r="J810" s="16">
        <f t="shared" si="4"/>
        <v>952.1936693</v>
      </c>
      <c r="K810" s="20">
        <f t="shared" si="11"/>
        <v>29349.04527</v>
      </c>
      <c r="L810" s="25">
        <f t="shared" si="6"/>
        <v>16.07002583</v>
      </c>
      <c r="M810" s="25">
        <f t="shared" si="13"/>
        <v>3302.128763</v>
      </c>
      <c r="N810" s="25">
        <f t="shared" si="9"/>
        <v>5217977.407</v>
      </c>
      <c r="O810" s="25"/>
    </row>
    <row r="811" ht="15.75" customHeight="1">
      <c r="A811" s="7">
        <v>43175.0</v>
      </c>
      <c r="B811" s="34">
        <v>971.058168</v>
      </c>
      <c r="C811" s="28">
        <f t="shared" si="1"/>
        <v>0.15</v>
      </c>
      <c r="D811" s="25">
        <f t="shared" si="2"/>
        <v>145.6587252</v>
      </c>
      <c r="E811" s="25">
        <f t="shared" si="3"/>
        <v>3495.809405</v>
      </c>
      <c r="F811" s="25">
        <f t="shared" si="14"/>
        <v>215389.1947</v>
      </c>
      <c r="G811" s="26">
        <v>215.7</v>
      </c>
      <c r="H811" s="28">
        <v>1.885</v>
      </c>
      <c r="I811" s="16">
        <v>4.9441</v>
      </c>
      <c r="J811" s="16">
        <f t="shared" si="4"/>
        <v>925.5701982</v>
      </c>
      <c r="K811" s="20">
        <f t="shared" si="11"/>
        <v>33945.11523</v>
      </c>
      <c r="L811" s="25">
        <f t="shared" si="6"/>
        <v>15.447625</v>
      </c>
      <c r="M811" s="25">
        <f t="shared" si="13"/>
        <v>3776.925199</v>
      </c>
      <c r="N811" s="25">
        <f t="shared" si="9"/>
        <v>5221754.332</v>
      </c>
      <c r="O811" s="25"/>
    </row>
    <row r="812" ht="15.75" customHeight="1">
      <c r="A812" s="7">
        <v>43176.0</v>
      </c>
      <c r="B812" s="34">
        <v>989.196766</v>
      </c>
      <c r="C812" s="28">
        <f t="shared" si="1"/>
        <v>0.15</v>
      </c>
      <c r="D812" s="25">
        <f t="shared" si="2"/>
        <v>148.3795149</v>
      </c>
      <c r="E812" s="25">
        <f t="shared" si="3"/>
        <v>3561.108358</v>
      </c>
      <c r="F812" s="25">
        <f t="shared" si="14"/>
        <v>218950.3031</v>
      </c>
      <c r="G812" s="26">
        <v>197.91</v>
      </c>
      <c r="H812" s="28">
        <v>1.962</v>
      </c>
      <c r="I812" s="16">
        <v>4.9373</v>
      </c>
      <c r="J812" s="16">
        <f t="shared" si="4"/>
        <v>982.725404</v>
      </c>
      <c r="K812" s="20">
        <f t="shared" si="11"/>
        <v>29881.98908</v>
      </c>
      <c r="L812" s="25">
        <f t="shared" si="6"/>
        <v>17.87586001</v>
      </c>
      <c r="M812" s="25">
        <f t="shared" si="13"/>
        <v>3623.706422</v>
      </c>
      <c r="N812" s="25">
        <f t="shared" si="9"/>
        <v>5225378.038</v>
      </c>
      <c r="O812" s="25"/>
    </row>
    <row r="813" ht="15.75" customHeight="1">
      <c r="A813" s="7">
        <v>43177.0</v>
      </c>
      <c r="B813" s="34">
        <v>1005.469907</v>
      </c>
      <c r="C813" s="28">
        <f t="shared" si="1"/>
        <v>0.15</v>
      </c>
      <c r="D813" s="25">
        <f t="shared" si="2"/>
        <v>150.8204861</v>
      </c>
      <c r="E813" s="25">
        <f t="shared" si="3"/>
        <v>3619.691665</v>
      </c>
      <c r="F813" s="25">
        <f t="shared" si="14"/>
        <v>222569.9947</v>
      </c>
      <c r="G813" s="26">
        <v>209.63</v>
      </c>
      <c r="H813" s="28">
        <v>2.011</v>
      </c>
      <c r="I813" s="16">
        <v>4.9305</v>
      </c>
      <c r="J813" s="16">
        <f t="shared" si="4"/>
        <v>1025.25098</v>
      </c>
      <c r="K813" s="20">
        <f t="shared" si="11"/>
        <v>30837.81348</v>
      </c>
      <c r="L813" s="25">
        <f t="shared" si="6"/>
        <v>17.60675251</v>
      </c>
      <c r="M813" s="25">
        <f t="shared" si="13"/>
        <v>3530.542019</v>
      </c>
      <c r="N813" s="25">
        <f t="shared" si="9"/>
        <v>5228908.58</v>
      </c>
      <c r="O813" s="25"/>
    </row>
    <row r="814" ht="15.75" customHeight="1">
      <c r="A814" s="7">
        <v>43178.0</v>
      </c>
      <c r="B814" s="34">
        <v>961.621626</v>
      </c>
      <c r="C814" s="28">
        <f t="shared" si="1"/>
        <v>0.15</v>
      </c>
      <c r="D814" s="25">
        <f t="shared" si="2"/>
        <v>144.2432439</v>
      </c>
      <c r="E814" s="25">
        <f t="shared" si="3"/>
        <v>3461.837854</v>
      </c>
      <c r="F814" s="25">
        <f t="shared" si="14"/>
        <v>226031.8326</v>
      </c>
      <c r="G814" s="26">
        <v>216.77</v>
      </c>
      <c r="H814" s="28">
        <v>2.09</v>
      </c>
      <c r="I814" s="16">
        <v>4.9238</v>
      </c>
      <c r="J814" s="16">
        <f t="shared" si="4"/>
        <v>1020.446199</v>
      </c>
      <c r="K814" s="20">
        <f t="shared" si="11"/>
        <v>30641.11367</v>
      </c>
      <c r="L814" s="25">
        <f t="shared" si="6"/>
        <v>16.94702365</v>
      </c>
      <c r="M814" s="25">
        <f t="shared" si="13"/>
        <v>3392.474641</v>
      </c>
      <c r="N814" s="25">
        <f t="shared" si="9"/>
        <v>5232301.055</v>
      </c>
      <c r="O814" s="25"/>
    </row>
    <row r="815" ht="15.75" customHeight="1">
      <c r="A815" s="7">
        <v>43179.0</v>
      </c>
      <c r="B815" s="34">
        <v>1042.798874</v>
      </c>
      <c r="C815" s="28">
        <f t="shared" si="1"/>
        <v>0.15</v>
      </c>
      <c r="D815" s="25">
        <f t="shared" si="2"/>
        <v>156.4198311</v>
      </c>
      <c r="E815" s="25">
        <f t="shared" si="3"/>
        <v>3754.075946</v>
      </c>
      <c r="F815" s="25">
        <f t="shared" si="14"/>
        <v>229785.9085</v>
      </c>
      <c r="G815" s="26">
        <v>223.74</v>
      </c>
      <c r="H815" s="28">
        <v>1.89</v>
      </c>
      <c r="I815" s="16">
        <v>4.917</v>
      </c>
      <c r="J815" s="16">
        <f t="shared" si="4"/>
        <v>1002.079455</v>
      </c>
      <c r="K815" s="20">
        <f t="shared" si="11"/>
        <v>34924.74857</v>
      </c>
      <c r="L815" s="25">
        <f t="shared" si="6"/>
        <v>16.12356323</v>
      </c>
      <c r="M815" s="25">
        <f t="shared" si="13"/>
        <v>3746.285714</v>
      </c>
      <c r="N815" s="25">
        <f t="shared" si="9"/>
        <v>5236047.341</v>
      </c>
      <c r="O815" s="25"/>
    </row>
    <row r="816" ht="15.75" customHeight="1">
      <c r="A816" s="7">
        <v>43180.0</v>
      </c>
      <c r="B816" s="34">
        <v>982.770972</v>
      </c>
      <c r="C816" s="28">
        <f t="shared" si="1"/>
        <v>0.15</v>
      </c>
      <c r="D816" s="25">
        <f t="shared" si="2"/>
        <v>147.4156458</v>
      </c>
      <c r="E816" s="25">
        <f t="shared" si="3"/>
        <v>3537.975499</v>
      </c>
      <c r="F816" s="25">
        <f t="shared" si="14"/>
        <v>233323.884</v>
      </c>
      <c r="G816" s="26">
        <v>218.63</v>
      </c>
      <c r="H816" s="28">
        <v>1.957</v>
      </c>
      <c r="I816" s="16">
        <v>4.9102</v>
      </c>
      <c r="J816" s="16">
        <f t="shared" si="4"/>
        <v>979.228337</v>
      </c>
      <c r="K816" s="20">
        <f t="shared" si="11"/>
        <v>32913.14336</v>
      </c>
      <c r="L816" s="25">
        <f t="shared" si="6"/>
        <v>16.12414588</v>
      </c>
      <c r="M816" s="25">
        <f t="shared" si="13"/>
        <v>3613.024016</v>
      </c>
      <c r="N816" s="25">
        <f t="shared" si="9"/>
        <v>5239660.365</v>
      </c>
      <c r="O816" s="25"/>
    </row>
    <row r="817" ht="15.75" customHeight="1">
      <c r="A817" s="7">
        <v>43181.0</v>
      </c>
      <c r="B817" s="34">
        <v>1067.301685</v>
      </c>
      <c r="C817" s="28">
        <f t="shared" si="1"/>
        <v>0.15</v>
      </c>
      <c r="D817" s="25">
        <f t="shared" si="2"/>
        <v>160.0952528</v>
      </c>
      <c r="E817" s="25">
        <f t="shared" si="3"/>
        <v>3842.286066</v>
      </c>
      <c r="F817" s="25">
        <f t="shared" si="14"/>
        <v>237166.1701</v>
      </c>
      <c r="G817" s="26">
        <v>212.71</v>
      </c>
      <c r="H817" s="28">
        <v>2.02</v>
      </c>
      <c r="I817" s="16">
        <v>4.9035</v>
      </c>
      <c r="J817" s="16">
        <f t="shared" si="4"/>
        <v>1099.189051</v>
      </c>
      <c r="K817" s="20">
        <f t="shared" si="11"/>
        <v>30980.89559</v>
      </c>
      <c r="L817" s="25">
        <f t="shared" si="6"/>
        <v>18.60317137</v>
      </c>
      <c r="M817" s="25">
        <f t="shared" si="13"/>
        <v>3495.564356</v>
      </c>
      <c r="N817" s="25">
        <f t="shared" si="9"/>
        <v>5243155.929</v>
      </c>
      <c r="O817" s="25"/>
    </row>
    <row r="818" ht="15.75" customHeight="1">
      <c r="A818" s="7">
        <v>43182.0</v>
      </c>
      <c r="B818" s="34">
        <v>1023.027473</v>
      </c>
      <c r="C818" s="28">
        <f t="shared" si="1"/>
        <v>0.15</v>
      </c>
      <c r="D818" s="25">
        <f t="shared" si="2"/>
        <v>153.454121</v>
      </c>
      <c r="E818" s="25">
        <f t="shared" si="3"/>
        <v>3682.898903</v>
      </c>
      <c r="F818" s="25">
        <f t="shared" si="14"/>
        <v>240849.069</v>
      </c>
      <c r="G818" s="26">
        <v>213.92</v>
      </c>
      <c r="H818" s="28">
        <v>2.087</v>
      </c>
      <c r="I818" s="16">
        <v>4.8968</v>
      </c>
      <c r="J818" s="16">
        <f t="shared" si="4"/>
        <v>1090.027332</v>
      </c>
      <c r="K818" s="20">
        <f t="shared" si="11"/>
        <v>30115.67195</v>
      </c>
      <c r="L818" s="25">
        <f t="shared" si="6"/>
        <v>18.34376587</v>
      </c>
      <c r="M818" s="25">
        <f t="shared" si="13"/>
        <v>3378.72161</v>
      </c>
      <c r="N818" s="25">
        <f t="shared" si="9"/>
        <v>5246534.651</v>
      </c>
      <c r="O818" s="25"/>
    </row>
    <row r="819" ht="15.75" customHeight="1">
      <c r="A819" s="7">
        <v>43183.0</v>
      </c>
      <c r="B819" s="34">
        <v>1020.101537</v>
      </c>
      <c r="C819" s="28">
        <f t="shared" si="1"/>
        <v>0.15</v>
      </c>
      <c r="D819" s="25">
        <f t="shared" si="2"/>
        <v>153.0152306</v>
      </c>
      <c r="E819" s="25">
        <f t="shared" si="3"/>
        <v>3672.365533</v>
      </c>
      <c r="F819" s="25">
        <f t="shared" si="14"/>
        <v>244521.4345</v>
      </c>
      <c r="G819" s="26">
        <v>209.16</v>
      </c>
      <c r="H819" s="28">
        <v>1.941</v>
      </c>
      <c r="I819" s="16">
        <v>4.89</v>
      </c>
      <c r="J819" s="16">
        <f t="shared" si="4"/>
        <v>1012.278672</v>
      </c>
      <c r="K819" s="20">
        <f t="shared" si="11"/>
        <v>31616.4575</v>
      </c>
      <c r="L819" s="25">
        <f t="shared" si="6"/>
        <v>17.42304083</v>
      </c>
      <c r="M819" s="25">
        <f t="shared" si="13"/>
        <v>3627.820711</v>
      </c>
      <c r="N819" s="25">
        <f t="shared" si="9"/>
        <v>5250162.471</v>
      </c>
      <c r="O819" s="25"/>
    </row>
    <row r="820" ht="15.75" customHeight="1">
      <c r="A820" s="7">
        <v>43184.0</v>
      </c>
      <c r="B820" s="34">
        <v>1026.63041</v>
      </c>
      <c r="C820" s="28">
        <f t="shared" si="1"/>
        <v>0.15</v>
      </c>
      <c r="D820" s="25">
        <f t="shared" si="2"/>
        <v>153.9945615</v>
      </c>
      <c r="E820" s="25">
        <f t="shared" si="3"/>
        <v>3695.869476</v>
      </c>
      <c r="F820" s="25">
        <f t="shared" si="14"/>
        <v>248217.304</v>
      </c>
      <c r="G820" s="26">
        <v>211.78</v>
      </c>
      <c r="H820" s="28">
        <v>1.997</v>
      </c>
      <c r="I820" s="16">
        <v>4.8833</v>
      </c>
      <c r="J820" s="16">
        <f t="shared" si="4"/>
        <v>1049.587845</v>
      </c>
      <c r="K820" s="20">
        <f t="shared" si="11"/>
        <v>31072.16647</v>
      </c>
      <c r="L820" s="25">
        <f t="shared" si="6"/>
        <v>17.84170479</v>
      </c>
      <c r="M820" s="25">
        <f t="shared" si="13"/>
        <v>3521.257887</v>
      </c>
      <c r="N820" s="25">
        <f t="shared" si="9"/>
        <v>5253683.729</v>
      </c>
      <c r="O820" s="25"/>
    </row>
    <row r="821" ht="15.75" customHeight="1">
      <c r="A821" s="7">
        <v>43185.0</v>
      </c>
      <c r="B821" s="34">
        <v>958.646616</v>
      </c>
      <c r="C821" s="28">
        <f t="shared" si="1"/>
        <v>0.15</v>
      </c>
      <c r="D821" s="25">
        <f t="shared" si="2"/>
        <v>143.7969924</v>
      </c>
      <c r="E821" s="25">
        <f t="shared" si="3"/>
        <v>3451.127818</v>
      </c>
      <c r="F821" s="25">
        <f t="shared" si="14"/>
        <v>251668.4318</v>
      </c>
      <c r="G821" s="26">
        <v>197.18</v>
      </c>
      <c r="H821" s="28">
        <v>2.051</v>
      </c>
      <c r="I821" s="16">
        <v>4.8766</v>
      </c>
      <c r="J821" s="16">
        <f t="shared" si="4"/>
        <v>1007.968774</v>
      </c>
      <c r="K821" s="20">
        <f t="shared" si="11"/>
        <v>28129.73149</v>
      </c>
      <c r="L821" s="25">
        <f t="shared" si="6"/>
        <v>18.40291909</v>
      </c>
      <c r="M821" s="25">
        <f t="shared" si="13"/>
        <v>3423.843979</v>
      </c>
      <c r="N821" s="25">
        <f t="shared" si="9"/>
        <v>5257107.573</v>
      </c>
      <c r="O821" s="25"/>
    </row>
    <row r="822" ht="15.75" customHeight="1">
      <c r="A822" s="7">
        <v>43186.0</v>
      </c>
      <c r="B822" s="34">
        <v>983.700429</v>
      </c>
      <c r="C822" s="28">
        <f t="shared" si="1"/>
        <v>0.15</v>
      </c>
      <c r="D822" s="25">
        <f t="shared" si="2"/>
        <v>147.5550644</v>
      </c>
      <c r="E822" s="25">
        <f t="shared" si="3"/>
        <v>3541.321544</v>
      </c>
      <c r="F822" s="25">
        <f t="shared" si="14"/>
        <v>255209.7534</v>
      </c>
      <c r="G822" s="26">
        <v>187.93</v>
      </c>
      <c r="H822" s="28">
        <v>1.997</v>
      </c>
      <c r="I822" s="16">
        <v>4.8699</v>
      </c>
      <c r="J822" s="16">
        <f t="shared" si="4"/>
        <v>1008.465141</v>
      </c>
      <c r="K822" s="20">
        <f t="shared" si="11"/>
        <v>27497.25509</v>
      </c>
      <c r="L822" s="25">
        <f t="shared" si="6"/>
        <v>19.31822758</v>
      </c>
      <c r="M822" s="25">
        <f t="shared" si="13"/>
        <v>3511.595393</v>
      </c>
      <c r="N822" s="25">
        <f t="shared" si="9"/>
        <v>5260619.169</v>
      </c>
      <c r="O822" s="25"/>
    </row>
    <row r="823" ht="15.75" customHeight="1">
      <c r="A823" s="7">
        <v>43187.0</v>
      </c>
      <c r="B823" s="34">
        <v>1003.916403</v>
      </c>
      <c r="C823" s="28">
        <f t="shared" si="1"/>
        <v>0.15</v>
      </c>
      <c r="D823" s="25">
        <f t="shared" si="2"/>
        <v>150.5874605</v>
      </c>
      <c r="E823" s="25">
        <f t="shared" si="3"/>
        <v>3614.099051</v>
      </c>
      <c r="F823" s="25">
        <f t="shared" si="14"/>
        <v>258823.8524</v>
      </c>
      <c r="G823" s="26">
        <v>199.16</v>
      </c>
      <c r="H823" s="28">
        <v>1.989</v>
      </c>
      <c r="I823" s="16">
        <v>4.8632</v>
      </c>
      <c r="J823" s="16">
        <f t="shared" si="4"/>
        <v>1026.479337</v>
      </c>
      <c r="K823" s="20">
        <f t="shared" si="11"/>
        <v>29217.34275</v>
      </c>
      <c r="L823" s="25">
        <f t="shared" si="6"/>
        <v>18.55455721</v>
      </c>
      <c r="M823" s="25">
        <f t="shared" si="13"/>
        <v>3520.868778</v>
      </c>
      <c r="N823" s="25">
        <f t="shared" si="9"/>
        <v>5264140.037</v>
      </c>
      <c r="O823" s="25"/>
    </row>
    <row r="824" ht="15.75" customHeight="1">
      <c r="A824" s="7">
        <v>43188.0</v>
      </c>
      <c r="B824" s="34">
        <v>957.592419</v>
      </c>
      <c r="C824" s="28">
        <f t="shared" si="1"/>
        <v>0.15</v>
      </c>
      <c r="D824" s="25">
        <f t="shared" si="2"/>
        <v>143.6388629</v>
      </c>
      <c r="E824" s="25">
        <f t="shared" si="3"/>
        <v>3447.332708</v>
      </c>
      <c r="F824" s="25">
        <f t="shared" si="14"/>
        <v>262271.1851</v>
      </c>
      <c r="G824" s="26">
        <v>176.86</v>
      </c>
      <c r="H824" s="28">
        <v>2.003</v>
      </c>
      <c r="I824" s="16">
        <v>4.8566</v>
      </c>
      <c r="J824" s="16">
        <f t="shared" si="4"/>
        <v>987.3458877</v>
      </c>
      <c r="K824" s="20">
        <f t="shared" si="11"/>
        <v>25729.55395</v>
      </c>
      <c r="L824" s="25">
        <f t="shared" si="6"/>
        <v>20.09750761</v>
      </c>
      <c r="M824" s="25">
        <f t="shared" si="13"/>
        <v>3491.514728</v>
      </c>
      <c r="N824" s="25">
        <f t="shared" si="9"/>
        <v>5267631.552</v>
      </c>
      <c r="O824" s="25"/>
    </row>
    <row r="825" ht="15.75" customHeight="1">
      <c r="A825" s="7">
        <v>43189.0</v>
      </c>
      <c r="B825" s="34">
        <v>875.984894</v>
      </c>
      <c r="C825" s="28">
        <f t="shared" si="1"/>
        <v>0.15</v>
      </c>
      <c r="D825" s="25">
        <f t="shared" si="2"/>
        <v>131.3977341</v>
      </c>
      <c r="E825" s="25">
        <f t="shared" si="3"/>
        <v>3153.545618</v>
      </c>
      <c r="F825" s="25">
        <f t="shared" si="14"/>
        <v>265424.7308</v>
      </c>
      <c r="G825" s="26">
        <v>172.36</v>
      </c>
      <c r="H825" s="28">
        <v>2.185</v>
      </c>
      <c r="I825" s="16">
        <v>4.8499</v>
      </c>
      <c r="J825" s="16">
        <f t="shared" si="4"/>
        <v>986.6321952</v>
      </c>
      <c r="K825" s="20">
        <f t="shared" si="11"/>
        <v>22954.5656</v>
      </c>
      <c r="L825" s="25">
        <f t="shared" si="6"/>
        <v>20.60730972</v>
      </c>
      <c r="M825" s="25">
        <f t="shared" si="13"/>
        <v>3196.272769</v>
      </c>
      <c r="N825" s="25">
        <f t="shared" si="9"/>
        <v>5270827.825</v>
      </c>
      <c r="O825" s="25"/>
    </row>
    <row r="826" ht="15.75" customHeight="1">
      <c r="A826" s="7">
        <v>43190.0</v>
      </c>
      <c r="B826" s="34">
        <v>911.100729</v>
      </c>
      <c r="C826" s="28">
        <f t="shared" si="1"/>
        <v>0.15</v>
      </c>
      <c r="D826" s="25">
        <f t="shared" si="2"/>
        <v>136.6651094</v>
      </c>
      <c r="E826" s="25">
        <f t="shared" si="3"/>
        <v>3279.962624</v>
      </c>
      <c r="F826" s="25">
        <f t="shared" si="14"/>
        <v>268704.6934</v>
      </c>
      <c r="G826" s="26">
        <v>179.56</v>
      </c>
      <c r="H826" s="28">
        <v>1.943</v>
      </c>
      <c r="I826" s="16">
        <v>4.8432</v>
      </c>
      <c r="J826" s="16">
        <f t="shared" si="4"/>
        <v>913.7908389</v>
      </c>
      <c r="K826" s="20">
        <f t="shared" si="11"/>
        <v>26854.70897</v>
      </c>
      <c r="L826" s="25">
        <f t="shared" si="6"/>
        <v>18.32060047</v>
      </c>
      <c r="M826" s="25">
        <f t="shared" si="13"/>
        <v>3589.401956</v>
      </c>
      <c r="N826" s="25">
        <f t="shared" si="9"/>
        <v>5274417.227</v>
      </c>
      <c r="O826" s="25"/>
    </row>
    <row r="827" ht="15.75" customHeight="1">
      <c r="A827" s="7">
        <v>43191.0</v>
      </c>
      <c r="B827" s="34">
        <v>1074.734201</v>
      </c>
      <c r="C827" s="28">
        <f t="shared" si="1"/>
        <v>0.15</v>
      </c>
      <c r="D827" s="25">
        <f t="shared" si="2"/>
        <v>161.2101302</v>
      </c>
      <c r="E827" s="25">
        <f t="shared" si="3"/>
        <v>3869.043124</v>
      </c>
      <c r="F827" s="25">
        <f t="shared" si="14"/>
        <v>272573.7365</v>
      </c>
      <c r="G827" s="26">
        <v>175.51</v>
      </c>
      <c r="H827" s="28">
        <v>1.868</v>
      </c>
      <c r="I827" s="16">
        <v>4.8366</v>
      </c>
      <c r="J827" s="16">
        <f t="shared" si="4"/>
        <v>1037.714245</v>
      </c>
      <c r="K827" s="20">
        <f t="shared" si="11"/>
        <v>27265.6852</v>
      </c>
      <c r="L827" s="25">
        <f t="shared" si="6"/>
        <v>21.28523322</v>
      </c>
      <c r="M827" s="25">
        <f t="shared" si="13"/>
        <v>3728.428266</v>
      </c>
      <c r="N827" s="25">
        <f t="shared" si="9"/>
        <v>5278145.655</v>
      </c>
      <c r="O827" s="25"/>
    </row>
    <row r="828" ht="15.75" customHeight="1">
      <c r="A828" s="7">
        <v>43192.0</v>
      </c>
      <c r="B828" s="34">
        <v>940.478058</v>
      </c>
      <c r="C828" s="28">
        <f t="shared" si="1"/>
        <v>0.15</v>
      </c>
      <c r="D828" s="25">
        <f t="shared" si="2"/>
        <v>141.0717087</v>
      </c>
      <c r="E828" s="25">
        <f t="shared" si="3"/>
        <v>3385.721009</v>
      </c>
      <c r="F828" s="25">
        <f t="shared" si="14"/>
        <v>275959.4575</v>
      </c>
      <c r="G828" s="26">
        <v>177.51</v>
      </c>
      <c r="H828" s="28">
        <v>2.175</v>
      </c>
      <c r="I828" s="16">
        <v>4.8299</v>
      </c>
      <c r="J828" s="16">
        <f t="shared" si="4"/>
        <v>1058.789921</v>
      </c>
      <c r="K828" s="20">
        <f t="shared" si="11"/>
        <v>23651.18756</v>
      </c>
      <c r="L828" s="25">
        <f t="shared" si="6"/>
        <v>21.47283937</v>
      </c>
      <c r="M828" s="25">
        <f t="shared" si="13"/>
        <v>3197.726897</v>
      </c>
      <c r="N828" s="25">
        <f t="shared" si="9"/>
        <v>5281343.382</v>
      </c>
      <c r="O828" s="25"/>
    </row>
    <row r="829" ht="15.75" customHeight="1">
      <c r="A829" s="7">
        <v>43193.0</v>
      </c>
      <c r="B829" s="34">
        <v>1003.427058</v>
      </c>
      <c r="C829" s="28">
        <f t="shared" si="1"/>
        <v>0.15</v>
      </c>
      <c r="D829" s="25">
        <f t="shared" si="2"/>
        <v>150.5140587</v>
      </c>
      <c r="E829" s="25">
        <f t="shared" si="3"/>
        <v>3612.337409</v>
      </c>
      <c r="F829" s="25">
        <f t="shared" si="14"/>
        <v>279571.7949</v>
      </c>
      <c r="G829" s="26">
        <v>189.54</v>
      </c>
      <c r="H829" s="28">
        <v>1.954</v>
      </c>
      <c r="I829" s="16">
        <v>4.8233</v>
      </c>
      <c r="J829" s="16">
        <f t="shared" si="4"/>
        <v>1016.262969</v>
      </c>
      <c r="K829" s="20">
        <f t="shared" si="11"/>
        <v>28071.90221</v>
      </c>
      <c r="L829" s="25">
        <f t="shared" si="6"/>
        <v>19.30224063</v>
      </c>
      <c r="M829" s="25">
        <f t="shared" si="13"/>
        <v>3554.530194</v>
      </c>
      <c r="N829" s="25">
        <f t="shared" si="9"/>
        <v>5284897.912</v>
      </c>
      <c r="O829" s="25"/>
    </row>
    <row r="830" ht="15.75" customHeight="1">
      <c r="A830" s="7">
        <v>43194.0</v>
      </c>
      <c r="B830" s="34">
        <v>1031.271418</v>
      </c>
      <c r="C830" s="28">
        <f t="shared" si="1"/>
        <v>0.15</v>
      </c>
      <c r="D830" s="25">
        <f t="shared" si="2"/>
        <v>154.6907127</v>
      </c>
      <c r="E830" s="25">
        <f t="shared" si="3"/>
        <v>3712.577105</v>
      </c>
      <c r="F830" s="25">
        <f t="shared" si="14"/>
        <v>283284.372</v>
      </c>
      <c r="G830" s="26">
        <v>170.1</v>
      </c>
      <c r="H830" s="28">
        <v>1.941</v>
      </c>
      <c r="I830" s="16">
        <v>4.8167</v>
      </c>
      <c r="J830" s="16">
        <f t="shared" si="4"/>
        <v>1038.936317</v>
      </c>
      <c r="K830" s="20">
        <f t="shared" si="11"/>
        <v>25326.75951</v>
      </c>
      <c r="L830" s="25">
        <f t="shared" si="6"/>
        <v>21.98807019</v>
      </c>
      <c r="M830" s="25">
        <f t="shared" si="13"/>
        <v>3573.440495</v>
      </c>
      <c r="N830" s="25">
        <f t="shared" si="9"/>
        <v>5288471.353</v>
      </c>
      <c r="O830" s="25"/>
    </row>
    <row r="831" ht="15.75" customHeight="1">
      <c r="A831" s="7">
        <v>43195.0</v>
      </c>
      <c r="B831" s="34">
        <v>1014.507482</v>
      </c>
      <c r="C831" s="28">
        <f t="shared" si="1"/>
        <v>0.15</v>
      </c>
      <c r="D831" s="25">
        <f t="shared" si="2"/>
        <v>152.1761223</v>
      </c>
      <c r="E831" s="25">
        <f t="shared" si="3"/>
        <v>3652.226935</v>
      </c>
      <c r="F831" s="25">
        <f t="shared" si="14"/>
        <v>286936.599</v>
      </c>
      <c r="G831" s="26">
        <v>173.31</v>
      </c>
      <c r="H831" s="28">
        <v>1.965</v>
      </c>
      <c r="I831" s="16">
        <v>4.8101</v>
      </c>
      <c r="J831" s="16">
        <f t="shared" si="4"/>
        <v>1036.104864</v>
      </c>
      <c r="K831" s="20">
        <f t="shared" si="11"/>
        <v>25454.60858</v>
      </c>
      <c r="L831" s="25">
        <f t="shared" si="6"/>
        <v>21.52199821</v>
      </c>
      <c r="M831" s="25">
        <f t="shared" si="13"/>
        <v>3524.958779</v>
      </c>
      <c r="N831" s="25">
        <f t="shared" si="9"/>
        <v>5291996.312</v>
      </c>
      <c r="O831" s="25"/>
    </row>
    <row r="832" ht="15.75" customHeight="1">
      <c r="A832" s="7">
        <v>43196.0</v>
      </c>
      <c r="B832" s="34">
        <v>517.334312</v>
      </c>
      <c r="C832" s="28">
        <f t="shared" si="1"/>
        <v>0.15</v>
      </c>
      <c r="D832" s="25">
        <f t="shared" si="2"/>
        <v>77.6001468</v>
      </c>
      <c r="E832" s="25">
        <f t="shared" si="3"/>
        <v>1862.403523</v>
      </c>
      <c r="F832" s="25">
        <f t="shared" si="14"/>
        <v>288799.0025</v>
      </c>
      <c r="G832" s="26">
        <v>162.0</v>
      </c>
      <c r="H832" s="28">
        <v>4.174</v>
      </c>
      <c r="I832" s="16">
        <v>4.8035</v>
      </c>
      <c r="J832" s="16">
        <f t="shared" si="4"/>
        <v>1123.843769</v>
      </c>
      <c r="K832" s="20">
        <f t="shared" si="11"/>
        <v>11185.91759</v>
      </c>
      <c r="L832" s="25">
        <f t="shared" si="6"/>
        <v>24.97430598</v>
      </c>
      <c r="M832" s="25">
        <f t="shared" si="13"/>
        <v>1657.172976</v>
      </c>
      <c r="N832" s="25">
        <f t="shared" si="9"/>
        <v>5293653.485</v>
      </c>
      <c r="O832" s="25"/>
    </row>
    <row r="833" ht="15.75" customHeight="1">
      <c r="A833" s="7">
        <v>43197.0</v>
      </c>
      <c r="B833" s="34">
        <v>157.285847</v>
      </c>
      <c r="C833" s="28">
        <f t="shared" si="1"/>
        <v>0.15</v>
      </c>
      <c r="D833" s="25">
        <f t="shared" si="2"/>
        <v>23.59287705</v>
      </c>
      <c r="E833" s="25">
        <f t="shared" si="3"/>
        <v>566.2290492</v>
      </c>
      <c r="F833" s="25">
        <f t="shared" si="14"/>
        <v>289365.2315</v>
      </c>
      <c r="G833" s="26">
        <v>170.12</v>
      </c>
      <c r="H833" s="28">
        <v>9.412</v>
      </c>
      <c r="I833" s="16">
        <v>4.7969</v>
      </c>
      <c r="J833" s="16">
        <f t="shared" si="4"/>
        <v>771.5266067</v>
      </c>
      <c r="K833" s="20">
        <f t="shared" si="11"/>
        <v>5202.179949</v>
      </c>
      <c r="L833" s="25">
        <f t="shared" si="6"/>
        <v>16.32668578</v>
      </c>
      <c r="M833" s="25">
        <f t="shared" si="13"/>
        <v>733.9073523</v>
      </c>
      <c r="N833" s="25">
        <f t="shared" si="9"/>
        <v>5294387.392</v>
      </c>
      <c r="O833" s="25"/>
    </row>
    <row r="834" ht="15.75" customHeight="1">
      <c r="A834" s="7">
        <v>43198.0</v>
      </c>
      <c r="B834" s="34">
        <v>269.869704</v>
      </c>
      <c r="C834" s="28">
        <f t="shared" si="1"/>
        <v>0.15</v>
      </c>
      <c r="D834" s="25">
        <f t="shared" si="2"/>
        <v>40.4804556</v>
      </c>
      <c r="E834" s="25">
        <f t="shared" si="3"/>
        <v>971.5309344</v>
      </c>
      <c r="F834" s="25">
        <f t="shared" si="14"/>
        <v>290336.7625</v>
      </c>
      <c r="G834" s="26">
        <v>173.97</v>
      </c>
      <c r="H834" s="28">
        <v>2.006</v>
      </c>
      <c r="I834" s="16">
        <v>4.7903</v>
      </c>
      <c r="J834" s="16">
        <f t="shared" si="4"/>
        <v>282.528561</v>
      </c>
      <c r="K834" s="20">
        <f t="shared" si="11"/>
        <v>24926.2759</v>
      </c>
      <c r="L834" s="25">
        <f t="shared" si="6"/>
        <v>5.846426507</v>
      </c>
      <c r="M834" s="25">
        <f t="shared" si="13"/>
        <v>3438.6999</v>
      </c>
      <c r="N834" s="25">
        <f t="shared" si="9"/>
        <v>5297826.092</v>
      </c>
      <c r="O834" s="25"/>
    </row>
    <row r="835" ht="15.75" customHeight="1">
      <c r="A835" s="7">
        <v>43199.0</v>
      </c>
      <c r="B835" s="34">
        <v>446.110346</v>
      </c>
      <c r="C835" s="28">
        <f t="shared" si="1"/>
        <v>0.15</v>
      </c>
      <c r="D835" s="25">
        <f t="shared" si="2"/>
        <v>66.9165519</v>
      </c>
      <c r="E835" s="25">
        <f t="shared" si="3"/>
        <v>1605.997246</v>
      </c>
      <c r="F835" s="25">
        <f t="shared" si="14"/>
        <v>291942.7597</v>
      </c>
      <c r="G835" s="26">
        <v>167.07</v>
      </c>
      <c r="H835" s="28">
        <v>1.688</v>
      </c>
      <c r="I835" s="16">
        <v>4.7837</v>
      </c>
      <c r="J835" s="16">
        <f t="shared" si="4"/>
        <v>393.541748</v>
      </c>
      <c r="K835" s="20">
        <f t="shared" si="11"/>
        <v>28408.03646</v>
      </c>
      <c r="L835" s="25">
        <f t="shared" si="6"/>
        <v>8.479980206</v>
      </c>
      <c r="M835" s="25">
        <f t="shared" si="13"/>
        <v>4080.881517</v>
      </c>
      <c r="N835" s="25">
        <f t="shared" si="9"/>
        <v>5301906.973</v>
      </c>
      <c r="O835" s="25"/>
    </row>
    <row r="836" ht="15.75" customHeight="1">
      <c r="A836" s="7">
        <v>43200.0</v>
      </c>
      <c r="B836" s="34">
        <v>485.485151</v>
      </c>
      <c r="C836" s="28">
        <f t="shared" si="1"/>
        <v>0.15</v>
      </c>
      <c r="D836" s="25">
        <f t="shared" si="2"/>
        <v>72.82277265</v>
      </c>
      <c r="E836" s="25">
        <f t="shared" si="3"/>
        <v>1747.746544</v>
      </c>
      <c r="F836" s="25">
        <f t="shared" si="14"/>
        <v>293690.5063</v>
      </c>
      <c r="G836" s="26">
        <v>165.57</v>
      </c>
      <c r="H836" s="28">
        <v>2.072</v>
      </c>
      <c r="I836" s="16">
        <v>4.7771</v>
      </c>
      <c r="J836" s="16">
        <f t="shared" si="4"/>
        <v>526.4309062</v>
      </c>
      <c r="K836" s="20">
        <f t="shared" si="11"/>
        <v>22903.79673</v>
      </c>
      <c r="L836" s="25">
        <f t="shared" si="6"/>
        <v>11.44622373</v>
      </c>
      <c r="M836" s="25">
        <f t="shared" si="13"/>
        <v>3319.992278</v>
      </c>
      <c r="N836" s="25">
        <f t="shared" si="9"/>
        <v>5305226.966</v>
      </c>
      <c r="O836" s="25"/>
    </row>
    <row r="837" ht="15.75" customHeight="1">
      <c r="A837" s="7">
        <v>43201.0</v>
      </c>
      <c r="B837" s="34">
        <v>483.974269</v>
      </c>
      <c r="C837" s="28">
        <f t="shared" si="1"/>
        <v>0.15</v>
      </c>
      <c r="D837" s="25">
        <f t="shared" si="2"/>
        <v>72.59614035</v>
      </c>
      <c r="E837" s="25">
        <f t="shared" si="3"/>
        <v>1742.307368</v>
      </c>
      <c r="F837" s="25">
        <f t="shared" si="14"/>
        <v>295432.8136</v>
      </c>
      <c r="G837" s="26">
        <v>169.16</v>
      </c>
      <c r="H837" s="28">
        <v>1.907</v>
      </c>
      <c r="I837" s="16">
        <v>4.7706</v>
      </c>
      <c r="J837" s="16">
        <f t="shared" si="4"/>
        <v>483.659776</v>
      </c>
      <c r="K837" s="20">
        <f t="shared" si="11"/>
        <v>25390.49909</v>
      </c>
      <c r="L837" s="25">
        <f t="shared" si="6"/>
        <v>10.29306688</v>
      </c>
      <c r="M837" s="25">
        <f t="shared" si="13"/>
        <v>3602.34085</v>
      </c>
      <c r="N837" s="25">
        <f t="shared" si="9"/>
        <v>5308829.306</v>
      </c>
      <c r="O837" s="25"/>
    </row>
    <row r="838" ht="15.75" customHeight="1">
      <c r="A838" s="7">
        <v>43202.0</v>
      </c>
      <c r="B838" s="34">
        <v>444.235482</v>
      </c>
      <c r="C838" s="28">
        <f t="shared" si="1"/>
        <v>0.15</v>
      </c>
      <c r="D838" s="25">
        <f t="shared" si="2"/>
        <v>66.6353223</v>
      </c>
      <c r="E838" s="25">
        <f t="shared" si="3"/>
        <v>1599.247735</v>
      </c>
      <c r="F838" s="25">
        <f t="shared" si="14"/>
        <v>297032.0614</v>
      </c>
      <c r="G838" s="26">
        <v>191.94</v>
      </c>
      <c r="H838" s="28">
        <v>2.182</v>
      </c>
      <c r="I838" s="16">
        <v>4.764</v>
      </c>
      <c r="J838" s="16">
        <f t="shared" si="4"/>
        <v>508.6701415</v>
      </c>
      <c r="K838" s="20">
        <f t="shared" si="11"/>
        <v>25143.96407</v>
      </c>
      <c r="L838" s="25">
        <f t="shared" si="6"/>
        <v>9.540546575</v>
      </c>
      <c r="M838" s="25">
        <f t="shared" si="13"/>
        <v>3143.978002</v>
      </c>
      <c r="N838" s="25">
        <f t="shared" si="9"/>
        <v>5311973.284</v>
      </c>
      <c r="O838" s="25"/>
    </row>
    <row r="839" ht="15.75" customHeight="1">
      <c r="A839" s="7">
        <v>43203.0</v>
      </c>
      <c r="B839" s="34">
        <v>448.295191</v>
      </c>
      <c r="C839" s="28">
        <f t="shared" si="1"/>
        <v>0.15</v>
      </c>
      <c r="D839" s="25">
        <f t="shared" si="2"/>
        <v>67.24427865</v>
      </c>
      <c r="E839" s="25">
        <f t="shared" si="3"/>
        <v>1613.862688</v>
      </c>
      <c r="F839" s="25">
        <f t="shared" si="14"/>
        <v>298645.9241</v>
      </c>
      <c r="G839" s="26">
        <v>188.87</v>
      </c>
      <c r="H839" s="28">
        <v>1.992</v>
      </c>
      <c r="I839" s="16">
        <v>4.7575</v>
      </c>
      <c r="J839" s="16">
        <f t="shared" si="4"/>
        <v>469.2611773</v>
      </c>
      <c r="K839" s="20">
        <f t="shared" si="11"/>
        <v>27064.72967</v>
      </c>
      <c r="L839" s="25">
        <f t="shared" si="6"/>
        <v>8.944460414</v>
      </c>
      <c r="M839" s="25">
        <f t="shared" si="13"/>
        <v>3439.156627</v>
      </c>
      <c r="N839" s="25">
        <f t="shared" si="9"/>
        <v>5315412.441</v>
      </c>
      <c r="O839" s="25"/>
    </row>
    <row r="840" ht="15.75" customHeight="1">
      <c r="A840" s="7">
        <v>43204.0</v>
      </c>
      <c r="B840" s="34">
        <v>462.151695</v>
      </c>
      <c r="C840" s="28">
        <f t="shared" si="1"/>
        <v>0.15</v>
      </c>
      <c r="D840" s="25">
        <f t="shared" si="2"/>
        <v>69.32275425</v>
      </c>
      <c r="E840" s="25">
        <f t="shared" si="3"/>
        <v>1663.746102</v>
      </c>
      <c r="F840" s="25">
        <f t="shared" si="14"/>
        <v>300309.6702</v>
      </c>
      <c r="G840" s="26">
        <v>190.42</v>
      </c>
      <c r="H840" s="28">
        <v>1.949</v>
      </c>
      <c r="I840" s="16">
        <v>4.7509</v>
      </c>
      <c r="J840" s="16">
        <f t="shared" si="4"/>
        <v>473.9805371</v>
      </c>
      <c r="K840" s="20">
        <f t="shared" si="11"/>
        <v>27850.17069</v>
      </c>
      <c r="L840" s="25">
        <f t="shared" si="6"/>
        <v>8.96087561</v>
      </c>
      <c r="M840" s="25">
        <f t="shared" si="13"/>
        <v>3510.157004</v>
      </c>
      <c r="N840" s="25">
        <f t="shared" si="9"/>
        <v>5318922.598</v>
      </c>
      <c r="O840" s="25"/>
    </row>
    <row r="841" ht="15.75" customHeight="1">
      <c r="A841" s="7">
        <v>43205.0</v>
      </c>
      <c r="B841" s="34">
        <v>481.238716</v>
      </c>
      <c r="C841" s="28">
        <f t="shared" si="1"/>
        <v>0.15</v>
      </c>
      <c r="D841" s="25">
        <f t="shared" si="2"/>
        <v>72.1858074</v>
      </c>
      <c r="E841" s="25">
        <f t="shared" si="3"/>
        <v>1732.459378</v>
      </c>
      <c r="F841" s="25">
        <f t="shared" si="14"/>
        <v>302042.1295</v>
      </c>
      <c r="G841" s="26">
        <v>200.62</v>
      </c>
      <c r="H841" s="28">
        <v>1.965</v>
      </c>
      <c r="I841" s="16">
        <v>4.7444</v>
      </c>
      <c r="J841" s="16">
        <f t="shared" si="4"/>
        <v>498.289603</v>
      </c>
      <c r="K841" s="20">
        <f t="shared" si="11"/>
        <v>29063.25276</v>
      </c>
      <c r="L841" s="25">
        <f t="shared" si="6"/>
        <v>8.941494221</v>
      </c>
      <c r="M841" s="25">
        <f t="shared" si="13"/>
        <v>3476.812214</v>
      </c>
      <c r="N841" s="25">
        <f t="shared" si="9"/>
        <v>5322399.41</v>
      </c>
      <c r="O841" s="25"/>
    </row>
    <row r="842" ht="15.75" customHeight="1">
      <c r="A842" s="7">
        <v>43206.0</v>
      </c>
      <c r="B842" s="34">
        <v>483.750103</v>
      </c>
      <c r="C842" s="28">
        <f t="shared" si="1"/>
        <v>0.15</v>
      </c>
      <c r="D842" s="25">
        <f t="shared" si="2"/>
        <v>72.56251545</v>
      </c>
      <c r="E842" s="25">
        <f t="shared" si="3"/>
        <v>1741.500371</v>
      </c>
      <c r="F842" s="25">
        <f t="shared" si="14"/>
        <v>303783.6299</v>
      </c>
      <c r="G842" s="26">
        <v>194.1</v>
      </c>
      <c r="H842" s="28">
        <v>1.967</v>
      </c>
      <c r="I842" s="16">
        <v>4.7379</v>
      </c>
      <c r="J842" s="16">
        <f t="shared" si="4"/>
        <v>502.0876615</v>
      </c>
      <c r="K842" s="20">
        <f t="shared" si="11"/>
        <v>28051.64382</v>
      </c>
      <c r="L842" s="25">
        <f t="shared" si="6"/>
        <v>9.312290476</v>
      </c>
      <c r="M842" s="25">
        <f t="shared" si="13"/>
        <v>3468.518556</v>
      </c>
      <c r="N842" s="25">
        <f t="shared" si="9"/>
        <v>5325867.929</v>
      </c>
      <c r="O842" s="25"/>
    </row>
    <row r="843" ht="15.75" customHeight="1">
      <c r="A843" s="7">
        <v>43207.0</v>
      </c>
      <c r="B843" s="34">
        <v>496.031237</v>
      </c>
      <c r="C843" s="28">
        <f t="shared" si="1"/>
        <v>0.15</v>
      </c>
      <c r="D843" s="25">
        <f t="shared" si="2"/>
        <v>74.40468555</v>
      </c>
      <c r="E843" s="25">
        <f t="shared" si="3"/>
        <v>1785.712453</v>
      </c>
      <c r="F843" s="25">
        <f t="shared" si="14"/>
        <v>305569.3424</v>
      </c>
      <c r="G843" s="26">
        <v>195.75</v>
      </c>
      <c r="H843" s="28">
        <v>2.017</v>
      </c>
      <c r="I843" s="16">
        <v>4.7314</v>
      </c>
      <c r="J843" s="16">
        <f t="shared" si="4"/>
        <v>528.6463864</v>
      </c>
      <c r="K843" s="20">
        <f t="shared" si="11"/>
        <v>27550.96331</v>
      </c>
      <c r="L843" s="25">
        <f t="shared" si="6"/>
        <v>9.722232393</v>
      </c>
      <c r="M843" s="25">
        <f t="shared" si="13"/>
        <v>3377.895885</v>
      </c>
      <c r="N843" s="25">
        <f t="shared" si="9"/>
        <v>5329245.825</v>
      </c>
      <c r="O843" s="25"/>
    </row>
    <row r="844" ht="15.75" customHeight="1">
      <c r="A844" s="7">
        <v>43208.0</v>
      </c>
      <c r="B844" s="34">
        <v>510.334671</v>
      </c>
      <c r="C844" s="28">
        <f t="shared" si="1"/>
        <v>0.15</v>
      </c>
      <c r="D844" s="25">
        <f t="shared" si="2"/>
        <v>76.55020065</v>
      </c>
      <c r="E844" s="25">
        <f t="shared" si="3"/>
        <v>1837.204816</v>
      </c>
      <c r="F844" s="25">
        <f t="shared" si="14"/>
        <v>307406.5472</v>
      </c>
      <c r="G844" s="26">
        <v>228.35</v>
      </c>
      <c r="H844" s="28">
        <v>1.917</v>
      </c>
      <c r="I844" s="16">
        <v>4.7249</v>
      </c>
      <c r="J844" s="16">
        <f t="shared" si="4"/>
        <v>517.6361216</v>
      </c>
      <c r="K844" s="20">
        <f t="shared" si="11"/>
        <v>33769.35571</v>
      </c>
      <c r="L844" s="25">
        <f t="shared" si="6"/>
        <v>8.160674568</v>
      </c>
      <c r="M844" s="25">
        <f t="shared" si="13"/>
        <v>3549.220657</v>
      </c>
      <c r="N844" s="25">
        <f t="shared" si="9"/>
        <v>5332795.045</v>
      </c>
      <c r="O844" s="25"/>
    </row>
    <row r="845" ht="15.75" customHeight="1">
      <c r="A845" s="7">
        <v>43209.0</v>
      </c>
      <c r="B845" s="34">
        <v>459.136097</v>
      </c>
      <c r="C845" s="28">
        <f t="shared" si="1"/>
        <v>0.15</v>
      </c>
      <c r="D845" s="25">
        <f t="shared" si="2"/>
        <v>68.87041455</v>
      </c>
      <c r="E845" s="25">
        <f t="shared" si="3"/>
        <v>1652.889949</v>
      </c>
      <c r="F845" s="25">
        <f t="shared" si="14"/>
        <v>309059.4371</v>
      </c>
      <c r="G845" s="26">
        <v>238.61</v>
      </c>
      <c r="H845" s="28">
        <v>2.162</v>
      </c>
      <c r="I845" s="16">
        <v>4.7184</v>
      </c>
      <c r="J845" s="16">
        <f t="shared" si="4"/>
        <v>525.9474831</v>
      </c>
      <c r="K845" s="20">
        <f t="shared" si="11"/>
        <v>31244.88688</v>
      </c>
      <c r="L845" s="25">
        <f t="shared" si="6"/>
        <v>7.935170107</v>
      </c>
      <c r="M845" s="25">
        <f t="shared" si="13"/>
        <v>3142.690102</v>
      </c>
      <c r="N845" s="25">
        <f t="shared" si="9"/>
        <v>5335937.735</v>
      </c>
      <c r="O845" s="25"/>
    </row>
    <row r="846" ht="15.75" customHeight="1">
      <c r="A846" s="7">
        <v>43210.0</v>
      </c>
      <c r="B846" s="34">
        <v>503.494907</v>
      </c>
      <c r="C846" s="28">
        <f t="shared" si="1"/>
        <v>0.15</v>
      </c>
      <c r="D846" s="25">
        <f t="shared" si="2"/>
        <v>75.52423605</v>
      </c>
      <c r="E846" s="25">
        <f t="shared" si="3"/>
        <v>1812.581665</v>
      </c>
      <c r="F846" s="25">
        <f t="shared" si="14"/>
        <v>310872.0188</v>
      </c>
      <c r="G846" s="26">
        <v>271.98</v>
      </c>
      <c r="H846" s="28">
        <v>1.9</v>
      </c>
      <c r="I846" s="16">
        <v>4.7119</v>
      </c>
      <c r="J846" s="16">
        <f t="shared" si="4"/>
        <v>507.5661216</v>
      </c>
      <c r="K846" s="20">
        <f t="shared" si="11"/>
        <v>40469.76512</v>
      </c>
      <c r="L846" s="25">
        <f t="shared" si="6"/>
        <v>6.718280894</v>
      </c>
      <c r="M846" s="25">
        <f t="shared" si="13"/>
        <v>3571.124211</v>
      </c>
      <c r="N846" s="25">
        <f t="shared" si="9"/>
        <v>5339508.86</v>
      </c>
      <c r="O846" s="25"/>
    </row>
    <row r="847" ht="15.75" customHeight="1">
      <c r="A847" s="7">
        <v>43211.0</v>
      </c>
      <c r="B847" s="34">
        <v>517.397269</v>
      </c>
      <c r="C847" s="28">
        <f t="shared" si="1"/>
        <v>0.15</v>
      </c>
      <c r="D847" s="25">
        <f t="shared" si="2"/>
        <v>77.60959035</v>
      </c>
      <c r="E847" s="25">
        <f t="shared" si="3"/>
        <v>1862.630168</v>
      </c>
      <c r="F847" s="25">
        <f t="shared" si="14"/>
        <v>312734.649</v>
      </c>
      <c r="G847" s="26">
        <v>258.18</v>
      </c>
      <c r="H847" s="28">
        <v>2.011</v>
      </c>
      <c r="I847" s="16">
        <v>4.7055</v>
      </c>
      <c r="J847" s="16">
        <f t="shared" si="4"/>
        <v>552.8030539</v>
      </c>
      <c r="K847" s="20">
        <f t="shared" si="11"/>
        <v>36246.62327</v>
      </c>
      <c r="L847" s="25">
        <f t="shared" si="6"/>
        <v>7.708153203</v>
      </c>
      <c r="M847" s="25">
        <f t="shared" si="13"/>
        <v>3369.428145</v>
      </c>
      <c r="N847" s="25">
        <f t="shared" si="9"/>
        <v>5342878.288</v>
      </c>
      <c r="O847" s="25"/>
    </row>
    <row r="848" ht="15.75" customHeight="1">
      <c r="A848" s="7">
        <v>43212.0</v>
      </c>
      <c r="B848" s="34">
        <v>517.92734</v>
      </c>
      <c r="C848" s="28">
        <f t="shared" si="1"/>
        <v>0.15</v>
      </c>
      <c r="D848" s="25">
        <f t="shared" si="2"/>
        <v>77.689101</v>
      </c>
      <c r="E848" s="25">
        <f t="shared" si="3"/>
        <v>1864.538424</v>
      </c>
      <c r="F848" s="25">
        <f t="shared" si="14"/>
        <v>314599.1874</v>
      </c>
      <c r="G848" s="26">
        <v>271.3</v>
      </c>
      <c r="H848" s="28">
        <v>2.0</v>
      </c>
      <c r="I848" s="16">
        <v>4.699</v>
      </c>
      <c r="J848" s="16">
        <f t="shared" si="4"/>
        <v>551.103788</v>
      </c>
      <c r="K848" s="20">
        <f t="shared" si="11"/>
        <v>38245.161</v>
      </c>
      <c r="L848" s="25">
        <f t="shared" si="6"/>
        <v>7.312840534</v>
      </c>
      <c r="M848" s="25">
        <f t="shared" si="13"/>
        <v>3383.28</v>
      </c>
      <c r="N848" s="25">
        <f t="shared" si="9"/>
        <v>5346261.568</v>
      </c>
      <c r="O848" s="25"/>
    </row>
    <row r="849" ht="15.75" customHeight="1">
      <c r="A849" s="7">
        <v>43213.0</v>
      </c>
      <c r="B849" s="34">
        <v>496.434001</v>
      </c>
      <c r="C849" s="28">
        <f t="shared" si="1"/>
        <v>0.15</v>
      </c>
      <c r="D849" s="25">
        <f t="shared" si="2"/>
        <v>74.46510015</v>
      </c>
      <c r="E849" s="25">
        <f t="shared" si="3"/>
        <v>1787.162404</v>
      </c>
      <c r="F849" s="25">
        <f t="shared" si="14"/>
        <v>316386.3498</v>
      </c>
      <c r="G849" s="26">
        <v>283.3</v>
      </c>
      <c r="H849" s="28">
        <v>2.031</v>
      </c>
      <c r="I849" s="16">
        <v>4.6925</v>
      </c>
      <c r="J849" s="16">
        <f t="shared" si="4"/>
        <v>537.1643346</v>
      </c>
      <c r="K849" s="20">
        <f t="shared" si="11"/>
        <v>39272.82866</v>
      </c>
      <c r="L849" s="25">
        <f t="shared" si="6"/>
        <v>6.825949892</v>
      </c>
      <c r="M849" s="25">
        <f t="shared" si="13"/>
        <v>3327.031019</v>
      </c>
      <c r="N849" s="25">
        <f t="shared" si="9"/>
        <v>5349588.599</v>
      </c>
      <c r="O849" s="25"/>
    </row>
    <row r="850" ht="15.75" customHeight="1">
      <c r="A850" s="7">
        <v>43214.0</v>
      </c>
      <c r="B850" s="34">
        <v>540.891662</v>
      </c>
      <c r="C850" s="28">
        <f t="shared" si="1"/>
        <v>0.15</v>
      </c>
      <c r="D850" s="25">
        <f t="shared" si="2"/>
        <v>81.1337493</v>
      </c>
      <c r="E850" s="25">
        <f t="shared" si="3"/>
        <v>1947.209983</v>
      </c>
      <c r="F850" s="25">
        <f t="shared" ref="F850:F917" si="15">IFERROR(F849+E850,"")</f>
        <v>318333.5598</v>
      </c>
      <c r="G850" s="26">
        <v>296.04</v>
      </c>
      <c r="H850" s="28">
        <v>1.93</v>
      </c>
      <c r="I850" s="16">
        <v>4.6861</v>
      </c>
      <c r="J850" s="16">
        <f t="shared" si="4"/>
        <v>556.9241521</v>
      </c>
      <c r="K850" s="20">
        <f t="shared" si="11"/>
        <v>43127.6594</v>
      </c>
      <c r="L850" s="25">
        <f t="shared" si="6"/>
        <v>6.772486649</v>
      </c>
      <c r="M850" s="25">
        <f t="shared" si="13"/>
        <v>3496.364767</v>
      </c>
      <c r="N850" s="25">
        <f t="shared" si="9"/>
        <v>5353084.964</v>
      </c>
      <c r="O850" s="25"/>
    </row>
    <row r="851" ht="15.75" customHeight="1">
      <c r="A851" s="7">
        <v>43215.0</v>
      </c>
      <c r="B851" s="34">
        <v>529.195536</v>
      </c>
      <c r="C851" s="28">
        <f t="shared" si="1"/>
        <v>0.15</v>
      </c>
      <c r="D851" s="25">
        <f t="shared" si="2"/>
        <v>79.3793304</v>
      </c>
      <c r="E851" s="25">
        <f t="shared" si="3"/>
        <v>1905.10393</v>
      </c>
      <c r="F851" s="25">
        <f t="shared" si="15"/>
        <v>320238.6637</v>
      </c>
      <c r="G851" s="26">
        <v>257.14</v>
      </c>
      <c r="H851" s="28">
        <v>2.017</v>
      </c>
      <c r="I851" s="16">
        <v>4.6797</v>
      </c>
      <c r="J851" s="16">
        <f t="shared" si="4"/>
        <v>570.2221275</v>
      </c>
      <c r="K851" s="20">
        <f t="shared" si="11"/>
        <v>35795.87679</v>
      </c>
      <c r="L851" s="25">
        <f t="shared" si="6"/>
        <v>7.983198488</v>
      </c>
      <c r="M851" s="25">
        <f t="shared" si="13"/>
        <v>3340.985622</v>
      </c>
      <c r="N851" s="25">
        <f t="shared" si="9"/>
        <v>5356425.949</v>
      </c>
      <c r="O851" s="25"/>
    </row>
    <row r="852" ht="15.75" customHeight="1">
      <c r="A852" s="7">
        <v>43216.0</v>
      </c>
      <c r="B852" s="34">
        <v>530.990672</v>
      </c>
      <c r="C852" s="28">
        <f t="shared" si="1"/>
        <v>0.15</v>
      </c>
      <c r="D852" s="25">
        <f t="shared" si="2"/>
        <v>79.6486008</v>
      </c>
      <c r="E852" s="25">
        <f t="shared" si="3"/>
        <v>1911.566419</v>
      </c>
      <c r="F852" s="25">
        <f t="shared" si="15"/>
        <v>322150.2301</v>
      </c>
      <c r="G852" s="26">
        <v>268.27</v>
      </c>
      <c r="H852" s="28">
        <v>2.003</v>
      </c>
      <c r="I852" s="16">
        <v>4.6732</v>
      </c>
      <c r="J852" s="16">
        <f t="shared" si="4"/>
        <v>568.9753895</v>
      </c>
      <c r="K852" s="20">
        <f t="shared" si="11"/>
        <v>37554.04985</v>
      </c>
      <c r="L852" s="25">
        <f t="shared" si="6"/>
        <v>7.635260752</v>
      </c>
      <c r="M852" s="25">
        <f t="shared" si="13"/>
        <v>3359.664503</v>
      </c>
      <c r="N852" s="25">
        <f t="shared" si="9"/>
        <v>5359785.614</v>
      </c>
      <c r="O852" s="25"/>
    </row>
    <row r="853" ht="15.75" customHeight="1">
      <c r="A853" s="7">
        <v>43217.0</v>
      </c>
      <c r="B853" s="34">
        <v>490.700174</v>
      </c>
      <c r="C853" s="28">
        <f t="shared" si="1"/>
        <v>0.15</v>
      </c>
      <c r="D853" s="25">
        <f t="shared" si="2"/>
        <v>73.6050261</v>
      </c>
      <c r="E853" s="25">
        <f t="shared" si="3"/>
        <v>1766.520626</v>
      </c>
      <c r="F853" s="25">
        <f t="shared" si="15"/>
        <v>323916.7507</v>
      </c>
      <c r="G853" s="26">
        <v>251.88</v>
      </c>
      <c r="H853" s="28">
        <v>2.043</v>
      </c>
      <c r="I853" s="16">
        <v>4.6668</v>
      </c>
      <c r="J853" s="16">
        <f t="shared" si="4"/>
        <v>537.0384715</v>
      </c>
      <c r="K853" s="20">
        <f t="shared" si="11"/>
        <v>34521.98485</v>
      </c>
      <c r="L853" s="25">
        <f t="shared" si="6"/>
        <v>7.675633227</v>
      </c>
      <c r="M853" s="25">
        <f t="shared" si="13"/>
        <v>3289.374449</v>
      </c>
      <c r="N853" s="25">
        <f t="shared" si="9"/>
        <v>5363074.988</v>
      </c>
      <c r="O853" s="25"/>
    </row>
    <row r="854" ht="15.75" customHeight="1">
      <c r="A854" s="7">
        <v>43218.0</v>
      </c>
      <c r="B854" s="34">
        <v>484.298343</v>
      </c>
      <c r="C854" s="28">
        <f t="shared" si="1"/>
        <v>0.15</v>
      </c>
      <c r="D854" s="25">
        <f t="shared" si="2"/>
        <v>72.64475145</v>
      </c>
      <c r="E854" s="25">
        <f t="shared" si="3"/>
        <v>1743.474035</v>
      </c>
      <c r="F854" s="25">
        <f t="shared" si="15"/>
        <v>325660.2248</v>
      </c>
      <c r="G854" s="26">
        <v>261.51</v>
      </c>
      <c r="H854" s="28">
        <v>2.02</v>
      </c>
      <c r="I854" s="16">
        <v>4.6604</v>
      </c>
      <c r="J854" s="16">
        <f t="shared" si="4"/>
        <v>524.7847035</v>
      </c>
      <c r="K854" s="20">
        <f t="shared" si="11"/>
        <v>36200.23378</v>
      </c>
      <c r="L854" s="25">
        <f t="shared" si="6"/>
        <v>7.224293268</v>
      </c>
      <c r="M854" s="25">
        <f t="shared" si="13"/>
        <v>3322.265347</v>
      </c>
      <c r="N854" s="25">
        <f t="shared" si="9"/>
        <v>5366397.254</v>
      </c>
      <c r="O854" s="25"/>
    </row>
    <row r="855" ht="15.75" customHeight="1">
      <c r="A855" s="7">
        <v>43219.0</v>
      </c>
      <c r="B855" s="34">
        <v>514.098544</v>
      </c>
      <c r="C855" s="28">
        <f t="shared" si="1"/>
        <v>0.15</v>
      </c>
      <c r="D855" s="25">
        <f t="shared" si="2"/>
        <v>77.1147816</v>
      </c>
      <c r="E855" s="25">
        <f t="shared" si="3"/>
        <v>1850.754758</v>
      </c>
      <c r="F855" s="25">
        <f t="shared" si="15"/>
        <v>327510.9795</v>
      </c>
      <c r="G855" s="26">
        <v>256.87</v>
      </c>
      <c r="H855" s="28">
        <v>1.959</v>
      </c>
      <c r="I855" s="16">
        <v>4.654</v>
      </c>
      <c r="J855" s="16">
        <f t="shared" si="4"/>
        <v>540.9964803</v>
      </c>
      <c r="K855" s="20">
        <f t="shared" si="11"/>
        <v>36614.79265</v>
      </c>
      <c r="L855" s="25">
        <f t="shared" si="6"/>
        <v>7.581996064</v>
      </c>
      <c r="M855" s="25">
        <f t="shared" si="13"/>
        <v>3421.01072</v>
      </c>
      <c r="N855" s="25">
        <f t="shared" si="9"/>
        <v>5369818.264</v>
      </c>
      <c r="O855" s="25"/>
    </row>
    <row r="856" ht="15.75" customHeight="1">
      <c r="A856" s="7">
        <v>43220.0</v>
      </c>
      <c r="B856" s="34">
        <v>490.517958</v>
      </c>
      <c r="C856" s="28">
        <f t="shared" si="1"/>
        <v>0.15</v>
      </c>
      <c r="D856" s="25">
        <f t="shared" si="2"/>
        <v>73.5776937</v>
      </c>
      <c r="E856" s="25">
        <f t="shared" si="3"/>
        <v>1765.864649</v>
      </c>
      <c r="F856" s="25">
        <f t="shared" si="15"/>
        <v>329276.8442</v>
      </c>
      <c r="G856" s="26">
        <v>242.46</v>
      </c>
      <c r="H856" s="28">
        <v>2.127</v>
      </c>
      <c r="I856" s="16">
        <v>4.6476</v>
      </c>
      <c r="J856" s="16">
        <f t="shared" si="4"/>
        <v>561.220682</v>
      </c>
      <c r="K856" s="20">
        <f t="shared" si="11"/>
        <v>31787.22415</v>
      </c>
      <c r="L856" s="25">
        <f t="shared" si="6"/>
        <v>8.332898025</v>
      </c>
      <c r="M856" s="25">
        <f t="shared" si="13"/>
        <v>3146.471086</v>
      </c>
      <c r="N856" s="25">
        <f t="shared" si="9"/>
        <v>5372964.735</v>
      </c>
      <c r="O856" s="25"/>
    </row>
    <row r="857" ht="15.75" customHeight="1">
      <c r="A857" s="7">
        <v>43221.0</v>
      </c>
      <c r="B857" s="34">
        <v>508.332284</v>
      </c>
      <c r="C857" s="28">
        <f t="shared" si="1"/>
        <v>0.15</v>
      </c>
      <c r="D857" s="25">
        <f t="shared" si="2"/>
        <v>76.2498426</v>
      </c>
      <c r="E857" s="25">
        <f t="shared" si="3"/>
        <v>1829.996222</v>
      </c>
      <c r="F857" s="25">
        <f t="shared" si="15"/>
        <v>331106.8404</v>
      </c>
      <c r="G857" s="26">
        <v>240.26</v>
      </c>
      <c r="H857" s="28">
        <v>1.882</v>
      </c>
      <c r="I857" s="16">
        <v>4.6412</v>
      </c>
      <c r="J857" s="16">
        <f t="shared" si="4"/>
        <v>515.3200457</v>
      </c>
      <c r="K857" s="20">
        <f t="shared" si="11"/>
        <v>35550.30963</v>
      </c>
      <c r="L857" s="25">
        <f t="shared" si="6"/>
        <v>7.721435797</v>
      </c>
      <c r="M857" s="25">
        <f t="shared" si="13"/>
        <v>3551.183847</v>
      </c>
      <c r="N857" s="25">
        <f t="shared" si="9"/>
        <v>5376515.919</v>
      </c>
      <c r="O857" s="25"/>
    </row>
    <row r="858" ht="15.75" customHeight="1">
      <c r="A858" s="7">
        <v>43222.0</v>
      </c>
      <c r="B858" s="34">
        <v>498.883335</v>
      </c>
      <c r="C858" s="28">
        <f t="shared" si="1"/>
        <v>0.15</v>
      </c>
      <c r="D858" s="25">
        <f t="shared" si="2"/>
        <v>74.83250025</v>
      </c>
      <c r="E858" s="25">
        <f t="shared" si="3"/>
        <v>1795.980006</v>
      </c>
      <c r="F858" s="25">
        <f t="shared" si="15"/>
        <v>332902.8204</v>
      </c>
      <c r="G858" s="26">
        <v>249.66</v>
      </c>
      <c r="H858" s="28">
        <v>2.025</v>
      </c>
      <c r="I858" s="16">
        <v>4.6349</v>
      </c>
      <c r="J858" s="16">
        <f t="shared" si="4"/>
        <v>544.9086029</v>
      </c>
      <c r="K858" s="20">
        <f t="shared" si="11"/>
        <v>34285.90027</v>
      </c>
      <c r="L858" s="25">
        <f t="shared" si="6"/>
        <v>7.857369904</v>
      </c>
      <c r="M858" s="25">
        <f t="shared" si="13"/>
        <v>3295.928889</v>
      </c>
      <c r="N858" s="25">
        <f t="shared" si="9"/>
        <v>5379811.848</v>
      </c>
      <c r="O858" s="25"/>
    </row>
    <row r="859" ht="15.75" customHeight="1">
      <c r="A859" s="7">
        <v>43223.0</v>
      </c>
      <c r="B859" s="34">
        <v>490.237481</v>
      </c>
      <c r="C859" s="28">
        <f t="shared" si="1"/>
        <v>0.15</v>
      </c>
      <c r="D859" s="25">
        <f t="shared" si="2"/>
        <v>73.53562215</v>
      </c>
      <c r="E859" s="25">
        <f t="shared" si="3"/>
        <v>1764.854932</v>
      </c>
      <c r="F859" s="25">
        <f t="shared" si="15"/>
        <v>334667.6753</v>
      </c>
      <c r="G859" s="26">
        <v>245.98</v>
      </c>
      <c r="H859" s="28">
        <v>2.011</v>
      </c>
      <c r="I859" s="16">
        <v>4.6285</v>
      </c>
      <c r="J859" s="16">
        <f t="shared" si="4"/>
        <v>532.4984197</v>
      </c>
      <c r="K859" s="20">
        <f t="shared" si="11"/>
        <v>33968.72491</v>
      </c>
      <c r="L859" s="25">
        <f t="shared" si="6"/>
        <v>7.793293402</v>
      </c>
      <c r="M859" s="25">
        <f t="shared" si="13"/>
        <v>3314.291397</v>
      </c>
      <c r="N859" s="25">
        <f t="shared" si="9"/>
        <v>5383126.139</v>
      </c>
      <c r="O859" s="25"/>
    </row>
    <row r="860" ht="15.75" customHeight="1">
      <c r="A860" s="7">
        <v>43224.0</v>
      </c>
      <c r="B860" s="34">
        <v>482.576184</v>
      </c>
      <c r="C860" s="28">
        <f t="shared" si="1"/>
        <v>0.15</v>
      </c>
      <c r="D860" s="25">
        <f t="shared" si="2"/>
        <v>72.3864276</v>
      </c>
      <c r="E860" s="25">
        <f t="shared" si="3"/>
        <v>1737.274262</v>
      </c>
      <c r="F860" s="25">
        <f t="shared" si="15"/>
        <v>336404.9496</v>
      </c>
      <c r="G860" s="26">
        <v>241.53</v>
      </c>
      <c r="H860" s="28">
        <v>2.09</v>
      </c>
      <c r="I860" s="16">
        <v>4.6221</v>
      </c>
      <c r="J860" s="16">
        <f t="shared" si="4"/>
        <v>545.5227194</v>
      </c>
      <c r="K860" s="20">
        <f t="shared" si="11"/>
        <v>32049.0664</v>
      </c>
      <c r="L860" s="25">
        <f t="shared" si="6"/>
        <v>8.13100563</v>
      </c>
      <c r="M860" s="25">
        <f t="shared" si="13"/>
        <v>3184.604785</v>
      </c>
      <c r="N860" s="25">
        <f t="shared" si="9"/>
        <v>5386310.744</v>
      </c>
      <c r="O860" s="25"/>
    </row>
    <row r="861" ht="15.75" customHeight="1">
      <c r="A861" s="7">
        <v>43225.0</v>
      </c>
      <c r="B861" s="34">
        <v>471.539246</v>
      </c>
      <c r="C861" s="28">
        <f t="shared" si="1"/>
        <v>0.15</v>
      </c>
      <c r="D861" s="25">
        <f t="shared" si="2"/>
        <v>70.7308869</v>
      </c>
      <c r="E861" s="25">
        <f t="shared" si="3"/>
        <v>1697.541286</v>
      </c>
      <c r="F861" s="25">
        <f t="shared" si="15"/>
        <v>338102.4909</v>
      </c>
      <c r="G861" s="26">
        <v>240.78</v>
      </c>
      <c r="H861" s="28">
        <v>1.965</v>
      </c>
      <c r="I861" s="16">
        <v>4.6158</v>
      </c>
      <c r="J861" s="16">
        <f t="shared" si="4"/>
        <v>501.8494185</v>
      </c>
      <c r="K861" s="20">
        <f t="shared" si="11"/>
        <v>33935.64348</v>
      </c>
      <c r="L861" s="25">
        <f t="shared" si="6"/>
        <v>7.503355373</v>
      </c>
      <c r="M861" s="25">
        <f t="shared" si="13"/>
        <v>3382.570992</v>
      </c>
      <c r="N861" s="25">
        <f t="shared" si="9"/>
        <v>5389693.315</v>
      </c>
      <c r="O861" s="25"/>
    </row>
    <row r="862" ht="15.75" customHeight="1">
      <c r="A862" s="7">
        <v>43226.0</v>
      </c>
      <c r="B862" s="34">
        <v>449.113909</v>
      </c>
      <c r="C862" s="28">
        <f t="shared" si="1"/>
        <v>0.15</v>
      </c>
      <c r="D862" s="25">
        <f t="shared" si="2"/>
        <v>67.36708635</v>
      </c>
      <c r="E862" s="25">
        <f t="shared" si="3"/>
        <v>1616.810072</v>
      </c>
      <c r="F862" s="25">
        <f t="shared" si="15"/>
        <v>339719.301</v>
      </c>
      <c r="G862" s="26">
        <v>235.49</v>
      </c>
      <c r="H862" s="28">
        <v>2.072</v>
      </c>
      <c r="I862" s="16">
        <v>4.6095</v>
      </c>
      <c r="J862" s="16">
        <f t="shared" si="4"/>
        <v>504.6990018</v>
      </c>
      <c r="K862" s="20">
        <f t="shared" si="11"/>
        <v>31433.14155</v>
      </c>
      <c r="L862" s="25">
        <f t="shared" si="6"/>
        <v>7.715471597</v>
      </c>
      <c r="M862" s="25">
        <f t="shared" si="13"/>
        <v>3203.513514</v>
      </c>
      <c r="N862" s="25">
        <f t="shared" si="9"/>
        <v>5392896.829</v>
      </c>
      <c r="O862" s="25"/>
    </row>
    <row r="863" ht="15.75" customHeight="1">
      <c r="A863" s="7">
        <v>43227.0</v>
      </c>
      <c r="B863" s="34">
        <v>444.921034</v>
      </c>
      <c r="C863" s="28">
        <f t="shared" si="1"/>
        <v>0.15</v>
      </c>
      <c r="D863" s="25">
        <f t="shared" si="2"/>
        <v>66.7381551</v>
      </c>
      <c r="E863" s="25">
        <f t="shared" si="3"/>
        <v>1601.715722</v>
      </c>
      <c r="F863" s="25">
        <f t="shared" si="15"/>
        <v>341321.0167</v>
      </c>
      <c r="G863" s="26">
        <v>233.07</v>
      </c>
      <c r="H863" s="28">
        <v>2.02</v>
      </c>
      <c r="I863" s="16">
        <v>4.6031</v>
      </c>
      <c r="J863" s="16">
        <f t="shared" si="4"/>
        <v>488.1169694</v>
      </c>
      <c r="K863" s="20">
        <f t="shared" si="11"/>
        <v>31866.66882</v>
      </c>
      <c r="L863" s="25">
        <f t="shared" si="6"/>
        <v>7.539456342</v>
      </c>
      <c r="M863" s="25">
        <f t="shared" si="13"/>
        <v>3281.417822</v>
      </c>
      <c r="N863" s="25">
        <f t="shared" si="9"/>
        <v>5396178.247</v>
      </c>
      <c r="O863" s="25"/>
    </row>
    <row r="864" ht="15.75" customHeight="1">
      <c r="A864" s="7">
        <v>43228.0</v>
      </c>
      <c r="B864" s="34">
        <v>457.490829</v>
      </c>
      <c r="C864" s="28">
        <f t="shared" si="1"/>
        <v>0.15</v>
      </c>
      <c r="D864" s="25">
        <f t="shared" si="2"/>
        <v>68.62362435</v>
      </c>
      <c r="E864" s="25">
        <f t="shared" si="3"/>
        <v>1646.966984</v>
      </c>
      <c r="F864" s="25">
        <f t="shared" si="15"/>
        <v>342967.9837</v>
      </c>
      <c r="G864" s="26">
        <v>223.35</v>
      </c>
      <c r="H864" s="28">
        <v>2.006</v>
      </c>
      <c r="I864" s="16">
        <v>4.5968</v>
      </c>
      <c r="J864" s="16">
        <f t="shared" si="4"/>
        <v>499.1116663</v>
      </c>
      <c r="K864" s="20">
        <f t="shared" si="11"/>
        <v>30708.7322</v>
      </c>
      <c r="L864" s="25">
        <f t="shared" si="6"/>
        <v>8.044781726</v>
      </c>
      <c r="M864" s="25">
        <f t="shared" si="13"/>
        <v>3299.79661</v>
      </c>
      <c r="N864" s="25">
        <f t="shared" si="9"/>
        <v>5399478.043</v>
      </c>
      <c r="O864" s="25"/>
    </row>
    <row r="865" ht="15.75" customHeight="1">
      <c r="A865" s="7">
        <v>43229.0</v>
      </c>
      <c r="B865" s="34">
        <v>459.665023</v>
      </c>
      <c r="C865" s="28">
        <f t="shared" si="1"/>
        <v>0.15</v>
      </c>
      <c r="D865" s="25">
        <f t="shared" si="2"/>
        <v>68.94975345</v>
      </c>
      <c r="E865" s="25">
        <f t="shared" si="3"/>
        <v>1654.794083</v>
      </c>
      <c r="F865" s="25">
        <f t="shared" si="15"/>
        <v>344622.7778</v>
      </c>
      <c r="G865" s="26">
        <v>227.52</v>
      </c>
      <c r="H865" s="28">
        <v>1.97</v>
      </c>
      <c r="I865" s="16">
        <v>4.5905</v>
      </c>
      <c r="J865" s="16">
        <f t="shared" si="4"/>
        <v>493.1598384</v>
      </c>
      <c r="K865" s="20">
        <f t="shared" si="11"/>
        <v>31810.06782</v>
      </c>
      <c r="L865" s="25">
        <f t="shared" si="6"/>
        <v>7.803162</v>
      </c>
      <c r="M865" s="25">
        <f t="shared" si="13"/>
        <v>3355.492386</v>
      </c>
      <c r="N865" s="25">
        <f t="shared" si="9"/>
        <v>5402833.536</v>
      </c>
      <c r="O865" s="25"/>
    </row>
    <row r="866" ht="15.75" customHeight="1">
      <c r="A866" s="7">
        <v>43230.0</v>
      </c>
      <c r="B866" s="34">
        <v>453.96565</v>
      </c>
      <c r="C866" s="28">
        <f t="shared" si="1"/>
        <v>0.15</v>
      </c>
      <c r="D866" s="25">
        <f t="shared" si="2"/>
        <v>68.0948475</v>
      </c>
      <c r="E866" s="25">
        <f t="shared" si="3"/>
        <v>1634.27634</v>
      </c>
      <c r="F866" s="25">
        <f t="shared" si="15"/>
        <v>346257.0541</v>
      </c>
      <c r="G866" s="26">
        <v>218.22</v>
      </c>
      <c r="H866" s="28">
        <v>2.043</v>
      </c>
      <c r="I866" s="16">
        <v>4.5842</v>
      </c>
      <c r="J866" s="16">
        <f t="shared" si="4"/>
        <v>505.7871728</v>
      </c>
      <c r="K866" s="20">
        <f t="shared" si="11"/>
        <v>29379.26943</v>
      </c>
      <c r="L866" s="25">
        <f t="shared" si="6"/>
        <v>8.344028146</v>
      </c>
      <c r="M866" s="25">
        <f t="shared" si="13"/>
        <v>3231.154185</v>
      </c>
      <c r="N866" s="25">
        <f t="shared" si="9"/>
        <v>5406064.69</v>
      </c>
      <c r="O866" s="25"/>
    </row>
    <row r="867" ht="15.75" customHeight="1">
      <c r="A867" s="7">
        <v>43231.0</v>
      </c>
      <c r="B867" s="34">
        <v>431.029787</v>
      </c>
      <c r="C867" s="28">
        <f t="shared" si="1"/>
        <v>0.15</v>
      </c>
      <c r="D867" s="25">
        <f t="shared" si="2"/>
        <v>64.65446805</v>
      </c>
      <c r="E867" s="25">
        <f t="shared" si="3"/>
        <v>1551.707233</v>
      </c>
      <c r="F867" s="25">
        <f t="shared" si="15"/>
        <v>347808.7613</v>
      </c>
      <c r="G867" s="26">
        <v>197.74</v>
      </c>
      <c r="H867" s="28">
        <v>2.008</v>
      </c>
      <c r="I867" s="16">
        <v>4.5779</v>
      </c>
      <c r="J867" s="16">
        <f t="shared" si="4"/>
        <v>472.6554819</v>
      </c>
      <c r="K867" s="20">
        <f t="shared" si="11"/>
        <v>27048.82309</v>
      </c>
      <c r="L867" s="25">
        <f t="shared" si="6"/>
        <v>8.605035577</v>
      </c>
      <c r="M867" s="25">
        <f t="shared" si="13"/>
        <v>3282.956175</v>
      </c>
      <c r="N867" s="25">
        <f t="shared" si="9"/>
        <v>5409347.646</v>
      </c>
      <c r="O867" s="25"/>
    </row>
    <row r="868" ht="15.75" customHeight="1">
      <c r="A868" s="7">
        <v>43232.0</v>
      </c>
      <c r="B868" s="34">
        <v>426.636653</v>
      </c>
      <c r="C868" s="28">
        <f t="shared" si="1"/>
        <v>0.15</v>
      </c>
      <c r="D868" s="25">
        <f t="shared" si="2"/>
        <v>63.99549795</v>
      </c>
      <c r="E868" s="25">
        <f t="shared" si="3"/>
        <v>1535.891951</v>
      </c>
      <c r="F868" s="25">
        <f t="shared" si="15"/>
        <v>349344.6533</v>
      </c>
      <c r="G868" s="26">
        <v>201.96</v>
      </c>
      <c r="H868" s="28">
        <v>2.04</v>
      </c>
      <c r="I868" s="16">
        <v>4.5716</v>
      </c>
      <c r="J868" s="16">
        <f t="shared" si="4"/>
        <v>475.9486679</v>
      </c>
      <c r="K868" s="20">
        <f t="shared" si="11"/>
        <v>27155.304</v>
      </c>
      <c r="L868" s="25">
        <f t="shared" si="6"/>
        <v>8.483933475</v>
      </c>
      <c r="M868" s="25">
        <f t="shared" si="13"/>
        <v>3227.011765</v>
      </c>
      <c r="N868" s="25">
        <f t="shared" si="9"/>
        <v>5412574.658</v>
      </c>
      <c r="O868" s="25"/>
    </row>
    <row r="869" ht="15.75" customHeight="1">
      <c r="A869" s="7">
        <v>43233.0</v>
      </c>
      <c r="B869" s="34">
        <v>461.403043</v>
      </c>
      <c r="C869" s="28">
        <f t="shared" si="1"/>
        <v>0.15</v>
      </c>
      <c r="D869" s="25">
        <f t="shared" si="2"/>
        <v>69.21045645</v>
      </c>
      <c r="E869" s="25">
        <f t="shared" si="3"/>
        <v>1661.050955</v>
      </c>
      <c r="F869" s="25">
        <f t="shared" si="15"/>
        <v>351005.7042</v>
      </c>
      <c r="G869" s="26">
        <v>209.58</v>
      </c>
      <c r="H869" s="28">
        <v>1.941</v>
      </c>
      <c r="I869" s="16">
        <v>4.5653</v>
      </c>
      <c r="J869" s="16">
        <f t="shared" si="4"/>
        <v>490.4296029</v>
      </c>
      <c r="K869" s="20">
        <f t="shared" si="11"/>
        <v>29576.37014</v>
      </c>
      <c r="L869" s="25">
        <f t="shared" si="6"/>
        <v>8.424213047</v>
      </c>
      <c r="M869" s="25">
        <f t="shared" si="13"/>
        <v>3386.930448</v>
      </c>
      <c r="N869" s="25">
        <f t="shared" si="9"/>
        <v>5415961.588</v>
      </c>
      <c r="O869" s="25"/>
    </row>
    <row r="870" ht="15.75" customHeight="1">
      <c r="A870" s="7">
        <v>43234.0</v>
      </c>
      <c r="B870" s="34">
        <v>432.687426</v>
      </c>
      <c r="C870" s="28">
        <f t="shared" si="1"/>
        <v>0.15</v>
      </c>
      <c r="D870" s="25">
        <f t="shared" si="2"/>
        <v>64.9031139</v>
      </c>
      <c r="E870" s="25">
        <f t="shared" si="3"/>
        <v>1557.674734</v>
      </c>
      <c r="F870" s="25">
        <f t="shared" si="15"/>
        <v>352563.379</v>
      </c>
      <c r="G870" s="26">
        <v>215.04</v>
      </c>
      <c r="H870" s="28">
        <v>2.034</v>
      </c>
      <c r="I870" s="16">
        <v>4.5591</v>
      </c>
      <c r="J870" s="16">
        <f t="shared" si="4"/>
        <v>482.5986623</v>
      </c>
      <c r="K870" s="20">
        <f t="shared" si="11"/>
        <v>28920.02549</v>
      </c>
      <c r="L870" s="25">
        <f t="shared" si="6"/>
        <v>8.079218677</v>
      </c>
      <c r="M870" s="25">
        <f t="shared" si="13"/>
        <v>3227.681416</v>
      </c>
      <c r="N870" s="25">
        <f t="shared" si="9"/>
        <v>5419189.27</v>
      </c>
      <c r="O870" s="25"/>
    </row>
    <row r="871" ht="15.75" customHeight="1">
      <c r="A871" s="7">
        <v>43235.0</v>
      </c>
      <c r="B871" s="34">
        <v>456.086748</v>
      </c>
      <c r="C871" s="28">
        <f t="shared" si="1"/>
        <v>0.15</v>
      </c>
      <c r="D871" s="25">
        <f t="shared" si="2"/>
        <v>68.4130122</v>
      </c>
      <c r="E871" s="25">
        <f t="shared" si="3"/>
        <v>1641.912293</v>
      </c>
      <c r="F871" s="25">
        <f t="shared" si="15"/>
        <v>354205.2913</v>
      </c>
      <c r="G871" s="26">
        <v>205.17</v>
      </c>
      <c r="H871" s="28">
        <v>2.008</v>
      </c>
      <c r="I871" s="16">
        <v>4.5528</v>
      </c>
      <c r="J871" s="16">
        <f t="shared" si="4"/>
        <v>502.889535</v>
      </c>
      <c r="K871" s="20">
        <f t="shared" si="11"/>
        <v>27911.2941</v>
      </c>
      <c r="L871" s="25">
        <f t="shared" si="6"/>
        <v>8.823913467</v>
      </c>
      <c r="M871" s="25">
        <f t="shared" si="13"/>
        <v>3264.956175</v>
      </c>
      <c r="N871" s="25">
        <f t="shared" si="9"/>
        <v>5422454.226</v>
      </c>
      <c r="O871" s="25"/>
    </row>
    <row r="872" ht="15.75" customHeight="1">
      <c r="A872" s="7">
        <v>43236.0</v>
      </c>
      <c r="B872" s="34">
        <v>436.336244</v>
      </c>
      <c r="C872" s="28">
        <f t="shared" si="1"/>
        <v>0.15</v>
      </c>
      <c r="D872" s="25">
        <f t="shared" si="2"/>
        <v>65.4504366</v>
      </c>
      <c r="E872" s="25">
        <f t="shared" si="3"/>
        <v>1570.810478</v>
      </c>
      <c r="F872" s="25">
        <f t="shared" si="15"/>
        <v>355776.1017</v>
      </c>
      <c r="G872" s="26">
        <v>199.21</v>
      </c>
      <c r="H872" s="28">
        <v>1.97</v>
      </c>
      <c r="I872" s="16">
        <v>4.5465</v>
      </c>
      <c r="J872" s="16">
        <f t="shared" si="4"/>
        <v>472.6616082</v>
      </c>
      <c r="K872" s="20">
        <f t="shared" si="11"/>
        <v>27585.0233</v>
      </c>
      <c r="L872" s="25">
        <f t="shared" si="6"/>
        <v>8.541648459</v>
      </c>
      <c r="M872" s="25">
        <f t="shared" si="13"/>
        <v>3323.329949</v>
      </c>
      <c r="N872" s="25">
        <f t="shared" si="9"/>
        <v>5425777.556</v>
      </c>
      <c r="O872" s="25"/>
    </row>
    <row r="873" ht="15.75" customHeight="1">
      <c r="A873" s="7">
        <v>43237.0</v>
      </c>
      <c r="B873" s="34">
        <v>456.762956</v>
      </c>
      <c r="C873" s="28">
        <f t="shared" si="1"/>
        <v>0.15</v>
      </c>
      <c r="D873" s="25">
        <f t="shared" si="2"/>
        <v>68.5144434</v>
      </c>
      <c r="E873" s="25">
        <f t="shared" si="3"/>
        <v>1644.346642</v>
      </c>
      <c r="F873" s="25">
        <f t="shared" si="15"/>
        <v>357420.4484</v>
      </c>
      <c r="G873" s="26">
        <v>192.99</v>
      </c>
      <c r="H873" s="28">
        <v>1.994</v>
      </c>
      <c r="I873" s="16">
        <v>4.5403</v>
      </c>
      <c r="J873" s="16">
        <f t="shared" si="4"/>
        <v>501.5006356</v>
      </c>
      <c r="K873" s="20">
        <f t="shared" si="11"/>
        <v>26366.07313</v>
      </c>
      <c r="L873" s="25">
        <f t="shared" si="6"/>
        <v>9.35490071</v>
      </c>
      <c r="M873" s="25">
        <f t="shared" si="13"/>
        <v>3278.852558</v>
      </c>
      <c r="N873" s="25">
        <f t="shared" si="9"/>
        <v>5429056.408</v>
      </c>
      <c r="O873" s="25"/>
    </row>
    <row r="874" ht="15.75" customHeight="1">
      <c r="A874" s="7">
        <v>43238.0</v>
      </c>
      <c r="B874" s="34">
        <v>448.823152</v>
      </c>
      <c r="C874" s="28">
        <f t="shared" si="1"/>
        <v>0.15</v>
      </c>
      <c r="D874" s="25">
        <f t="shared" si="2"/>
        <v>67.3234728</v>
      </c>
      <c r="E874" s="25">
        <f t="shared" si="3"/>
        <v>1615.763347</v>
      </c>
      <c r="F874" s="25">
        <f t="shared" si="15"/>
        <v>359036.2117</v>
      </c>
      <c r="G874" s="26">
        <v>204.05</v>
      </c>
      <c r="H874" s="28">
        <v>2.048</v>
      </c>
      <c r="I874" s="16">
        <v>4.5341</v>
      </c>
      <c r="J874" s="16">
        <f t="shared" si="4"/>
        <v>506.8204359</v>
      </c>
      <c r="K874" s="20">
        <f t="shared" si="11"/>
        <v>27104.97378</v>
      </c>
      <c r="L874" s="25">
        <f t="shared" si="6"/>
        <v>8.941698452</v>
      </c>
      <c r="M874" s="25">
        <f t="shared" si="13"/>
        <v>3188.039063</v>
      </c>
      <c r="N874" s="25">
        <f t="shared" si="9"/>
        <v>5432244.447</v>
      </c>
      <c r="O874" s="25"/>
    </row>
    <row r="875" ht="15.75" customHeight="1">
      <c r="A875" s="7">
        <v>43239.0</v>
      </c>
      <c r="B875" s="34">
        <v>457.306605</v>
      </c>
      <c r="C875" s="28">
        <f t="shared" si="1"/>
        <v>0.15</v>
      </c>
      <c r="D875" s="25">
        <f t="shared" si="2"/>
        <v>68.59599075</v>
      </c>
      <c r="E875" s="25">
        <f t="shared" si="3"/>
        <v>1646.303778</v>
      </c>
      <c r="F875" s="25">
        <f t="shared" si="15"/>
        <v>360682.5155</v>
      </c>
      <c r="G875" s="26">
        <v>197.57</v>
      </c>
      <c r="H875" s="28">
        <v>1.992</v>
      </c>
      <c r="I875" s="16">
        <v>4.5278</v>
      </c>
      <c r="J875" s="16">
        <f t="shared" si="4"/>
        <v>502.9786857</v>
      </c>
      <c r="K875" s="20">
        <f t="shared" si="11"/>
        <v>26944.50139</v>
      </c>
      <c r="L875" s="25">
        <f t="shared" si="6"/>
        <v>9.164970736</v>
      </c>
      <c r="M875" s="25">
        <f t="shared" si="13"/>
        <v>3273.108434</v>
      </c>
      <c r="N875" s="25">
        <f t="shared" si="9"/>
        <v>5435517.556</v>
      </c>
      <c r="O875" s="25"/>
    </row>
    <row r="876" ht="15.75" customHeight="1">
      <c r="A876" s="7">
        <v>43240.0</v>
      </c>
      <c r="B876" s="34">
        <v>476.616929</v>
      </c>
      <c r="C876" s="28">
        <f t="shared" si="1"/>
        <v>0.15</v>
      </c>
      <c r="D876" s="25">
        <f t="shared" si="2"/>
        <v>71.49253935</v>
      </c>
      <c r="E876" s="25">
        <f t="shared" si="3"/>
        <v>1715.820944</v>
      </c>
      <c r="F876" s="25">
        <f t="shared" si="15"/>
        <v>362398.3365</v>
      </c>
      <c r="G876" s="26">
        <v>203.45</v>
      </c>
      <c r="H876" s="28">
        <v>1.912</v>
      </c>
      <c r="I876" s="16">
        <v>4.5216</v>
      </c>
      <c r="J876" s="16">
        <f t="shared" si="4"/>
        <v>503.8545914</v>
      </c>
      <c r="K876" s="20">
        <f t="shared" si="11"/>
        <v>28867.76736</v>
      </c>
      <c r="L876" s="25">
        <f t="shared" si="6"/>
        <v>8.91558874</v>
      </c>
      <c r="M876" s="25">
        <f t="shared" si="13"/>
        <v>3405.389121</v>
      </c>
      <c r="N876" s="25">
        <f t="shared" si="9"/>
        <v>5438922.945</v>
      </c>
      <c r="O876" s="25"/>
    </row>
    <row r="877" ht="15.75" customHeight="1">
      <c r="A877" s="7">
        <v>43241.0</v>
      </c>
      <c r="B877" s="34">
        <v>447.099619</v>
      </c>
      <c r="C877" s="28">
        <f t="shared" si="1"/>
        <v>0.15</v>
      </c>
      <c r="D877" s="25">
        <f t="shared" si="2"/>
        <v>67.06494285</v>
      </c>
      <c r="E877" s="25">
        <f t="shared" si="3"/>
        <v>1609.558628</v>
      </c>
      <c r="F877" s="25">
        <f t="shared" si="15"/>
        <v>364007.8951</v>
      </c>
      <c r="G877" s="26">
        <v>198.74</v>
      </c>
      <c r="H877" s="28">
        <v>2.133</v>
      </c>
      <c r="I877" s="16">
        <v>4.5154</v>
      </c>
      <c r="J877" s="16">
        <f t="shared" si="4"/>
        <v>528.0060943</v>
      </c>
      <c r="K877" s="20">
        <f t="shared" si="11"/>
        <v>25243.05474</v>
      </c>
      <c r="L877" s="25">
        <f t="shared" si="6"/>
        <v>9.564365199</v>
      </c>
      <c r="M877" s="25">
        <f t="shared" si="13"/>
        <v>3048.371308</v>
      </c>
      <c r="N877" s="25">
        <f t="shared" si="9"/>
        <v>5441971.316</v>
      </c>
      <c r="O877" s="25"/>
    </row>
    <row r="878" ht="15.75" customHeight="1">
      <c r="A878" s="7">
        <v>43242.0</v>
      </c>
      <c r="B878" s="34">
        <v>423.174199</v>
      </c>
      <c r="C878" s="28">
        <f t="shared" si="1"/>
        <v>0.15</v>
      </c>
      <c r="D878" s="25">
        <f t="shared" si="2"/>
        <v>63.47612985</v>
      </c>
      <c r="E878" s="25">
        <f t="shared" si="3"/>
        <v>1523.427116</v>
      </c>
      <c r="F878" s="25">
        <f t="shared" si="15"/>
        <v>365531.3222</v>
      </c>
      <c r="G878" s="26">
        <v>176.27</v>
      </c>
      <c r="H878" s="28">
        <v>2.04</v>
      </c>
      <c r="I878" s="16">
        <v>4.5092</v>
      </c>
      <c r="J878" s="16">
        <f t="shared" si="4"/>
        <v>478.6189158</v>
      </c>
      <c r="K878" s="20">
        <f t="shared" si="11"/>
        <v>23377.54953</v>
      </c>
      <c r="L878" s="25">
        <f t="shared" si="6"/>
        <v>9.774936726</v>
      </c>
      <c r="M878" s="25">
        <f t="shared" si="13"/>
        <v>3182.964706</v>
      </c>
      <c r="N878" s="25">
        <f t="shared" si="9"/>
        <v>5445154.281</v>
      </c>
      <c r="O878" s="25"/>
    </row>
    <row r="879" ht="15.75" customHeight="1">
      <c r="A879" s="7">
        <v>43243.0</v>
      </c>
      <c r="B879" s="34">
        <v>427.786932</v>
      </c>
      <c r="C879" s="28">
        <f t="shared" si="1"/>
        <v>0.15</v>
      </c>
      <c r="D879" s="25">
        <f t="shared" si="2"/>
        <v>64.1680398</v>
      </c>
      <c r="E879" s="25">
        <f t="shared" si="3"/>
        <v>1540.032955</v>
      </c>
      <c r="F879" s="25">
        <f t="shared" si="15"/>
        <v>367071.3552</v>
      </c>
      <c r="G879" s="26">
        <v>171.54</v>
      </c>
      <c r="H879" s="28">
        <v>1.93</v>
      </c>
      <c r="I879" s="16">
        <v>4.503</v>
      </c>
      <c r="J879" s="16">
        <f t="shared" si="4"/>
        <v>458.3770702</v>
      </c>
      <c r="K879" s="20">
        <f t="shared" si="11"/>
        <v>24013.82238</v>
      </c>
      <c r="L879" s="25">
        <f t="shared" si="6"/>
        <v>9.619665691</v>
      </c>
      <c r="M879" s="25">
        <f t="shared" si="13"/>
        <v>3359.751295</v>
      </c>
      <c r="N879" s="25">
        <f t="shared" si="9"/>
        <v>5448514.032</v>
      </c>
      <c r="O879" s="25"/>
    </row>
    <row r="880" ht="15.75" customHeight="1">
      <c r="A880" s="7">
        <v>43244.0</v>
      </c>
      <c r="B880" s="34">
        <v>426.902322</v>
      </c>
      <c r="C880" s="28">
        <f t="shared" si="1"/>
        <v>0.15</v>
      </c>
      <c r="D880" s="25">
        <f t="shared" si="2"/>
        <v>64.0353483</v>
      </c>
      <c r="E880" s="25">
        <f t="shared" si="3"/>
        <v>1536.848359</v>
      </c>
      <c r="F880" s="25">
        <f t="shared" si="15"/>
        <v>368608.2035</v>
      </c>
      <c r="G880" s="26">
        <v>171.49</v>
      </c>
      <c r="H880" s="28">
        <v>2.072</v>
      </c>
      <c r="I880" s="16">
        <v>4.4968</v>
      </c>
      <c r="J880" s="16">
        <f t="shared" si="4"/>
        <v>491.7617034</v>
      </c>
      <c r="K880" s="20">
        <f t="shared" si="11"/>
        <v>22330.77892</v>
      </c>
      <c r="L880" s="25">
        <f t="shared" si="6"/>
        <v>10.32329659</v>
      </c>
      <c r="M880" s="25">
        <f t="shared" si="13"/>
        <v>3125.189189</v>
      </c>
      <c r="N880" s="25">
        <f t="shared" si="9"/>
        <v>5451639.221</v>
      </c>
      <c r="O880" s="25"/>
    </row>
    <row r="881" ht="15.75" customHeight="1">
      <c r="A881" s="7">
        <v>43245.0</v>
      </c>
      <c r="B881" s="34">
        <v>388.422568</v>
      </c>
      <c r="C881" s="28">
        <f t="shared" si="1"/>
        <v>0.15</v>
      </c>
      <c r="D881" s="25">
        <f t="shared" si="2"/>
        <v>58.2633852</v>
      </c>
      <c r="E881" s="25">
        <f t="shared" si="3"/>
        <v>1398.321245</v>
      </c>
      <c r="F881" s="25">
        <f t="shared" si="15"/>
        <v>370006.5248</v>
      </c>
      <c r="G881" s="26">
        <v>164.72</v>
      </c>
      <c r="H881" s="28">
        <v>2.09</v>
      </c>
      <c r="I881" s="16">
        <v>4.4907</v>
      </c>
      <c r="J881" s="16">
        <f t="shared" si="4"/>
        <v>451.9357601</v>
      </c>
      <c r="K881" s="20">
        <f t="shared" si="11"/>
        <v>21235.63935</v>
      </c>
      <c r="L881" s="25">
        <f t="shared" si="6"/>
        <v>9.877177855</v>
      </c>
      <c r="M881" s="25">
        <f t="shared" si="13"/>
        <v>3094.070813</v>
      </c>
      <c r="N881" s="25">
        <f t="shared" si="9"/>
        <v>5454733.292</v>
      </c>
      <c r="O881" s="25"/>
    </row>
    <row r="882" ht="15.75" customHeight="1">
      <c r="A882" s="7">
        <v>43246.0</v>
      </c>
      <c r="B882" s="34">
        <v>431.174399</v>
      </c>
      <c r="C882" s="28">
        <f t="shared" si="1"/>
        <v>0.15</v>
      </c>
      <c r="D882" s="25">
        <f t="shared" si="2"/>
        <v>64.67615985</v>
      </c>
      <c r="E882" s="25">
        <f t="shared" si="3"/>
        <v>1552.227836</v>
      </c>
      <c r="F882" s="25">
        <f t="shared" si="15"/>
        <v>371558.7526</v>
      </c>
      <c r="G882" s="26">
        <v>164.55</v>
      </c>
      <c r="H882" s="28">
        <v>1.897</v>
      </c>
      <c r="I882" s="16">
        <v>4.4845</v>
      </c>
      <c r="J882" s="16">
        <f t="shared" si="4"/>
        <v>455.9805078</v>
      </c>
      <c r="K882" s="20">
        <f t="shared" si="11"/>
        <v>23339.73036</v>
      </c>
      <c r="L882" s="25">
        <f t="shared" si="6"/>
        <v>9.97587255</v>
      </c>
      <c r="M882" s="25">
        <f t="shared" si="13"/>
        <v>3404.153927</v>
      </c>
      <c r="N882" s="25">
        <f t="shared" si="9"/>
        <v>5458137.446</v>
      </c>
      <c r="O882" s="25"/>
    </row>
    <row r="883" ht="15.75" customHeight="1">
      <c r="A883" s="7">
        <v>43247.0</v>
      </c>
      <c r="B883" s="34">
        <v>416.867531</v>
      </c>
      <c r="C883" s="28">
        <f t="shared" si="1"/>
        <v>0.15</v>
      </c>
      <c r="D883" s="25">
        <f t="shared" si="2"/>
        <v>62.53012965</v>
      </c>
      <c r="E883" s="25">
        <f t="shared" si="3"/>
        <v>1500.723112</v>
      </c>
      <c r="F883" s="25">
        <f t="shared" si="15"/>
        <v>373059.4757</v>
      </c>
      <c r="G883" s="26">
        <v>166.08</v>
      </c>
      <c r="H883" s="28">
        <v>2.025</v>
      </c>
      <c r="I883" s="16">
        <v>4.4783</v>
      </c>
      <c r="J883" s="16">
        <f t="shared" si="4"/>
        <v>471.2484371</v>
      </c>
      <c r="K883" s="20">
        <f t="shared" si="11"/>
        <v>22037.21671</v>
      </c>
      <c r="L883" s="25">
        <f t="shared" si="6"/>
        <v>10.21492277</v>
      </c>
      <c r="M883" s="25">
        <f t="shared" si="13"/>
        <v>3184.568889</v>
      </c>
      <c r="N883" s="25">
        <f t="shared" si="9"/>
        <v>5461322.015</v>
      </c>
      <c r="O883" s="25"/>
    </row>
    <row r="884" ht="15.75" customHeight="1">
      <c r="A884" s="7">
        <v>43248.0</v>
      </c>
      <c r="B884" s="34">
        <v>403.907581</v>
      </c>
      <c r="C884" s="28">
        <f t="shared" si="1"/>
        <v>0.15</v>
      </c>
      <c r="D884" s="25">
        <f t="shared" si="2"/>
        <v>60.58613715</v>
      </c>
      <c r="E884" s="25">
        <f t="shared" si="3"/>
        <v>1454.067292</v>
      </c>
      <c r="F884" s="25">
        <f t="shared" si="15"/>
        <v>374513.543</v>
      </c>
      <c r="G884" s="26">
        <v>149.96</v>
      </c>
      <c r="H884" s="28">
        <v>2.045</v>
      </c>
      <c r="I884" s="16">
        <v>4.4722</v>
      </c>
      <c r="J884" s="16">
        <f t="shared" si="4"/>
        <v>461.7363955</v>
      </c>
      <c r="K884" s="20">
        <f t="shared" si="11"/>
        <v>19676.80524</v>
      </c>
      <c r="L884" s="25">
        <f t="shared" si="6"/>
        <v>11.08462939</v>
      </c>
      <c r="M884" s="25">
        <f t="shared" si="13"/>
        <v>3149.128606</v>
      </c>
      <c r="N884" s="25">
        <f t="shared" si="9"/>
        <v>5464471.144</v>
      </c>
      <c r="O884" s="25"/>
    </row>
    <row r="885" ht="15.75" customHeight="1">
      <c r="A885" s="7">
        <v>43249.0</v>
      </c>
      <c r="B885" s="34">
        <v>405.778248</v>
      </c>
      <c r="C885" s="28">
        <f t="shared" si="1"/>
        <v>0.15</v>
      </c>
      <c r="D885" s="25">
        <f t="shared" si="2"/>
        <v>60.8667372</v>
      </c>
      <c r="E885" s="25">
        <f t="shared" si="3"/>
        <v>1460.801693</v>
      </c>
      <c r="F885" s="25">
        <f t="shared" si="15"/>
        <v>375974.3447</v>
      </c>
      <c r="G885" s="26">
        <v>157.58</v>
      </c>
      <c r="H885" s="28">
        <v>2.0</v>
      </c>
      <c r="I885" s="16">
        <v>4.466</v>
      </c>
      <c r="J885" s="16">
        <f t="shared" si="4"/>
        <v>454.2971876</v>
      </c>
      <c r="K885" s="20">
        <f t="shared" si="11"/>
        <v>21112.5684</v>
      </c>
      <c r="L885" s="25">
        <f t="shared" si="6"/>
        <v>10.37866402</v>
      </c>
      <c r="M885" s="25">
        <f t="shared" si="13"/>
        <v>3215.52</v>
      </c>
      <c r="N885" s="25">
        <f t="shared" si="9"/>
        <v>5467686.664</v>
      </c>
      <c r="O885" s="25"/>
    </row>
    <row r="886" ht="15.75" customHeight="1">
      <c r="A886" s="7">
        <v>43250.0</v>
      </c>
      <c r="B886" s="34">
        <v>420.172278</v>
      </c>
      <c r="C886" s="28">
        <f t="shared" si="1"/>
        <v>0.15</v>
      </c>
      <c r="D886" s="25">
        <f t="shared" si="2"/>
        <v>63.0258417</v>
      </c>
      <c r="E886" s="25">
        <f t="shared" si="3"/>
        <v>1512.620201</v>
      </c>
      <c r="F886" s="25">
        <f t="shared" si="15"/>
        <v>377486.9649</v>
      </c>
      <c r="G886" s="26">
        <v>155.23</v>
      </c>
      <c r="H886" s="28">
        <v>1.986</v>
      </c>
      <c r="I886" s="16">
        <v>4.4599</v>
      </c>
      <c r="J886" s="16">
        <f t="shared" si="4"/>
        <v>467.7583265</v>
      </c>
      <c r="K886" s="20">
        <f t="shared" si="11"/>
        <v>20915.71834</v>
      </c>
      <c r="L886" s="25">
        <f t="shared" si="6"/>
        <v>10.84796737</v>
      </c>
      <c r="M886" s="25">
        <f t="shared" si="13"/>
        <v>3233.76435</v>
      </c>
      <c r="N886" s="25">
        <f t="shared" si="9"/>
        <v>5470920.428</v>
      </c>
      <c r="O886" s="25"/>
    </row>
    <row r="887" ht="15.75" customHeight="1">
      <c r="A887" s="7">
        <v>43251.0</v>
      </c>
      <c r="B887" s="34">
        <v>442.988784</v>
      </c>
      <c r="C887" s="28">
        <f t="shared" si="1"/>
        <v>0.15</v>
      </c>
      <c r="D887" s="25">
        <f t="shared" si="2"/>
        <v>66.4483176</v>
      </c>
      <c r="E887" s="25">
        <f t="shared" si="3"/>
        <v>1594.759622</v>
      </c>
      <c r="F887" s="25">
        <f t="shared" si="15"/>
        <v>379081.7245</v>
      </c>
      <c r="G887" s="26">
        <v>155.52</v>
      </c>
      <c r="H887" s="28">
        <v>1.93</v>
      </c>
      <c r="I887" s="16">
        <v>4.4538</v>
      </c>
      <c r="J887" s="16">
        <f t="shared" si="4"/>
        <v>479.9094892</v>
      </c>
      <c r="K887" s="20">
        <f t="shared" si="11"/>
        <v>21533.31532</v>
      </c>
      <c r="L887" s="25">
        <f t="shared" si="6"/>
        <v>11.10901595</v>
      </c>
      <c r="M887" s="25">
        <f t="shared" si="13"/>
        <v>3323.042487</v>
      </c>
      <c r="N887" s="25">
        <f t="shared" si="9"/>
        <v>5474243.47</v>
      </c>
      <c r="O887" s="25"/>
    </row>
    <row r="888" ht="15.75" customHeight="1">
      <c r="A888" s="7">
        <v>43252.0</v>
      </c>
      <c r="B888" s="34">
        <v>436.262001</v>
      </c>
      <c r="C888" s="28">
        <f t="shared" si="1"/>
        <v>0.15</v>
      </c>
      <c r="D888" s="25">
        <f t="shared" si="2"/>
        <v>65.43930015</v>
      </c>
      <c r="E888" s="25">
        <f t="shared" si="3"/>
        <v>1570.543204</v>
      </c>
      <c r="F888" s="25">
        <f t="shared" si="15"/>
        <v>380652.2677</v>
      </c>
      <c r="G888" s="26">
        <v>157.54</v>
      </c>
      <c r="H888" s="28">
        <v>2.031</v>
      </c>
      <c r="I888" s="16">
        <v>4.4477</v>
      </c>
      <c r="J888" s="16">
        <f t="shared" si="4"/>
        <v>498.0372575</v>
      </c>
      <c r="K888" s="20">
        <f t="shared" si="11"/>
        <v>20699.87173</v>
      </c>
      <c r="L888" s="25">
        <f t="shared" si="6"/>
        <v>11.38081838</v>
      </c>
      <c r="M888" s="25">
        <f t="shared" si="13"/>
        <v>3153.465288</v>
      </c>
      <c r="N888" s="25">
        <f t="shared" si="9"/>
        <v>5477396.936</v>
      </c>
      <c r="O888" s="25"/>
    </row>
    <row r="889" ht="15.75" customHeight="1">
      <c r="A889" s="7">
        <v>43253.0</v>
      </c>
      <c r="B889" s="34">
        <v>418.321855</v>
      </c>
      <c r="C889" s="28">
        <f t="shared" si="1"/>
        <v>0.15</v>
      </c>
      <c r="D889" s="25">
        <f t="shared" si="2"/>
        <v>62.74827825</v>
      </c>
      <c r="E889" s="25">
        <f t="shared" si="3"/>
        <v>1505.958678</v>
      </c>
      <c r="F889" s="25">
        <f t="shared" si="15"/>
        <v>382158.2264</v>
      </c>
      <c r="G889" s="26">
        <v>162.65</v>
      </c>
      <c r="H889" s="28">
        <v>2.04</v>
      </c>
      <c r="I889" s="16">
        <v>4.4416</v>
      </c>
      <c r="J889" s="16">
        <f t="shared" si="4"/>
        <v>480.3317409</v>
      </c>
      <c r="K889" s="20">
        <f t="shared" si="11"/>
        <v>21247.83059</v>
      </c>
      <c r="L889" s="25">
        <f t="shared" si="6"/>
        <v>10.63138191</v>
      </c>
      <c r="M889" s="25">
        <f t="shared" si="13"/>
        <v>3135.247059</v>
      </c>
      <c r="N889" s="25">
        <f t="shared" si="9"/>
        <v>5480532.183</v>
      </c>
      <c r="O889" s="25"/>
    </row>
    <row r="890" ht="15.75" customHeight="1">
      <c r="A890" s="7">
        <v>43254.0</v>
      </c>
      <c r="B890" s="34">
        <v>381.796923</v>
      </c>
      <c r="C890" s="28">
        <f t="shared" si="1"/>
        <v>0.15</v>
      </c>
      <c r="D890" s="25">
        <f t="shared" si="2"/>
        <v>57.26953845</v>
      </c>
      <c r="E890" s="25">
        <f t="shared" si="3"/>
        <v>1374.468923</v>
      </c>
      <c r="F890" s="25">
        <f t="shared" si="15"/>
        <v>383532.6953</v>
      </c>
      <c r="G890" s="26">
        <v>169.36</v>
      </c>
      <c r="H890" s="28">
        <v>2.069</v>
      </c>
      <c r="I890" s="16">
        <v>4.4355</v>
      </c>
      <c r="J890" s="16">
        <f t="shared" si="4"/>
        <v>445.236069</v>
      </c>
      <c r="K890" s="20">
        <f t="shared" si="11"/>
        <v>21784.32905</v>
      </c>
      <c r="L890" s="25">
        <f t="shared" si="6"/>
        <v>9.464158293</v>
      </c>
      <c r="M890" s="25">
        <f t="shared" si="13"/>
        <v>3087.056549</v>
      </c>
      <c r="N890" s="25">
        <f t="shared" si="9"/>
        <v>5483619.239</v>
      </c>
      <c r="O890" s="25"/>
    </row>
    <row r="891" ht="15.75" customHeight="1">
      <c r="A891" s="7">
        <v>43255.0</v>
      </c>
      <c r="B891" s="34">
        <v>385.539525</v>
      </c>
      <c r="C891" s="28">
        <f t="shared" si="1"/>
        <v>0.15</v>
      </c>
      <c r="D891" s="25">
        <f t="shared" si="2"/>
        <v>57.83092875</v>
      </c>
      <c r="E891" s="25">
        <f t="shared" si="3"/>
        <v>1387.94229</v>
      </c>
      <c r="F891" s="25">
        <f t="shared" si="15"/>
        <v>384920.6376</v>
      </c>
      <c r="G891" s="26">
        <v>160.09</v>
      </c>
      <c r="H891" s="28">
        <v>2.048</v>
      </c>
      <c r="I891" s="16">
        <v>4.4294</v>
      </c>
      <c r="J891" s="16">
        <f t="shared" si="4"/>
        <v>445.6500582</v>
      </c>
      <c r="K891" s="20">
        <f t="shared" si="11"/>
        <v>20774.49158</v>
      </c>
      <c r="L891" s="25">
        <f t="shared" si="6"/>
        <v>10.02148922</v>
      </c>
      <c r="M891" s="25">
        <f t="shared" si="13"/>
        <v>3114.421875</v>
      </c>
      <c r="N891" s="25">
        <f t="shared" si="9"/>
        <v>5486733.661</v>
      </c>
      <c r="O891" s="25"/>
    </row>
    <row r="892" ht="15.75" customHeight="1">
      <c r="A892" s="7">
        <v>43256.0</v>
      </c>
      <c r="B892" s="34">
        <v>399.077438</v>
      </c>
      <c r="C892" s="28">
        <f t="shared" si="1"/>
        <v>0.15</v>
      </c>
      <c r="D892" s="25">
        <f t="shared" si="2"/>
        <v>59.8616157</v>
      </c>
      <c r="E892" s="25">
        <f t="shared" si="3"/>
        <v>1436.678777</v>
      </c>
      <c r="F892" s="25">
        <f t="shared" si="15"/>
        <v>386357.3164</v>
      </c>
      <c r="G892" s="26">
        <v>167.19</v>
      </c>
      <c r="H892" s="28">
        <v>1.93</v>
      </c>
      <c r="I892" s="16">
        <v>4.4233</v>
      </c>
      <c r="J892" s="16">
        <f t="shared" si="4"/>
        <v>435.319476</v>
      </c>
      <c r="K892" s="20">
        <f t="shared" si="11"/>
        <v>22990.61742</v>
      </c>
      <c r="L892" s="25">
        <f t="shared" si="6"/>
        <v>9.373467993</v>
      </c>
      <c r="M892" s="25">
        <f t="shared" si="13"/>
        <v>3300.28601</v>
      </c>
      <c r="N892" s="25">
        <f t="shared" si="9"/>
        <v>5490033.947</v>
      </c>
      <c r="O892" s="25"/>
    </row>
    <row r="893" ht="15.75" customHeight="1">
      <c r="A893" s="7">
        <v>43257.0</v>
      </c>
      <c r="B893" s="34">
        <v>397.668163</v>
      </c>
      <c r="C893" s="28">
        <f t="shared" si="1"/>
        <v>0.15</v>
      </c>
      <c r="D893" s="25">
        <f t="shared" si="2"/>
        <v>59.65022445</v>
      </c>
      <c r="E893" s="25">
        <f t="shared" si="3"/>
        <v>1431.605387</v>
      </c>
      <c r="F893" s="25">
        <f t="shared" si="15"/>
        <v>387788.9218</v>
      </c>
      <c r="G893" s="26">
        <v>164.61</v>
      </c>
      <c r="H893" s="28">
        <v>1.975</v>
      </c>
      <c r="I893" s="16">
        <v>4.4172</v>
      </c>
      <c r="J893" s="16">
        <f t="shared" si="4"/>
        <v>444.5093169</v>
      </c>
      <c r="K893" s="20">
        <f t="shared" si="11"/>
        <v>22089.57849</v>
      </c>
      <c r="L893" s="25">
        <f t="shared" si="6"/>
        <v>9.721362864</v>
      </c>
      <c r="M893" s="25">
        <f t="shared" si="13"/>
        <v>3220.642025</v>
      </c>
      <c r="N893" s="25">
        <f t="shared" si="9"/>
        <v>5493254.589</v>
      </c>
      <c r="O893" s="25"/>
    </row>
    <row r="894" ht="15.75" customHeight="1">
      <c r="A894" s="7">
        <v>43258.0</v>
      </c>
      <c r="B894" s="34">
        <v>413.97187</v>
      </c>
      <c r="C894" s="28">
        <f t="shared" si="1"/>
        <v>0.15</v>
      </c>
      <c r="D894" s="25">
        <f t="shared" si="2"/>
        <v>62.0957805</v>
      </c>
      <c r="E894" s="25">
        <f t="shared" si="3"/>
        <v>1490.298732</v>
      </c>
      <c r="F894" s="25">
        <f t="shared" si="15"/>
        <v>389279.2205</v>
      </c>
      <c r="G894" s="26">
        <v>163.91</v>
      </c>
      <c r="H894" s="28">
        <v>2.04</v>
      </c>
      <c r="I894" s="16">
        <v>4.4111</v>
      </c>
      <c r="J894" s="16">
        <f t="shared" si="4"/>
        <v>478.6235943</v>
      </c>
      <c r="K894" s="20">
        <f t="shared" si="11"/>
        <v>21265.39415</v>
      </c>
      <c r="L894" s="25">
        <f t="shared" si="6"/>
        <v>10.51214044</v>
      </c>
      <c r="M894" s="25">
        <f t="shared" si="13"/>
        <v>3113.717647</v>
      </c>
      <c r="N894" s="25">
        <f t="shared" si="9"/>
        <v>5496368.307</v>
      </c>
      <c r="O894" s="25"/>
    </row>
    <row r="895" ht="15.75" customHeight="1">
      <c r="A895" s="7">
        <v>43259.0</v>
      </c>
      <c r="B895" s="34">
        <v>397.084113</v>
      </c>
      <c r="C895" s="28">
        <f t="shared" si="1"/>
        <v>0.15</v>
      </c>
      <c r="D895" s="25">
        <f t="shared" si="2"/>
        <v>59.56261695</v>
      </c>
      <c r="E895" s="25">
        <f t="shared" si="3"/>
        <v>1429.502807</v>
      </c>
      <c r="F895" s="25">
        <f t="shared" si="15"/>
        <v>390708.7233</v>
      </c>
      <c r="G895" s="26">
        <v>158.7</v>
      </c>
      <c r="H895" s="28">
        <v>2.017</v>
      </c>
      <c r="I895" s="16">
        <v>4.4051</v>
      </c>
      <c r="J895" s="16">
        <f t="shared" si="4"/>
        <v>454.5405643</v>
      </c>
      <c r="K895" s="20">
        <f t="shared" si="11"/>
        <v>20795.91582</v>
      </c>
      <c r="L895" s="25">
        <f t="shared" si="6"/>
        <v>10.31093908</v>
      </c>
      <c r="M895" s="25">
        <f t="shared" si="13"/>
        <v>3144.94001</v>
      </c>
      <c r="N895" s="25">
        <f t="shared" si="9"/>
        <v>5499513.247</v>
      </c>
      <c r="O895" s="25"/>
    </row>
    <row r="896" ht="15.75" customHeight="1">
      <c r="A896" s="7">
        <v>43260.0</v>
      </c>
      <c r="B896" s="34">
        <v>400.261851</v>
      </c>
      <c r="C896" s="28">
        <f t="shared" si="1"/>
        <v>0.15</v>
      </c>
      <c r="D896" s="25">
        <f t="shared" si="2"/>
        <v>60.03927765</v>
      </c>
      <c r="E896" s="25">
        <f t="shared" si="3"/>
        <v>1440.942664</v>
      </c>
      <c r="F896" s="25">
        <f t="shared" si="15"/>
        <v>392149.666</v>
      </c>
      <c r="G896" s="26">
        <v>154.96</v>
      </c>
      <c r="H896" s="28">
        <v>1.943</v>
      </c>
      <c r="I896" s="16">
        <v>4.399</v>
      </c>
      <c r="J896" s="16">
        <f t="shared" si="4"/>
        <v>441.9804367</v>
      </c>
      <c r="K896" s="20">
        <f t="shared" si="11"/>
        <v>21049.99609</v>
      </c>
      <c r="L896" s="25">
        <f t="shared" si="6"/>
        <v>10.26800189</v>
      </c>
      <c r="M896" s="25">
        <f t="shared" si="13"/>
        <v>3260.195574</v>
      </c>
      <c r="N896" s="25">
        <f t="shared" si="9"/>
        <v>5502773.442</v>
      </c>
      <c r="O896" s="25"/>
    </row>
    <row r="897" ht="15.75" customHeight="1">
      <c r="A897" s="7">
        <v>43261.0</v>
      </c>
      <c r="B897" s="34">
        <v>390.437645</v>
      </c>
      <c r="C897" s="28">
        <f t="shared" si="1"/>
        <v>0.15</v>
      </c>
      <c r="D897" s="25">
        <f t="shared" si="2"/>
        <v>58.56564675</v>
      </c>
      <c r="E897" s="25">
        <f t="shared" si="3"/>
        <v>1405.575522</v>
      </c>
      <c r="F897" s="25">
        <f t="shared" si="15"/>
        <v>393555.2415</v>
      </c>
      <c r="G897" s="26">
        <v>139.51</v>
      </c>
      <c r="H897" s="28">
        <v>2.069</v>
      </c>
      <c r="I897" s="16">
        <v>4.393</v>
      </c>
      <c r="J897" s="16">
        <f t="shared" si="4"/>
        <v>459.7174411</v>
      </c>
      <c r="K897" s="20">
        <f t="shared" si="11"/>
        <v>17772.85926</v>
      </c>
      <c r="L897" s="25">
        <f t="shared" si="6"/>
        <v>11.86282552</v>
      </c>
      <c r="M897" s="25">
        <f t="shared" si="13"/>
        <v>3057.477042</v>
      </c>
      <c r="N897" s="25">
        <f t="shared" si="9"/>
        <v>5505830.92</v>
      </c>
      <c r="O897" s="25"/>
    </row>
    <row r="898" ht="15.75" customHeight="1">
      <c r="A898" s="7">
        <v>43262.0</v>
      </c>
      <c r="B898" s="34">
        <v>390.434069</v>
      </c>
      <c r="C898" s="28">
        <f t="shared" si="1"/>
        <v>0.15</v>
      </c>
      <c r="D898" s="25">
        <f t="shared" si="2"/>
        <v>58.56511035</v>
      </c>
      <c r="E898" s="25">
        <f t="shared" si="3"/>
        <v>1405.562648</v>
      </c>
      <c r="F898" s="25">
        <f t="shared" si="15"/>
        <v>394960.8041</v>
      </c>
      <c r="G898" s="26">
        <v>138.04</v>
      </c>
      <c r="H898" s="28">
        <v>2.028</v>
      </c>
      <c r="I898" s="16">
        <v>4.387</v>
      </c>
      <c r="J898" s="16">
        <f t="shared" si="4"/>
        <v>451.2196786</v>
      </c>
      <c r="K898" s="20">
        <f t="shared" si="11"/>
        <v>17916.61183</v>
      </c>
      <c r="L898" s="25">
        <f t="shared" si="6"/>
        <v>11.76753726</v>
      </c>
      <c r="M898" s="25">
        <f t="shared" si="13"/>
        <v>3115.029586</v>
      </c>
      <c r="N898" s="25">
        <f t="shared" si="9"/>
        <v>5508945.949</v>
      </c>
      <c r="O898" s="25"/>
    </row>
    <row r="899" ht="15.75" customHeight="1">
      <c r="A899" s="7">
        <v>43263.0</v>
      </c>
      <c r="B899" s="34">
        <v>368.115209</v>
      </c>
      <c r="C899" s="28">
        <f t="shared" si="1"/>
        <v>0.15</v>
      </c>
      <c r="D899" s="25">
        <f t="shared" si="2"/>
        <v>55.21728135</v>
      </c>
      <c r="E899" s="25">
        <f t="shared" si="3"/>
        <v>1325.214752</v>
      </c>
      <c r="F899" s="25">
        <f t="shared" si="15"/>
        <v>396286.0189</v>
      </c>
      <c r="G899" s="26">
        <v>125.66</v>
      </c>
      <c r="H899" s="28">
        <v>2.048</v>
      </c>
      <c r="I899" s="16">
        <v>4.3809</v>
      </c>
      <c r="J899" s="16">
        <f t="shared" si="4"/>
        <v>430.2197882</v>
      </c>
      <c r="K899" s="20">
        <f t="shared" si="11"/>
        <v>16128.04377</v>
      </c>
      <c r="L899" s="25">
        <f t="shared" si="6"/>
        <v>12.32525257</v>
      </c>
      <c r="M899" s="25">
        <f t="shared" si="13"/>
        <v>3080.320313</v>
      </c>
      <c r="N899" s="25">
        <f t="shared" si="9"/>
        <v>5512026.269</v>
      </c>
      <c r="O899" s="25"/>
    </row>
    <row r="900" ht="15.75" customHeight="1">
      <c r="A900" s="7">
        <v>43264.0</v>
      </c>
      <c r="B900" s="34">
        <v>367.821957</v>
      </c>
      <c r="C900" s="28">
        <f t="shared" si="1"/>
        <v>0.15</v>
      </c>
      <c r="D900" s="25">
        <f t="shared" si="2"/>
        <v>55.17329355</v>
      </c>
      <c r="E900" s="25">
        <f t="shared" si="3"/>
        <v>1324.159045</v>
      </c>
      <c r="F900" s="25">
        <f t="shared" si="15"/>
        <v>397610.1779</v>
      </c>
      <c r="G900" s="26">
        <v>121.85</v>
      </c>
      <c r="H900" s="28">
        <v>1.946</v>
      </c>
      <c r="I900" s="16">
        <v>4.3749</v>
      </c>
      <c r="J900" s="16">
        <f t="shared" si="4"/>
        <v>409.0273654</v>
      </c>
      <c r="K900" s="20">
        <f t="shared" si="11"/>
        <v>16436.22503</v>
      </c>
      <c r="L900" s="25">
        <f t="shared" si="6"/>
        <v>12.08451798</v>
      </c>
      <c r="M900" s="25">
        <f t="shared" si="13"/>
        <v>3237.336074</v>
      </c>
      <c r="N900" s="25">
        <f t="shared" si="9"/>
        <v>5515263.605</v>
      </c>
      <c r="O900" s="25"/>
    </row>
    <row r="901" ht="15.75" customHeight="1">
      <c r="A901" s="7">
        <v>43265.0</v>
      </c>
      <c r="B901" s="34">
        <v>394.805733</v>
      </c>
      <c r="C901" s="28">
        <f t="shared" si="1"/>
        <v>0.15</v>
      </c>
      <c r="D901" s="25">
        <f t="shared" si="2"/>
        <v>59.22085995</v>
      </c>
      <c r="E901" s="25">
        <f t="shared" si="3"/>
        <v>1421.300639</v>
      </c>
      <c r="F901" s="25">
        <f t="shared" si="15"/>
        <v>399031.4786</v>
      </c>
      <c r="G901" s="26">
        <v>132.94</v>
      </c>
      <c r="H901" s="28">
        <v>1.951</v>
      </c>
      <c r="I901" s="16">
        <v>4.3689</v>
      </c>
      <c r="J901" s="16">
        <f t="shared" si="4"/>
        <v>440.766546</v>
      </c>
      <c r="K901" s="20">
        <f t="shared" si="11"/>
        <v>17861.65759</v>
      </c>
      <c r="L901" s="25">
        <f t="shared" si="6"/>
        <v>11.93590767</v>
      </c>
      <c r="M901" s="25">
        <f t="shared" si="13"/>
        <v>3224.610969</v>
      </c>
      <c r="N901" s="25">
        <f t="shared" si="9"/>
        <v>5518488.216</v>
      </c>
      <c r="O901" s="25"/>
    </row>
    <row r="902" ht="15.75" customHeight="1">
      <c r="A902" s="7">
        <v>43266.0</v>
      </c>
      <c r="B902" s="34">
        <v>378.56582</v>
      </c>
      <c r="C902" s="28">
        <f t="shared" si="1"/>
        <v>0.15</v>
      </c>
      <c r="D902" s="25">
        <f t="shared" si="2"/>
        <v>56.784873</v>
      </c>
      <c r="E902" s="25">
        <f t="shared" si="3"/>
        <v>1362.836952</v>
      </c>
      <c r="F902" s="25">
        <f t="shared" si="15"/>
        <v>400394.3155</v>
      </c>
      <c r="G902" s="26">
        <v>122.78</v>
      </c>
      <c r="H902" s="28">
        <v>2.02</v>
      </c>
      <c r="I902" s="16">
        <v>4.3629</v>
      </c>
      <c r="J902" s="16">
        <f t="shared" si="4"/>
        <v>438.1850125</v>
      </c>
      <c r="K902" s="20">
        <f t="shared" si="11"/>
        <v>15911.19392</v>
      </c>
      <c r="L902" s="25">
        <f t="shared" si="6"/>
        <v>12.84790719</v>
      </c>
      <c r="M902" s="25">
        <f t="shared" si="13"/>
        <v>3110.186139</v>
      </c>
      <c r="N902" s="25">
        <f t="shared" si="9"/>
        <v>5521598.403</v>
      </c>
      <c r="O902" s="25"/>
    </row>
    <row r="903" ht="15.75" customHeight="1">
      <c r="A903" s="7">
        <v>43267.0</v>
      </c>
      <c r="B903" s="34">
        <v>362.553</v>
      </c>
      <c r="C903" s="28">
        <f t="shared" si="1"/>
        <v>0.15</v>
      </c>
      <c r="D903" s="25">
        <f t="shared" si="2"/>
        <v>54.38295</v>
      </c>
      <c r="E903" s="25">
        <f t="shared" si="3"/>
        <v>1305.1908</v>
      </c>
      <c r="F903" s="25">
        <f t="shared" si="15"/>
        <v>401699.5063</v>
      </c>
      <c r="G903" s="26">
        <v>126.83</v>
      </c>
      <c r="H903" s="28">
        <v>2.127</v>
      </c>
      <c r="I903" s="16">
        <v>4.3569</v>
      </c>
      <c r="J903" s="16">
        <f t="shared" si="4"/>
        <v>442.4879106</v>
      </c>
      <c r="K903" s="20">
        <f t="shared" si="11"/>
        <v>15587.74688</v>
      </c>
      <c r="L903" s="25">
        <f t="shared" si="6"/>
        <v>12.55977669</v>
      </c>
      <c r="M903" s="25">
        <f t="shared" si="13"/>
        <v>2949.664316</v>
      </c>
      <c r="N903" s="25">
        <f t="shared" si="9"/>
        <v>5524548.067</v>
      </c>
      <c r="O903" s="25"/>
    </row>
    <row r="904" ht="15.75" customHeight="1">
      <c r="A904" s="7">
        <v>43268.0</v>
      </c>
      <c r="B904" s="34">
        <v>388.936103</v>
      </c>
      <c r="C904" s="28">
        <f t="shared" si="1"/>
        <v>0.15</v>
      </c>
      <c r="D904" s="25">
        <f t="shared" si="2"/>
        <v>58.34041545</v>
      </c>
      <c r="E904" s="25">
        <f t="shared" si="3"/>
        <v>1400.169971</v>
      </c>
      <c r="F904" s="25">
        <f t="shared" si="15"/>
        <v>403099.6763</v>
      </c>
      <c r="G904" s="26">
        <v>124.06</v>
      </c>
      <c r="H904" s="28">
        <v>1.875</v>
      </c>
      <c r="I904" s="16">
        <v>4.3509</v>
      </c>
      <c r="J904" s="16">
        <f t="shared" si="4"/>
        <v>419.025485</v>
      </c>
      <c r="K904" s="20">
        <f t="shared" si="11"/>
        <v>17272.72493</v>
      </c>
      <c r="L904" s="25">
        <f t="shared" si="6"/>
        <v>12.15937245</v>
      </c>
      <c r="M904" s="25">
        <f t="shared" si="13"/>
        <v>3341.4912</v>
      </c>
      <c r="N904" s="25">
        <f t="shared" si="9"/>
        <v>5527889.558</v>
      </c>
      <c r="O904" s="25"/>
    </row>
    <row r="905" ht="15.75" customHeight="1">
      <c r="A905" s="7">
        <v>43269.0</v>
      </c>
      <c r="B905" s="34">
        <v>400.323876</v>
      </c>
      <c r="C905" s="28">
        <f t="shared" si="1"/>
        <v>0.15</v>
      </c>
      <c r="D905" s="25">
        <f t="shared" si="2"/>
        <v>60.0485814</v>
      </c>
      <c r="E905" s="25">
        <f t="shared" si="3"/>
        <v>1441.165954</v>
      </c>
      <c r="F905" s="25">
        <f t="shared" si="15"/>
        <v>404540.8423</v>
      </c>
      <c r="G905" s="26">
        <v>127.43</v>
      </c>
      <c r="H905" s="28">
        <v>1.983</v>
      </c>
      <c r="I905" s="16">
        <v>4.345</v>
      </c>
      <c r="J905" s="16">
        <f t="shared" si="4"/>
        <v>456.756183</v>
      </c>
      <c r="K905" s="20">
        <f t="shared" si="11"/>
        <v>16752.90015</v>
      </c>
      <c r="L905" s="25">
        <f t="shared" si="6"/>
        <v>12.90372957</v>
      </c>
      <c r="M905" s="25">
        <f t="shared" si="13"/>
        <v>3155.219365</v>
      </c>
      <c r="N905" s="25">
        <f t="shared" si="9"/>
        <v>5531044.777</v>
      </c>
      <c r="O905" s="25"/>
    </row>
    <row r="906" ht="15.75" customHeight="1">
      <c r="A906" s="7">
        <v>43270.0</v>
      </c>
      <c r="B906" s="34">
        <v>390.657278</v>
      </c>
      <c r="C906" s="28">
        <f t="shared" si="1"/>
        <v>0.15</v>
      </c>
      <c r="D906" s="25">
        <f t="shared" si="2"/>
        <v>58.5985917</v>
      </c>
      <c r="E906" s="25">
        <f t="shared" si="3"/>
        <v>1406.366201</v>
      </c>
      <c r="F906" s="25">
        <f t="shared" si="15"/>
        <v>405947.2085</v>
      </c>
      <c r="G906" s="26">
        <v>126.22</v>
      </c>
      <c r="H906" s="28">
        <v>2.063</v>
      </c>
      <c r="I906" s="16">
        <v>4.339</v>
      </c>
      <c r="J906" s="16">
        <f t="shared" si="4"/>
        <v>464.3500602</v>
      </c>
      <c r="K906" s="20">
        <f t="shared" si="11"/>
        <v>15928.31546</v>
      </c>
      <c r="L906" s="25">
        <f t="shared" si="6"/>
        <v>13.2440201</v>
      </c>
      <c r="M906" s="25">
        <f t="shared" si="13"/>
        <v>3028.676684</v>
      </c>
      <c r="N906" s="25">
        <f t="shared" si="9"/>
        <v>5534073.454</v>
      </c>
      <c r="O906" s="25"/>
    </row>
    <row r="907" ht="15.75" customHeight="1">
      <c r="A907" s="7">
        <v>43271.0</v>
      </c>
      <c r="B907" s="34">
        <v>428.790448</v>
      </c>
      <c r="C907" s="28">
        <f t="shared" si="1"/>
        <v>0.15</v>
      </c>
      <c r="D907" s="25">
        <f t="shared" si="2"/>
        <v>64.3185672</v>
      </c>
      <c r="E907" s="25">
        <f t="shared" si="3"/>
        <v>1543.645613</v>
      </c>
      <c r="F907" s="25">
        <f t="shared" si="15"/>
        <v>407490.8541</v>
      </c>
      <c r="G907" s="26">
        <v>122.55</v>
      </c>
      <c r="H907" s="28">
        <v>1.915</v>
      </c>
      <c r="I907" s="16">
        <v>4.333</v>
      </c>
      <c r="J907" s="16">
        <f t="shared" si="4"/>
        <v>473.767429</v>
      </c>
      <c r="K907" s="20">
        <f t="shared" si="11"/>
        <v>16637.3624</v>
      </c>
      <c r="L907" s="25">
        <f t="shared" si="6"/>
        <v>13.91728066</v>
      </c>
      <c r="M907" s="25">
        <f t="shared" si="13"/>
        <v>3258.234987</v>
      </c>
      <c r="N907" s="25">
        <f t="shared" si="9"/>
        <v>5537331.689</v>
      </c>
      <c r="O907" s="25"/>
    </row>
    <row r="908" ht="15.75" customHeight="1">
      <c r="A908" s="7">
        <v>43272.0</v>
      </c>
      <c r="B908" s="34">
        <v>381.317815</v>
      </c>
      <c r="C908" s="28">
        <f t="shared" si="1"/>
        <v>0.15</v>
      </c>
      <c r="D908" s="25">
        <f t="shared" si="2"/>
        <v>57.19767225</v>
      </c>
      <c r="E908" s="25">
        <f t="shared" si="3"/>
        <v>1372.744134</v>
      </c>
      <c r="F908" s="25">
        <f t="shared" si="15"/>
        <v>408863.5982</v>
      </c>
      <c r="G908" s="26">
        <v>123.61</v>
      </c>
      <c r="H908" s="28">
        <v>2.115</v>
      </c>
      <c r="I908" s="16">
        <v>4.3271</v>
      </c>
      <c r="J908" s="16">
        <f t="shared" si="4"/>
        <v>465.9513177</v>
      </c>
      <c r="K908" s="20">
        <f t="shared" si="11"/>
        <v>15173.69733</v>
      </c>
      <c r="L908" s="25">
        <f t="shared" si="6"/>
        <v>13.57029968</v>
      </c>
      <c r="M908" s="25">
        <f t="shared" si="13"/>
        <v>2946.110638</v>
      </c>
      <c r="N908" s="25">
        <f t="shared" si="9"/>
        <v>5540277.8</v>
      </c>
      <c r="O908" s="25"/>
    </row>
    <row r="909" ht="15.75" customHeight="1">
      <c r="A909" s="7">
        <v>43273.0</v>
      </c>
      <c r="B909" s="34">
        <v>394.308707</v>
      </c>
      <c r="C909" s="28">
        <f t="shared" si="1"/>
        <v>0.15</v>
      </c>
      <c r="D909" s="25">
        <f t="shared" si="2"/>
        <v>59.14630605</v>
      </c>
      <c r="E909" s="25">
        <f t="shared" si="3"/>
        <v>1419.511345</v>
      </c>
      <c r="F909" s="25">
        <f t="shared" si="15"/>
        <v>410283.1095</v>
      </c>
      <c r="G909" s="26">
        <v>110.6</v>
      </c>
      <c r="H909" s="28">
        <v>1.941</v>
      </c>
      <c r="I909" s="16">
        <v>4.3211</v>
      </c>
      <c r="J909" s="16">
        <f t="shared" si="4"/>
        <v>442.7999817</v>
      </c>
      <c r="K909" s="20">
        <f t="shared" si="11"/>
        <v>14773.21978</v>
      </c>
      <c r="L909" s="25">
        <f t="shared" si="6"/>
        <v>14.41301929</v>
      </c>
      <c r="M909" s="25">
        <f t="shared" si="13"/>
        <v>3205.761978</v>
      </c>
      <c r="N909" s="25">
        <f t="shared" si="9"/>
        <v>5543483.562</v>
      </c>
      <c r="O909" s="25"/>
    </row>
    <row r="910" ht="15.75" customHeight="1">
      <c r="A910" s="7">
        <v>43274.0</v>
      </c>
      <c r="B910" s="34">
        <v>397.54708</v>
      </c>
      <c r="C910" s="28">
        <f t="shared" si="1"/>
        <v>0.15</v>
      </c>
      <c r="D910" s="25">
        <f t="shared" si="2"/>
        <v>59.632062</v>
      </c>
      <c r="E910" s="25">
        <f t="shared" si="3"/>
        <v>1431.169488</v>
      </c>
      <c r="F910" s="25">
        <f t="shared" si="15"/>
        <v>411714.279</v>
      </c>
      <c r="G910" s="26">
        <v>115.38</v>
      </c>
      <c r="H910" s="28">
        <v>2.037</v>
      </c>
      <c r="I910" s="16">
        <v>4.3152</v>
      </c>
      <c r="J910" s="16">
        <f t="shared" si="4"/>
        <v>469.1575141</v>
      </c>
      <c r="K910" s="20">
        <f t="shared" si="11"/>
        <v>14665.32477</v>
      </c>
      <c r="L910" s="25">
        <f t="shared" si="6"/>
        <v>14.63829997</v>
      </c>
      <c r="M910" s="25">
        <f t="shared" si="13"/>
        <v>3050.509573</v>
      </c>
      <c r="N910" s="25">
        <f t="shared" si="9"/>
        <v>5546534.071</v>
      </c>
      <c r="O910" s="25"/>
    </row>
    <row r="911" ht="15.75" customHeight="1">
      <c r="A911" s="7">
        <v>43275.0</v>
      </c>
      <c r="B911" s="34">
        <v>413.058079</v>
      </c>
      <c r="C911" s="28">
        <f t="shared" si="1"/>
        <v>0.15</v>
      </c>
      <c r="D911" s="25">
        <f t="shared" si="2"/>
        <v>61.95871185</v>
      </c>
      <c r="E911" s="25">
        <f t="shared" si="3"/>
        <v>1487.009084</v>
      </c>
      <c r="F911" s="25">
        <f t="shared" si="15"/>
        <v>413201.2881</v>
      </c>
      <c r="G911" s="26">
        <v>121.29</v>
      </c>
      <c r="H911" s="28">
        <v>1.951</v>
      </c>
      <c r="I911" s="16">
        <v>4.3093</v>
      </c>
      <c r="J911" s="16">
        <f t="shared" si="4"/>
        <v>467.5215883</v>
      </c>
      <c r="K911" s="20">
        <f t="shared" si="11"/>
        <v>16074.06449</v>
      </c>
      <c r="L911" s="25">
        <f t="shared" si="6"/>
        <v>13.87647554</v>
      </c>
      <c r="M911" s="25">
        <f t="shared" si="13"/>
        <v>3180.62122</v>
      </c>
      <c r="N911" s="25">
        <f t="shared" si="9"/>
        <v>5549714.693</v>
      </c>
      <c r="O911" s="25"/>
    </row>
    <row r="912" ht="15.75" customHeight="1">
      <c r="A912" s="7">
        <v>43276.0</v>
      </c>
      <c r="B912" s="34">
        <v>460.522856</v>
      </c>
      <c r="C912" s="28">
        <f t="shared" si="1"/>
        <v>0.15</v>
      </c>
      <c r="D912" s="25">
        <f t="shared" si="2"/>
        <v>69.0784284</v>
      </c>
      <c r="E912" s="25">
        <f t="shared" si="3"/>
        <v>1657.882282</v>
      </c>
      <c r="F912" s="25">
        <f t="shared" si="15"/>
        <v>414859.1704</v>
      </c>
      <c r="G912" s="26">
        <v>126.76</v>
      </c>
      <c r="H912" s="28">
        <v>1.93</v>
      </c>
      <c r="I912" s="16">
        <v>4.3034</v>
      </c>
      <c r="J912" s="16">
        <f t="shared" si="4"/>
        <v>516.341214</v>
      </c>
      <c r="K912" s="20">
        <f t="shared" si="11"/>
        <v>16958.51764</v>
      </c>
      <c r="L912" s="25">
        <f t="shared" si="6"/>
        <v>14.66415565</v>
      </c>
      <c r="M912" s="25">
        <f t="shared" si="13"/>
        <v>3210.826943</v>
      </c>
      <c r="N912" s="25">
        <f t="shared" si="9"/>
        <v>5552925.52</v>
      </c>
      <c r="O912" s="25"/>
    </row>
    <row r="913" ht="15.75" customHeight="1">
      <c r="A913" s="7">
        <v>43277.0</v>
      </c>
      <c r="B913" s="34">
        <v>470.438293</v>
      </c>
      <c r="C913" s="28">
        <f t="shared" si="1"/>
        <v>0.15</v>
      </c>
      <c r="D913" s="25">
        <f t="shared" si="2"/>
        <v>70.56574395</v>
      </c>
      <c r="E913" s="25">
        <f t="shared" si="3"/>
        <v>1693.577855</v>
      </c>
      <c r="F913" s="25">
        <f t="shared" si="15"/>
        <v>416552.7483</v>
      </c>
      <c r="G913" s="26">
        <v>120.82</v>
      </c>
      <c r="H913" s="28">
        <v>1.935</v>
      </c>
      <c r="I913" s="16">
        <v>4.2975</v>
      </c>
      <c r="J913" s="16">
        <f t="shared" si="4"/>
        <v>529.5509581</v>
      </c>
      <c r="K913" s="20">
        <f t="shared" si="11"/>
        <v>16099.96744</v>
      </c>
      <c r="L913" s="25">
        <f t="shared" si="6"/>
        <v>15.77870757</v>
      </c>
      <c r="M913" s="25">
        <f t="shared" si="13"/>
        <v>3198.139535</v>
      </c>
      <c r="N913" s="25">
        <f t="shared" si="9"/>
        <v>5556123.659</v>
      </c>
      <c r="O913" s="25"/>
    </row>
    <row r="914" ht="15.75" customHeight="1">
      <c r="A914" s="7">
        <v>43278.0</v>
      </c>
      <c r="B914" s="34">
        <v>429.161426</v>
      </c>
      <c r="C914" s="28">
        <f t="shared" si="1"/>
        <v>0.15</v>
      </c>
      <c r="D914" s="25">
        <f t="shared" si="2"/>
        <v>64.3742139</v>
      </c>
      <c r="E914" s="25">
        <f t="shared" si="3"/>
        <v>1544.981134</v>
      </c>
      <c r="F914" s="25">
        <f t="shared" si="15"/>
        <v>418097.7294</v>
      </c>
      <c r="G914" s="26">
        <v>128.71</v>
      </c>
      <c r="H914" s="28">
        <v>2.121</v>
      </c>
      <c r="I914" s="16">
        <v>4.2916</v>
      </c>
      <c r="J914" s="16">
        <f t="shared" si="4"/>
        <v>530.2517619</v>
      </c>
      <c r="K914" s="20">
        <f t="shared" si="11"/>
        <v>15625.79451</v>
      </c>
      <c r="L914" s="25">
        <f t="shared" si="6"/>
        <v>14.83106474</v>
      </c>
      <c r="M914" s="25">
        <f t="shared" si="13"/>
        <v>2913.674682</v>
      </c>
      <c r="N914" s="25">
        <f t="shared" si="9"/>
        <v>5559037.334</v>
      </c>
      <c r="O914" s="25"/>
    </row>
    <row r="915" ht="15.75" customHeight="1">
      <c r="A915" s="7">
        <v>43279.0</v>
      </c>
      <c r="B915" s="34">
        <v>416.213053</v>
      </c>
      <c r="C915" s="28">
        <f t="shared" si="1"/>
        <v>0.15</v>
      </c>
      <c r="D915" s="25">
        <f t="shared" si="2"/>
        <v>62.43195795</v>
      </c>
      <c r="E915" s="25">
        <f t="shared" si="3"/>
        <v>1498.366991</v>
      </c>
      <c r="F915" s="25">
        <f t="shared" si="15"/>
        <v>419596.0964</v>
      </c>
      <c r="G915" s="26">
        <v>115.81</v>
      </c>
      <c r="H915" s="28">
        <v>2.063</v>
      </c>
      <c r="I915" s="16">
        <v>4.2857</v>
      </c>
      <c r="J915" s="16">
        <f t="shared" si="4"/>
        <v>500.8793945</v>
      </c>
      <c r="K915" s="20">
        <f t="shared" si="11"/>
        <v>14435.1018</v>
      </c>
      <c r="L915" s="25">
        <f t="shared" si="6"/>
        <v>15.57003558</v>
      </c>
      <c r="M915" s="25">
        <f t="shared" si="13"/>
        <v>2991.472613</v>
      </c>
      <c r="N915" s="25">
        <f t="shared" si="9"/>
        <v>5562028.806</v>
      </c>
      <c r="O915" s="25"/>
    </row>
    <row r="916" ht="15.75" customHeight="1">
      <c r="A916" s="7">
        <v>43280.0</v>
      </c>
      <c r="B916" s="34">
        <v>448.316512</v>
      </c>
      <c r="C916" s="28">
        <f t="shared" si="1"/>
        <v>0.15</v>
      </c>
      <c r="D916" s="25">
        <f t="shared" si="2"/>
        <v>67.2474768</v>
      </c>
      <c r="E916" s="25">
        <f t="shared" si="3"/>
        <v>1613.939443</v>
      </c>
      <c r="F916" s="25">
        <f t="shared" si="15"/>
        <v>421210.0358</v>
      </c>
      <c r="G916" s="26">
        <v>126.78</v>
      </c>
      <c r="H916" s="28">
        <v>1.875</v>
      </c>
      <c r="I916" s="16">
        <v>4.2798</v>
      </c>
      <c r="J916" s="16">
        <f t="shared" si="4"/>
        <v>491.0237978</v>
      </c>
      <c r="K916" s="20">
        <f t="shared" si="11"/>
        <v>17362.97741</v>
      </c>
      <c r="L916" s="25">
        <f t="shared" si="6"/>
        <v>13.94293794</v>
      </c>
      <c r="M916" s="25">
        <f t="shared" si="13"/>
        <v>3286.8864</v>
      </c>
      <c r="N916" s="25">
        <f t="shared" si="9"/>
        <v>5565315.693</v>
      </c>
      <c r="O916" s="25"/>
    </row>
    <row r="917" ht="15.75" customHeight="1">
      <c r="A917" s="7">
        <v>43281.0</v>
      </c>
      <c r="B917" s="34">
        <v>446.048024</v>
      </c>
      <c r="C917" s="28">
        <f t="shared" si="1"/>
        <v>0.15</v>
      </c>
      <c r="D917" s="25">
        <f t="shared" si="2"/>
        <v>66.9072036</v>
      </c>
      <c r="E917" s="25">
        <f t="shared" si="3"/>
        <v>1605.772886</v>
      </c>
      <c r="F917" s="25">
        <f t="shared" si="15"/>
        <v>422815.8087</v>
      </c>
      <c r="G917" s="26">
        <v>131.01</v>
      </c>
      <c r="H917" s="28">
        <v>2.04</v>
      </c>
      <c r="I917" s="16">
        <v>4.2739</v>
      </c>
      <c r="J917" s="16">
        <f t="shared" si="4"/>
        <v>532.2644242</v>
      </c>
      <c r="K917" s="20">
        <f t="shared" si="11"/>
        <v>16468.34232</v>
      </c>
      <c r="L917" s="25">
        <f t="shared" si="6"/>
        <v>14.62599746</v>
      </c>
      <c r="M917" s="25">
        <f t="shared" si="13"/>
        <v>3016.870588</v>
      </c>
      <c r="N917" s="25">
        <f t="shared" si="9"/>
        <v>5568332.563</v>
      </c>
      <c r="O917" s="25"/>
    </row>
    <row r="918" ht="15.75" customHeight="1">
      <c r="C918" s="28"/>
    </row>
    <row r="919" ht="15.75" customHeight="1">
      <c r="C919" s="28"/>
      <c r="O919" s="25"/>
    </row>
    <row r="920" ht="15.75" customHeight="1">
      <c r="C920" s="28"/>
    </row>
    <row r="921" ht="15.75" customHeight="1">
      <c r="C921" s="28"/>
      <c r="G921" s="26"/>
    </row>
    <row r="922" ht="15.75" customHeight="1">
      <c r="C922" s="28"/>
    </row>
    <row r="923" ht="15.75" customHeight="1">
      <c r="C923" s="28"/>
    </row>
    <row r="924" ht="15.75" customHeight="1">
      <c r="C924" s="28"/>
    </row>
    <row r="925" ht="15.75" customHeight="1">
      <c r="C925" s="28"/>
    </row>
    <row r="926" ht="15.75" customHeight="1">
      <c r="C926" s="28"/>
    </row>
    <row r="927" ht="15.75" customHeight="1">
      <c r="C927" s="28"/>
    </row>
    <row r="928" ht="15.75" customHeight="1">
      <c r="C928" s="28"/>
    </row>
    <row r="929" ht="15.75" customHeight="1">
      <c r="C929" s="28"/>
    </row>
    <row r="930" ht="15.75" customHeight="1">
      <c r="C930" s="28"/>
    </row>
    <row r="931" ht="15.75" customHeight="1">
      <c r="C931" s="28"/>
    </row>
    <row r="932" ht="15.75" customHeight="1">
      <c r="C932" s="28"/>
    </row>
    <row r="933" ht="15.75" customHeight="1">
      <c r="C933" s="28"/>
    </row>
    <row r="934" ht="15.75" customHeight="1">
      <c r="C934" s="28"/>
    </row>
    <row r="935" ht="15.75" customHeight="1">
      <c r="C935" s="28"/>
    </row>
    <row r="936" ht="15.75" customHeight="1">
      <c r="C936" s="28"/>
    </row>
    <row r="937" ht="15.75" customHeight="1">
      <c r="C937" s="28"/>
    </row>
    <row r="938" ht="15.75" customHeight="1">
      <c r="C938" s="28"/>
    </row>
    <row r="939" ht="15.75" customHeight="1">
      <c r="C939" s="28"/>
    </row>
    <row r="940" ht="15.75" customHeight="1">
      <c r="C940" s="28"/>
    </row>
    <row r="941" ht="15.75" customHeight="1">
      <c r="C941" s="28"/>
    </row>
    <row r="942" ht="15.75" customHeight="1">
      <c r="C942" s="28"/>
    </row>
    <row r="943" ht="15.75" customHeight="1">
      <c r="C943" s="28"/>
    </row>
    <row r="944" ht="15.75" customHeight="1">
      <c r="C944" s="28"/>
    </row>
    <row r="945" ht="15.75" customHeight="1">
      <c r="C945" s="28"/>
    </row>
    <row r="946" ht="15.75" customHeight="1">
      <c r="C946" s="28"/>
    </row>
    <row r="947" ht="15.75" customHeight="1">
      <c r="C947" s="28"/>
    </row>
    <row r="948" ht="15.75" customHeight="1">
      <c r="C948" s="28"/>
    </row>
    <row r="949" ht="15.75" customHeight="1">
      <c r="C949" s="28"/>
    </row>
    <row r="950" ht="15.75" customHeight="1">
      <c r="C950" s="28"/>
    </row>
    <row r="951" ht="15.75" customHeight="1">
      <c r="C951" s="28"/>
    </row>
    <row r="952" ht="15.75" customHeight="1">
      <c r="C952" s="28"/>
    </row>
    <row r="953" ht="15.75" customHeight="1">
      <c r="C953" s="28"/>
    </row>
    <row r="954" ht="15.75" customHeight="1">
      <c r="C954" s="28"/>
    </row>
    <row r="955" ht="15.75" customHeight="1">
      <c r="C955" s="28"/>
    </row>
    <row r="956" ht="15.75" customHeight="1">
      <c r="C956" s="28"/>
    </row>
    <row r="957" ht="15.75" customHeight="1">
      <c r="C957" s="28"/>
    </row>
    <row r="958" ht="15.75" customHeight="1">
      <c r="C958" s="28"/>
    </row>
    <row r="959" ht="15.75" customHeight="1">
      <c r="C959" s="28"/>
    </row>
    <row r="960" ht="15.75" customHeight="1">
      <c r="C960" s="28"/>
    </row>
    <row r="961" ht="15.75" customHeight="1">
      <c r="C961" s="28"/>
    </row>
    <row r="962" ht="15.75" customHeight="1">
      <c r="C962" s="28"/>
    </row>
    <row r="963" ht="15.75" customHeight="1">
      <c r="C963" s="28"/>
    </row>
    <row r="964" ht="15.75" customHeight="1">
      <c r="C964" s="28"/>
    </row>
    <row r="965" ht="15.75" customHeight="1">
      <c r="C965" s="28"/>
    </row>
    <row r="966" ht="15.75" customHeight="1">
      <c r="C966" s="28"/>
    </row>
    <row r="967" ht="15.75" customHeight="1">
      <c r="C967" s="28"/>
    </row>
    <row r="968" ht="15.75" customHeight="1">
      <c r="C968" s="28"/>
    </row>
    <row r="969" ht="15.75" customHeight="1">
      <c r="C969" s="28"/>
    </row>
    <row r="970" ht="15.75" customHeight="1">
      <c r="C970" s="28"/>
    </row>
    <row r="971" ht="15.75" customHeight="1">
      <c r="C971" s="28"/>
    </row>
    <row r="972" ht="15.75" customHeight="1">
      <c r="C972" s="28"/>
    </row>
    <row r="973" ht="15.75" customHeight="1">
      <c r="C973" s="28"/>
    </row>
    <row r="974" ht="15.75" customHeight="1">
      <c r="C974" s="28"/>
    </row>
    <row r="975" ht="15.75" customHeight="1">
      <c r="C975" s="28"/>
    </row>
    <row r="976" ht="15.75" customHeight="1">
      <c r="C976" s="28"/>
    </row>
    <row r="977" ht="15.75" customHeight="1">
      <c r="C977" s="28"/>
    </row>
    <row r="978" ht="15.75" customHeight="1">
      <c r="C978" s="28"/>
    </row>
    <row r="979" ht="15.75" customHeight="1">
      <c r="C979" s="28"/>
    </row>
    <row r="980" ht="15.75" customHeight="1">
      <c r="C980" s="28"/>
    </row>
    <row r="981" ht="15.75" customHeight="1">
      <c r="C981" s="28"/>
    </row>
    <row r="982" ht="15.75" customHeight="1">
      <c r="C982" s="28"/>
    </row>
    <row r="983" ht="15.75" customHeight="1">
      <c r="C983" s="28"/>
    </row>
    <row r="984" ht="15.75" customHeight="1">
      <c r="C984" s="28"/>
    </row>
    <row r="985" ht="15.75" customHeight="1">
      <c r="C985" s="28"/>
    </row>
    <row r="986" ht="15.75" customHeight="1">
      <c r="C986" s="28"/>
    </row>
    <row r="987" ht="15.75" customHeight="1">
      <c r="C987" s="28"/>
    </row>
    <row r="988" ht="15.75" customHeight="1">
      <c r="C988" s="28"/>
    </row>
    <row r="989" ht="15.75" customHeight="1">
      <c r="C989" s="28"/>
    </row>
    <row r="990" ht="15.75" customHeight="1">
      <c r="C990" s="28"/>
    </row>
    <row r="991" ht="15.75" customHeight="1">
      <c r="C991" s="28"/>
    </row>
    <row r="992" ht="15.75" customHeight="1">
      <c r="C992" s="28"/>
    </row>
    <row r="993" ht="15.75" customHeight="1">
      <c r="C993" s="28"/>
    </row>
    <row r="994" ht="15.75" customHeight="1">
      <c r="C994" s="28"/>
    </row>
    <row r="995" ht="15.75" customHeight="1">
      <c r="C995" s="28"/>
    </row>
    <row r="996" ht="15.75" customHeight="1">
      <c r="C996" s="28"/>
    </row>
    <row r="997" ht="15.75" customHeight="1">
      <c r="C997" s="28"/>
    </row>
    <row r="998" ht="15.75" customHeight="1">
      <c r="C998" s="28"/>
    </row>
    <row r="999" ht="15.75" customHeight="1">
      <c r="C999" s="28"/>
    </row>
    <row r="1000" ht="15.75" customHeight="1">
      <c r="C1000" s="28"/>
    </row>
  </sheetData>
  <mergeCells count="11">
    <mergeCell ref="T6:T7"/>
    <mergeCell ref="R12:T12"/>
    <mergeCell ref="R13:T13"/>
    <mergeCell ref="R14:T14"/>
    <mergeCell ref="Q4:Q5"/>
    <mergeCell ref="R4:R5"/>
    <mergeCell ref="S4:S5"/>
    <mergeCell ref="T4:T5"/>
    <mergeCell ref="Q6:Q7"/>
    <mergeCell ref="R6:R7"/>
    <mergeCell ref="S6:S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11.5"/>
    <col customWidth="1" min="5" max="5" width="7.63"/>
    <col customWidth="1" min="6" max="6" width="26.25"/>
    <col customWidth="1" min="7" max="7" width="21.13"/>
    <col customWidth="1" min="8" max="8" width="12.0"/>
    <col customWidth="1" min="9" max="26" width="7.63"/>
  </cols>
  <sheetData>
    <row r="1">
      <c r="B1" s="1" t="s">
        <v>138</v>
      </c>
    </row>
    <row r="2">
      <c r="B2" s="66" t="s">
        <v>139</v>
      </c>
      <c r="C2" s="15" t="s">
        <v>146</v>
      </c>
      <c r="D2" s="10"/>
      <c r="E2" s="66" t="s">
        <v>147</v>
      </c>
      <c r="F2" s="66" t="s">
        <v>148</v>
      </c>
      <c r="G2" s="27" t="s">
        <v>149</v>
      </c>
      <c r="H2" s="66" t="s">
        <v>150</v>
      </c>
    </row>
    <row r="3">
      <c r="B3" s="31"/>
      <c r="C3" s="27" t="s">
        <v>63</v>
      </c>
      <c r="D3" s="27" t="s">
        <v>151</v>
      </c>
      <c r="E3" s="31"/>
      <c r="F3" s="31"/>
      <c r="G3" s="27" t="s">
        <v>151</v>
      </c>
      <c r="H3" s="31"/>
    </row>
    <row r="4">
      <c r="B4" s="67" t="s">
        <v>153</v>
      </c>
      <c r="C4" s="68">
        <f>Bitcoin!R9</f>
        <v>283.0778343</v>
      </c>
      <c r="D4" s="68">
        <f t="shared" ref="D4:D7" si="1">8.76*10^6*C4</f>
        <v>2479761828</v>
      </c>
      <c r="E4" s="70">
        <v>140.0</v>
      </c>
      <c r="F4" s="70" t="s">
        <v>158</v>
      </c>
      <c r="G4" s="68">
        <v>2.103E9</v>
      </c>
      <c r="H4" s="70" t="s">
        <v>159</v>
      </c>
    </row>
    <row r="5">
      <c r="B5" s="71" t="s">
        <v>160</v>
      </c>
      <c r="C5" s="72">
        <f>Ethereum!R10</f>
        <v>24.23748688</v>
      </c>
      <c r="D5" s="72">
        <f t="shared" si="1"/>
        <v>212320385.1</v>
      </c>
      <c r="E5" s="73">
        <v>186.0</v>
      </c>
      <c r="F5" s="73" t="s">
        <v>161</v>
      </c>
      <c r="G5" s="72">
        <v>2.232E8</v>
      </c>
      <c r="H5" s="73" t="s">
        <v>159</v>
      </c>
    </row>
    <row r="6">
      <c r="B6" s="74" t="s">
        <v>162</v>
      </c>
      <c r="C6" s="75">
        <f>Litecoin!R10</f>
        <v>3.388337487</v>
      </c>
      <c r="D6" s="76">
        <f t="shared" si="1"/>
        <v>29681836.38</v>
      </c>
      <c r="E6" s="77">
        <v>208.0</v>
      </c>
      <c r="F6" s="77" t="s">
        <v>163</v>
      </c>
      <c r="G6" s="76">
        <v>3.162E7</v>
      </c>
      <c r="H6" s="77" t="s">
        <v>159</v>
      </c>
    </row>
    <row r="7">
      <c r="B7" s="78" t="s">
        <v>164</v>
      </c>
      <c r="C7" s="79">
        <f>Monero!R9</f>
        <v>4.461734221</v>
      </c>
      <c r="D7" s="80">
        <f t="shared" si="1"/>
        <v>39084791.77</v>
      </c>
      <c r="E7" s="81">
        <v>207.0</v>
      </c>
      <c r="F7" s="81" t="s">
        <v>165</v>
      </c>
      <c r="G7" s="80">
        <v>3.9E7</v>
      </c>
      <c r="H7" s="81" t="s">
        <v>166</v>
      </c>
    </row>
    <row r="8">
      <c r="B8" s="1" t="s">
        <v>167</v>
      </c>
    </row>
    <row r="9">
      <c r="B9" s="1" t="s">
        <v>168</v>
      </c>
    </row>
    <row r="11">
      <c r="B11" s="1" t="s">
        <v>169</v>
      </c>
    </row>
    <row r="12">
      <c r="B12" s="66" t="s">
        <v>139</v>
      </c>
      <c r="C12" s="15" t="s">
        <v>170</v>
      </c>
      <c r="D12" s="10"/>
      <c r="E12" s="66" t="s">
        <v>147</v>
      </c>
      <c r="F12" s="66" t="s">
        <v>148</v>
      </c>
      <c r="G12" s="37" t="s">
        <v>149</v>
      </c>
      <c r="H12" s="66" t="s">
        <v>150</v>
      </c>
    </row>
    <row r="13">
      <c r="B13" s="31"/>
      <c r="C13" s="27" t="s">
        <v>63</v>
      </c>
      <c r="D13" s="27" t="s">
        <v>151</v>
      </c>
      <c r="E13" s="31"/>
      <c r="F13" s="31"/>
      <c r="G13" s="37" t="s">
        <v>151</v>
      </c>
      <c r="H13" s="31"/>
    </row>
    <row r="14">
      <c r="B14" s="82" t="s">
        <v>153</v>
      </c>
      <c r="C14" s="68">
        <f>Bitcoin!S9</f>
        <v>948.4379215</v>
      </c>
      <c r="D14" s="68">
        <f t="shared" ref="D14:D16" si="2">8.76*10^6*C14</f>
        <v>8308316193</v>
      </c>
      <c r="E14" s="82">
        <v>102.0</v>
      </c>
      <c r="F14" s="82" t="s">
        <v>171</v>
      </c>
      <c r="G14" s="83">
        <v>8.338E9</v>
      </c>
      <c r="H14" s="82" t="s">
        <v>159</v>
      </c>
    </row>
    <row r="15">
      <c r="B15" s="84" t="s">
        <v>160</v>
      </c>
      <c r="C15" s="86">
        <f>Ethereum!S10</f>
        <v>299.0974013</v>
      </c>
      <c r="D15" s="72">
        <f t="shared" si="2"/>
        <v>2620093236</v>
      </c>
      <c r="E15" s="84">
        <v>139.0</v>
      </c>
      <c r="F15" s="84" t="s">
        <v>172</v>
      </c>
      <c r="G15" s="87">
        <v>2.611E9</v>
      </c>
      <c r="H15" s="84" t="s">
        <v>159</v>
      </c>
    </row>
    <row r="16">
      <c r="B16" s="88" t="s">
        <v>162</v>
      </c>
      <c r="C16" s="89">
        <f>Litecoin!S10</f>
        <v>29.74168475</v>
      </c>
      <c r="D16" s="90">
        <f t="shared" si="2"/>
        <v>260537158.4</v>
      </c>
      <c r="E16" s="74">
        <v>185.0</v>
      </c>
      <c r="F16" s="74" t="s">
        <v>173</v>
      </c>
      <c r="G16" s="91">
        <v>2.914E8</v>
      </c>
      <c r="H16" s="74" t="s">
        <v>166</v>
      </c>
    </row>
    <row r="17">
      <c r="B17" s="31"/>
      <c r="C17" s="31"/>
      <c r="D17" s="31"/>
      <c r="E17" s="74">
        <v>186.0</v>
      </c>
      <c r="F17" s="91" t="s">
        <v>174</v>
      </c>
      <c r="G17" s="91">
        <v>2.232E8</v>
      </c>
      <c r="H17" s="74" t="s">
        <v>159</v>
      </c>
    </row>
    <row r="18">
      <c r="B18" s="92" t="s">
        <v>164</v>
      </c>
      <c r="C18" s="93">
        <f>Monero!S9</f>
        <v>22.5550166</v>
      </c>
      <c r="D18" s="94">
        <f>8.76*10^6*C18</f>
        <v>197581945.4</v>
      </c>
      <c r="E18" s="78">
        <v>189.0</v>
      </c>
      <c r="F18" s="78" t="s">
        <v>175</v>
      </c>
      <c r="G18" s="95">
        <v>2.0E8</v>
      </c>
      <c r="H18" s="78" t="s">
        <v>159</v>
      </c>
    </row>
    <row r="19">
      <c r="B19" s="31"/>
      <c r="C19" s="31"/>
      <c r="D19" s="31"/>
      <c r="E19" s="78">
        <v>190.0</v>
      </c>
      <c r="F19" s="78" t="s">
        <v>176</v>
      </c>
      <c r="G19" s="95">
        <v>1.934E8</v>
      </c>
      <c r="H19" s="78" t="s">
        <v>159</v>
      </c>
    </row>
    <row r="20">
      <c r="B20" s="1" t="s">
        <v>177</v>
      </c>
    </row>
    <row r="21" ht="15.75" customHeight="1">
      <c r="B21" s="1" t="s">
        <v>168</v>
      </c>
    </row>
    <row r="22" ht="15.75" customHeight="1"/>
    <row r="23" ht="15.75" customHeight="1">
      <c r="B23" s="1" t="s">
        <v>178</v>
      </c>
    </row>
    <row r="24" ht="15.75" customHeight="1">
      <c r="B24" s="66" t="s">
        <v>139</v>
      </c>
      <c r="C24" s="15" t="s">
        <v>179</v>
      </c>
      <c r="D24" s="10"/>
      <c r="E24" s="66" t="s">
        <v>147</v>
      </c>
      <c r="F24" s="66" t="s">
        <v>148</v>
      </c>
      <c r="G24" s="27" t="s">
        <v>149</v>
      </c>
      <c r="H24" s="66" t="s">
        <v>150</v>
      </c>
    </row>
    <row r="25" ht="15.75" customHeight="1">
      <c r="B25" s="31"/>
      <c r="C25" s="27" t="s">
        <v>180</v>
      </c>
      <c r="D25" s="27" t="s">
        <v>151</v>
      </c>
      <c r="E25" s="31"/>
      <c r="F25" s="31"/>
      <c r="G25" s="27" t="s">
        <v>151</v>
      </c>
      <c r="H25" s="31"/>
    </row>
    <row r="26" ht="15.75" customHeight="1">
      <c r="B26" s="82" t="s">
        <v>153</v>
      </c>
      <c r="C26" s="68">
        <f>Bitcoin!T9</f>
        <v>3441.028679</v>
      </c>
      <c r="D26" s="68">
        <f t="shared" ref="D26:D28" si="3">8.76*10^6*C26</f>
        <v>30143411224</v>
      </c>
      <c r="E26" s="70">
        <v>62.0</v>
      </c>
      <c r="F26" s="70" t="s">
        <v>181</v>
      </c>
      <c r="G26" s="68">
        <v>3.141E10</v>
      </c>
      <c r="H26" s="70" t="s">
        <v>159</v>
      </c>
    </row>
    <row r="27" ht="15.75" customHeight="1">
      <c r="B27" s="84" t="s">
        <v>160</v>
      </c>
      <c r="C27" s="72">
        <f>Ethereum!T10</f>
        <v>1164.704857</v>
      </c>
      <c r="D27" s="72">
        <f t="shared" si="3"/>
        <v>10202814544</v>
      </c>
      <c r="E27" s="73">
        <v>94.0</v>
      </c>
      <c r="F27" s="73" t="s">
        <v>182</v>
      </c>
      <c r="G27" s="72">
        <v>1.026E10</v>
      </c>
      <c r="H27" s="73" t="s">
        <v>159</v>
      </c>
    </row>
    <row r="28" ht="15.75" customHeight="1">
      <c r="B28" s="96" t="s">
        <v>162</v>
      </c>
      <c r="C28" s="89">
        <f>Litecoin!T10</f>
        <v>330.2843516</v>
      </c>
      <c r="D28" s="90">
        <f t="shared" si="3"/>
        <v>2893290920</v>
      </c>
      <c r="E28" s="77">
        <v>136.0</v>
      </c>
      <c r="F28" s="77" t="s">
        <v>183</v>
      </c>
      <c r="G28" s="76">
        <v>2.936E9</v>
      </c>
      <c r="H28" s="77" t="s">
        <v>159</v>
      </c>
    </row>
    <row r="29" ht="15.75" customHeight="1">
      <c r="B29" s="31"/>
      <c r="C29" s="31"/>
      <c r="D29" s="31"/>
      <c r="E29" s="77">
        <v>137.0</v>
      </c>
      <c r="F29" s="76" t="s">
        <v>184</v>
      </c>
      <c r="G29" s="76">
        <v>2.866E9</v>
      </c>
      <c r="H29" s="77" t="s">
        <v>166</v>
      </c>
    </row>
    <row r="30" ht="14.25" customHeight="1">
      <c r="B30" s="97" t="s">
        <v>164</v>
      </c>
      <c r="C30" s="93">
        <f>Monero!T9</f>
        <v>97.3332893</v>
      </c>
      <c r="D30" s="94">
        <f>8.76*10^6*C30</f>
        <v>852639614.3</v>
      </c>
      <c r="E30" s="81">
        <v>160.0</v>
      </c>
      <c r="F30" s="81" t="s">
        <v>185</v>
      </c>
      <c r="G30" s="80">
        <v>8.919E8</v>
      </c>
      <c r="H30" s="81" t="s">
        <v>159</v>
      </c>
    </row>
    <row r="31" ht="15.75" customHeight="1">
      <c r="B31" s="31"/>
      <c r="C31" s="31"/>
      <c r="D31" s="31"/>
      <c r="E31" s="81">
        <v>161.0</v>
      </c>
      <c r="F31" s="81" t="s">
        <v>186</v>
      </c>
      <c r="G31" s="80">
        <v>8.277E8</v>
      </c>
      <c r="H31" s="81" t="s">
        <v>159</v>
      </c>
    </row>
    <row r="32" ht="15.75" customHeight="1">
      <c r="B32" s="5" t="s">
        <v>187</v>
      </c>
    </row>
    <row r="33" ht="14.25" customHeight="1">
      <c r="B33" s="1" t="s">
        <v>188</v>
      </c>
      <c r="C33" s="5"/>
      <c r="D33" s="5"/>
    </row>
    <row r="34" ht="15.75" customHeight="1">
      <c r="B34" s="1" t="s">
        <v>168</v>
      </c>
      <c r="C34" s="5"/>
      <c r="D34" s="5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B2:B3"/>
    <mergeCell ref="C2:D2"/>
    <mergeCell ref="E2:E3"/>
    <mergeCell ref="F2:F3"/>
    <mergeCell ref="H2:H3"/>
    <mergeCell ref="B12:B13"/>
    <mergeCell ref="C12:D12"/>
    <mergeCell ref="H12:H13"/>
    <mergeCell ref="E12:E13"/>
    <mergeCell ref="F12:F13"/>
    <mergeCell ref="B16:B17"/>
    <mergeCell ref="C16:C17"/>
    <mergeCell ref="D16:D17"/>
    <mergeCell ref="C18:C19"/>
    <mergeCell ref="D18:D19"/>
    <mergeCell ref="C28:C29"/>
    <mergeCell ref="D28:D29"/>
    <mergeCell ref="B30:B31"/>
    <mergeCell ref="C30:C31"/>
    <mergeCell ref="D30:D31"/>
    <mergeCell ref="B18:B19"/>
    <mergeCell ref="B24:B25"/>
    <mergeCell ref="C24:D24"/>
    <mergeCell ref="E24:E25"/>
    <mergeCell ref="F24:F25"/>
    <mergeCell ref="H24:H25"/>
    <mergeCell ref="B28:B29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63"/>
    <col customWidth="1" min="2" max="2" width="34.25"/>
    <col customWidth="1" min="3" max="3" width="11.75"/>
    <col customWidth="1" min="4" max="4" width="7.88"/>
    <col customWidth="1" min="5" max="5" width="11.63"/>
    <col customWidth="1" min="6" max="6" width="25.63"/>
    <col customWidth="1" min="7" max="7" width="18.63"/>
    <col customWidth="1" min="8" max="8" width="16.88"/>
    <col customWidth="1" min="9" max="26" width="7.88"/>
  </cols>
  <sheetData>
    <row r="1" ht="14.25" customHeight="1">
      <c r="A1" s="98" t="s">
        <v>189</v>
      </c>
      <c r="B1" s="98" t="s">
        <v>190</v>
      </c>
      <c r="C1" s="98" t="s">
        <v>191</v>
      </c>
      <c r="D1" s="98" t="s">
        <v>192</v>
      </c>
      <c r="E1" s="98" t="s">
        <v>193</v>
      </c>
      <c r="F1" s="99" t="s">
        <v>194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ht="14.25" customHeight="1">
      <c r="A2" s="100" t="s">
        <v>195</v>
      </c>
      <c r="B2" s="100" t="s">
        <v>196</v>
      </c>
      <c r="C2" s="100">
        <v>900.0</v>
      </c>
      <c r="D2" s="101">
        <v>460.0</v>
      </c>
      <c r="E2" s="102">
        <f t="shared" ref="E2:E51" si="1">IFERROR(D2/1000/3600/C2/277.78*10^9,"")</f>
        <v>0.5111070223</v>
      </c>
      <c r="F2" s="100" t="s">
        <v>197</v>
      </c>
      <c r="G2" s="100" t="s">
        <v>198</v>
      </c>
      <c r="H2" s="100" t="s">
        <v>199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ht="14.25" customHeight="1">
      <c r="A3" s="100" t="s">
        <v>200</v>
      </c>
      <c r="B3" s="100" t="s">
        <v>201</v>
      </c>
      <c r="C3" s="100">
        <v>336.0</v>
      </c>
      <c r="D3" s="101">
        <v>75.0</v>
      </c>
      <c r="E3" s="102">
        <f t="shared" si="1"/>
        <v>0.2232125</v>
      </c>
      <c r="F3" s="100" t="s">
        <v>202</v>
      </c>
      <c r="G3" s="100" t="s">
        <v>203</v>
      </c>
      <c r="H3" s="100" t="s">
        <v>204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</row>
    <row r="4" ht="14.25" customHeight="1">
      <c r="A4" s="100" t="s">
        <v>205</v>
      </c>
      <c r="B4" s="100" t="s">
        <v>206</v>
      </c>
      <c r="C4" s="100">
        <v>313.0</v>
      </c>
      <c r="D4" s="101" t="s">
        <v>10</v>
      </c>
      <c r="E4" s="102" t="str">
        <f t="shared" si="1"/>
        <v/>
      </c>
      <c r="F4" s="100" t="s">
        <v>207</v>
      </c>
      <c r="G4" s="100" t="s">
        <v>198</v>
      </c>
      <c r="H4" s="100" t="s">
        <v>208</v>
      </c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5" ht="14.25" customHeight="1">
      <c r="A5" s="100" t="s">
        <v>209</v>
      </c>
      <c r="B5" s="100" t="s">
        <v>206</v>
      </c>
      <c r="C5" s="100">
        <v>343.0</v>
      </c>
      <c r="D5" s="101">
        <v>75.0</v>
      </c>
      <c r="E5" s="102">
        <f t="shared" si="1"/>
        <v>0.2186571429</v>
      </c>
      <c r="F5" s="100" t="s">
        <v>210</v>
      </c>
      <c r="G5" s="100" t="s">
        <v>198</v>
      </c>
      <c r="H5" s="100" t="s">
        <v>211</v>
      </c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</row>
    <row r="6" ht="14.25" customHeight="1">
      <c r="A6" s="100" t="s">
        <v>212</v>
      </c>
      <c r="B6" s="100" t="s">
        <v>213</v>
      </c>
      <c r="C6" s="100">
        <v>464.0</v>
      </c>
      <c r="D6" s="101" t="s">
        <v>10</v>
      </c>
      <c r="E6" s="102" t="str">
        <f t="shared" si="1"/>
        <v/>
      </c>
      <c r="F6" s="100" t="s">
        <v>214</v>
      </c>
      <c r="G6" s="100" t="s">
        <v>198</v>
      </c>
      <c r="H6" s="100" t="s">
        <v>199</v>
      </c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</row>
    <row r="7" ht="14.25" customHeight="1">
      <c r="A7" s="100" t="s">
        <v>215</v>
      </c>
      <c r="B7" s="100" t="s">
        <v>216</v>
      </c>
      <c r="C7" s="100">
        <v>495.0</v>
      </c>
      <c r="D7" s="101">
        <v>86.0</v>
      </c>
      <c r="E7" s="102">
        <f t="shared" si="1"/>
        <v>0.1737359838</v>
      </c>
      <c r="F7" s="100" t="s">
        <v>217</v>
      </c>
      <c r="G7" s="100" t="s">
        <v>198</v>
      </c>
      <c r="H7" s="100" t="s">
        <v>208</v>
      </c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</row>
    <row r="8" ht="14.25" customHeight="1">
      <c r="A8" s="100" t="s">
        <v>218</v>
      </c>
      <c r="B8" s="100" t="s">
        <v>216</v>
      </c>
      <c r="C8" s="100">
        <v>850.0</v>
      </c>
      <c r="D8" s="101">
        <v>180.0</v>
      </c>
      <c r="E8" s="102">
        <f t="shared" si="1"/>
        <v>0.2117630118</v>
      </c>
      <c r="F8" s="100" t="s">
        <v>219</v>
      </c>
      <c r="G8" s="100" t="s">
        <v>198</v>
      </c>
      <c r="H8" s="100" t="s">
        <v>204</v>
      </c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ht="14.25" customHeight="1">
      <c r="A9" s="100" t="s">
        <v>220</v>
      </c>
      <c r="B9" s="100" t="s">
        <v>216</v>
      </c>
      <c r="C9" s="100">
        <v>750.0</v>
      </c>
      <c r="D9" s="101" t="s">
        <v>10</v>
      </c>
      <c r="E9" s="102" t="str">
        <f t="shared" si="1"/>
        <v/>
      </c>
      <c r="F9" s="100" t="s">
        <v>219</v>
      </c>
      <c r="G9" s="100" t="s">
        <v>203</v>
      </c>
      <c r="H9" s="100" t="s">
        <v>204</v>
      </c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</row>
    <row r="10" ht="14.25" customHeight="1">
      <c r="A10" s="100" t="s">
        <v>221</v>
      </c>
      <c r="B10" s="100" t="s">
        <v>222</v>
      </c>
      <c r="C10" s="100">
        <v>980.0</v>
      </c>
      <c r="D10" s="101" t="s">
        <v>10</v>
      </c>
      <c r="E10" s="102" t="str">
        <f t="shared" si="1"/>
        <v/>
      </c>
      <c r="F10" s="100" t="s">
        <v>223</v>
      </c>
      <c r="G10" s="100" t="s">
        <v>198</v>
      </c>
      <c r="H10" s="100" t="s">
        <v>199</v>
      </c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ht="14.25" customHeight="1">
      <c r="A11" s="100" t="s">
        <v>224</v>
      </c>
      <c r="B11" s="100" t="s">
        <v>222</v>
      </c>
      <c r="C11" s="100">
        <v>940.0</v>
      </c>
      <c r="D11" s="101">
        <v>130.0</v>
      </c>
      <c r="E11" s="102">
        <f t="shared" si="1"/>
        <v>0.138296766</v>
      </c>
      <c r="F11" s="100" t="s">
        <v>225</v>
      </c>
      <c r="G11" s="100" t="s">
        <v>198</v>
      </c>
      <c r="H11" s="100" t="s">
        <v>226</v>
      </c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</row>
    <row r="12" ht="14.25" customHeight="1">
      <c r="A12" s="100" t="s">
        <v>227</v>
      </c>
      <c r="B12" s="100" t="s">
        <v>222</v>
      </c>
      <c r="C12" s="100">
        <v>900.0</v>
      </c>
      <c r="D12" s="101" t="s">
        <v>10</v>
      </c>
      <c r="E12" s="102" t="str">
        <f t="shared" si="1"/>
        <v/>
      </c>
      <c r="F12" s="100" t="s">
        <v>228</v>
      </c>
      <c r="G12" s="100" t="s">
        <v>203</v>
      </c>
      <c r="H12" s="100" t="s">
        <v>229</v>
      </c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ht="14.25" customHeight="1">
      <c r="A13" s="100" t="s">
        <v>227</v>
      </c>
      <c r="B13" s="100" t="s">
        <v>222</v>
      </c>
      <c r="C13" s="100">
        <v>819.0</v>
      </c>
      <c r="D13" s="101" t="s">
        <v>10</v>
      </c>
      <c r="E13" s="102" t="str">
        <f t="shared" si="1"/>
        <v/>
      </c>
      <c r="F13" s="100" t="s">
        <v>230</v>
      </c>
      <c r="G13" s="100" t="s">
        <v>198</v>
      </c>
      <c r="H13" s="100" t="s">
        <v>199</v>
      </c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</row>
    <row r="14" ht="14.25" customHeight="1">
      <c r="A14" s="100" t="s">
        <v>231</v>
      </c>
      <c r="B14" s="100" t="s">
        <v>206</v>
      </c>
      <c r="C14" s="100">
        <v>8150.0</v>
      </c>
      <c r="D14" s="101">
        <v>80.0</v>
      </c>
      <c r="E14" s="102">
        <f t="shared" si="1"/>
        <v>0.009815872393</v>
      </c>
      <c r="F14" s="100" t="s">
        <v>232</v>
      </c>
      <c r="G14" s="100" t="s">
        <v>198</v>
      </c>
      <c r="H14" s="100" t="s">
        <v>204</v>
      </c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ht="14.25" customHeight="1">
      <c r="A15" s="100" t="s">
        <v>233</v>
      </c>
      <c r="B15" s="100" t="s">
        <v>201</v>
      </c>
      <c r="C15" s="100">
        <v>3980.0</v>
      </c>
      <c r="D15" s="101" t="s">
        <v>10</v>
      </c>
      <c r="E15" s="102" t="str">
        <f t="shared" si="1"/>
        <v/>
      </c>
      <c r="F15" s="100" t="s">
        <v>234</v>
      </c>
      <c r="G15" s="100" t="s">
        <v>235</v>
      </c>
      <c r="H15" s="100" t="s">
        <v>208</v>
      </c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</row>
    <row r="16" ht="14.25" customHeight="1">
      <c r="A16" s="100" t="s">
        <v>236</v>
      </c>
      <c r="B16" s="100" t="s">
        <v>206</v>
      </c>
      <c r="C16" s="100">
        <v>3750.0</v>
      </c>
      <c r="D16" s="101">
        <v>565.0</v>
      </c>
      <c r="E16" s="102">
        <f t="shared" si="1"/>
        <v>0.1506654613</v>
      </c>
      <c r="F16" s="100" t="s">
        <v>237</v>
      </c>
      <c r="G16" s="100" t="s">
        <v>238</v>
      </c>
      <c r="H16" s="100" t="s">
        <v>208</v>
      </c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ht="14.25" customHeight="1">
      <c r="A17" s="100" t="s">
        <v>239</v>
      </c>
      <c r="B17" s="100" t="s">
        <v>240</v>
      </c>
      <c r="C17" s="100">
        <v>7000.0</v>
      </c>
      <c r="D17" s="101">
        <v>140.0</v>
      </c>
      <c r="E17" s="102">
        <f t="shared" si="1"/>
        <v>0.01999984</v>
      </c>
      <c r="F17" s="100" t="s">
        <v>241</v>
      </c>
      <c r="G17" s="100" t="s">
        <v>198</v>
      </c>
      <c r="H17" s="100" t="s">
        <v>199</v>
      </c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</row>
    <row r="18" ht="14.25" customHeight="1">
      <c r="A18" s="100" t="s">
        <v>242</v>
      </c>
      <c r="B18" s="100" t="s">
        <v>201</v>
      </c>
      <c r="C18" s="100">
        <v>6600.0</v>
      </c>
      <c r="D18" s="101">
        <v>1300.0</v>
      </c>
      <c r="E18" s="102">
        <f t="shared" si="1"/>
        <v>0.1969681212</v>
      </c>
      <c r="F18" s="100" t="s">
        <v>243</v>
      </c>
      <c r="G18" s="100" t="s">
        <v>238</v>
      </c>
      <c r="H18" s="100" t="s">
        <v>199</v>
      </c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ht="14.25" customHeight="1">
      <c r="A19" s="100" t="s">
        <v>244</v>
      </c>
      <c r="B19" s="100" t="s">
        <v>206</v>
      </c>
      <c r="C19" s="100">
        <v>9100.0</v>
      </c>
      <c r="D19" s="101">
        <v>150.0</v>
      </c>
      <c r="E19" s="102">
        <f t="shared" si="1"/>
        <v>0.01648338462</v>
      </c>
      <c r="F19" s="100" t="s">
        <v>234</v>
      </c>
      <c r="G19" s="100" t="s">
        <v>245</v>
      </c>
      <c r="H19" s="100" t="s">
        <v>208</v>
      </c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</row>
    <row r="20" ht="14.25" customHeight="1">
      <c r="A20" s="100" t="s">
        <v>246</v>
      </c>
      <c r="B20" s="100" t="s">
        <v>216</v>
      </c>
      <c r="C20" s="100">
        <v>10100.0</v>
      </c>
      <c r="D20" s="101" t="s">
        <v>10</v>
      </c>
      <c r="E20" s="102" t="str">
        <f t="shared" si="1"/>
        <v/>
      </c>
      <c r="F20" s="100" t="s">
        <v>247</v>
      </c>
      <c r="G20" s="100" t="s">
        <v>198</v>
      </c>
      <c r="H20" s="100" t="s">
        <v>204</v>
      </c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ht="14.25" customHeight="1">
      <c r="A21" s="100" t="s">
        <v>248</v>
      </c>
      <c r="B21" s="100" t="s">
        <v>201</v>
      </c>
      <c r="C21" s="100">
        <v>5660.0</v>
      </c>
      <c r="D21" s="101">
        <v>570.0</v>
      </c>
      <c r="E21" s="102">
        <f t="shared" si="1"/>
        <v>0.1007059081</v>
      </c>
      <c r="F21" s="100" t="s">
        <v>249</v>
      </c>
      <c r="G21" s="100" t="s">
        <v>198</v>
      </c>
      <c r="H21" s="100" t="s">
        <v>204</v>
      </c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</row>
    <row r="22" ht="14.25" customHeight="1">
      <c r="A22" s="100" t="s">
        <v>250</v>
      </c>
      <c r="B22" s="100" t="s">
        <v>216</v>
      </c>
      <c r="C22" s="100">
        <v>9800.0</v>
      </c>
      <c r="D22" s="101">
        <v>1750.0</v>
      </c>
      <c r="E22" s="102">
        <f t="shared" si="1"/>
        <v>0.17857</v>
      </c>
      <c r="F22" s="100" t="s">
        <v>251</v>
      </c>
      <c r="G22" s="100" t="s">
        <v>252</v>
      </c>
      <c r="H22" s="100" t="s">
        <v>253</v>
      </c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ht="14.25" customHeight="1">
      <c r="A23" s="100" t="s">
        <v>254</v>
      </c>
      <c r="B23" s="100" t="s">
        <v>216</v>
      </c>
      <c r="C23" s="100">
        <v>10300.0</v>
      </c>
      <c r="D23" s="101">
        <v>1850.0</v>
      </c>
      <c r="E23" s="102">
        <f t="shared" si="1"/>
        <v>0.1796102136</v>
      </c>
      <c r="F23" s="100" t="s">
        <v>214</v>
      </c>
      <c r="G23" s="100" t="s">
        <v>198</v>
      </c>
      <c r="H23" s="100" t="s">
        <v>199</v>
      </c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</row>
    <row r="24" ht="14.25" customHeight="1">
      <c r="A24" s="100" t="s">
        <v>255</v>
      </c>
      <c r="B24" s="100" t="s">
        <v>201</v>
      </c>
      <c r="C24" s="100">
        <v>5200.0</v>
      </c>
      <c r="D24" s="101">
        <v>800.0</v>
      </c>
      <c r="E24" s="102">
        <f t="shared" si="1"/>
        <v>0.1538449231</v>
      </c>
      <c r="F24" s="100" t="s">
        <v>256</v>
      </c>
      <c r="G24" s="100" t="s">
        <v>257</v>
      </c>
      <c r="H24" s="100" t="s">
        <v>204</v>
      </c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ht="14.25" customHeight="1">
      <c r="A25" s="100" t="s">
        <v>258</v>
      </c>
      <c r="B25" s="100" t="s">
        <v>206</v>
      </c>
      <c r="C25" s="100">
        <v>11700.0</v>
      </c>
      <c r="D25" s="101">
        <v>1400.0</v>
      </c>
      <c r="E25" s="102">
        <f t="shared" si="1"/>
        <v>0.1196571624</v>
      </c>
      <c r="F25" s="100" t="s">
        <v>259</v>
      </c>
      <c r="G25" s="100" t="s">
        <v>257</v>
      </c>
      <c r="H25" s="100" t="s">
        <v>199</v>
      </c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</row>
    <row r="26" ht="14.25" customHeight="1">
      <c r="A26" s="100" t="s">
        <v>260</v>
      </c>
      <c r="B26" s="100" t="s">
        <v>216</v>
      </c>
      <c r="C26" s="100">
        <v>702.0</v>
      </c>
      <c r="D26" s="101" t="s">
        <v>10</v>
      </c>
      <c r="E26" s="102" t="str">
        <f t="shared" si="1"/>
        <v/>
      </c>
      <c r="F26" s="100" t="s">
        <v>234</v>
      </c>
      <c r="G26" s="100" t="s">
        <v>198</v>
      </c>
      <c r="H26" s="100" t="s">
        <v>208</v>
      </c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ht="14.25" customHeight="1">
      <c r="A27" s="100" t="s">
        <v>261</v>
      </c>
      <c r="B27" s="100" t="s">
        <v>206</v>
      </c>
      <c r="C27" s="100">
        <v>658.0</v>
      </c>
      <c r="D27" s="101">
        <v>168.0</v>
      </c>
      <c r="E27" s="102">
        <f t="shared" si="1"/>
        <v>0.2553171064</v>
      </c>
      <c r="F27" s="100" t="s">
        <v>262</v>
      </c>
      <c r="G27" s="100" t="s">
        <v>238</v>
      </c>
      <c r="H27" s="100" t="s">
        <v>199</v>
      </c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 ht="14.25" customHeight="1">
      <c r="A28" s="100" t="s">
        <v>263</v>
      </c>
      <c r="B28" s="100" t="s">
        <v>264</v>
      </c>
      <c r="C28" s="100">
        <v>161.0</v>
      </c>
      <c r="D28" s="101" t="s">
        <v>10</v>
      </c>
      <c r="E28" s="102" t="str">
        <f t="shared" si="1"/>
        <v/>
      </c>
      <c r="F28" s="100" t="s">
        <v>210</v>
      </c>
      <c r="G28" s="100" t="s">
        <v>245</v>
      </c>
      <c r="H28" s="100" t="s">
        <v>208</v>
      </c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ht="14.25" customHeight="1">
      <c r="A29" s="100" t="s">
        <v>265</v>
      </c>
      <c r="B29" s="100" t="s">
        <v>266</v>
      </c>
      <c r="C29" s="100">
        <v>7400.0</v>
      </c>
      <c r="D29" s="101">
        <v>950.0</v>
      </c>
      <c r="E29" s="102">
        <f t="shared" si="1"/>
        <v>0.1283773514</v>
      </c>
      <c r="F29" s="100" t="s">
        <v>267</v>
      </c>
      <c r="G29" s="100" t="s">
        <v>198</v>
      </c>
      <c r="H29" s="100" t="s">
        <v>204</v>
      </c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</row>
    <row r="30" ht="14.25" customHeight="1">
      <c r="A30" s="100" t="s">
        <v>268</v>
      </c>
      <c r="B30" s="100" t="s">
        <v>206</v>
      </c>
      <c r="C30" s="100">
        <v>1005.0</v>
      </c>
      <c r="D30" s="101">
        <v>95.0</v>
      </c>
      <c r="E30" s="102">
        <f t="shared" si="1"/>
        <v>0.09452660697</v>
      </c>
      <c r="F30" s="100" t="s">
        <v>269</v>
      </c>
      <c r="G30" s="100" t="s">
        <v>198</v>
      </c>
      <c r="H30" s="100" t="s">
        <v>199</v>
      </c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ht="14.25" customHeight="1">
      <c r="A31" s="100" t="s">
        <v>270</v>
      </c>
      <c r="B31" s="100" t="s">
        <v>216</v>
      </c>
      <c r="C31" s="100">
        <v>3200.0</v>
      </c>
      <c r="D31" s="101">
        <v>755.0</v>
      </c>
      <c r="E31" s="102">
        <f t="shared" si="1"/>
        <v>0.2359356125</v>
      </c>
      <c r="F31" s="100" t="s">
        <v>271</v>
      </c>
      <c r="G31" s="100" t="s">
        <v>198</v>
      </c>
      <c r="H31" s="100" t="s">
        <v>253</v>
      </c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 ht="14.25" customHeight="1">
      <c r="A32" s="100" t="s">
        <v>272</v>
      </c>
      <c r="B32" s="100" t="s">
        <v>266</v>
      </c>
      <c r="C32" s="100">
        <v>1900.0</v>
      </c>
      <c r="D32" s="101">
        <v>165.0</v>
      </c>
      <c r="E32" s="102">
        <f t="shared" si="1"/>
        <v>0.08684141053</v>
      </c>
      <c r="F32" s="100" t="s">
        <v>273</v>
      </c>
      <c r="G32" s="100" t="s">
        <v>198</v>
      </c>
      <c r="H32" s="100" t="s">
        <v>253</v>
      </c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ht="14.25" customHeight="1">
      <c r="A33" s="100" t="s">
        <v>274</v>
      </c>
      <c r="B33" s="100" t="s">
        <v>206</v>
      </c>
      <c r="C33" s="100">
        <v>301.0</v>
      </c>
      <c r="D33" s="101">
        <v>60.0</v>
      </c>
      <c r="E33" s="102">
        <f t="shared" si="1"/>
        <v>0.1993339535</v>
      </c>
      <c r="F33" s="100" t="s">
        <v>262</v>
      </c>
      <c r="G33" s="100" t="s">
        <v>238</v>
      </c>
      <c r="H33" s="100" t="s">
        <v>199</v>
      </c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 ht="14.25" customHeight="1">
      <c r="A34" s="100" t="s">
        <v>275</v>
      </c>
      <c r="B34" s="100" t="s">
        <v>216</v>
      </c>
      <c r="C34" s="100">
        <v>831.0</v>
      </c>
      <c r="D34" s="101" t="s">
        <v>10</v>
      </c>
      <c r="E34" s="102" t="str">
        <f t="shared" si="1"/>
        <v/>
      </c>
      <c r="F34" s="100" t="s">
        <v>276</v>
      </c>
      <c r="G34" s="100" t="s">
        <v>198</v>
      </c>
      <c r="H34" s="100" t="s">
        <v>199</v>
      </c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ht="14.25" customHeight="1">
      <c r="A35" s="100" t="s">
        <v>277</v>
      </c>
      <c r="B35" s="100" t="s">
        <v>216</v>
      </c>
      <c r="C35" s="100">
        <v>2024.0</v>
      </c>
      <c r="D35" s="101">
        <v>200.0</v>
      </c>
      <c r="E35" s="102">
        <f t="shared" si="1"/>
        <v>0.09881343874</v>
      </c>
      <c r="F35" s="100" t="s">
        <v>278</v>
      </c>
      <c r="G35" s="100" t="s">
        <v>198</v>
      </c>
      <c r="H35" s="100" t="s">
        <v>204</v>
      </c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 ht="14.25" customHeight="1">
      <c r="A36" s="100" t="s">
        <v>279</v>
      </c>
      <c r="B36" s="100" t="s">
        <v>201</v>
      </c>
      <c r="C36" s="100">
        <v>430.0</v>
      </c>
      <c r="D36" s="101" t="s">
        <v>10</v>
      </c>
      <c r="E36" s="102" t="str">
        <f t="shared" si="1"/>
        <v/>
      </c>
      <c r="F36" s="100" t="s">
        <v>214</v>
      </c>
      <c r="G36" s="100" t="s">
        <v>198</v>
      </c>
      <c r="H36" s="100" t="s">
        <v>199</v>
      </c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ht="14.25" customHeight="1">
      <c r="A37" s="100" t="s">
        <v>280</v>
      </c>
      <c r="B37" s="100" t="s">
        <v>216</v>
      </c>
      <c r="C37" s="100">
        <v>800.0</v>
      </c>
      <c r="D37" s="101">
        <v>185.0</v>
      </c>
      <c r="E37" s="102">
        <f t="shared" si="1"/>
        <v>0.23124815</v>
      </c>
      <c r="F37" s="100" t="s">
        <v>281</v>
      </c>
      <c r="G37" s="100" t="s">
        <v>198</v>
      </c>
      <c r="H37" s="100" t="s">
        <v>204</v>
      </c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  <row r="38" ht="14.25" customHeight="1">
      <c r="A38" s="100" t="s">
        <v>282</v>
      </c>
      <c r="B38" s="100" t="s">
        <v>266</v>
      </c>
      <c r="C38" s="100">
        <v>4092.0</v>
      </c>
      <c r="D38" s="101">
        <v>360.0</v>
      </c>
      <c r="E38" s="102">
        <f t="shared" si="1"/>
        <v>0.08797583578</v>
      </c>
      <c r="F38" s="100" t="s">
        <v>283</v>
      </c>
      <c r="G38" s="100" t="s">
        <v>198</v>
      </c>
      <c r="H38" s="100" t="s">
        <v>204</v>
      </c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ht="14.25" customHeight="1">
      <c r="A39" s="100" t="s">
        <v>284</v>
      </c>
      <c r="B39" s="100" t="s">
        <v>285</v>
      </c>
      <c r="C39" s="100">
        <v>3900.0</v>
      </c>
      <c r="D39" s="101">
        <v>600.0</v>
      </c>
      <c r="E39" s="102">
        <f t="shared" si="1"/>
        <v>0.1538449231</v>
      </c>
      <c r="F39" s="100" t="s">
        <v>286</v>
      </c>
      <c r="G39" s="100" t="s">
        <v>198</v>
      </c>
      <c r="H39" s="100" t="s">
        <v>199</v>
      </c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</row>
    <row r="40" ht="14.25" customHeight="1">
      <c r="A40" s="100" t="s">
        <v>287</v>
      </c>
      <c r="B40" s="100" t="s">
        <v>222</v>
      </c>
      <c r="C40" s="100">
        <v>3150.0</v>
      </c>
      <c r="D40" s="101">
        <v>129.0</v>
      </c>
      <c r="E40" s="102">
        <f t="shared" si="1"/>
        <v>0.04095205334</v>
      </c>
      <c r="F40" s="100" t="s">
        <v>288</v>
      </c>
      <c r="G40" s="100" t="s">
        <v>198</v>
      </c>
      <c r="H40" s="100" t="s">
        <v>226</v>
      </c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ht="14.25" customHeight="1">
      <c r="A41" s="100" t="s">
        <v>289</v>
      </c>
      <c r="B41" s="100" t="s">
        <v>216</v>
      </c>
      <c r="C41" s="100">
        <v>1235.0</v>
      </c>
      <c r="D41" s="101">
        <v>220.0</v>
      </c>
      <c r="E41" s="102">
        <f t="shared" si="1"/>
        <v>0.1781362267</v>
      </c>
      <c r="F41" s="100" t="s">
        <v>290</v>
      </c>
      <c r="G41" s="100" t="s">
        <v>198</v>
      </c>
      <c r="H41" s="100" t="s">
        <v>291</v>
      </c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</row>
    <row r="42" ht="14.25" customHeight="1">
      <c r="A42" s="100" t="s">
        <v>292</v>
      </c>
      <c r="B42" s="100" t="s">
        <v>213</v>
      </c>
      <c r="C42" s="100">
        <v>1090.0</v>
      </c>
      <c r="D42" s="101">
        <v>120.0</v>
      </c>
      <c r="E42" s="102">
        <f t="shared" si="1"/>
        <v>0.1100908624</v>
      </c>
      <c r="F42" s="100" t="s">
        <v>293</v>
      </c>
      <c r="G42" s="100" t="s">
        <v>198</v>
      </c>
      <c r="H42" s="100" t="s">
        <v>253</v>
      </c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ht="14.25" customHeight="1">
      <c r="A43" s="100" t="s">
        <v>294</v>
      </c>
      <c r="B43" s="100" t="s">
        <v>213</v>
      </c>
      <c r="C43" s="100">
        <v>870.0</v>
      </c>
      <c r="D43" s="101">
        <v>400.0</v>
      </c>
      <c r="E43" s="102">
        <f t="shared" si="1"/>
        <v>0.4597664368</v>
      </c>
      <c r="F43" s="100" t="s">
        <v>295</v>
      </c>
      <c r="G43" s="100" t="s">
        <v>198</v>
      </c>
      <c r="H43" s="100" t="s">
        <v>296</v>
      </c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</row>
    <row r="44" ht="14.25" customHeight="1">
      <c r="A44" s="100" t="s">
        <v>297</v>
      </c>
      <c r="B44" s="100" t="s">
        <v>240</v>
      </c>
      <c r="C44" s="100">
        <v>1440.0</v>
      </c>
      <c r="D44" s="101">
        <v>85.0</v>
      </c>
      <c r="E44" s="102">
        <f t="shared" si="1"/>
        <v>0.05902730556</v>
      </c>
      <c r="F44" s="100" t="s">
        <v>298</v>
      </c>
      <c r="G44" s="100" t="s">
        <v>198</v>
      </c>
      <c r="H44" s="100" t="s">
        <v>229</v>
      </c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ht="14.25" customHeight="1">
      <c r="A45" s="100" t="s">
        <v>299</v>
      </c>
      <c r="B45" s="100" t="s">
        <v>266</v>
      </c>
      <c r="C45" s="100">
        <v>3980.0</v>
      </c>
      <c r="D45" s="101">
        <v>375.0</v>
      </c>
      <c r="E45" s="102">
        <f t="shared" si="1"/>
        <v>0.09422035176</v>
      </c>
      <c r="F45" s="100" t="s">
        <v>300</v>
      </c>
      <c r="G45" s="100" t="s">
        <v>198</v>
      </c>
      <c r="H45" s="100" t="s">
        <v>204</v>
      </c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</row>
    <row r="46" ht="14.25" customHeight="1">
      <c r="A46" s="100" t="s">
        <v>301</v>
      </c>
      <c r="B46" s="100" t="s">
        <v>240</v>
      </c>
      <c r="C46" s="100">
        <v>1400.0</v>
      </c>
      <c r="D46" s="101" t="s">
        <v>10</v>
      </c>
      <c r="E46" s="102" t="str">
        <f t="shared" si="1"/>
        <v/>
      </c>
      <c r="F46" s="100" t="s">
        <v>262</v>
      </c>
      <c r="G46" s="100" t="s">
        <v>238</v>
      </c>
      <c r="H46" s="100" t="s">
        <v>226</v>
      </c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ht="14.25" customHeight="1">
      <c r="A47" s="100" t="s">
        <v>302</v>
      </c>
      <c r="B47" s="100" t="s">
        <v>216</v>
      </c>
      <c r="C47" s="100">
        <v>1765.0</v>
      </c>
      <c r="D47" s="101">
        <v>95.0</v>
      </c>
      <c r="E47" s="102">
        <f t="shared" si="1"/>
        <v>0.05382393201</v>
      </c>
      <c r="F47" s="100" t="s">
        <v>303</v>
      </c>
      <c r="G47" s="100" t="s">
        <v>198</v>
      </c>
      <c r="H47" s="100" t="s">
        <v>226</v>
      </c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</row>
    <row r="48" ht="14.25" customHeight="1">
      <c r="A48" s="100" t="s">
        <v>304</v>
      </c>
      <c r="B48" s="100" t="s">
        <v>266</v>
      </c>
      <c r="C48" s="100">
        <v>3980.0</v>
      </c>
      <c r="D48" s="101">
        <v>320.0</v>
      </c>
      <c r="E48" s="102">
        <f t="shared" si="1"/>
        <v>0.08040136684</v>
      </c>
      <c r="F48" s="100" t="s">
        <v>298</v>
      </c>
      <c r="G48" s="100" t="s">
        <v>198</v>
      </c>
      <c r="H48" s="100" t="s">
        <v>229</v>
      </c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ht="14.25" customHeight="1">
      <c r="A49" s="100" t="s">
        <v>305</v>
      </c>
      <c r="B49" s="100" t="s">
        <v>266</v>
      </c>
      <c r="C49" s="100">
        <v>11750.0</v>
      </c>
      <c r="D49" s="101">
        <v>1070.0</v>
      </c>
      <c r="E49" s="102">
        <f t="shared" si="1"/>
        <v>0.09106310128</v>
      </c>
      <c r="F49" s="100" t="s">
        <v>306</v>
      </c>
      <c r="G49" s="100" t="s">
        <v>198</v>
      </c>
      <c r="H49" s="100" t="s">
        <v>204</v>
      </c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</row>
    <row r="50" ht="14.25" customHeight="1">
      <c r="A50" s="100" t="s">
        <v>307</v>
      </c>
      <c r="B50" s="100" t="s">
        <v>266</v>
      </c>
      <c r="C50" s="100">
        <v>3700.0</v>
      </c>
      <c r="D50" s="101">
        <v>270.0</v>
      </c>
      <c r="E50" s="102">
        <f t="shared" si="1"/>
        <v>0.07297238919</v>
      </c>
      <c r="F50" s="100" t="s">
        <v>298</v>
      </c>
      <c r="G50" s="100" t="s">
        <v>198</v>
      </c>
      <c r="H50" s="100" t="s">
        <v>229</v>
      </c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ht="14.25" customHeight="1">
      <c r="A51" s="100" t="s">
        <v>308</v>
      </c>
      <c r="B51" s="100" t="s">
        <v>216</v>
      </c>
      <c r="C51" s="100">
        <v>2835.0</v>
      </c>
      <c r="D51" s="101">
        <v>620.0</v>
      </c>
      <c r="E51" s="102">
        <f t="shared" si="1"/>
        <v>0.2186931358</v>
      </c>
      <c r="F51" s="100" t="s">
        <v>309</v>
      </c>
      <c r="G51" s="100" t="s">
        <v>198</v>
      </c>
      <c r="H51" s="100" t="s">
        <v>253</v>
      </c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</row>
    <row r="52" ht="14.25" customHeight="1">
      <c r="A52" s="98"/>
      <c r="B52" s="98"/>
      <c r="C52" s="98" t="s">
        <v>310</v>
      </c>
      <c r="D52" s="103"/>
      <c r="E52" s="104">
        <f>MEDIAN(E2:E51)</f>
        <v>0.138296766</v>
      </c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ht="14.25" customHeight="1">
      <c r="A53" s="98"/>
      <c r="B53" s="98"/>
      <c r="C53" s="98" t="s">
        <v>311</v>
      </c>
      <c r="D53" s="103"/>
      <c r="E53" s="104">
        <f>AVERAGE(E2:E51)</f>
        <v>0.1522825639</v>
      </c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</row>
    <row r="54" ht="14.25" customHeight="1">
      <c r="A54" s="98"/>
      <c r="B54" s="98"/>
      <c r="C54" s="104" t="s">
        <v>312</v>
      </c>
      <c r="D54" s="98"/>
      <c r="E54" s="104">
        <f>STDEV.P(E2:E51)</f>
        <v>0.103689092</v>
      </c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ht="14.25" customHeight="1">
      <c r="A55" s="98"/>
      <c r="B55" s="98"/>
      <c r="C55" s="104" t="s">
        <v>313</v>
      </c>
      <c r="D55" s="98"/>
      <c r="E55" s="104">
        <f>MIN(E2:E51)</f>
        <v>0.009815872393</v>
      </c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</row>
    <row r="56" ht="14.25" customHeight="1">
      <c r="A56" s="98"/>
      <c r="B56" s="98"/>
      <c r="C56" s="98" t="s">
        <v>314</v>
      </c>
      <c r="D56" s="98"/>
      <c r="E56" s="104">
        <f>MAX(E2:E51)</f>
        <v>0.5111070223</v>
      </c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ht="14.25" customHeight="1">
      <c r="A57" s="98"/>
      <c r="B57" s="98"/>
      <c r="C57" s="98" t="s">
        <v>315</v>
      </c>
      <c r="D57" s="98"/>
      <c r="E57" s="104">
        <f>QUARTILE.EXC(E2:E51,1)</f>
        <v>0.08740862316</v>
      </c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</row>
    <row r="58" ht="14.25" customHeight="1">
      <c r="A58" s="98"/>
      <c r="B58" s="98"/>
      <c r="C58" s="98" t="s">
        <v>316</v>
      </c>
      <c r="D58" s="98"/>
      <c r="E58" s="104">
        <f>QUARTILE.EXC(E2:E51,3)</f>
        <v>0.2055484826</v>
      </c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ht="14.25" customHeight="1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</row>
    <row r="60" ht="14.25" customHeight="1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 ht="14.25" customHeight="1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</row>
    <row r="62" ht="14.25" customHeight="1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 ht="14.25" customHeight="1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</row>
    <row r="64" ht="14.25" customHeight="1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ht="14.25" customHeight="1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</row>
    <row r="66" ht="14.25" customHeight="1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 ht="14.25" customHeight="1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</row>
    <row r="68" ht="14.25" customHeight="1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 ht="14.25" customHeight="1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</row>
    <row r="70" ht="14.25" customHeight="1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ht="14.25" customHeight="1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</row>
    <row r="72" ht="14.25" customHeight="1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ht="14.25" customHeight="1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</row>
    <row r="74" ht="14.25" customHeight="1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ht="14.25" customHeight="1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</row>
    <row r="76" ht="14.25" customHeight="1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ht="14.25" customHeight="1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</row>
    <row r="78" ht="14.25" customHeight="1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ht="14.25" customHeight="1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</row>
    <row r="80" ht="14.25" customHeight="1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 ht="14.25" customHeight="1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</row>
    <row r="82" ht="14.25" customHeight="1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ht="14.25" customHeight="1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</row>
    <row r="84" ht="14.25" customHeight="1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ht="14.25" customHeight="1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</row>
    <row r="86" ht="14.25" customHeight="1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 ht="14.25" customHeight="1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</row>
    <row r="88" ht="14.25" customHeight="1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 ht="14.25" customHeight="1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</row>
    <row r="90" ht="14.25" customHeight="1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 ht="14.25" customHeight="1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</row>
    <row r="92" ht="14.25" customHeight="1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ht="14.25" customHeight="1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</row>
    <row r="94" ht="14.25" customHeight="1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 ht="14.25" customHeight="1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</row>
    <row r="96" ht="14.25" customHeight="1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 ht="14.25" customHeight="1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</row>
    <row r="98" ht="14.25" customHeight="1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 ht="14.25" customHeight="1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</row>
    <row r="100" ht="14.25" customHeight="1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 ht="14.25" customHeight="1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</row>
    <row r="102" ht="14.25" customHeight="1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 ht="14.25" customHeight="1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</row>
    <row r="104" ht="14.25" customHeight="1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 ht="14.25" customHeight="1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</row>
    <row r="106" ht="14.25" customHeight="1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ht="14.25" customHeight="1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</row>
    <row r="108" ht="14.25" customHeight="1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 ht="14.25" customHeight="1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</row>
    <row r="110" ht="14.25" customHeight="1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</row>
    <row r="111" ht="14.25" customHeight="1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</row>
    <row r="112" ht="14.25" customHeight="1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</row>
    <row r="113" ht="14.25" customHeight="1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</row>
    <row r="114" ht="14.25" customHeight="1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</row>
    <row r="115" ht="14.25" customHeight="1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</row>
    <row r="116" ht="14.25" customHeight="1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</row>
    <row r="117" ht="14.25" customHeight="1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</row>
    <row r="118" ht="14.25" customHeight="1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</row>
    <row r="119" ht="14.25" customHeight="1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</row>
    <row r="120" ht="14.25" customHeight="1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</row>
    <row r="121" ht="14.25" customHeight="1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</row>
    <row r="122" ht="14.25" customHeight="1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</row>
    <row r="123" ht="14.25" customHeight="1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</row>
    <row r="124" ht="14.25" customHeight="1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</row>
    <row r="125" ht="14.25" customHeight="1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</row>
    <row r="126" ht="14.25" customHeight="1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</row>
    <row r="127" ht="14.25" customHeight="1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</row>
    <row r="128" ht="14.25" customHeight="1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</row>
    <row r="129" ht="14.25" customHeight="1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</row>
    <row r="130" ht="14.25" customHeight="1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</row>
    <row r="131" ht="14.25" customHeight="1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</row>
    <row r="132" ht="14.25" customHeight="1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</row>
    <row r="133" ht="14.25" customHeight="1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</row>
    <row r="134" ht="14.25" customHeight="1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</row>
    <row r="135" ht="14.25" customHeight="1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</row>
    <row r="136" ht="14.25" customHeight="1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</row>
    <row r="137" ht="14.25" customHeight="1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</row>
    <row r="138" ht="14.25" customHeight="1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</row>
    <row r="139" ht="14.25" customHeight="1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</row>
    <row r="140" ht="14.25" customHeight="1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</row>
    <row r="141" ht="14.25" customHeight="1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</row>
    <row r="142" ht="14.25" customHeight="1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</row>
    <row r="143" ht="14.25" customHeight="1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</row>
    <row r="144" ht="14.25" customHeight="1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</row>
    <row r="145" ht="14.25" customHeight="1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</row>
    <row r="146" ht="14.25" customHeight="1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</row>
    <row r="147" ht="14.25" customHeight="1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</row>
    <row r="148" ht="14.25" customHeight="1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</row>
    <row r="149" ht="14.25" customHeight="1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</row>
    <row r="150" ht="14.25" customHeight="1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</row>
    <row r="151" ht="14.25" customHeight="1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</row>
    <row r="152" ht="14.25" customHeight="1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</row>
    <row r="153" ht="14.25" customHeight="1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</row>
    <row r="154" ht="14.25" customHeight="1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</row>
    <row r="155" ht="14.25" customHeight="1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</row>
    <row r="156" ht="14.25" customHeight="1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</row>
    <row r="157" ht="14.25" customHeight="1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</row>
    <row r="158" ht="14.25" customHeight="1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</row>
    <row r="159" ht="14.25" customHeight="1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</row>
    <row r="160" ht="14.25" customHeight="1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</row>
    <row r="161" ht="14.25" customHeight="1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</row>
    <row r="162" ht="14.25" customHeight="1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</row>
    <row r="163" ht="14.25" customHeight="1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</row>
    <row r="164" ht="14.25" customHeight="1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</row>
    <row r="165" ht="14.25" customHeight="1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</row>
    <row r="166" ht="14.25" customHeight="1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</row>
    <row r="167" ht="14.25" customHeight="1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</row>
    <row r="168" ht="14.25" customHeight="1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</row>
    <row r="169" ht="14.25" customHeight="1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</row>
    <row r="170" ht="14.25" customHeight="1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</row>
    <row r="171" ht="14.25" customHeight="1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</row>
    <row r="172" ht="14.25" customHeight="1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</row>
    <row r="173" ht="14.25" customHeight="1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</row>
    <row r="174" ht="14.25" customHeight="1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</row>
    <row r="175" ht="14.25" customHeight="1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</row>
    <row r="176" ht="14.25" customHeight="1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</row>
    <row r="177" ht="14.25" customHeight="1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</row>
    <row r="178" ht="14.25" customHeight="1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</row>
    <row r="179" ht="14.25" customHeight="1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</row>
    <row r="180" ht="14.25" customHeight="1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</row>
    <row r="181" ht="14.25" customHeight="1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</row>
    <row r="182" ht="14.25" customHeight="1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</row>
    <row r="183" ht="14.25" customHeight="1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</row>
    <row r="184" ht="14.25" customHeight="1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</row>
    <row r="185" ht="14.25" customHeight="1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</row>
    <row r="186" ht="14.25" customHeight="1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</row>
    <row r="187" ht="14.25" customHeight="1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</row>
    <row r="188" ht="14.25" customHeight="1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</row>
    <row r="189" ht="14.25" customHeight="1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</row>
    <row r="190" ht="14.25" customHeight="1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</row>
    <row r="191" ht="14.25" customHeight="1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</row>
    <row r="192" ht="14.25" customHeight="1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</row>
    <row r="193" ht="14.25" customHeight="1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</row>
    <row r="194" ht="14.25" customHeight="1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</row>
    <row r="195" ht="14.25" customHeight="1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</row>
    <row r="196" ht="14.25" customHeight="1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</row>
    <row r="197" ht="14.25" customHeight="1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</row>
    <row r="198" ht="14.25" customHeight="1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</row>
    <row r="199" ht="14.25" customHeight="1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</row>
    <row r="200" ht="14.25" customHeight="1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</row>
    <row r="201" ht="14.25" customHeight="1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</row>
    <row r="202" ht="14.25" customHeight="1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</row>
    <row r="203" ht="14.25" customHeight="1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</row>
    <row r="204" ht="14.25" customHeight="1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</row>
    <row r="205" ht="14.25" customHeight="1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</row>
    <row r="206" ht="14.25" customHeight="1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</row>
    <row r="207" ht="14.25" customHeight="1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</row>
    <row r="208" ht="14.25" customHeight="1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</row>
    <row r="209" ht="14.25" customHeight="1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</row>
    <row r="210" ht="14.25" customHeight="1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</row>
    <row r="211" ht="14.25" customHeight="1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</row>
    <row r="212" ht="14.25" customHeight="1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</row>
    <row r="213" ht="14.25" customHeight="1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</row>
    <row r="214" ht="14.25" customHeight="1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</row>
    <row r="215" ht="14.25" customHeight="1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</row>
    <row r="216" ht="14.25" customHeight="1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</row>
    <row r="217" ht="14.25" customHeight="1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</row>
    <row r="218" ht="14.25" customHeight="1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</row>
    <row r="219" ht="14.25" customHeight="1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</row>
    <row r="220" ht="14.25" customHeight="1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</row>
    <row r="221" ht="14.25" customHeight="1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</row>
    <row r="222" ht="14.25" customHeight="1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</row>
    <row r="223" ht="14.25" customHeight="1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</row>
    <row r="224" ht="14.25" customHeight="1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</row>
    <row r="225" ht="14.25" customHeight="1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</row>
    <row r="226" ht="14.25" customHeight="1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</row>
    <row r="227" ht="14.25" customHeight="1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</row>
    <row r="228" ht="14.25" customHeight="1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</row>
    <row r="229" ht="14.25" customHeight="1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</row>
    <row r="230" ht="14.25" customHeight="1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</row>
    <row r="231" ht="14.25" customHeight="1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</row>
    <row r="232" ht="14.25" customHeight="1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</row>
    <row r="233" ht="14.25" customHeight="1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</row>
    <row r="234" ht="14.25" customHeight="1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</row>
    <row r="235" ht="14.25" customHeight="1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</row>
    <row r="236" ht="14.25" customHeight="1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</row>
    <row r="237" ht="14.25" customHeight="1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</row>
    <row r="238" ht="14.25" customHeight="1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</row>
    <row r="239" ht="14.25" customHeight="1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</row>
    <row r="240" ht="14.25" customHeight="1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</row>
    <row r="241" ht="14.25" customHeight="1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</row>
    <row r="242" ht="14.25" customHeight="1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</row>
    <row r="243" ht="14.25" customHeight="1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</row>
    <row r="244" ht="14.25" customHeight="1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</row>
    <row r="245" ht="14.25" customHeight="1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</row>
    <row r="246" ht="14.25" customHeight="1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</row>
    <row r="247" ht="14.25" customHeight="1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</row>
    <row r="248" ht="14.25" customHeight="1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</row>
    <row r="249" ht="14.25" customHeight="1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</row>
    <row r="250" ht="14.25" customHeight="1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</row>
    <row r="251" ht="14.25" customHeight="1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</row>
    <row r="252" ht="14.25" customHeight="1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</row>
    <row r="253" ht="14.25" customHeight="1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</row>
    <row r="254" ht="14.25" customHeight="1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</row>
    <row r="255" ht="14.25" customHeight="1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</row>
    <row r="256" ht="14.25" customHeight="1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</row>
    <row r="257" ht="14.25" customHeight="1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</row>
    <row r="258" ht="14.25" customHeight="1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</row>
    <row r="259" ht="14.25" customHeight="1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</row>
    <row r="260" ht="14.25" customHeight="1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</row>
    <row r="261" ht="14.25" customHeight="1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</row>
    <row r="262" ht="14.25" customHeight="1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</row>
    <row r="263" ht="14.25" customHeight="1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</row>
    <row r="264" ht="14.25" customHeight="1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</row>
    <row r="265" ht="14.25" customHeight="1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</row>
    <row r="266" ht="14.25" customHeight="1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</row>
    <row r="267" ht="14.25" customHeight="1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</row>
    <row r="268" ht="14.25" customHeight="1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</row>
    <row r="269" ht="14.25" customHeight="1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</row>
    <row r="270" ht="14.25" customHeight="1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</row>
    <row r="271" ht="14.25" customHeight="1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</row>
    <row r="272" ht="14.25" customHeight="1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</row>
    <row r="273" ht="14.25" customHeight="1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</row>
    <row r="274" ht="14.25" customHeight="1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</row>
    <row r="275" ht="14.25" customHeight="1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</row>
    <row r="276" ht="14.25" customHeight="1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</row>
    <row r="277" ht="14.25" customHeight="1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</row>
    <row r="278" ht="14.25" customHeight="1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</row>
    <row r="279" ht="14.25" customHeight="1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</row>
    <row r="280" ht="14.25" customHeight="1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</row>
    <row r="281" ht="14.25" customHeight="1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</row>
    <row r="282" ht="14.25" customHeight="1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</row>
    <row r="283" ht="14.25" customHeight="1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</row>
    <row r="284" ht="14.25" customHeight="1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</row>
    <row r="285" ht="14.25" customHeight="1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</row>
    <row r="286" ht="14.25" customHeight="1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</row>
    <row r="287" ht="14.25" customHeight="1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</row>
    <row r="288" ht="14.25" customHeight="1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</row>
    <row r="289" ht="14.25" customHeight="1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</row>
    <row r="290" ht="14.25" customHeight="1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</row>
    <row r="291" ht="14.25" customHeight="1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</row>
    <row r="292" ht="14.25" customHeight="1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</row>
    <row r="293" ht="14.25" customHeight="1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</row>
    <row r="294" ht="14.25" customHeight="1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</row>
    <row r="295" ht="14.25" customHeight="1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</row>
    <row r="296" ht="14.25" customHeight="1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</row>
    <row r="297" ht="14.25" customHeight="1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</row>
    <row r="298" ht="14.25" customHeight="1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</row>
    <row r="299" ht="14.25" customHeight="1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</row>
    <row r="300" ht="14.25" customHeight="1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</row>
    <row r="301" ht="14.25" customHeight="1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</row>
    <row r="302" ht="14.25" customHeight="1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</row>
    <row r="303" ht="14.25" customHeight="1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</row>
    <row r="304" ht="14.25" customHeight="1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</row>
    <row r="305" ht="14.25" customHeight="1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</row>
    <row r="306" ht="14.25" customHeight="1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</row>
    <row r="307" ht="14.25" customHeight="1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</row>
    <row r="308" ht="14.25" customHeight="1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</row>
    <row r="309" ht="14.25" customHeight="1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</row>
    <row r="310" ht="14.25" customHeight="1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</row>
    <row r="311" ht="14.25" customHeight="1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</row>
    <row r="312" ht="14.25" customHeight="1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</row>
    <row r="313" ht="14.25" customHeight="1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</row>
    <row r="314" ht="14.25" customHeight="1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</row>
    <row r="315" ht="14.25" customHeight="1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</row>
    <row r="316" ht="14.25" customHeight="1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</row>
    <row r="317" ht="14.25" customHeight="1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</row>
    <row r="318" ht="14.25" customHeight="1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</row>
    <row r="319" ht="14.25" customHeight="1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</row>
    <row r="320" ht="14.25" customHeight="1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</row>
    <row r="321" ht="14.25" customHeight="1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</row>
    <row r="322" ht="14.25" customHeight="1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</row>
    <row r="323" ht="14.25" customHeight="1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</row>
    <row r="324" ht="14.25" customHeight="1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</row>
    <row r="325" ht="14.25" customHeight="1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</row>
    <row r="326" ht="14.25" customHeight="1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</row>
    <row r="327" ht="14.25" customHeight="1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</row>
    <row r="328" ht="14.25" customHeight="1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</row>
    <row r="329" ht="14.25" customHeight="1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</row>
    <row r="330" ht="14.25" customHeight="1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</row>
    <row r="331" ht="14.25" customHeight="1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</row>
    <row r="332" ht="14.25" customHeight="1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</row>
    <row r="333" ht="14.25" customHeight="1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</row>
    <row r="334" ht="14.25" customHeight="1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</row>
    <row r="335" ht="14.25" customHeight="1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</row>
    <row r="336" ht="14.25" customHeight="1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</row>
    <row r="337" ht="14.25" customHeight="1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</row>
    <row r="338" ht="14.25" customHeight="1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</row>
    <row r="339" ht="14.25" customHeight="1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</row>
    <row r="340" ht="14.25" customHeight="1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</row>
    <row r="341" ht="14.25" customHeight="1">
      <c r="A341" s="98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</row>
    <row r="342" ht="14.25" customHeight="1">
      <c r="A342" s="98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</row>
    <row r="343" ht="14.25" customHeight="1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</row>
    <row r="344" ht="14.25" customHeight="1">
      <c r="A344" s="98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</row>
    <row r="345" ht="14.25" customHeight="1">
      <c r="A345" s="98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</row>
    <row r="346" ht="14.25" customHeight="1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</row>
    <row r="347" ht="14.25" customHeight="1">
      <c r="A347" s="98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</row>
    <row r="348" ht="14.25" customHeight="1">
      <c r="A348" s="98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</row>
    <row r="349" ht="14.25" customHeight="1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</row>
    <row r="350" ht="14.25" customHeight="1">
      <c r="A350" s="98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</row>
    <row r="351" ht="14.25" customHeight="1">
      <c r="A351" s="98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</row>
    <row r="352" ht="14.25" customHeight="1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</row>
    <row r="353" ht="14.25" customHeight="1">
      <c r="A353" s="98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</row>
    <row r="354" ht="14.25" customHeight="1">
      <c r="A354" s="98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</row>
    <row r="355" ht="14.25" customHeight="1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</row>
    <row r="356" ht="14.25" customHeight="1">
      <c r="A356" s="98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</row>
    <row r="357" ht="14.25" customHeight="1">
      <c r="A357" s="98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</row>
    <row r="358" ht="14.25" customHeight="1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</row>
    <row r="359" ht="14.25" customHeight="1">
      <c r="A359" s="98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</row>
    <row r="360" ht="14.25" customHeight="1">
      <c r="A360" s="98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</row>
    <row r="361" ht="14.25" customHeight="1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</row>
    <row r="362" ht="14.25" customHeight="1">
      <c r="A362" s="98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</row>
    <row r="363" ht="14.25" customHeight="1">
      <c r="A363" s="98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</row>
    <row r="364" ht="14.25" customHeight="1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</row>
    <row r="365" ht="14.25" customHeight="1">
      <c r="A365" s="98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</row>
    <row r="366" ht="14.25" customHeight="1">
      <c r="A366" s="98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</row>
    <row r="367" ht="14.25" customHeight="1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</row>
    <row r="368" ht="14.25" customHeight="1">
      <c r="A368" s="98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</row>
    <row r="369" ht="14.25" customHeight="1">
      <c r="A369" s="98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</row>
    <row r="370" ht="14.25" customHeight="1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</row>
    <row r="371" ht="14.25" customHeight="1">
      <c r="A371" s="98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</row>
    <row r="372" ht="14.25" customHeight="1">
      <c r="A372" s="98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</row>
    <row r="373" ht="14.25" customHeight="1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</row>
    <row r="374" ht="14.25" customHeight="1">
      <c r="A374" s="98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</row>
    <row r="375" ht="14.25" customHeight="1">
      <c r="A375" s="98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</row>
    <row r="376" ht="14.25" customHeight="1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</row>
    <row r="377" ht="14.25" customHeight="1">
      <c r="A377" s="98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</row>
    <row r="378" ht="14.25" customHeight="1">
      <c r="A378" s="98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</row>
    <row r="379" ht="14.25" customHeight="1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</row>
    <row r="380" ht="14.25" customHeight="1">
      <c r="A380" s="98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</row>
    <row r="381" ht="14.25" customHeight="1">
      <c r="A381" s="98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</row>
    <row r="382" ht="14.25" customHeight="1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</row>
    <row r="383" ht="14.25" customHeight="1">
      <c r="A383" s="98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</row>
    <row r="384" ht="14.25" customHeight="1">
      <c r="A384" s="98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</row>
    <row r="385" ht="14.25" customHeight="1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</row>
    <row r="386" ht="14.25" customHeight="1">
      <c r="A386" s="98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</row>
    <row r="387" ht="14.25" customHeight="1">
      <c r="A387" s="98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</row>
    <row r="388" ht="14.25" customHeight="1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</row>
    <row r="389" ht="14.25" customHeight="1">
      <c r="A389" s="98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</row>
    <row r="390" ht="14.25" customHeight="1">
      <c r="A390" s="98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</row>
    <row r="391" ht="14.25" customHeight="1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</row>
    <row r="392" ht="14.25" customHeight="1">
      <c r="A392" s="98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</row>
    <row r="393" ht="14.25" customHeight="1">
      <c r="A393" s="98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</row>
    <row r="394" ht="14.25" customHeight="1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</row>
    <row r="395" ht="14.25" customHeight="1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</row>
    <row r="396" ht="14.25" customHeight="1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</row>
    <row r="397" ht="14.25" customHeight="1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</row>
    <row r="398" ht="14.25" customHeight="1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</row>
    <row r="399" ht="14.25" customHeight="1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</row>
    <row r="400" ht="14.25" customHeight="1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</row>
    <row r="401" ht="14.25" customHeight="1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</row>
    <row r="402" ht="14.25" customHeight="1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</row>
    <row r="403" ht="14.25" customHeight="1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</row>
    <row r="404" ht="14.25" customHeight="1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</row>
    <row r="405" ht="14.25" customHeight="1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</row>
    <row r="406" ht="14.25" customHeight="1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</row>
    <row r="407" ht="14.25" customHeight="1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</row>
    <row r="408" ht="14.25" customHeight="1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</row>
    <row r="409" ht="14.25" customHeight="1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</row>
    <row r="410" ht="14.25" customHeight="1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</row>
    <row r="411" ht="14.25" customHeight="1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</row>
    <row r="412" ht="14.25" customHeight="1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</row>
    <row r="413" ht="14.25" customHeight="1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</row>
    <row r="414" ht="14.25" customHeight="1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</row>
    <row r="415" ht="14.25" customHeight="1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</row>
    <row r="416" ht="14.25" customHeight="1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</row>
    <row r="417" ht="14.25" customHeight="1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</row>
    <row r="418" ht="14.25" customHeight="1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</row>
    <row r="419" ht="14.25" customHeight="1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</row>
    <row r="420" ht="14.25" customHeight="1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</row>
    <row r="421" ht="14.25" customHeight="1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</row>
    <row r="422" ht="14.25" customHeight="1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</row>
    <row r="423" ht="14.25" customHeight="1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</row>
    <row r="424" ht="14.25" customHeight="1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</row>
    <row r="425" ht="14.25" customHeight="1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</row>
    <row r="426" ht="14.25" customHeight="1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</row>
    <row r="427" ht="14.25" customHeight="1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</row>
    <row r="428" ht="14.25" customHeight="1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</row>
    <row r="429" ht="14.25" customHeight="1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</row>
    <row r="430" ht="14.25" customHeight="1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</row>
    <row r="431" ht="14.25" customHeight="1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</row>
    <row r="432" ht="14.25" customHeight="1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</row>
    <row r="433" ht="14.25" customHeight="1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</row>
    <row r="434" ht="14.25" customHeight="1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</row>
    <row r="435" ht="14.25" customHeight="1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</row>
    <row r="436" ht="14.25" customHeight="1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</row>
    <row r="437" ht="14.25" customHeight="1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</row>
    <row r="438" ht="14.25" customHeight="1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</row>
    <row r="439" ht="14.25" customHeight="1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</row>
    <row r="440" ht="14.25" customHeight="1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</row>
    <row r="441" ht="14.25" customHeight="1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</row>
    <row r="442" ht="14.25" customHeight="1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</row>
    <row r="443" ht="14.25" customHeight="1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</row>
    <row r="444" ht="14.25" customHeight="1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</row>
    <row r="445" ht="14.25" customHeight="1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</row>
    <row r="446" ht="14.25" customHeight="1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</row>
    <row r="447" ht="14.25" customHeight="1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</row>
    <row r="448" ht="14.25" customHeight="1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</row>
    <row r="449" ht="14.25" customHeight="1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</row>
    <row r="450" ht="14.25" customHeight="1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</row>
    <row r="451" ht="14.25" customHeight="1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</row>
    <row r="452" ht="14.25" customHeight="1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</row>
    <row r="453" ht="14.25" customHeight="1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</row>
    <row r="454" ht="14.25" customHeight="1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</row>
    <row r="455" ht="14.25" customHeight="1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</row>
    <row r="456" ht="14.25" customHeight="1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</row>
    <row r="457" ht="14.25" customHeight="1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</row>
    <row r="458" ht="14.25" customHeight="1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</row>
    <row r="459" ht="14.25" customHeight="1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</row>
    <row r="460" ht="14.25" customHeight="1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</row>
    <row r="461" ht="14.25" customHeight="1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</row>
    <row r="462" ht="14.25" customHeight="1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</row>
    <row r="463" ht="14.25" customHeight="1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</row>
    <row r="464" ht="14.25" customHeight="1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</row>
    <row r="465" ht="14.25" customHeight="1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</row>
    <row r="466" ht="14.25" customHeight="1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</row>
    <row r="467" ht="14.25" customHeight="1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</row>
    <row r="468" ht="14.25" customHeight="1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</row>
    <row r="469" ht="14.25" customHeight="1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</row>
    <row r="470" ht="14.25" customHeight="1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</row>
    <row r="471" ht="14.25" customHeight="1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</row>
    <row r="472" ht="14.25" customHeight="1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</row>
    <row r="473" ht="14.25" customHeight="1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</row>
    <row r="474" ht="14.25" customHeight="1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</row>
    <row r="475" ht="14.25" customHeight="1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</row>
    <row r="476" ht="14.25" customHeight="1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</row>
    <row r="477" ht="14.25" customHeight="1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</row>
    <row r="478" ht="14.25" customHeight="1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</row>
    <row r="479" ht="14.25" customHeight="1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</row>
    <row r="480" ht="14.25" customHeight="1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</row>
    <row r="481" ht="14.25" customHeight="1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</row>
    <row r="482" ht="14.25" customHeight="1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</row>
    <row r="483" ht="14.25" customHeight="1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</row>
    <row r="484" ht="14.25" customHeight="1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</row>
    <row r="485" ht="14.25" customHeight="1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</row>
    <row r="486" ht="14.25" customHeight="1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</row>
    <row r="487" ht="14.25" customHeight="1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</row>
    <row r="488" ht="14.25" customHeight="1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</row>
    <row r="489" ht="14.25" customHeight="1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</row>
    <row r="490" ht="14.25" customHeight="1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</row>
    <row r="491" ht="14.25" customHeight="1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</row>
    <row r="492" ht="14.25" customHeight="1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</row>
    <row r="493" ht="14.25" customHeight="1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</row>
    <row r="494" ht="14.25" customHeight="1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</row>
    <row r="495" ht="14.25" customHeight="1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</row>
    <row r="496" ht="14.25" customHeight="1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</row>
    <row r="497" ht="14.25" customHeight="1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</row>
    <row r="498" ht="14.25" customHeight="1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</row>
    <row r="499" ht="14.25" customHeight="1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</row>
    <row r="500" ht="14.25" customHeight="1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</row>
    <row r="501" ht="14.25" customHeight="1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</row>
    <row r="502" ht="14.25" customHeight="1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</row>
    <row r="503" ht="14.25" customHeight="1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</row>
    <row r="504" ht="14.25" customHeight="1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</row>
    <row r="505" ht="14.25" customHeight="1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</row>
    <row r="506" ht="14.25" customHeight="1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</row>
    <row r="507" ht="14.25" customHeight="1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</row>
    <row r="508" ht="14.25" customHeight="1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</row>
    <row r="509" ht="14.25" customHeight="1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</row>
    <row r="510" ht="14.25" customHeight="1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</row>
    <row r="511" ht="14.25" customHeight="1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</row>
    <row r="512" ht="14.25" customHeight="1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</row>
    <row r="513" ht="14.25" customHeight="1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</row>
    <row r="514" ht="14.25" customHeight="1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</row>
    <row r="515" ht="14.25" customHeight="1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</row>
    <row r="516" ht="14.25" customHeight="1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</row>
    <row r="517" ht="14.25" customHeight="1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</row>
    <row r="518" ht="14.25" customHeight="1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</row>
    <row r="519" ht="14.25" customHeight="1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</row>
    <row r="520" ht="14.25" customHeight="1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</row>
    <row r="521" ht="14.25" customHeight="1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</row>
    <row r="522" ht="14.25" customHeight="1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</row>
    <row r="523" ht="14.25" customHeight="1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</row>
    <row r="524" ht="14.25" customHeight="1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</row>
    <row r="525" ht="14.25" customHeight="1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</row>
    <row r="526" ht="14.25" customHeight="1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</row>
    <row r="527" ht="14.25" customHeight="1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</row>
    <row r="528" ht="14.25" customHeight="1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</row>
    <row r="529" ht="14.25" customHeight="1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</row>
    <row r="530" ht="14.25" customHeight="1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</row>
    <row r="531" ht="14.25" customHeight="1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</row>
    <row r="532" ht="14.25" customHeight="1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</row>
    <row r="533" ht="14.25" customHeight="1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</row>
    <row r="534" ht="14.25" customHeight="1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</row>
    <row r="535" ht="14.25" customHeight="1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</row>
    <row r="536" ht="14.25" customHeight="1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</row>
    <row r="537" ht="14.25" customHeight="1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</row>
    <row r="538" ht="14.25" customHeight="1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</row>
    <row r="539" ht="14.25" customHeight="1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</row>
    <row r="540" ht="14.25" customHeight="1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</row>
    <row r="541" ht="14.25" customHeight="1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</row>
    <row r="542" ht="14.25" customHeight="1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</row>
    <row r="543" ht="14.25" customHeight="1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</row>
    <row r="544" ht="14.25" customHeight="1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</row>
    <row r="545" ht="14.25" customHeight="1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</row>
    <row r="546" ht="14.25" customHeight="1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</row>
    <row r="547" ht="14.25" customHeight="1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</row>
    <row r="548" ht="14.25" customHeight="1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</row>
    <row r="549" ht="14.25" customHeight="1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</row>
    <row r="550" ht="14.25" customHeight="1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</row>
    <row r="551" ht="14.25" customHeight="1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</row>
    <row r="552" ht="14.25" customHeight="1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</row>
    <row r="553" ht="14.25" customHeight="1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</row>
    <row r="554" ht="14.25" customHeight="1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</row>
    <row r="555" ht="14.25" customHeight="1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</row>
    <row r="556" ht="14.25" customHeight="1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</row>
    <row r="557" ht="14.25" customHeight="1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</row>
    <row r="558" ht="14.25" customHeight="1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</row>
    <row r="559" ht="14.25" customHeight="1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</row>
    <row r="560" ht="14.25" customHeight="1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</row>
    <row r="561" ht="14.25" customHeight="1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</row>
    <row r="562" ht="14.25" customHeight="1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</row>
    <row r="563" ht="14.25" customHeight="1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</row>
    <row r="564" ht="14.25" customHeight="1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</row>
    <row r="565" ht="14.25" customHeight="1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</row>
    <row r="566" ht="14.25" customHeight="1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</row>
    <row r="567" ht="14.25" customHeight="1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</row>
    <row r="568" ht="14.25" customHeight="1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</row>
    <row r="569" ht="14.25" customHeight="1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</row>
    <row r="570" ht="14.25" customHeight="1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</row>
    <row r="571" ht="14.25" customHeight="1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</row>
    <row r="572" ht="14.25" customHeight="1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</row>
    <row r="573" ht="14.25" customHeight="1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</row>
    <row r="574" ht="14.25" customHeight="1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</row>
    <row r="575" ht="14.25" customHeight="1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</row>
    <row r="576" ht="14.25" customHeight="1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</row>
    <row r="577" ht="14.25" customHeight="1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</row>
    <row r="578" ht="14.25" customHeight="1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</row>
    <row r="579" ht="14.25" customHeight="1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</row>
    <row r="580" ht="14.25" customHeight="1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</row>
    <row r="581" ht="14.25" customHeight="1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</row>
    <row r="582" ht="14.25" customHeight="1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</row>
    <row r="583" ht="14.25" customHeight="1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</row>
    <row r="584" ht="14.25" customHeight="1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</row>
    <row r="585" ht="14.25" customHeight="1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</row>
    <row r="586" ht="14.25" customHeight="1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</row>
    <row r="587" ht="14.25" customHeight="1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</row>
    <row r="588" ht="14.25" customHeight="1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</row>
    <row r="589" ht="14.25" customHeight="1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</row>
    <row r="590" ht="14.25" customHeight="1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</row>
    <row r="591" ht="14.25" customHeight="1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</row>
    <row r="592" ht="14.25" customHeight="1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</row>
    <row r="593" ht="14.25" customHeight="1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</row>
    <row r="594" ht="14.25" customHeight="1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</row>
    <row r="595" ht="14.25" customHeight="1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</row>
    <row r="596" ht="14.25" customHeight="1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</row>
    <row r="597" ht="14.25" customHeight="1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</row>
    <row r="598" ht="14.25" customHeight="1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</row>
    <row r="599" ht="14.25" customHeight="1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</row>
    <row r="600" ht="14.25" customHeight="1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</row>
    <row r="601" ht="14.25" customHeight="1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</row>
    <row r="602" ht="14.25" customHeight="1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</row>
    <row r="603" ht="14.25" customHeight="1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</row>
    <row r="604" ht="14.25" customHeight="1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</row>
    <row r="605" ht="14.25" customHeight="1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</row>
    <row r="606" ht="14.25" customHeight="1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</row>
    <row r="607" ht="14.25" customHeight="1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</row>
    <row r="608" ht="14.25" customHeight="1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</row>
    <row r="609" ht="14.25" customHeight="1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</row>
    <row r="610" ht="14.25" customHeight="1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</row>
    <row r="611" ht="14.25" customHeight="1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</row>
    <row r="612" ht="14.25" customHeight="1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</row>
    <row r="613" ht="14.25" customHeight="1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</row>
    <row r="614" ht="14.25" customHeight="1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</row>
    <row r="615" ht="14.25" customHeight="1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</row>
    <row r="616" ht="14.25" customHeight="1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</row>
    <row r="617" ht="14.25" customHeight="1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</row>
    <row r="618" ht="14.25" customHeight="1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</row>
    <row r="619" ht="14.25" customHeight="1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</row>
    <row r="620" ht="14.25" customHeight="1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</row>
    <row r="621" ht="14.25" customHeight="1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</row>
    <row r="622" ht="14.25" customHeight="1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</row>
    <row r="623" ht="14.25" customHeight="1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</row>
    <row r="624" ht="14.25" customHeight="1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</row>
    <row r="625" ht="14.25" customHeight="1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</row>
    <row r="626" ht="14.25" customHeight="1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</row>
    <row r="627" ht="14.25" customHeight="1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</row>
    <row r="628" ht="14.25" customHeight="1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</row>
    <row r="629" ht="14.25" customHeight="1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</row>
    <row r="630" ht="14.25" customHeight="1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</row>
    <row r="631" ht="14.25" customHeight="1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</row>
    <row r="632" ht="14.25" customHeight="1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</row>
    <row r="633" ht="14.25" customHeight="1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</row>
    <row r="634" ht="14.25" customHeight="1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</row>
    <row r="635" ht="14.25" customHeight="1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</row>
    <row r="636" ht="14.25" customHeight="1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</row>
    <row r="637" ht="14.25" customHeight="1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</row>
    <row r="638" ht="14.25" customHeight="1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</row>
    <row r="639" ht="14.25" customHeight="1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</row>
    <row r="640" ht="14.25" customHeight="1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</row>
    <row r="641" ht="14.25" customHeight="1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</row>
    <row r="642" ht="14.25" customHeight="1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</row>
    <row r="643" ht="14.25" customHeight="1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</row>
    <row r="644" ht="14.25" customHeight="1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</row>
    <row r="645" ht="14.25" customHeight="1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</row>
    <row r="646" ht="14.25" customHeight="1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</row>
    <row r="647" ht="14.25" customHeight="1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</row>
    <row r="648" ht="14.25" customHeight="1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</row>
    <row r="649" ht="14.25" customHeight="1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</row>
    <row r="650" ht="14.25" customHeight="1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</row>
    <row r="651" ht="14.25" customHeight="1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</row>
    <row r="652" ht="14.25" customHeight="1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</row>
    <row r="653" ht="14.25" customHeight="1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</row>
    <row r="654" ht="14.25" customHeight="1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</row>
    <row r="655" ht="14.25" customHeight="1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</row>
    <row r="656" ht="14.25" customHeight="1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</row>
    <row r="657" ht="14.25" customHeight="1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</row>
    <row r="658" ht="14.25" customHeight="1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</row>
    <row r="659" ht="14.25" customHeight="1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</row>
    <row r="660" ht="14.25" customHeight="1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</row>
    <row r="661" ht="14.25" customHeight="1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</row>
    <row r="662" ht="14.25" customHeight="1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</row>
    <row r="663" ht="14.25" customHeight="1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</row>
    <row r="664" ht="14.25" customHeight="1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</row>
    <row r="665" ht="14.25" customHeight="1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</row>
    <row r="666" ht="14.25" customHeight="1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</row>
    <row r="667" ht="14.25" customHeight="1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</row>
    <row r="668" ht="14.25" customHeight="1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</row>
    <row r="669" ht="14.25" customHeight="1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</row>
    <row r="670" ht="14.25" customHeight="1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</row>
    <row r="671" ht="14.25" customHeight="1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</row>
    <row r="672" ht="14.25" customHeight="1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</row>
    <row r="673" ht="14.25" customHeight="1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</row>
    <row r="674" ht="14.25" customHeight="1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</row>
    <row r="675" ht="14.25" customHeight="1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</row>
    <row r="676" ht="14.25" customHeight="1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</row>
    <row r="677" ht="14.25" customHeight="1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</row>
    <row r="678" ht="14.25" customHeight="1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</row>
    <row r="679" ht="14.25" customHeight="1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</row>
    <row r="680" ht="14.25" customHeight="1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</row>
    <row r="681" ht="14.25" customHeight="1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</row>
    <row r="682" ht="14.25" customHeight="1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</row>
    <row r="683" ht="14.25" customHeight="1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</row>
    <row r="684" ht="14.25" customHeight="1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</row>
    <row r="685" ht="14.25" customHeight="1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</row>
    <row r="686" ht="14.25" customHeight="1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</row>
    <row r="687" ht="14.25" customHeight="1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</row>
    <row r="688" ht="14.25" customHeight="1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</row>
    <row r="689" ht="14.25" customHeight="1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</row>
    <row r="690" ht="14.25" customHeight="1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</row>
    <row r="691" ht="14.25" customHeight="1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</row>
    <row r="692" ht="14.25" customHeight="1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</row>
    <row r="693" ht="14.25" customHeight="1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</row>
    <row r="694" ht="14.25" customHeight="1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</row>
    <row r="695" ht="14.25" customHeight="1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</row>
    <row r="696" ht="14.25" customHeight="1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</row>
    <row r="697" ht="14.25" customHeight="1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</row>
    <row r="698" ht="14.25" customHeight="1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</row>
    <row r="699" ht="14.25" customHeight="1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</row>
    <row r="700" ht="14.25" customHeight="1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</row>
    <row r="701" ht="14.25" customHeight="1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</row>
    <row r="702" ht="14.25" customHeight="1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</row>
    <row r="703" ht="14.25" customHeight="1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</row>
    <row r="704" ht="14.25" customHeight="1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</row>
    <row r="705" ht="14.25" customHeight="1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</row>
    <row r="706" ht="14.25" customHeight="1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</row>
    <row r="707" ht="14.25" customHeight="1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</row>
    <row r="708" ht="14.25" customHeight="1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</row>
    <row r="709" ht="14.25" customHeight="1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</row>
    <row r="710" ht="14.25" customHeight="1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</row>
    <row r="711" ht="14.25" customHeight="1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</row>
    <row r="712" ht="14.25" customHeight="1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</row>
    <row r="713" ht="14.25" customHeight="1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</row>
    <row r="714" ht="14.25" customHeight="1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</row>
    <row r="715" ht="14.25" customHeight="1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</row>
    <row r="716" ht="14.25" customHeight="1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</row>
    <row r="717" ht="14.25" customHeight="1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</row>
    <row r="718" ht="14.25" customHeight="1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</row>
    <row r="719" ht="14.25" customHeight="1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</row>
    <row r="720" ht="14.25" customHeight="1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</row>
    <row r="721" ht="14.25" customHeight="1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</row>
    <row r="722" ht="14.25" customHeight="1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</row>
    <row r="723" ht="14.25" customHeight="1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</row>
    <row r="724" ht="14.25" customHeight="1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</row>
    <row r="725" ht="14.25" customHeight="1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</row>
    <row r="726" ht="14.25" customHeight="1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</row>
    <row r="727" ht="14.25" customHeight="1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</row>
    <row r="728" ht="14.25" customHeight="1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</row>
    <row r="729" ht="14.25" customHeight="1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</row>
    <row r="730" ht="14.25" customHeight="1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</row>
    <row r="731" ht="14.25" customHeight="1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</row>
    <row r="732" ht="14.25" customHeight="1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</row>
    <row r="733" ht="14.25" customHeight="1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</row>
    <row r="734" ht="14.25" customHeight="1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</row>
    <row r="735" ht="14.25" customHeight="1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</row>
    <row r="736" ht="14.25" customHeight="1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</row>
    <row r="737" ht="14.25" customHeight="1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</row>
    <row r="738" ht="14.25" customHeight="1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</row>
    <row r="739" ht="14.25" customHeight="1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</row>
    <row r="740" ht="14.25" customHeight="1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</row>
    <row r="741" ht="14.25" customHeight="1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</row>
    <row r="742" ht="14.25" customHeight="1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</row>
    <row r="743" ht="14.25" customHeight="1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</row>
    <row r="744" ht="14.25" customHeight="1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</row>
    <row r="745" ht="14.25" customHeight="1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</row>
    <row r="746" ht="14.25" customHeight="1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</row>
    <row r="747" ht="14.25" customHeight="1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</row>
    <row r="748" ht="14.25" customHeight="1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</row>
    <row r="749" ht="14.25" customHeight="1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</row>
    <row r="750" ht="14.25" customHeight="1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</row>
    <row r="751" ht="14.25" customHeight="1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</row>
    <row r="752" ht="14.25" customHeight="1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</row>
    <row r="753" ht="14.25" customHeight="1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</row>
    <row r="754" ht="14.25" customHeight="1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</row>
    <row r="755" ht="14.25" customHeight="1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</row>
    <row r="756" ht="14.25" customHeight="1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</row>
    <row r="757" ht="14.25" customHeight="1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</row>
    <row r="758" ht="14.25" customHeight="1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</row>
    <row r="759" ht="14.25" customHeight="1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</row>
    <row r="760" ht="14.25" customHeight="1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</row>
    <row r="761" ht="14.25" customHeight="1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</row>
    <row r="762" ht="14.25" customHeight="1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</row>
    <row r="763" ht="14.25" customHeight="1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</row>
    <row r="764" ht="14.25" customHeight="1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</row>
    <row r="765" ht="14.25" customHeight="1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</row>
    <row r="766" ht="14.25" customHeight="1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</row>
    <row r="767" ht="14.25" customHeight="1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</row>
    <row r="768" ht="14.25" customHeight="1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</row>
    <row r="769" ht="14.25" customHeight="1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</row>
    <row r="770" ht="14.25" customHeight="1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</row>
    <row r="771" ht="14.25" customHeight="1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</row>
    <row r="772" ht="14.25" customHeight="1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</row>
    <row r="773" ht="14.25" customHeight="1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</row>
    <row r="774" ht="14.25" customHeight="1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</row>
    <row r="775" ht="14.25" customHeight="1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</row>
    <row r="776" ht="14.25" customHeight="1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</row>
    <row r="777" ht="14.25" customHeight="1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</row>
    <row r="778" ht="14.25" customHeight="1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</row>
    <row r="779" ht="14.25" customHeight="1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</row>
    <row r="780" ht="14.25" customHeight="1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</row>
    <row r="781" ht="14.25" customHeight="1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</row>
    <row r="782" ht="14.25" customHeight="1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</row>
    <row r="783" ht="14.25" customHeight="1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</row>
    <row r="784" ht="14.25" customHeight="1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</row>
    <row r="785" ht="14.25" customHeight="1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</row>
    <row r="786" ht="14.25" customHeight="1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</row>
    <row r="787" ht="14.25" customHeight="1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</row>
    <row r="788" ht="14.25" customHeight="1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</row>
    <row r="789" ht="14.25" customHeight="1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</row>
    <row r="790" ht="14.25" customHeight="1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</row>
    <row r="791" ht="14.25" customHeight="1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</row>
    <row r="792" ht="14.25" customHeight="1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</row>
    <row r="793" ht="14.25" customHeight="1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</row>
    <row r="794" ht="14.25" customHeight="1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</row>
    <row r="795" ht="14.25" customHeight="1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</row>
    <row r="796" ht="14.25" customHeight="1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</row>
    <row r="797" ht="14.25" customHeight="1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</row>
    <row r="798" ht="14.25" customHeight="1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</row>
    <row r="799" ht="14.25" customHeight="1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</row>
    <row r="800" ht="14.25" customHeight="1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</row>
    <row r="801" ht="14.25" customHeight="1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</row>
    <row r="802" ht="14.25" customHeight="1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</row>
    <row r="803" ht="14.25" customHeight="1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</row>
    <row r="804" ht="14.25" customHeight="1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</row>
    <row r="805" ht="14.25" customHeight="1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</row>
    <row r="806" ht="14.25" customHeight="1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</row>
    <row r="807" ht="14.25" customHeight="1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</row>
    <row r="808" ht="14.25" customHeight="1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</row>
    <row r="809" ht="14.25" customHeight="1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</row>
    <row r="810" ht="14.25" customHeight="1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</row>
    <row r="811" ht="14.25" customHeight="1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</row>
    <row r="812" ht="14.25" customHeight="1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</row>
    <row r="813" ht="14.25" customHeight="1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</row>
    <row r="814" ht="14.25" customHeight="1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</row>
    <row r="815" ht="14.25" customHeight="1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</row>
    <row r="816" ht="14.25" customHeight="1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</row>
    <row r="817" ht="14.25" customHeight="1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</row>
    <row r="818" ht="14.25" customHeight="1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</row>
    <row r="819" ht="14.25" customHeight="1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</row>
    <row r="820" ht="14.25" customHeight="1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</row>
    <row r="821" ht="14.25" customHeight="1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</row>
    <row r="822" ht="14.25" customHeight="1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</row>
    <row r="823" ht="14.25" customHeight="1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</row>
    <row r="824" ht="14.25" customHeight="1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</row>
    <row r="825" ht="14.25" customHeight="1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</row>
    <row r="826" ht="14.25" customHeight="1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</row>
    <row r="827" ht="14.25" customHeight="1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</row>
    <row r="828" ht="14.25" customHeight="1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</row>
    <row r="829" ht="14.25" customHeight="1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</row>
    <row r="830" ht="14.25" customHeight="1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</row>
    <row r="831" ht="14.25" customHeight="1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</row>
    <row r="832" ht="14.25" customHeight="1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</row>
    <row r="833" ht="14.25" customHeight="1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</row>
    <row r="834" ht="14.25" customHeight="1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</row>
    <row r="835" ht="14.25" customHeight="1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</row>
    <row r="836" ht="14.25" customHeight="1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</row>
    <row r="837" ht="14.25" customHeight="1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</row>
    <row r="838" ht="14.25" customHeight="1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</row>
    <row r="839" ht="14.25" customHeight="1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</row>
    <row r="840" ht="14.25" customHeight="1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</row>
    <row r="841" ht="14.25" customHeight="1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</row>
    <row r="842" ht="14.25" customHeight="1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</row>
    <row r="843" ht="14.25" customHeight="1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</row>
    <row r="844" ht="14.25" customHeight="1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</row>
    <row r="845" ht="14.25" customHeight="1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</row>
    <row r="846" ht="14.25" customHeight="1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</row>
    <row r="847" ht="14.25" customHeight="1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</row>
    <row r="848" ht="14.25" customHeight="1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</row>
    <row r="849" ht="14.25" customHeight="1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</row>
    <row r="850" ht="14.25" customHeight="1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</row>
    <row r="851" ht="14.25" customHeight="1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</row>
    <row r="852" ht="14.25" customHeight="1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</row>
    <row r="853" ht="14.25" customHeight="1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</row>
    <row r="854" ht="14.25" customHeight="1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</row>
    <row r="855" ht="14.25" customHeight="1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</row>
    <row r="856" ht="14.25" customHeight="1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</row>
    <row r="857" ht="14.25" customHeight="1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</row>
    <row r="858" ht="14.25" customHeight="1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</row>
    <row r="859" ht="14.25" customHeight="1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</row>
    <row r="860" ht="14.25" customHeight="1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</row>
    <row r="861" ht="14.25" customHeight="1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</row>
    <row r="862" ht="14.25" customHeight="1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</row>
    <row r="863" ht="14.25" customHeight="1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</row>
    <row r="864" ht="14.25" customHeight="1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</row>
    <row r="865" ht="14.25" customHeight="1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</row>
    <row r="866" ht="14.25" customHeight="1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</row>
    <row r="867" ht="14.25" customHeight="1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</row>
    <row r="868" ht="14.25" customHeight="1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</row>
    <row r="869" ht="14.25" customHeight="1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</row>
    <row r="870" ht="14.25" customHeight="1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</row>
    <row r="871" ht="14.25" customHeight="1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</row>
    <row r="872" ht="14.25" customHeight="1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</row>
    <row r="873" ht="14.25" customHeight="1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</row>
    <row r="874" ht="14.25" customHeight="1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</row>
    <row r="875" ht="14.25" customHeight="1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</row>
    <row r="876" ht="14.25" customHeight="1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</row>
    <row r="877" ht="14.25" customHeight="1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</row>
    <row r="878" ht="14.25" customHeight="1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</row>
    <row r="879" ht="14.25" customHeight="1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</row>
    <row r="880" ht="14.25" customHeight="1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</row>
    <row r="881" ht="14.25" customHeight="1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</row>
    <row r="882" ht="14.25" customHeight="1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</row>
    <row r="883" ht="14.25" customHeight="1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</row>
    <row r="884" ht="14.25" customHeight="1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</row>
    <row r="885" ht="14.25" customHeight="1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</row>
    <row r="886" ht="14.25" customHeight="1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</row>
    <row r="887" ht="14.25" customHeight="1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</row>
    <row r="888" ht="14.25" customHeight="1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</row>
    <row r="889" ht="14.25" customHeight="1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</row>
    <row r="890" ht="14.25" customHeight="1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</row>
    <row r="891" ht="14.25" customHeight="1">
      <c r="A891" s="98"/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</row>
    <row r="892" ht="14.25" customHeight="1">
      <c r="A892" s="98"/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</row>
    <row r="893" ht="14.25" customHeight="1">
      <c r="A893" s="98"/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</row>
    <row r="894" ht="14.25" customHeight="1">
      <c r="A894" s="98"/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</row>
    <row r="895" ht="14.25" customHeight="1">
      <c r="A895" s="98"/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</row>
    <row r="896" ht="14.25" customHeight="1">
      <c r="A896" s="98"/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</row>
    <row r="897" ht="14.25" customHeight="1">
      <c r="A897" s="98"/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</row>
    <row r="898" ht="14.25" customHeight="1">
      <c r="A898" s="98"/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</row>
    <row r="899" ht="14.25" customHeight="1">
      <c r="A899" s="98"/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</row>
    <row r="900" ht="14.25" customHeight="1">
      <c r="A900" s="98"/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</row>
    <row r="901" ht="14.25" customHeight="1">
      <c r="A901" s="98"/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</row>
    <row r="902" ht="14.25" customHeight="1">
      <c r="A902" s="98"/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</row>
    <row r="903" ht="14.25" customHeight="1">
      <c r="A903" s="98"/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</row>
    <row r="904" ht="14.25" customHeight="1">
      <c r="A904" s="98"/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</row>
    <row r="905" ht="14.25" customHeight="1">
      <c r="A905" s="98"/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</row>
    <row r="906" ht="14.25" customHeight="1">
      <c r="A906" s="98"/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</row>
    <row r="907" ht="14.25" customHeight="1">
      <c r="A907" s="98"/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</row>
    <row r="908" ht="14.25" customHeight="1">
      <c r="A908" s="98"/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</row>
    <row r="909" ht="14.25" customHeight="1">
      <c r="A909" s="98"/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</row>
    <row r="910" ht="14.25" customHeight="1">
      <c r="A910" s="98"/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</row>
    <row r="911" ht="14.25" customHeight="1">
      <c r="A911" s="98"/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</row>
    <row r="912" ht="14.25" customHeight="1">
      <c r="A912" s="98"/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</row>
    <row r="913" ht="14.25" customHeight="1">
      <c r="A913" s="98"/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</row>
    <row r="914" ht="14.25" customHeight="1">
      <c r="A914" s="98"/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</row>
    <row r="915" ht="14.25" customHeight="1">
      <c r="A915" s="98"/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</row>
    <row r="916" ht="14.25" customHeight="1">
      <c r="A916" s="98"/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</row>
    <row r="917" ht="14.25" customHeight="1">
      <c r="A917" s="98"/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</row>
    <row r="918" ht="14.25" customHeight="1">
      <c r="A918" s="98"/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</row>
    <row r="919" ht="14.25" customHeight="1">
      <c r="A919" s="98"/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</row>
    <row r="920" ht="14.25" customHeight="1">
      <c r="A920" s="98"/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</row>
    <row r="921" ht="14.25" customHeight="1">
      <c r="A921" s="98"/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</row>
    <row r="922" ht="14.25" customHeight="1">
      <c r="A922" s="98"/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</row>
    <row r="923" ht="14.25" customHeight="1">
      <c r="A923" s="98"/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</row>
    <row r="924" ht="14.25" customHeight="1">
      <c r="A924" s="98"/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</row>
    <row r="925" ht="14.25" customHeight="1">
      <c r="A925" s="98"/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</row>
    <row r="926" ht="14.25" customHeight="1">
      <c r="A926" s="98"/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</row>
    <row r="927" ht="14.25" customHeight="1">
      <c r="A927" s="98"/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</row>
    <row r="928" ht="14.25" customHeight="1">
      <c r="A928" s="98"/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</row>
    <row r="929" ht="14.25" customHeight="1">
      <c r="A929" s="98"/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</row>
    <row r="930" ht="14.25" customHeight="1">
      <c r="A930" s="98"/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</row>
    <row r="931" ht="14.25" customHeight="1">
      <c r="A931" s="98"/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</row>
    <row r="932" ht="14.25" customHeight="1">
      <c r="A932" s="98"/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</row>
    <row r="933" ht="14.25" customHeight="1">
      <c r="A933" s="98"/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</row>
    <row r="934" ht="14.25" customHeight="1">
      <c r="A934" s="98"/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</row>
    <row r="935" ht="14.25" customHeight="1">
      <c r="A935" s="98"/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</row>
    <row r="936" ht="14.25" customHeight="1">
      <c r="A936" s="98"/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</row>
    <row r="937" ht="14.25" customHeight="1">
      <c r="A937" s="98"/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</row>
    <row r="938" ht="14.25" customHeight="1">
      <c r="A938" s="98"/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</row>
    <row r="939" ht="14.25" customHeight="1">
      <c r="A939" s="98"/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</row>
    <row r="940" ht="14.25" customHeight="1">
      <c r="A940" s="98"/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</row>
    <row r="941" ht="14.25" customHeight="1">
      <c r="A941" s="98"/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</row>
    <row r="942" ht="14.25" customHeight="1">
      <c r="A942" s="98"/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</row>
    <row r="943" ht="14.25" customHeight="1">
      <c r="A943" s="98"/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</row>
    <row r="944" ht="14.25" customHeight="1">
      <c r="A944" s="98"/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</row>
    <row r="945" ht="14.25" customHeight="1">
      <c r="A945" s="98"/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</row>
    <row r="946" ht="14.25" customHeight="1">
      <c r="A946" s="98"/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</row>
    <row r="947" ht="14.25" customHeight="1">
      <c r="A947" s="98"/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</row>
    <row r="948" ht="14.25" customHeight="1">
      <c r="A948" s="98"/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</row>
    <row r="949" ht="14.25" customHeight="1">
      <c r="A949" s="98"/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</row>
    <row r="950" ht="14.25" customHeight="1">
      <c r="A950" s="98"/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</row>
    <row r="951" ht="14.25" customHeight="1">
      <c r="A951" s="98"/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</row>
    <row r="952" ht="14.25" customHeight="1">
      <c r="A952" s="98"/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</row>
    <row r="953" ht="14.25" customHeight="1">
      <c r="A953" s="98"/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</row>
    <row r="954" ht="14.25" customHeight="1">
      <c r="A954" s="98"/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</row>
    <row r="955" ht="14.25" customHeight="1">
      <c r="A955" s="98"/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</row>
    <row r="956" ht="14.25" customHeight="1">
      <c r="A956" s="98"/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</row>
    <row r="957" ht="14.25" customHeight="1">
      <c r="A957" s="98"/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</row>
    <row r="958" ht="14.25" customHeight="1">
      <c r="A958" s="98"/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</row>
    <row r="959" ht="14.25" customHeight="1">
      <c r="A959" s="98"/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</row>
    <row r="960" ht="14.25" customHeight="1">
      <c r="A960" s="98"/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</row>
    <row r="961" ht="14.25" customHeight="1">
      <c r="A961" s="98"/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</row>
    <row r="962" ht="14.25" customHeight="1">
      <c r="A962" s="98"/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</row>
    <row r="963" ht="14.25" customHeight="1">
      <c r="A963" s="98"/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</row>
    <row r="964" ht="14.25" customHeight="1">
      <c r="A964" s="98"/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</row>
    <row r="965" ht="14.25" customHeight="1">
      <c r="A965" s="98"/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</row>
    <row r="966" ht="14.25" customHeight="1">
      <c r="A966" s="98"/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</row>
    <row r="967" ht="14.25" customHeight="1">
      <c r="A967" s="98"/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</row>
    <row r="968" ht="14.25" customHeight="1">
      <c r="A968" s="98"/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</row>
    <row r="969" ht="14.25" customHeight="1">
      <c r="A969" s="98"/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</row>
    <row r="970" ht="14.25" customHeight="1">
      <c r="A970" s="98"/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</row>
    <row r="971" ht="14.25" customHeight="1">
      <c r="A971" s="98"/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</row>
    <row r="972" ht="14.25" customHeight="1">
      <c r="A972" s="98"/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</row>
    <row r="973" ht="14.25" customHeight="1">
      <c r="A973" s="98"/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</row>
    <row r="974" ht="14.25" customHeight="1">
      <c r="A974" s="98"/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</row>
    <row r="975" ht="14.25" customHeight="1">
      <c r="A975" s="98"/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</row>
    <row r="976" ht="14.25" customHeight="1">
      <c r="A976" s="98"/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</row>
    <row r="977" ht="14.25" customHeight="1">
      <c r="A977" s="98"/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</row>
    <row r="978" ht="14.25" customHeight="1">
      <c r="A978" s="98"/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</row>
    <row r="979" ht="14.25" customHeight="1">
      <c r="A979" s="98"/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</row>
    <row r="980" ht="14.25" customHeight="1">
      <c r="A980" s="98"/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</row>
    <row r="981" ht="14.25" customHeight="1">
      <c r="A981" s="98"/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</row>
    <row r="982" ht="14.25" customHeight="1">
      <c r="A982" s="98"/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</row>
    <row r="983" ht="14.25" customHeight="1">
      <c r="A983" s="98"/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</row>
    <row r="984" ht="14.25" customHeight="1">
      <c r="A984" s="98"/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</row>
    <row r="985" ht="14.25" customHeight="1">
      <c r="A985" s="98"/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</row>
    <row r="986" ht="14.25" customHeight="1">
      <c r="A986" s="98"/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</row>
    <row r="987" ht="14.25" customHeight="1">
      <c r="A987" s="98"/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</row>
    <row r="988" ht="14.25" customHeight="1">
      <c r="A988" s="98"/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</row>
    <row r="989" ht="14.25" customHeight="1">
      <c r="A989" s="98"/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</row>
    <row r="990" ht="14.25" customHeight="1">
      <c r="A990" s="98"/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</row>
    <row r="991" ht="14.25" customHeight="1">
      <c r="A991" s="98"/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</row>
    <row r="992" ht="14.25" customHeight="1">
      <c r="A992" s="98"/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</row>
    <row r="993" ht="14.25" customHeight="1">
      <c r="A993" s="98"/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</row>
    <row r="994" ht="14.25" customHeight="1">
      <c r="A994" s="98"/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</row>
    <row r="995" ht="14.25" customHeight="1">
      <c r="A995" s="98"/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</row>
    <row r="996" ht="14.25" customHeight="1">
      <c r="A996" s="98"/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</row>
    <row r="997" ht="14.25" customHeight="1">
      <c r="A997" s="98"/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</row>
    <row r="998" ht="14.25" customHeight="1">
      <c r="A998" s="98"/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</row>
    <row r="999" ht="14.25" customHeight="1">
      <c r="A999" s="98"/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</row>
    <row r="1000" ht="14.25" customHeight="1">
      <c r="A1000" s="98"/>
      <c r="B1000" s="98"/>
      <c r="C1000" s="98"/>
      <c r="D1000" s="98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8"/>
      <c r="S1000" s="98"/>
      <c r="T1000" s="98"/>
      <c r="U1000" s="98"/>
      <c r="V1000" s="98"/>
      <c r="W1000" s="98"/>
      <c r="X1000" s="98"/>
      <c r="Y1000" s="98"/>
      <c r="Z1000" s="98"/>
    </row>
  </sheetData>
  <mergeCells count="1">
    <mergeCell ref="F1:H1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63"/>
    <col customWidth="1" min="5" max="5" width="8.0"/>
    <col customWidth="1" min="6" max="26" width="7.63"/>
  </cols>
  <sheetData>
    <row r="1">
      <c r="A1" s="1" t="s">
        <v>317</v>
      </c>
    </row>
    <row r="2">
      <c r="A2" s="1" t="s">
        <v>139</v>
      </c>
      <c r="B2" s="69">
        <v>42370.0</v>
      </c>
      <c r="C2" s="69">
        <v>42736.0</v>
      </c>
      <c r="D2" s="69">
        <v>43101.0</v>
      </c>
      <c r="E2" s="1" t="s">
        <v>318</v>
      </c>
    </row>
    <row r="3">
      <c r="B3" s="1" t="s">
        <v>319</v>
      </c>
      <c r="E3" s="1" t="s">
        <v>320</v>
      </c>
    </row>
    <row r="4">
      <c r="A4" s="1" t="s">
        <v>153</v>
      </c>
      <c r="B4" s="19">
        <f>Bitcoin!J6</f>
        <v>1074.01347</v>
      </c>
      <c r="C4" s="19">
        <f>Bitcoin!J372</f>
        <v>4577.20963</v>
      </c>
      <c r="D4" s="19">
        <f>Bitcoin!J737</f>
        <v>23156.90158</v>
      </c>
      <c r="E4" s="105">
        <f t="shared" ref="E4:F4" si="1">(C4-$B4)/$B4</f>
        <v>3.261780469</v>
      </c>
      <c r="F4" s="105">
        <f t="shared" si="1"/>
        <v>20.56109045</v>
      </c>
    </row>
    <row r="5">
      <c r="A5" s="1" t="s">
        <v>160</v>
      </c>
      <c r="B5" s="16">
        <f>Ethereum!K6</f>
        <v>3.362948674</v>
      </c>
      <c r="C5" s="34">
        <f>Ethereum!K372</f>
        <v>21.93658066</v>
      </c>
      <c r="D5" s="25">
        <f>Ethereum!K737</f>
        <v>985.291565</v>
      </c>
      <c r="E5" s="105">
        <f t="shared" ref="E5:F5" si="2">(C5-$B5)/$B5</f>
        <v>5.523019764</v>
      </c>
      <c r="F5" s="105">
        <f t="shared" si="2"/>
        <v>291.9844195</v>
      </c>
    </row>
    <row r="6">
      <c r="A6" s="1" t="s">
        <v>162</v>
      </c>
      <c r="B6" s="16">
        <f>Litecoin!K6</f>
        <v>5.447529103</v>
      </c>
      <c r="C6" s="16">
        <f>Litecoin!K372</f>
        <v>6.108598537</v>
      </c>
      <c r="D6" s="25">
        <f>Litecoin!K737</f>
        <v>295.2765975</v>
      </c>
      <c r="E6" s="105">
        <f t="shared" ref="E6:F6" si="3">(C6-$B6)/$B6</f>
        <v>0.1213521619</v>
      </c>
      <c r="F6" s="105">
        <f t="shared" si="3"/>
        <v>53.20376687</v>
      </c>
    </row>
    <row r="7">
      <c r="A7" s="1" t="s">
        <v>164</v>
      </c>
      <c r="B7" s="16">
        <f>Monero!J6</f>
        <v>5.46682548</v>
      </c>
      <c r="C7" s="34">
        <f>Monero!J372</f>
        <v>26.51843333</v>
      </c>
      <c r="D7" s="25">
        <f>Monero!J737</f>
        <v>515.822694</v>
      </c>
      <c r="E7" s="105">
        <f t="shared" ref="E7:F7" si="4">(C7-$B7)/$B7</f>
        <v>3.850792006</v>
      </c>
      <c r="F7" s="105">
        <f t="shared" si="4"/>
        <v>93.35506875</v>
      </c>
    </row>
    <row r="8">
      <c r="C8" s="105"/>
      <c r="D8" s="105"/>
    </row>
    <row r="18">
      <c r="F18" s="105"/>
      <c r="G18" s="10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6.5"/>
    <col customWidth="1" min="3" max="3" width="9.5"/>
    <col customWidth="1" min="4" max="26" width="7.63"/>
  </cols>
  <sheetData>
    <row r="2">
      <c r="B2" s="106" t="s">
        <v>321</v>
      </c>
      <c r="C2" s="107"/>
      <c r="J2" s="1" t="s">
        <v>322</v>
      </c>
    </row>
    <row r="3">
      <c r="B3" s="108">
        <v>2016.0</v>
      </c>
      <c r="C3" s="109"/>
      <c r="J3" s="1">
        <v>2016.0</v>
      </c>
      <c r="K3" s="1">
        <v>2017.0</v>
      </c>
      <c r="L3" s="1">
        <v>2018.0</v>
      </c>
    </row>
    <row r="4">
      <c r="B4" s="37" t="s">
        <v>193</v>
      </c>
      <c r="C4" s="37" t="s">
        <v>323</v>
      </c>
      <c r="J4" s="110">
        <f>4.94</f>
        <v>4.94</v>
      </c>
      <c r="K4" s="110">
        <v>9.813844794299682</v>
      </c>
      <c r="L4" s="110">
        <v>12.248361242440062</v>
      </c>
    </row>
    <row r="5" ht="14.25" customHeight="1">
      <c r="B5" s="37">
        <v>0.06</v>
      </c>
      <c r="C5" s="110">
        <f>4.94</f>
        <v>4.94</v>
      </c>
      <c r="J5" s="110">
        <v>8.23</v>
      </c>
      <c r="K5" s="110">
        <v>12.617800449813867</v>
      </c>
      <c r="L5" s="110">
        <v>15.747893025994369</v>
      </c>
    </row>
    <row r="6">
      <c r="B6" s="37">
        <v>0.1</v>
      </c>
      <c r="C6" s="110">
        <v>8.23</v>
      </c>
      <c r="J6" s="110">
        <v>16.46</v>
      </c>
      <c r="K6" s="110">
        <v>12.717941723225083</v>
      </c>
      <c r="L6" s="110">
        <v>15.872876303978446</v>
      </c>
    </row>
    <row r="7">
      <c r="B7" s="37">
        <v>0.15</v>
      </c>
      <c r="C7" s="110">
        <v>16.46</v>
      </c>
      <c r="J7" s="110">
        <v>12.35</v>
      </c>
      <c r="K7" s="110">
        <v>25.736307266683802</v>
      </c>
      <c r="L7" s="110">
        <v>32.120702441909145</v>
      </c>
    </row>
    <row r="8">
      <c r="B8" s="37">
        <v>0.2</v>
      </c>
      <c r="C8" s="110">
        <v>12.35</v>
      </c>
      <c r="J8" s="110">
        <v>23.87</v>
      </c>
      <c r="K8" s="110">
        <v>27.338567641263356</v>
      </c>
      <c r="L8" s="110">
        <v>34.120434889654476</v>
      </c>
    </row>
    <row r="9">
      <c r="B9" s="37">
        <v>0.29</v>
      </c>
      <c r="C9" s="110">
        <v>23.87</v>
      </c>
      <c r="K9" s="110">
        <v>10.9153988018231</v>
      </c>
      <c r="L9" s="110">
        <v>13.623177300264972</v>
      </c>
    </row>
    <row r="10">
      <c r="B10" s="111" t="s">
        <v>324</v>
      </c>
      <c r="C10" s="112">
        <f>AVERAGE(C5:C9)</f>
        <v>13.17</v>
      </c>
      <c r="K10" s="110">
        <v>15.021191011683163</v>
      </c>
      <c r="L10" s="110">
        <v>18.74749169761234</v>
      </c>
    </row>
    <row r="11">
      <c r="B11" s="113" t="s">
        <v>325</v>
      </c>
      <c r="C11" s="114"/>
      <c r="K11" s="110">
        <v>16.022603745795404</v>
      </c>
      <c r="L11" s="110">
        <v>19.99732447745317</v>
      </c>
    </row>
    <row r="12">
      <c r="B12" s="1" t="s">
        <v>326</v>
      </c>
      <c r="K12" s="110">
        <v>11.01554007523432</v>
      </c>
      <c r="L12" s="110">
        <v>13.74816057824905</v>
      </c>
    </row>
    <row r="13">
      <c r="K13" s="110">
        <v>13.018365543458755</v>
      </c>
      <c r="L13" s="110">
        <v>16.247826137930705</v>
      </c>
    </row>
    <row r="14">
      <c r="B14" s="37" t="s">
        <v>327</v>
      </c>
      <c r="C14" s="37"/>
      <c r="D14" s="5"/>
      <c r="I14" s="1" t="s">
        <v>328</v>
      </c>
    </row>
    <row r="15">
      <c r="B15" s="37" t="s">
        <v>193</v>
      </c>
      <c r="C15" s="37" t="s">
        <v>323</v>
      </c>
      <c r="D15" s="5"/>
      <c r="J15" s="5">
        <v>2016.0</v>
      </c>
      <c r="K15" s="5">
        <v>2017.0</v>
      </c>
      <c r="L15" s="5">
        <v>2018.0</v>
      </c>
    </row>
    <row r="16">
      <c r="B16" s="37">
        <v>0.21</v>
      </c>
      <c r="C16" s="110">
        <v>17.28</v>
      </c>
      <c r="J16" s="25">
        <v>17.0</v>
      </c>
      <c r="K16" s="25">
        <v>15.0</v>
      </c>
      <c r="L16" s="25">
        <v>19.0</v>
      </c>
    </row>
    <row r="18">
      <c r="B18" s="1" t="s">
        <v>329</v>
      </c>
      <c r="G18" s="1" t="s">
        <v>330</v>
      </c>
    </row>
    <row r="19">
      <c r="B19" s="27"/>
      <c r="C19" s="27">
        <v>2017.0</v>
      </c>
      <c r="D19" s="27">
        <v>2018.0</v>
      </c>
    </row>
    <row r="20">
      <c r="B20" s="27" t="s">
        <v>193</v>
      </c>
      <c r="C20" s="15" t="s">
        <v>323</v>
      </c>
      <c r="D20" s="10"/>
    </row>
    <row r="21" ht="15.75" customHeight="1">
      <c r="B21" s="41">
        <v>0.098</v>
      </c>
      <c r="C21" s="33">
        <v>9.813844794299682</v>
      </c>
      <c r="D21" s="33">
        <v>12.248361242440062</v>
      </c>
    </row>
    <row r="22" ht="15.75" customHeight="1">
      <c r="B22" s="41">
        <v>0.126</v>
      </c>
      <c r="C22" s="33">
        <v>12.617800449813867</v>
      </c>
      <c r="D22" s="33">
        <v>15.747893025994369</v>
      </c>
    </row>
    <row r="23" ht="15.75" customHeight="1">
      <c r="B23" s="41">
        <v>0.127</v>
      </c>
      <c r="C23" s="33">
        <v>12.717941723225083</v>
      </c>
      <c r="D23" s="33">
        <v>15.872876303978446</v>
      </c>
    </row>
    <row r="24" ht="15.75" customHeight="1">
      <c r="B24" s="41">
        <v>0.257</v>
      </c>
      <c r="C24" s="33">
        <v>25.736307266683802</v>
      </c>
      <c r="D24" s="33">
        <v>32.120702441909145</v>
      </c>
    </row>
    <row r="25" ht="15.75" customHeight="1">
      <c r="B25" s="41">
        <v>0.273</v>
      </c>
      <c r="C25" s="33">
        <v>27.338567641263356</v>
      </c>
      <c r="D25" s="33">
        <v>34.120434889654476</v>
      </c>
    </row>
    <row r="26" ht="15.75" customHeight="1">
      <c r="B26" s="41">
        <v>0.109</v>
      </c>
      <c r="C26" s="33">
        <v>10.9153988018231</v>
      </c>
      <c r="D26" s="33">
        <v>13.623177300264972</v>
      </c>
    </row>
    <row r="27" ht="15.75" customHeight="1">
      <c r="B27" s="41">
        <v>0.15</v>
      </c>
      <c r="C27" s="33">
        <v>15.021191011683163</v>
      </c>
      <c r="D27" s="33">
        <v>18.74749169761234</v>
      </c>
    </row>
    <row r="28" ht="15.75" customHeight="1">
      <c r="B28" s="41">
        <v>0.16</v>
      </c>
      <c r="C28" s="33">
        <v>16.022603745795404</v>
      </c>
      <c r="D28" s="33">
        <v>19.99732447745317</v>
      </c>
    </row>
    <row r="29" ht="15.75" customHeight="1">
      <c r="B29" s="41">
        <v>0.11</v>
      </c>
      <c r="C29" s="33">
        <v>11.01554007523432</v>
      </c>
      <c r="D29" s="33">
        <v>13.74816057824905</v>
      </c>
    </row>
    <row r="30" ht="15.75" customHeight="1">
      <c r="B30" s="41">
        <v>0.13</v>
      </c>
      <c r="C30" s="33">
        <v>13.018365543458755</v>
      </c>
      <c r="D30" s="33">
        <v>16.247826137930705</v>
      </c>
    </row>
    <row r="31" ht="15.75" customHeight="1">
      <c r="B31" s="1" t="s">
        <v>331</v>
      </c>
    </row>
    <row r="32" ht="15.75" customHeight="1"/>
    <row r="33" ht="15.75" customHeight="1">
      <c r="B33" s="37" t="s">
        <v>332</v>
      </c>
      <c r="C33" s="37"/>
      <c r="D33" s="37"/>
    </row>
    <row r="34" ht="15.75" customHeight="1">
      <c r="B34" s="66" t="s">
        <v>193</v>
      </c>
      <c r="C34" s="27">
        <v>2017.0</v>
      </c>
      <c r="D34" s="27">
        <v>2018.0</v>
      </c>
    </row>
    <row r="35" ht="15.75" customHeight="1">
      <c r="B35" s="31"/>
      <c r="C35" s="15" t="s">
        <v>323</v>
      </c>
      <c r="D35" s="10"/>
    </row>
    <row r="36" ht="15.75" customHeight="1">
      <c r="B36" s="27">
        <v>0.15</v>
      </c>
      <c r="C36" s="27">
        <v>15.0</v>
      </c>
      <c r="D36" s="27">
        <v>19.0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3:C3"/>
    <mergeCell ref="C20:D20"/>
    <mergeCell ref="B34:B35"/>
    <mergeCell ref="C35:D35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15.75"/>
    <col customWidth="1" min="3" max="3" width="17.38"/>
    <col customWidth="1" min="4" max="4" width="10.38"/>
    <col customWidth="1" min="5" max="5" width="10.63"/>
    <col customWidth="1" min="6" max="6" width="10.25"/>
    <col customWidth="1" min="7" max="8" width="7.88"/>
    <col customWidth="1" min="9" max="9" width="10.0"/>
    <col customWidth="1" min="10" max="11" width="7.88"/>
    <col customWidth="1" min="12" max="12" width="11.38"/>
    <col customWidth="1" min="13" max="13" width="11.25"/>
    <col customWidth="1" min="14" max="14" width="10.5"/>
    <col customWidth="1" min="15" max="15" width="10.38"/>
    <col customWidth="1" min="16" max="16" width="10.75"/>
    <col customWidth="1" min="17" max="17" width="8.75"/>
    <col customWidth="1" min="18" max="26" width="7.88"/>
  </cols>
  <sheetData>
    <row r="1" ht="14.25" customHeight="1">
      <c r="A1" s="98" t="s">
        <v>333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ht="14.25" customHeight="1">
      <c r="A2" s="98" t="s">
        <v>334</v>
      </c>
      <c r="B2" s="98" t="s">
        <v>335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ht="14.25" customHeight="1">
      <c r="A3" s="98" t="s">
        <v>336</v>
      </c>
      <c r="B3" s="98" t="s">
        <v>337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</row>
    <row r="4" ht="14.25" customHeight="1">
      <c r="A4" s="98" t="s">
        <v>338</v>
      </c>
      <c r="B4" s="98">
        <v>2009.0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5" ht="14.25" customHeight="1">
      <c r="A5" s="98" t="s">
        <v>339</v>
      </c>
      <c r="B5" s="98" t="s">
        <v>340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</row>
    <row r="6" ht="14.25" customHeight="1">
      <c r="A6" s="115" t="s">
        <v>341</v>
      </c>
      <c r="B6" s="115"/>
      <c r="C6" s="115"/>
      <c r="D6" s="115"/>
      <c r="E6" s="115"/>
      <c r="F6" s="98"/>
      <c r="G6" s="115"/>
      <c r="H6" s="116" t="s">
        <v>342</v>
      </c>
      <c r="I6" s="17"/>
      <c r="J6" s="10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</row>
    <row r="7" ht="13.5" customHeight="1">
      <c r="A7" s="115"/>
      <c r="B7" s="115" t="s">
        <v>343</v>
      </c>
      <c r="C7" s="115"/>
      <c r="D7" s="115"/>
      <c r="E7" s="115"/>
      <c r="F7" s="98"/>
      <c r="G7" s="115"/>
      <c r="H7" s="116" t="s">
        <v>68</v>
      </c>
      <c r="I7" s="17"/>
      <c r="J7" s="10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</row>
    <row r="8" ht="14.25" customHeight="1">
      <c r="A8" s="115"/>
      <c r="B8" s="115" t="s">
        <v>344</v>
      </c>
      <c r="C8" s="115" t="s">
        <v>345</v>
      </c>
      <c r="D8" s="117" t="s">
        <v>346</v>
      </c>
      <c r="E8" s="22"/>
      <c r="F8" s="98"/>
      <c r="G8" s="115" t="s">
        <v>139</v>
      </c>
      <c r="H8" s="115" t="s">
        <v>137</v>
      </c>
      <c r="I8" s="115" t="s">
        <v>347</v>
      </c>
      <c r="J8" s="118" t="s">
        <v>348</v>
      </c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ht="14.25" customHeight="1">
      <c r="A9" s="115"/>
      <c r="B9" s="115" t="s">
        <v>349</v>
      </c>
      <c r="C9" s="115" t="s">
        <v>350</v>
      </c>
      <c r="D9" s="29"/>
      <c r="E9" s="30"/>
      <c r="F9" s="98"/>
      <c r="G9" s="115" t="s">
        <v>153</v>
      </c>
      <c r="H9" s="119">
        <f>AVERAGE(Bitcoin!J6:J917)</f>
        <v>14485.48623</v>
      </c>
      <c r="I9" s="119">
        <f>STDEV.P(Bitcoin!J6:J917)</f>
        <v>16187.19031</v>
      </c>
      <c r="J9" s="119">
        <f>MEDIAN(Bitcoin!J6:J917)</f>
        <v>7044.156189</v>
      </c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</row>
    <row r="10" ht="14.25" customHeight="1">
      <c r="A10" s="115" t="s">
        <v>148</v>
      </c>
      <c r="B10" s="115" t="s">
        <v>351</v>
      </c>
      <c r="C10" s="115" t="s">
        <v>352</v>
      </c>
      <c r="D10" s="115" t="s">
        <v>353</v>
      </c>
      <c r="E10" s="115" t="s">
        <v>354</v>
      </c>
      <c r="F10" s="98"/>
      <c r="G10" s="115" t="s">
        <v>160</v>
      </c>
      <c r="H10" s="119">
        <f>AVERAGE(Ethereum!K6:K917)</f>
        <v>465.6158105</v>
      </c>
      <c r="I10" s="119">
        <f>STDEV.P(Ethereum!K6:K917)</f>
        <v>608.4496899</v>
      </c>
      <c r="J10" s="119">
        <f>MEDIAN(Ethereum!K6:K917)</f>
        <v>65.53940551</v>
      </c>
      <c r="K10" s="98"/>
      <c r="L10" s="98"/>
      <c r="M10" s="120"/>
      <c r="N10" s="120"/>
      <c r="O10" s="120"/>
      <c r="P10" s="120"/>
      <c r="Q10" s="98"/>
      <c r="R10" s="103"/>
      <c r="S10" s="98"/>
      <c r="T10" s="98"/>
      <c r="U10" s="98"/>
      <c r="V10" s="98"/>
      <c r="W10" s="98"/>
      <c r="X10" s="98"/>
      <c r="Y10" s="98"/>
      <c r="Z10" s="98"/>
    </row>
    <row r="11" ht="14.25" customHeight="1">
      <c r="A11" s="115" t="s">
        <v>355</v>
      </c>
      <c r="B11" s="115">
        <v>234.0</v>
      </c>
      <c r="C11" s="115">
        <v>204.0</v>
      </c>
      <c r="D11" s="121">
        <f t="shared" ref="D11:D17" si="1">C11/B11</f>
        <v>0.8717948718</v>
      </c>
      <c r="E11" s="119">
        <f t="shared" ref="E11:E17" si="2">$H$9*D11</f>
        <v>12628.37261</v>
      </c>
      <c r="F11" s="122"/>
      <c r="G11" s="115" t="s">
        <v>162</v>
      </c>
      <c r="H11" s="119">
        <f>AVERAGE(Litecoin!K6:K917)</f>
        <v>128.8905954</v>
      </c>
      <c r="I11" s="119">
        <f>STDEV.P(Litecoin!K6:K917)</f>
        <v>229.5568362</v>
      </c>
      <c r="J11" s="119">
        <f>MEDIAN(Litecoin!K6:K917)</f>
        <v>7.775091122</v>
      </c>
      <c r="K11" s="98"/>
      <c r="L11" s="98"/>
      <c r="M11" s="120"/>
      <c r="N11" s="120"/>
      <c r="O11" s="120"/>
      <c r="P11" s="120"/>
      <c r="Q11" s="98"/>
      <c r="R11" s="103"/>
      <c r="S11" s="98"/>
      <c r="T11" s="98"/>
      <c r="U11" s="98"/>
      <c r="V11" s="98"/>
      <c r="W11" s="98"/>
      <c r="X11" s="98"/>
      <c r="Y11" s="98"/>
      <c r="Z11" s="98"/>
    </row>
    <row r="12" ht="14.25" customHeight="1">
      <c r="A12" s="115" t="s">
        <v>356</v>
      </c>
      <c r="B12" s="115">
        <v>616.0</v>
      </c>
      <c r="C12" s="115">
        <v>119.0</v>
      </c>
      <c r="D12" s="121">
        <f t="shared" si="1"/>
        <v>0.1931818182</v>
      </c>
      <c r="E12" s="119">
        <f t="shared" si="2"/>
        <v>2798.332567</v>
      </c>
      <c r="F12" s="122"/>
      <c r="G12" s="115" t="s">
        <v>164</v>
      </c>
      <c r="H12" s="119">
        <f>AVERAGE(Monero!J6:J917)</f>
        <v>185.4139671</v>
      </c>
      <c r="I12" s="119">
        <f>STDEV.P(Monero!J6:J917)</f>
        <v>272.5458643</v>
      </c>
      <c r="J12" s="119">
        <f>MEDIAN(Monero!J6:J917)</f>
        <v>37.13795691</v>
      </c>
      <c r="K12" s="98"/>
      <c r="L12" s="98"/>
      <c r="M12" s="120"/>
      <c r="N12" s="120"/>
      <c r="O12" s="120"/>
      <c r="P12" s="120"/>
      <c r="Q12" s="98"/>
      <c r="R12" s="103"/>
      <c r="S12" s="98"/>
      <c r="T12" s="98"/>
      <c r="U12" s="98"/>
      <c r="V12" s="98"/>
      <c r="W12" s="98"/>
      <c r="X12" s="98"/>
      <c r="Y12" s="98"/>
      <c r="Z12" s="98"/>
    </row>
    <row r="13" ht="14.25" customHeight="1">
      <c r="A13" s="115" t="s">
        <v>357</v>
      </c>
      <c r="B13" s="115">
        <v>2497.0</v>
      </c>
      <c r="C13" s="115">
        <v>2115.0</v>
      </c>
      <c r="D13" s="121">
        <f t="shared" si="1"/>
        <v>0.8470164197</v>
      </c>
      <c r="E13" s="119">
        <f t="shared" si="2"/>
        <v>12269.44469</v>
      </c>
      <c r="F13" s="122"/>
      <c r="G13" s="98"/>
      <c r="H13" s="98"/>
      <c r="I13" s="98"/>
      <c r="J13" s="98"/>
      <c r="K13" s="98"/>
      <c r="L13" s="98"/>
      <c r="M13" s="120"/>
      <c r="N13" s="120"/>
      <c r="O13" s="120"/>
      <c r="P13" s="120"/>
      <c r="Q13" s="98"/>
      <c r="R13" s="103"/>
      <c r="S13" s="98"/>
      <c r="T13" s="98"/>
      <c r="U13" s="98"/>
      <c r="V13" s="98"/>
      <c r="W13" s="98"/>
      <c r="X13" s="98"/>
      <c r="Y13" s="98"/>
      <c r="Z13" s="98"/>
    </row>
    <row r="14" ht="14.25" customHeight="1">
      <c r="A14" s="115" t="s">
        <v>358</v>
      </c>
      <c r="B14" s="115">
        <v>699.0</v>
      </c>
      <c r="C14" s="115">
        <v>639.0</v>
      </c>
      <c r="D14" s="121">
        <f t="shared" si="1"/>
        <v>0.9141630901</v>
      </c>
      <c r="E14" s="119">
        <f t="shared" si="2"/>
        <v>13242.09686</v>
      </c>
      <c r="F14" s="122"/>
      <c r="G14" s="98"/>
      <c r="H14" s="98"/>
      <c r="I14" s="98"/>
      <c r="J14" s="98"/>
      <c r="K14" s="98"/>
      <c r="L14" s="98"/>
      <c r="M14" s="120"/>
      <c r="N14" s="120"/>
      <c r="O14" s="120"/>
      <c r="P14" s="120"/>
      <c r="Q14" s="98"/>
      <c r="R14" s="103"/>
      <c r="S14" s="98"/>
      <c r="T14" s="98"/>
      <c r="U14" s="98"/>
      <c r="V14" s="98"/>
      <c r="W14" s="98"/>
      <c r="X14" s="98"/>
      <c r="Y14" s="98"/>
      <c r="Z14" s="98"/>
    </row>
    <row r="15" ht="14.25" customHeight="1">
      <c r="A15" s="115" t="s">
        <v>359</v>
      </c>
      <c r="B15" s="115">
        <v>1094.0</v>
      </c>
      <c r="C15" s="115">
        <v>464.0</v>
      </c>
      <c r="D15" s="121">
        <f t="shared" si="1"/>
        <v>0.4241316271</v>
      </c>
      <c r="E15" s="119">
        <f t="shared" si="2"/>
        <v>6143.752844</v>
      </c>
      <c r="F15" s="122"/>
      <c r="G15" s="98"/>
      <c r="H15" s="98"/>
      <c r="I15" s="98"/>
      <c r="J15" s="98"/>
      <c r="K15" s="98"/>
      <c r="L15" s="98"/>
      <c r="M15" s="120"/>
      <c r="N15" s="120"/>
      <c r="O15" s="120"/>
      <c r="P15" s="120"/>
      <c r="Q15" s="98"/>
      <c r="R15" s="98"/>
      <c r="S15" s="98"/>
      <c r="T15" s="98"/>
      <c r="U15" s="98"/>
      <c r="V15" s="98"/>
      <c r="W15" s="98"/>
      <c r="X15" s="98"/>
      <c r="Y15" s="98"/>
      <c r="Z15" s="98"/>
    </row>
    <row r="16" ht="14.25" customHeight="1">
      <c r="A16" s="115" t="s">
        <v>360</v>
      </c>
      <c r="B16" s="115">
        <v>353.0</v>
      </c>
      <c r="C16" s="115">
        <v>145.0</v>
      </c>
      <c r="D16" s="121">
        <f t="shared" si="1"/>
        <v>0.4107648725</v>
      </c>
      <c r="E16" s="119">
        <f t="shared" si="2"/>
        <v>5950.128905</v>
      </c>
      <c r="F16" s="98"/>
      <c r="G16" s="98"/>
      <c r="H16" s="98"/>
      <c r="I16" s="98"/>
      <c r="J16" s="98"/>
      <c r="K16" s="98"/>
      <c r="L16" s="98"/>
      <c r="M16" s="120"/>
      <c r="N16" s="120"/>
      <c r="O16" s="120"/>
      <c r="P16" s="120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ht="14.25" customHeight="1">
      <c r="A17" s="115" t="s">
        <v>361</v>
      </c>
      <c r="B17" s="115">
        <v>3936.0</v>
      </c>
      <c r="C17" s="115">
        <v>2234.0</v>
      </c>
      <c r="D17" s="121">
        <f t="shared" si="1"/>
        <v>0.5675813008</v>
      </c>
      <c r="E17" s="119">
        <f t="shared" si="2"/>
        <v>8221.691118</v>
      </c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</row>
    <row r="18" ht="14.25" customHeight="1">
      <c r="A18" s="98"/>
      <c r="B18" s="98"/>
      <c r="C18" s="98"/>
      <c r="D18" s="102"/>
      <c r="E18" s="103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ht="14.25" customHeight="1">
      <c r="A19" s="115"/>
      <c r="B19" s="115"/>
      <c r="C19" s="115" t="s">
        <v>153</v>
      </c>
      <c r="D19" s="115" t="s">
        <v>160</v>
      </c>
      <c r="E19" s="115" t="s">
        <v>162</v>
      </c>
      <c r="F19" s="115" t="s">
        <v>164</v>
      </c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</row>
    <row r="20" ht="14.25" customHeight="1">
      <c r="A20" s="115" t="s">
        <v>148</v>
      </c>
      <c r="B20" s="123" t="s">
        <v>346</v>
      </c>
      <c r="C20" s="115" t="s">
        <v>354</v>
      </c>
      <c r="D20" s="115" t="s">
        <v>362</v>
      </c>
      <c r="E20" s="115" t="s">
        <v>363</v>
      </c>
      <c r="F20" s="115" t="s">
        <v>364</v>
      </c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ht="14.25" customHeight="1">
      <c r="A21" s="115" t="s">
        <v>358</v>
      </c>
      <c r="B21" s="121">
        <f>ROUND(D14,3)</f>
        <v>0.914</v>
      </c>
      <c r="C21" s="124">
        <f t="shared" ref="C21:C27" si="3">$J$9*B21</f>
        <v>6438.358756</v>
      </c>
      <c r="D21" s="124">
        <f t="shared" ref="D21:D27" si="4">$J$10*$B21</f>
        <v>59.90301664</v>
      </c>
      <c r="E21" s="125">
        <f t="shared" ref="E21:E27" si="5">$J$11*$B21</f>
        <v>7.106433285</v>
      </c>
      <c r="F21" s="124">
        <f t="shared" ref="F21:F27" si="6">$J$12*$B21</f>
        <v>33.94409261</v>
      </c>
      <c r="G21" s="98"/>
      <c r="H21" s="126"/>
      <c r="I21" s="103"/>
      <c r="J21" s="98"/>
      <c r="K21" s="98"/>
      <c r="L21" s="98"/>
      <c r="M21" s="103"/>
      <c r="N21" s="103"/>
      <c r="O21" s="103"/>
      <c r="P21" s="103"/>
      <c r="Q21" s="103"/>
      <c r="R21" s="98"/>
      <c r="S21" s="98"/>
      <c r="T21" s="98"/>
      <c r="U21" s="98"/>
      <c r="V21" s="98"/>
      <c r="W21" s="98"/>
      <c r="X21" s="98"/>
      <c r="Y21" s="98"/>
      <c r="Z21" s="98"/>
    </row>
    <row r="22" ht="14.25" customHeight="1">
      <c r="A22" s="115" t="s">
        <v>355</v>
      </c>
      <c r="B22" s="121">
        <f>ROUND(D11,3)</f>
        <v>0.872</v>
      </c>
      <c r="C22" s="124">
        <f t="shared" si="3"/>
        <v>6142.504196</v>
      </c>
      <c r="D22" s="124">
        <f t="shared" si="4"/>
        <v>57.1503616</v>
      </c>
      <c r="E22" s="125">
        <f t="shared" si="5"/>
        <v>6.779879458</v>
      </c>
      <c r="F22" s="124">
        <f t="shared" si="6"/>
        <v>32.38429842</v>
      </c>
      <c r="G22" s="98"/>
      <c r="H22" s="103"/>
      <c r="I22" s="103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ht="14.25" customHeight="1">
      <c r="A23" s="115" t="s">
        <v>357</v>
      </c>
      <c r="B23" s="121">
        <f>ROUND(D13,3)</f>
        <v>0.847</v>
      </c>
      <c r="C23" s="124">
        <f t="shared" si="3"/>
        <v>5966.400292</v>
      </c>
      <c r="D23" s="124">
        <f t="shared" si="4"/>
        <v>55.51187647</v>
      </c>
      <c r="E23" s="125">
        <f t="shared" si="5"/>
        <v>6.58550218</v>
      </c>
      <c r="F23" s="124">
        <f t="shared" si="6"/>
        <v>31.4558495</v>
      </c>
      <c r="G23" s="98"/>
      <c r="H23" s="103"/>
      <c r="I23" s="103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</row>
    <row r="24" ht="14.25" customHeight="1">
      <c r="A24" s="115" t="s">
        <v>361</v>
      </c>
      <c r="B24" s="121">
        <f>ROUND(D17,3)</f>
        <v>0.568</v>
      </c>
      <c r="C24" s="124">
        <f t="shared" si="3"/>
        <v>4001.080715</v>
      </c>
      <c r="D24" s="124">
        <f t="shared" si="4"/>
        <v>37.22638233</v>
      </c>
      <c r="E24" s="125">
        <f t="shared" si="5"/>
        <v>4.416251757</v>
      </c>
      <c r="F24" s="124">
        <f t="shared" si="6"/>
        <v>21.09435952</v>
      </c>
      <c r="G24" s="98"/>
      <c r="H24" s="103"/>
      <c r="I24" s="103"/>
      <c r="J24" s="98"/>
      <c r="K24" s="98"/>
      <c r="L24" s="98"/>
      <c r="M24" s="103"/>
      <c r="N24" s="103"/>
      <c r="O24" s="103"/>
      <c r="P24" s="103"/>
      <c r="Q24" s="103"/>
      <c r="R24" s="98"/>
      <c r="S24" s="98"/>
      <c r="T24" s="98"/>
      <c r="U24" s="98"/>
      <c r="V24" s="98"/>
      <c r="W24" s="98"/>
      <c r="X24" s="98"/>
      <c r="Y24" s="98"/>
      <c r="Z24" s="98"/>
    </row>
    <row r="25" ht="14.25" customHeight="1">
      <c r="A25" s="115" t="s">
        <v>359</v>
      </c>
      <c r="B25" s="121">
        <f t="shared" ref="B25:B26" si="7">ROUND(D15,3)</f>
        <v>0.424</v>
      </c>
      <c r="C25" s="124">
        <f t="shared" si="3"/>
        <v>2986.722224</v>
      </c>
      <c r="D25" s="124">
        <f t="shared" si="4"/>
        <v>27.78870794</v>
      </c>
      <c r="E25" s="125">
        <f t="shared" si="5"/>
        <v>3.296638636</v>
      </c>
      <c r="F25" s="124">
        <f t="shared" si="6"/>
        <v>15.74649373</v>
      </c>
      <c r="G25" s="98"/>
      <c r="H25" s="103"/>
      <c r="I25" s="103"/>
      <c r="J25" s="98"/>
      <c r="K25" s="98"/>
      <c r="L25" s="98"/>
      <c r="M25" s="103"/>
      <c r="N25" s="103"/>
      <c r="O25" s="103"/>
      <c r="P25" s="103"/>
      <c r="Q25" s="103"/>
      <c r="R25" s="98"/>
      <c r="S25" s="98"/>
      <c r="T25" s="98"/>
      <c r="U25" s="98"/>
      <c r="V25" s="98"/>
      <c r="W25" s="98"/>
      <c r="X25" s="98"/>
      <c r="Y25" s="98"/>
      <c r="Z25" s="98"/>
    </row>
    <row r="26" ht="14.25" customHeight="1">
      <c r="A26" s="115" t="s">
        <v>360</v>
      </c>
      <c r="B26" s="121">
        <f t="shared" si="7"/>
        <v>0.411</v>
      </c>
      <c r="C26" s="124">
        <f t="shared" si="3"/>
        <v>2895.148194</v>
      </c>
      <c r="D26" s="124">
        <f t="shared" si="4"/>
        <v>26.93669566</v>
      </c>
      <c r="E26" s="125">
        <f t="shared" si="5"/>
        <v>3.195562451</v>
      </c>
      <c r="F26" s="124">
        <f t="shared" si="6"/>
        <v>15.26370029</v>
      </c>
      <c r="G26" s="98"/>
      <c r="H26" s="103"/>
      <c r="I26" s="103"/>
      <c r="J26" s="98"/>
      <c r="K26" s="98"/>
      <c r="L26" s="98"/>
      <c r="M26" s="103"/>
      <c r="N26" s="103"/>
      <c r="O26" s="103"/>
      <c r="P26" s="103"/>
      <c r="Q26" s="103"/>
      <c r="R26" s="98"/>
      <c r="S26" s="98"/>
      <c r="T26" s="98"/>
      <c r="U26" s="98"/>
      <c r="V26" s="98"/>
      <c r="W26" s="98"/>
      <c r="X26" s="98"/>
      <c r="Y26" s="98"/>
      <c r="Z26" s="98"/>
    </row>
    <row r="27" ht="14.25" customHeight="1">
      <c r="A27" s="115" t="s">
        <v>356</v>
      </c>
      <c r="B27" s="121">
        <f>ROUND(D12,3)</f>
        <v>0.193</v>
      </c>
      <c r="C27" s="124">
        <f t="shared" si="3"/>
        <v>1359.522144</v>
      </c>
      <c r="D27" s="124">
        <f t="shared" si="4"/>
        <v>12.64910526</v>
      </c>
      <c r="E27" s="125">
        <f t="shared" si="5"/>
        <v>1.500592587</v>
      </c>
      <c r="F27" s="125">
        <f t="shared" si="6"/>
        <v>7.167625683</v>
      </c>
      <c r="G27" s="98"/>
      <c r="H27" s="103"/>
      <c r="I27" s="103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 ht="14.25" customHeight="1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ht="14.25" customHeight="1">
      <c r="A29" s="98"/>
      <c r="B29" s="98"/>
      <c r="C29" s="98"/>
      <c r="D29" s="103"/>
      <c r="E29" s="103"/>
      <c r="F29" s="103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</row>
    <row r="30" ht="14.25" customHeight="1">
      <c r="A30" s="98"/>
      <c r="B30" s="98"/>
      <c r="C30" s="103"/>
      <c r="D30" s="103"/>
      <c r="E30" s="103"/>
      <c r="F30" s="103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ht="14.25" customHeight="1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 ht="14.25" customHeight="1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ht="14.25" customHeight="1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 ht="14.25" customHeight="1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ht="14.25" customHeight="1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 ht="14.25" customHeight="1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ht="14.25" customHeight="1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  <row r="38" ht="14.25" customHeight="1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ht="14.25" customHeight="1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</row>
    <row r="40" ht="14.25" customHeight="1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ht="14.25" customHeight="1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</row>
    <row r="42" ht="14.25" customHeight="1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ht="14.25" customHeight="1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</row>
    <row r="44" ht="14.25" customHeight="1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ht="14.25" customHeight="1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</row>
    <row r="46" ht="14.25" customHeight="1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ht="14.25" customHeight="1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</row>
    <row r="48" ht="14.25" customHeight="1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ht="14.25" customHeight="1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</row>
    <row r="50" ht="14.25" customHeight="1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ht="14.25" customHeight="1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</row>
    <row r="52" ht="14.25" customHeight="1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ht="14.25" customHeight="1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</row>
    <row r="54" ht="14.25" customHeight="1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ht="14.25" customHeight="1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</row>
    <row r="56" ht="14.25" customHeight="1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ht="14.25" customHeight="1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</row>
    <row r="58" ht="14.25" customHeight="1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ht="14.25" customHeight="1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</row>
    <row r="60" ht="14.25" customHeight="1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 ht="14.25" customHeight="1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</row>
    <row r="62" ht="14.25" customHeight="1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 ht="14.25" customHeight="1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</row>
    <row r="64" ht="14.25" customHeight="1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ht="14.25" customHeight="1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</row>
    <row r="66" ht="14.25" customHeight="1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 ht="14.25" customHeight="1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</row>
    <row r="68" ht="14.25" customHeight="1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 ht="14.25" customHeight="1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</row>
    <row r="70" ht="14.25" customHeight="1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ht="14.25" customHeight="1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</row>
    <row r="72" ht="14.25" customHeight="1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ht="14.25" customHeight="1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</row>
    <row r="74" ht="14.25" customHeight="1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ht="14.25" customHeight="1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</row>
    <row r="76" ht="14.25" customHeight="1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ht="14.25" customHeight="1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</row>
    <row r="78" ht="14.25" customHeight="1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ht="14.25" customHeight="1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</row>
    <row r="80" ht="14.25" customHeight="1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 ht="14.25" customHeight="1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</row>
    <row r="82" ht="14.25" customHeight="1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ht="14.25" customHeight="1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</row>
    <row r="84" ht="14.25" customHeight="1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ht="14.25" customHeight="1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</row>
    <row r="86" ht="14.25" customHeight="1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 ht="14.25" customHeight="1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</row>
    <row r="88" ht="14.25" customHeight="1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 ht="14.25" customHeight="1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</row>
    <row r="90" ht="14.25" customHeight="1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 ht="14.25" customHeight="1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</row>
    <row r="92" ht="14.25" customHeight="1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ht="14.25" customHeight="1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</row>
    <row r="94" ht="14.25" customHeight="1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 ht="14.25" customHeight="1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</row>
    <row r="96" ht="14.25" customHeight="1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 ht="14.25" customHeight="1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</row>
    <row r="98" ht="14.25" customHeight="1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 ht="14.25" customHeight="1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</row>
    <row r="100" ht="14.25" customHeight="1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 ht="14.25" customHeight="1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</row>
    <row r="102" ht="14.25" customHeight="1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 ht="14.25" customHeight="1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</row>
    <row r="104" ht="14.25" customHeight="1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 ht="14.25" customHeight="1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</row>
    <row r="106" ht="14.25" customHeight="1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ht="14.25" customHeight="1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</row>
    <row r="108" ht="14.25" customHeight="1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 ht="14.25" customHeight="1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</row>
    <row r="110" ht="14.25" customHeight="1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</row>
    <row r="111" ht="14.25" customHeight="1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</row>
    <row r="112" ht="14.25" customHeight="1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</row>
    <row r="113" ht="14.25" customHeight="1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</row>
    <row r="114" ht="14.25" customHeight="1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</row>
    <row r="115" ht="14.25" customHeight="1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</row>
    <row r="116" ht="14.25" customHeight="1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</row>
    <row r="117" ht="14.25" customHeight="1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</row>
    <row r="118" ht="14.25" customHeight="1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</row>
    <row r="119" ht="14.25" customHeight="1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</row>
    <row r="120" ht="14.25" customHeight="1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</row>
    <row r="121" ht="14.25" customHeight="1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</row>
    <row r="122" ht="14.25" customHeight="1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</row>
    <row r="123" ht="14.25" customHeight="1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</row>
    <row r="124" ht="14.25" customHeight="1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</row>
    <row r="125" ht="14.25" customHeight="1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</row>
    <row r="126" ht="14.25" customHeight="1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</row>
    <row r="127" ht="14.25" customHeight="1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</row>
    <row r="128" ht="14.25" customHeight="1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</row>
    <row r="129" ht="14.25" customHeight="1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</row>
    <row r="130" ht="14.25" customHeight="1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</row>
    <row r="131" ht="14.25" customHeight="1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</row>
    <row r="132" ht="14.25" customHeight="1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</row>
    <row r="133" ht="14.25" customHeight="1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</row>
    <row r="134" ht="14.25" customHeight="1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</row>
    <row r="135" ht="14.25" customHeight="1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</row>
    <row r="136" ht="14.25" customHeight="1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</row>
    <row r="137" ht="14.25" customHeight="1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</row>
    <row r="138" ht="14.25" customHeight="1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</row>
    <row r="139" ht="14.25" customHeight="1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</row>
    <row r="140" ht="14.25" customHeight="1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</row>
    <row r="141" ht="14.25" customHeight="1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</row>
    <row r="142" ht="14.25" customHeight="1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</row>
    <row r="143" ht="14.25" customHeight="1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</row>
    <row r="144" ht="14.25" customHeight="1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</row>
    <row r="145" ht="14.25" customHeight="1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</row>
    <row r="146" ht="14.25" customHeight="1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</row>
    <row r="147" ht="14.25" customHeight="1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</row>
    <row r="148" ht="14.25" customHeight="1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</row>
    <row r="149" ht="14.25" customHeight="1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</row>
    <row r="150" ht="14.25" customHeight="1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</row>
    <row r="151" ht="14.25" customHeight="1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</row>
    <row r="152" ht="14.25" customHeight="1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</row>
    <row r="153" ht="14.25" customHeight="1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</row>
    <row r="154" ht="14.25" customHeight="1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</row>
    <row r="155" ht="14.25" customHeight="1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</row>
    <row r="156" ht="14.25" customHeight="1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</row>
    <row r="157" ht="14.25" customHeight="1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</row>
    <row r="158" ht="14.25" customHeight="1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</row>
    <row r="159" ht="14.25" customHeight="1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</row>
    <row r="160" ht="14.25" customHeight="1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</row>
    <row r="161" ht="14.25" customHeight="1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</row>
    <row r="162" ht="14.25" customHeight="1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</row>
    <row r="163" ht="14.25" customHeight="1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</row>
    <row r="164" ht="14.25" customHeight="1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</row>
    <row r="165" ht="14.25" customHeight="1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</row>
    <row r="166" ht="14.25" customHeight="1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</row>
    <row r="167" ht="14.25" customHeight="1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</row>
    <row r="168" ht="14.25" customHeight="1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</row>
    <row r="169" ht="14.25" customHeight="1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</row>
    <row r="170" ht="14.25" customHeight="1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</row>
    <row r="171" ht="14.25" customHeight="1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</row>
    <row r="172" ht="14.25" customHeight="1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</row>
    <row r="173" ht="14.25" customHeight="1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</row>
    <row r="174" ht="14.25" customHeight="1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</row>
    <row r="175" ht="14.25" customHeight="1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</row>
    <row r="176" ht="14.25" customHeight="1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</row>
    <row r="177" ht="14.25" customHeight="1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</row>
    <row r="178" ht="14.25" customHeight="1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</row>
    <row r="179" ht="14.25" customHeight="1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</row>
    <row r="180" ht="14.25" customHeight="1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</row>
    <row r="181" ht="14.25" customHeight="1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</row>
    <row r="182" ht="14.25" customHeight="1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</row>
    <row r="183" ht="14.25" customHeight="1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</row>
    <row r="184" ht="14.25" customHeight="1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</row>
    <row r="185" ht="14.25" customHeight="1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</row>
    <row r="186" ht="14.25" customHeight="1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</row>
    <row r="187" ht="14.25" customHeight="1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</row>
    <row r="188" ht="14.25" customHeight="1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</row>
    <row r="189" ht="14.25" customHeight="1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</row>
    <row r="190" ht="14.25" customHeight="1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</row>
    <row r="191" ht="14.25" customHeight="1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</row>
    <row r="192" ht="14.25" customHeight="1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</row>
    <row r="193" ht="14.25" customHeight="1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</row>
    <row r="194" ht="14.25" customHeight="1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</row>
    <row r="195" ht="14.25" customHeight="1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</row>
    <row r="196" ht="14.25" customHeight="1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</row>
    <row r="197" ht="14.25" customHeight="1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</row>
    <row r="198" ht="14.25" customHeight="1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</row>
    <row r="199" ht="14.25" customHeight="1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</row>
    <row r="200" ht="14.25" customHeight="1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</row>
    <row r="201" ht="14.25" customHeight="1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</row>
    <row r="202" ht="14.25" customHeight="1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</row>
    <row r="203" ht="14.25" customHeight="1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</row>
    <row r="204" ht="14.25" customHeight="1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</row>
    <row r="205" ht="14.25" customHeight="1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</row>
    <row r="206" ht="14.25" customHeight="1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</row>
    <row r="207" ht="14.25" customHeight="1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</row>
    <row r="208" ht="14.25" customHeight="1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</row>
    <row r="209" ht="14.25" customHeight="1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</row>
    <row r="210" ht="14.25" customHeight="1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</row>
    <row r="211" ht="14.25" customHeight="1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</row>
    <row r="212" ht="14.25" customHeight="1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</row>
    <row r="213" ht="14.25" customHeight="1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</row>
    <row r="214" ht="14.25" customHeight="1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</row>
    <row r="215" ht="14.25" customHeight="1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</row>
    <row r="216" ht="14.25" customHeight="1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</row>
    <row r="217" ht="14.25" customHeight="1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</row>
    <row r="218" ht="14.25" customHeight="1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</row>
    <row r="219" ht="14.25" customHeight="1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</row>
    <row r="220" ht="14.25" customHeight="1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</row>
    <row r="221" ht="14.25" customHeight="1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</row>
    <row r="222" ht="14.25" customHeight="1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</row>
    <row r="223" ht="14.25" customHeight="1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</row>
    <row r="224" ht="14.25" customHeight="1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</row>
    <row r="225" ht="14.25" customHeight="1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</row>
    <row r="226" ht="14.25" customHeight="1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</row>
    <row r="227" ht="14.25" customHeight="1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</row>
    <row r="228" ht="14.25" customHeight="1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</row>
    <row r="229" ht="14.25" customHeight="1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</row>
    <row r="230" ht="14.25" customHeight="1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</row>
    <row r="231" ht="14.25" customHeight="1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</row>
    <row r="232" ht="14.25" customHeight="1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</row>
    <row r="233" ht="14.25" customHeight="1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</row>
    <row r="234" ht="14.25" customHeight="1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</row>
    <row r="235" ht="14.25" customHeight="1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</row>
    <row r="236" ht="14.25" customHeight="1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</row>
    <row r="237" ht="14.25" customHeight="1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</row>
    <row r="238" ht="14.25" customHeight="1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</row>
    <row r="239" ht="14.25" customHeight="1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</row>
    <row r="240" ht="14.25" customHeight="1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</row>
    <row r="241" ht="14.25" customHeight="1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</row>
    <row r="242" ht="14.25" customHeight="1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</row>
    <row r="243" ht="14.25" customHeight="1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</row>
    <row r="244" ht="14.25" customHeight="1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</row>
    <row r="245" ht="14.25" customHeight="1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</row>
    <row r="246" ht="14.25" customHeight="1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</row>
    <row r="247" ht="14.25" customHeight="1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</row>
    <row r="248" ht="14.25" customHeight="1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</row>
    <row r="249" ht="14.25" customHeight="1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</row>
    <row r="250" ht="14.25" customHeight="1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</row>
    <row r="251" ht="14.25" customHeight="1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</row>
    <row r="252" ht="14.25" customHeight="1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</row>
    <row r="253" ht="14.25" customHeight="1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</row>
    <row r="254" ht="14.25" customHeight="1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</row>
    <row r="255" ht="14.25" customHeight="1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</row>
    <row r="256" ht="14.25" customHeight="1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</row>
    <row r="257" ht="14.25" customHeight="1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</row>
    <row r="258" ht="14.25" customHeight="1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</row>
    <row r="259" ht="14.25" customHeight="1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</row>
    <row r="260" ht="14.25" customHeight="1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</row>
    <row r="261" ht="14.25" customHeight="1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</row>
    <row r="262" ht="14.25" customHeight="1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</row>
    <row r="263" ht="14.25" customHeight="1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</row>
    <row r="264" ht="14.25" customHeight="1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</row>
    <row r="265" ht="14.25" customHeight="1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</row>
    <row r="266" ht="14.25" customHeight="1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</row>
    <row r="267" ht="14.25" customHeight="1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</row>
    <row r="268" ht="14.25" customHeight="1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</row>
    <row r="269" ht="14.25" customHeight="1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</row>
    <row r="270" ht="14.25" customHeight="1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</row>
    <row r="271" ht="14.25" customHeight="1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</row>
    <row r="272" ht="14.25" customHeight="1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</row>
    <row r="273" ht="14.25" customHeight="1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</row>
    <row r="274" ht="14.25" customHeight="1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</row>
    <row r="275" ht="14.25" customHeight="1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</row>
    <row r="276" ht="14.25" customHeight="1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</row>
    <row r="277" ht="14.25" customHeight="1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</row>
    <row r="278" ht="14.25" customHeight="1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</row>
    <row r="279" ht="14.25" customHeight="1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</row>
    <row r="280" ht="14.25" customHeight="1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</row>
    <row r="281" ht="14.25" customHeight="1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</row>
    <row r="282" ht="14.25" customHeight="1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</row>
    <row r="283" ht="14.25" customHeight="1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</row>
    <row r="284" ht="14.25" customHeight="1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</row>
    <row r="285" ht="14.25" customHeight="1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</row>
    <row r="286" ht="14.25" customHeight="1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</row>
    <row r="287" ht="14.25" customHeight="1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</row>
    <row r="288" ht="14.25" customHeight="1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</row>
    <row r="289" ht="14.25" customHeight="1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</row>
    <row r="290" ht="14.25" customHeight="1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</row>
    <row r="291" ht="14.25" customHeight="1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</row>
    <row r="292" ht="14.25" customHeight="1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</row>
    <row r="293" ht="14.25" customHeight="1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</row>
    <row r="294" ht="14.25" customHeight="1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</row>
    <row r="295" ht="14.25" customHeight="1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</row>
    <row r="296" ht="14.25" customHeight="1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</row>
    <row r="297" ht="14.25" customHeight="1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</row>
    <row r="298" ht="14.25" customHeight="1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</row>
    <row r="299" ht="14.25" customHeight="1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</row>
    <row r="300" ht="14.25" customHeight="1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</row>
    <row r="301" ht="14.25" customHeight="1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</row>
    <row r="302" ht="14.25" customHeight="1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</row>
    <row r="303" ht="14.25" customHeight="1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</row>
    <row r="304" ht="14.25" customHeight="1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</row>
    <row r="305" ht="14.25" customHeight="1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</row>
    <row r="306" ht="14.25" customHeight="1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</row>
    <row r="307" ht="14.25" customHeight="1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</row>
    <row r="308" ht="14.25" customHeight="1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</row>
    <row r="309" ht="14.25" customHeight="1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</row>
    <row r="310" ht="14.25" customHeight="1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</row>
    <row r="311" ht="14.25" customHeight="1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</row>
    <row r="312" ht="14.25" customHeight="1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</row>
    <row r="313" ht="14.25" customHeight="1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</row>
    <row r="314" ht="14.25" customHeight="1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</row>
    <row r="315" ht="14.25" customHeight="1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</row>
    <row r="316" ht="14.25" customHeight="1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</row>
    <row r="317" ht="14.25" customHeight="1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</row>
    <row r="318" ht="14.25" customHeight="1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</row>
    <row r="319" ht="14.25" customHeight="1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</row>
    <row r="320" ht="14.25" customHeight="1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</row>
    <row r="321" ht="14.25" customHeight="1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</row>
    <row r="322" ht="14.25" customHeight="1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</row>
    <row r="323" ht="14.25" customHeight="1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</row>
    <row r="324" ht="14.25" customHeight="1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</row>
    <row r="325" ht="14.25" customHeight="1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</row>
    <row r="326" ht="14.25" customHeight="1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</row>
    <row r="327" ht="14.25" customHeight="1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</row>
    <row r="328" ht="14.25" customHeight="1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</row>
    <row r="329" ht="14.25" customHeight="1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</row>
    <row r="330" ht="14.25" customHeight="1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</row>
    <row r="331" ht="14.25" customHeight="1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</row>
    <row r="332" ht="14.25" customHeight="1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</row>
    <row r="333" ht="14.25" customHeight="1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</row>
    <row r="334" ht="14.25" customHeight="1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</row>
    <row r="335" ht="14.25" customHeight="1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</row>
    <row r="336" ht="14.25" customHeight="1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</row>
    <row r="337" ht="14.25" customHeight="1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</row>
    <row r="338" ht="14.25" customHeight="1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</row>
    <row r="339" ht="14.25" customHeight="1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</row>
    <row r="340" ht="14.25" customHeight="1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</row>
    <row r="341" ht="14.25" customHeight="1">
      <c r="A341" s="98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</row>
    <row r="342" ht="14.25" customHeight="1">
      <c r="A342" s="98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</row>
    <row r="343" ht="14.25" customHeight="1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</row>
    <row r="344" ht="14.25" customHeight="1">
      <c r="A344" s="98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</row>
    <row r="345" ht="14.25" customHeight="1">
      <c r="A345" s="98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</row>
    <row r="346" ht="14.25" customHeight="1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</row>
    <row r="347" ht="14.25" customHeight="1">
      <c r="A347" s="98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</row>
    <row r="348" ht="14.25" customHeight="1">
      <c r="A348" s="98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</row>
    <row r="349" ht="14.25" customHeight="1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</row>
    <row r="350" ht="14.25" customHeight="1">
      <c r="A350" s="98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</row>
    <row r="351" ht="14.25" customHeight="1">
      <c r="A351" s="98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</row>
    <row r="352" ht="14.25" customHeight="1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</row>
    <row r="353" ht="14.25" customHeight="1">
      <c r="A353" s="98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</row>
    <row r="354" ht="14.25" customHeight="1">
      <c r="A354" s="98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</row>
    <row r="355" ht="14.25" customHeight="1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</row>
    <row r="356" ht="14.25" customHeight="1">
      <c r="A356" s="98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</row>
    <row r="357" ht="14.25" customHeight="1">
      <c r="A357" s="98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</row>
    <row r="358" ht="14.25" customHeight="1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</row>
    <row r="359" ht="14.25" customHeight="1">
      <c r="A359" s="98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</row>
    <row r="360" ht="14.25" customHeight="1">
      <c r="A360" s="98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</row>
    <row r="361" ht="14.25" customHeight="1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</row>
    <row r="362" ht="14.25" customHeight="1">
      <c r="A362" s="98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</row>
    <row r="363" ht="14.25" customHeight="1">
      <c r="A363" s="98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</row>
    <row r="364" ht="14.25" customHeight="1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</row>
    <row r="365" ht="14.25" customHeight="1">
      <c r="A365" s="98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</row>
    <row r="366" ht="14.25" customHeight="1">
      <c r="A366" s="98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</row>
    <row r="367" ht="14.25" customHeight="1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</row>
    <row r="368" ht="14.25" customHeight="1">
      <c r="A368" s="98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</row>
    <row r="369" ht="14.25" customHeight="1">
      <c r="A369" s="98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</row>
    <row r="370" ht="14.25" customHeight="1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</row>
    <row r="371" ht="14.25" customHeight="1">
      <c r="A371" s="98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</row>
    <row r="372" ht="14.25" customHeight="1">
      <c r="A372" s="98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</row>
    <row r="373" ht="14.25" customHeight="1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</row>
    <row r="374" ht="14.25" customHeight="1">
      <c r="A374" s="98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</row>
    <row r="375" ht="14.25" customHeight="1">
      <c r="A375" s="98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</row>
    <row r="376" ht="14.25" customHeight="1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</row>
    <row r="377" ht="14.25" customHeight="1">
      <c r="A377" s="98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</row>
    <row r="378" ht="14.25" customHeight="1">
      <c r="A378" s="98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</row>
    <row r="379" ht="14.25" customHeight="1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</row>
    <row r="380" ht="14.25" customHeight="1">
      <c r="A380" s="98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</row>
    <row r="381" ht="14.25" customHeight="1">
      <c r="A381" s="98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</row>
    <row r="382" ht="14.25" customHeight="1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</row>
    <row r="383" ht="14.25" customHeight="1">
      <c r="A383" s="98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</row>
    <row r="384" ht="14.25" customHeight="1">
      <c r="A384" s="98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</row>
    <row r="385" ht="14.25" customHeight="1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</row>
    <row r="386" ht="14.25" customHeight="1">
      <c r="A386" s="98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</row>
    <row r="387" ht="14.25" customHeight="1">
      <c r="A387" s="98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</row>
    <row r="388" ht="14.25" customHeight="1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</row>
    <row r="389" ht="14.25" customHeight="1">
      <c r="A389" s="98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</row>
    <row r="390" ht="14.25" customHeight="1">
      <c r="A390" s="98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</row>
    <row r="391" ht="14.25" customHeight="1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</row>
    <row r="392" ht="14.25" customHeight="1">
      <c r="A392" s="98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</row>
    <row r="393" ht="14.25" customHeight="1">
      <c r="A393" s="98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</row>
    <row r="394" ht="14.25" customHeight="1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</row>
    <row r="395" ht="14.25" customHeight="1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</row>
    <row r="396" ht="14.25" customHeight="1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</row>
    <row r="397" ht="14.25" customHeight="1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</row>
    <row r="398" ht="14.25" customHeight="1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</row>
    <row r="399" ht="14.25" customHeight="1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</row>
    <row r="400" ht="14.25" customHeight="1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</row>
    <row r="401" ht="14.25" customHeight="1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</row>
    <row r="402" ht="14.25" customHeight="1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</row>
    <row r="403" ht="14.25" customHeight="1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</row>
    <row r="404" ht="14.25" customHeight="1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</row>
    <row r="405" ht="14.25" customHeight="1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</row>
    <row r="406" ht="14.25" customHeight="1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</row>
    <row r="407" ht="14.25" customHeight="1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</row>
    <row r="408" ht="14.25" customHeight="1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</row>
    <row r="409" ht="14.25" customHeight="1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</row>
    <row r="410" ht="14.25" customHeight="1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</row>
    <row r="411" ht="14.25" customHeight="1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</row>
    <row r="412" ht="14.25" customHeight="1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</row>
    <row r="413" ht="14.25" customHeight="1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</row>
    <row r="414" ht="14.25" customHeight="1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</row>
    <row r="415" ht="14.25" customHeight="1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</row>
    <row r="416" ht="14.25" customHeight="1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</row>
    <row r="417" ht="14.25" customHeight="1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</row>
    <row r="418" ht="14.25" customHeight="1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</row>
    <row r="419" ht="14.25" customHeight="1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</row>
    <row r="420" ht="14.25" customHeight="1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</row>
    <row r="421" ht="14.25" customHeight="1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</row>
    <row r="422" ht="14.25" customHeight="1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</row>
    <row r="423" ht="14.25" customHeight="1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</row>
    <row r="424" ht="14.25" customHeight="1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</row>
    <row r="425" ht="14.25" customHeight="1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</row>
    <row r="426" ht="14.25" customHeight="1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</row>
    <row r="427" ht="14.25" customHeight="1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</row>
    <row r="428" ht="14.25" customHeight="1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</row>
    <row r="429" ht="14.25" customHeight="1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</row>
    <row r="430" ht="14.25" customHeight="1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</row>
    <row r="431" ht="14.25" customHeight="1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</row>
    <row r="432" ht="14.25" customHeight="1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</row>
    <row r="433" ht="14.25" customHeight="1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</row>
    <row r="434" ht="14.25" customHeight="1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</row>
    <row r="435" ht="14.25" customHeight="1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</row>
    <row r="436" ht="14.25" customHeight="1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</row>
    <row r="437" ht="14.25" customHeight="1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</row>
    <row r="438" ht="14.25" customHeight="1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</row>
    <row r="439" ht="14.25" customHeight="1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</row>
    <row r="440" ht="14.25" customHeight="1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</row>
    <row r="441" ht="14.25" customHeight="1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</row>
    <row r="442" ht="14.25" customHeight="1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</row>
    <row r="443" ht="14.25" customHeight="1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</row>
    <row r="444" ht="14.25" customHeight="1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</row>
    <row r="445" ht="14.25" customHeight="1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</row>
    <row r="446" ht="14.25" customHeight="1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</row>
    <row r="447" ht="14.25" customHeight="1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</row>
    <row r="448" ht="14.25" customHeight="1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</row>
    <row r="449" ht="14.25" customHeight="1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</row>
    <row r="450" ht="14.25" customHeight="1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</row>
    <row r="451" ht="14.25" customHeight="1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</row>
    <row r="452" ht="14.25" customHeight="1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</row>
    <row r="453" ht="14.25" customHeight="1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</row>
    <row r="454" ht="14.25" customHeight="1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</row>
    <row r="455" ht="14.25" customHeight="1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</row>
    <row r="456" ht="14.25" customHeight="1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</row>
    <row r="457" ht="14.25" customHeight="1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</row>
    <row r="458" ht="14.25" customHeight="1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</row>
    <row r="459" ht="14.25" customHeight="1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</row>
    <row r="460" ht="14.25" customHeight="1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</row>
    <row r="461" ht="14.25" customHeight="1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</row>
    <row r="462" ht="14.25" customHeight="1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</row>
    <row r="463" ht="14.25" customHeight="1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</row>
    <row r="464" ht="14.25" customHeight="1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</row>
    <row r="465" ht="14.25" customHeight="1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</row>
    <row r="466" ht="14.25" customHeight="1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</row>
    <row r="467" ht="14.25" customHeight="1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</row>
    <row r="468" ht="14.25" customHeight="1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</row>
    <row r="469" ht="14.25" customHeight="1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</row>
    <row r="470" ht="14.25" customHeight="1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</row>
    <row r="471" ht="14.25" customHeight="1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</row>
    <row r="472" ht="14.25" customHeight="1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</row>
    <row r="473" ht="14.25" customHeight="1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</row>
    <row r="474" ht="14.25" customHeight="1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</row>
    <row r="475" ht="14.25" customHeight="1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</row>
    <row r="476" ht="14.25" customHeight="1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</row>
    <row r="477" ht="14.25" customHeight="1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</row>
    <row r="478" ht="14.25" customHeight="1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</row>
    <row r="479" ht="14.25" customHeight="1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</row>
    <row r="480" ht="14.25" customHeight="1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</row>
    <row r="481" ht="14.25" customHeight="1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</row>
    <row r="482" ht="14.25" customHeight="1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</row>
    <row r="483" ht="14.25" customHeight="1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</row>
    <row r="484" ht="14.25" customHeight="1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</row>
    <row r="485" ht="14.25" customHeight="1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</row>
    <row r="486" ht="14.25" customHeight="1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</row>
    <row r="487" ht="14.25" customHeight="1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</row>
    <row r="488" ht="14.25" customHeight="1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</row>
    <row r="489" ht="14.25" customHeight="1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</row>
    <row r="490" ht="14.25" customHeight="1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</row>
    <row r="491" ht="14.25" customHeight="1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</row>
    <row r="492" ht="14.25" customHeight="1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</row>
    <row r="493" ht="14.25" customHeight="1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</row>
    <row r="494" ht="14.25" customHeight="1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</row>
    <row r="495" ht="14.25" customHeight="1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</row>
    <row r="496" ht="14.25" customHeight="1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</row>
    <row r="497" ht="14.25" customHeight="1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</row>
    <row r="498" ht="14.25" customHeight="1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</row>
    <row r="499" ht="14.25" customHeight="1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</row>
    <row r="500" ht="14.25" customHeight="1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</row>
    <row r="501" ht="14.25" customHeight="1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</row>
    <row r="502" ht="14.25" customHeight="1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</row>
    <row r="503" ht="14.25" customHeight="1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</row>
    <row r="504" ht="14.25" customHeight="1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</row>
    <row r="505" ht="14.25" customHeight="1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</row>
    <row r="506" ht="14.25" customHeight="1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</row>
    <row r="507" ht="14.25" customHeight="1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</row>
    <row r="508" ht="14.25" customHeight="1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</row>
    <row r="509" ht="14.25" customHeight="1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</row>
    <row r="510" ht="14.25" customHeight="1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</row>
    <row r="511" ht="14.25" customHeight="1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</row>
    <row r="512" ht="14.25" customHeight="1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</row>
    <row r="513" ht="14.25" customHeight="1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</row>
    <row r="514" ht="14.25" customHeight="1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</row>
    <row r="515" ht="14.25" customHeight="1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</row>
    <row r="516" ht="14.25" customHeight="1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</row>
    <row r="517" ht="14.25" customHeight="1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</row>
    <row r="518" ht="14.25" customHeight="1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</row>
    <row r="519" ht="14.25" customHeight="1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</row>
    <row r="520" ht="14.25" customHeight="1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</row>
    <row r="521" ht="14.25" customHeight="1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</row>
    <row r="522" ht="14.25" customHeight="1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</row>
    <row r="523" ht="14.25" customHeight="1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</row>
    <row r="524" ht="14.25" customHeight="1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</row>
    <row r="525" ht="14.25" customHeight="1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</row>
    <row r="526" ht="14.25" customHeight="1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</row>
    <row r="527" ht="14.25" customHeight="1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</row>
    <row r="528" ht="14.25" customHeight="1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</row>
    <row r="529" ht="14.25" customHeight="1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</row>
    <row r="530" ht="14.25" customHeight="1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</row>
    <row r="531" ht="14.25" customHeight="1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</row>
    <row r="532" ht="14.25" customHeight="1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</row>
    <row r="533" ht="14.25" customHeight="1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</row>
    <row r="534" ht="14.25" customHeight="1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</row>
    <row r="535" ht="14.25" customHeight="1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</row>
    <row r="536" ht="14.25" customHeight="1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</row>
    <row r="537" ht="14.25" customHeight="1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</row>
    <row r="538" ht="14.25" customHeight="1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</row>
    <row r="539" ht="14.25" customHeight="1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</row>
    <row r="540" ht="14.25" customHeight="1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</row>
    <row r="541" ht="14.25" customHeight="1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</row>
    <row r="542" ht="14.25" customHeight="1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</row>
    <row r="543" ht="14.25" customHeight="1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</row>
    <row r="544" ht="14.25" customHeight="1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</row>
    <row r="545" ht="14.25" customHeight="1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</row>
    <row r="546" ht="14.25" customHeight="1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</row>
    <row r="547" ht="14.25" customHeight="1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</row>
    <row r="548" ht="14.25" customHeight="1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</row>
    <row r="549" ht="14.25" customHeight="1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</row>
    <row r="550" ht="14.25" customHeight="1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</row>
    <row r="551" ht="14.25" customHeight="1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</row>
    <row r="552" ht="14.25" customHeight="1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</row>
    <row r="553" ht="14.25" customHeight="1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</row>
    <row r="554" ht="14.25" customHeight="1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</row>
    <row r="555" ht="14.25" customHeight="1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</row>
    <row r="556" ht="14.25" customHeight="1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</row>
    <row r="557" ht="14.25" customHeight="1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</row>
    <row r="558" ht="14.25" customHeight="1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</row>
    <row r="559" ht="14.25" customHeight="1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</row>
    <row r="560" ht="14.25" customHeight="1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</row>
    <row r="561" ht="14.25" customHeight="1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</row>
    <row r="562" ht="14.25" customHeight="1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</row>
    <row r="563" ht="14.25" customHeight="1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</row>
    <row r="564" ht="14.25" customHeight="1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</row>
    <row r="565" ht="14.25" customHeight="1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</row>
    <row r="566" ht="14.25" customHeight="1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</row>
    <row r="567" ht="14.25" customHeight="1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</row>
    <row r="568" ht="14.25" customHeight="1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</row>
    <row r="569" ht="14.25" customHeight="1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</row>
    <row r="570" ht="14.25" customHeight="1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</row>
    <row r="571" ht="14.25" customHeight="1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</row>
    <row r="572" ht="14.25" customHeight="1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</row>
    <row r="573" ht="14.25" customHeight="1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</row>
    <row r="574" ht="14.25" customHeight="1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</row>
    <row r="575" ht="14.25" customHeight="1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</row>
    <row r="576" ht="14.25" customHeight="1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</row>
    <row r="577" ht="14.25" customHeight="1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</row>
    <row r="578" ht="14.25" customHeight="1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</row>
    <row r="579" ht="14.25" customHeight="1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</row>
    <row r="580" ht="14.25" customHeight="1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</row>
    <row r="581" ht="14.25" customHeight="1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</row>
    <row r="582" ht="14.25" customHeight="1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</row>
    <row r="583" ht="14.25" customHeight="1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</row>
    <row r="584" ht="14.25" customHeight="1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</row>
    <row r="585" ht="14.25" customHeight="1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</row>
    <row r="586" ht="14.25" customHeight="1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</row>
    <row r="587" ht="14.25" customHeight="1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</row>
    <row r="588" ht="14.25" customHeight="1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</row>
    <row r="589" ht="14.25" customHeight="1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</row>
    <row r="590" ht="14.25" customHeight="1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</row>
    <row r="591" ht="14.25" customHeight="1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</row>
    <row r="592" ht="14.25" customHeight="1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</row>
    <row r="593" ht="14.25" customHeight="1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</row>
    <row r="594" ht="14.25" customHeight="1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</row>
    <row r="595" ht="14.25" customHeight="1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</row>
    <row r="596" ht="14.25" customHeight="1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</row>
    <row r="597" ht="14.25" customHeight="1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</row>
    <row r="598" ht="14.25" customHeight="1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</row>
    <row r="599" ht="14.25" customHeight="1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</row>
    <row r="600" ht="14.25" customHeight="1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</row>
    <row r="601" ht="14.25" customHeight="1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</row>
    <row r="602" ht="14.25" customHeight="1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</row>
    <row r="603" ht="14.25" customHeight="1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</row>
    <row r="604" ht="14.25" customHeight="1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</row>
    <row r="605" ht="14.25" customHeight="1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</row>
    <row r="606" ht="14.25" customHeight="1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</row>
    <row r="607" ht="14.25" customHeight="1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</row>
    <row r="608" ht="14.25" customHeight="1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</row>
    <row r="609" ht="14.25" customHeight="1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</row>
    <row r="610" ht="14.25" customHeight="1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</row>
    <row r="611" ht="14.25" customHeight="1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</row>
    <row r="612" ht="14.25" customHeight="1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</row>
    <row r="613" ht="14.25" customHeight="1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</row>
    <row r="614" ht="14.25" customHeight="1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</row>
    <row r="615" ht="14.25" customHeight="1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</row>
    <row r="616" ht="14.25" customHeight="1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</row>
    <row r="617" ht="14.25" customHeight="1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</row>
    <row r="618" ht="14.25" customHeight="1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</row>
    <row r="619" ht="14.25" customHeight="1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</row>
    <row r="620" ht="14.25" customHeight="1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</row>
    <row r="621" ht="14.25" customHeight="1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</row>
    <row r="622" ht="14.25" customHeight="1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</row>
    <row r="623" ht="14.25" customHeight="1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</row>
    <row r="624" ht="14.25" customHeight="1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</row>
    <row r="625" ht="14.25" customHeight="1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</row>
    <row r="626" ht="14.25" customHeight="1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</row>
    <row r="627" ht="14.25" customHeight="1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</row>
    <row r="628" ht="14.25" customHeight="1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</row>
    <row r="629" ht="14.25" customHeight="1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</row>
    <row r="630" ht="14.25" customHeight="1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</row>
    <row r="631" ht="14.25" customHeight="1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</row>
    <row r="632" ht="14.25" customHeight="1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</row>
    <row r="633" ht="14.25" customHeight="1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</row>
    <row r="634" ht="14.25" customHeight="1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</row>
    <row r="635" ht="14.25" customHeight="1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</row>
    <row r="636" ht="14.25" customHeight="1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</row>
    <row r="637" ht="14.25" customHeight="1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</row>
    <row r="638" ht="14.25" customHeight="1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</row>
    <row r="639" ht="14.25" customHeight="1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</row>
    <row r="640" ht="14.25" customHeight="1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</row>
    <row r="641" ht="14.25" customHeight="1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</row>
    <row r="642" ht="14.25" customHeight="1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</row>
    <row r="643" ht="14.25" customHeight="1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</row>
    <row r="644" ht="14.25" customHeight="1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</row>
    <row r="645" ht="14.25" customHeight="1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</row>
    <row r="646" ht="14.25" customHeight="1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</row>
    <row r="647" ht="14.25" customHeight="1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</row>
    <row r="648" ht="14.25" customHeight="1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</row>
    <row r="649" ht="14.25" customHeight="1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</row>
    <row r="650" ht="14.25" customHeight="1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</row>
    <row r="651" ht="14.25" customHeight="1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</row>
    <row r="652" ht="14.25" customHeight="1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</row>
    <row r="653" ht="14.25" customHeight="1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</row>
    <row r="654" ht="14.25" customHeight="1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</row>
    <row r="655" ht="14.25" customHeight="1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</row>
    <row r="656" ht="14.25" customHeight="1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</row>
    <row r="657" ht="14.25" customHeight="1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</row>
    <row r="658" ht="14.25" customHeight="1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</row>
    <row r="659" ht="14.25" customHeight="1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</row>
    <row r="660" ht="14.25" customHeight="1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</row>
    <row r="661" ht="14.25" customHeight="1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</row>
    <row r="662" ht="14.25" customHeight="1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</row>
    <row r="663" ht="14.25" customHeight="1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</row>
    <row r="664" ht="14.25" customHeight="1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</row>
    <row r="665" ht="14.25" customHeight="1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</row>
    <row r="666" ht="14.25" customHeight="1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</row>
    <row r="667" ht="14.25" customHeight="1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</row>
    <row r="668" ht="14.25" customHeight="1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</row>
    <row r="669" ht="14.25" customHeight="1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</row>
    <row r="670" ht="14.25" customHeight="1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</row>
    <row r="671" ht="14.25" customHeight="1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</row>
    <row r="672" ht="14.25" customHeight="1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</row>
    <row r="673" ht="14.25" customHeight="1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</row>
    <row r="674" ht="14.25" customHeight="1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</row>
    <row r="675" ht="14.25" customHeight="1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</row>
    <row r="676" ht="14.25" customHeight="1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</row>
    <row r="677" ht="14.25" customHeight="1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</row>
    <row r="678" ht="14.25" customHeight="1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</row>
    <row r="679" ht="14.25" customHeight="1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</row>
    <row r="680" ht="14.25" customHeight="1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</row>
    <row r="681" ht="14.25" customHeight="1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</row>
    <row r="682" ht="14.25" customHeight="1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</row>
    <row r="683" ht="14.25" customHeight="1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</row>
    <row r="684" ht="14.25" customHeight="1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</row>
    <row r="685" ht="14.25" customHeight="1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</row>
    <row r="686" ht="14.25" customHeight="1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</row>
    <row r="687" ht="14.25" customHeight="1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</row>
    <row r="688" ht="14.25" customHeight="1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</row>
    <row r="689" ht="14.25" customHeight="1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</row>
    <row r="690" ht="14.25" customHeight="1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</row>
    <row r="691" ht="14.25" customHeight="1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</row>
    <row r="692" ht="14.25" customHeight="1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</row>
    <row r="693" ht="14.25" customHeight="1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</row>
    <row r="694" ht="14.25" customHeight="1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</row>
    <row r="695" ht="14.25" customHeight="1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</row>
    <row r="696" ht="14.25" customHeight="1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</row>
    <row r="697" ht="14.25" customHeight="1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</row>
    <row r="698" ht="14.25" customHeight="1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</row>
    <row r="699" ht="14.25" customHeight="1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</row>
    <row r="700" ht="14.25" customHeight="1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</row>
    <row r="701" ht="14.25" customHeight="1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</row>
    <row r="702" ht="14.25" customHeight="1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</row>
    <row r="703" ht="14.25" customHeight="1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</row>
    <row r="704" ht="14.25" customHeight="1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</row>
    <row r="705" ht="14.25" customHeight="1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</row>
    <row r="706" ht="14.25" customHeight="1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</row>
    <row r="707" ht="14.25" customHeight="1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</row>
    <row r="708" ht="14.25" customHeight="1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</row>
    <row r="709" ht="14.25" customHeight="1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</row>
    <row r="710" ht="14.25" customHeight="1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</row>
    <row r="711" ht="14.25" customHeight="1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</row>
    <row r="712" ht="14.25" customHeight="1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</row>
    <row r="713" ht="14.25" customHeight="1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</row>
    <row r="714" ht="14.25" customHeight="1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</row>
    <row r="715" ht="14.25" customHeight="1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</row>
    <row r="716" ht="14.25" customHeight="1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</row>
    <row r="717" ht="14.25" customHeight="1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</row>
    <row r="718" ht="14.25" customHeight="1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</row>
    <row r="719" ht="14.25" customHeight="1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</row>
    <row r="720" ht="14.25" customHeight="1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</row>
    <row r="721" ht="14.25" customHeight="1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</row>
    <row r="722" ht="14.25" customHeight="1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</row>
    <row r="723" ht="14.25" customHeight="1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</row>
    <row r="724" ht="14.25" customHeight="1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</row>
    <row r="725" ht="14.25" customHeight="1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</row>
    <row r="726" ht="14.25" customHeight="1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</row>
    <row r="727" ht="14.25" customHeight="1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</row>
    <row r="728" ht="14.25" customHeight="1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</row>
    <row r="729" ht="14.25" customHeight="1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</row>
    <row r="730" ht="14.25" customHeight="1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</row>
    <row r="731" ht="14.25" customHeight="1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</row>
    <row r="732" ht="14.25" customHeight="1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</row>
    <row r="733" ht="14.25" customHeight="1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</row>
    <row r="734" ht="14.25" customHeight="1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</row>
    <row r="735" ht="14.25" customHeight="1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</row>
    <row r="736" ht="14.25" customHeight="1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</row>
    <row r="737" ht="14.25" customHeight="1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</row>
    <row r="738" ht="14.25" customHeight="1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</row>
    <row r="739" ht="14.25" customHeight="1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</row>
    <row r="740" ht="14.25" customHeight="1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</row>
    <row r="741" ht="14.25" customHeight="1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</row>
    <row r="742" ht="14.25" customHeight="1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</row>
    <row r="743" ht="14.25" customHeight="1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</row>
    <row r="744" ht="14.25" customHeight="1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</row>
    <row r="745" ht="14.25" customHeight="1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</row>
    <row r="746" ht="14.25" customHeight="1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</row>
    <row r="747" ht="14.25" customHeight="1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</row>
    <row r="748" ht="14.25" customHeight="1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</row>
    <row r="749" ht="14.25" customHeight="1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</row>
    <row r="750" ht="14.25" customHeight="1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</row>
    <row r="751" ht="14.25" customHeight="1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</row>
    <row r="752" ht="14.25" customHeight="1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</row>
    <row r="753" ht="14.25" customHeight="1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</row>
    <row r="754" ht="14.25" customHeight="1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</row>
    <row r="755" ht="14.25" customHeight="1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</row>
    <row r="756" ht="14.25" customHeight="1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</row>
    <row r="757" ht="14.25" customHeight="1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</row>
    <row r="758" ht="14.25" customHeight="1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</row>
    <row r="759" ht="14.25" customHeight="1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</row>
    <row r="760" ht="14.25" customHeight="1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</row>
    <row r="761" ht="14.25" customHeight="1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</row>
    <row r="762" ht="14.25" customHeight="1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</row>
    <row r="763" ht="14.25" customHeight="1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</row>
    <row r="764" ht="14.25" customHeight="1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</row>
    <row r="765" ht="14.25" customHeight="1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</row>
    <row r="766" ht="14.25" customHeight="1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</row>
    <row r="767" ht="14.25" customHeight="1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</row>
    <row r="768" ht="14.25" customHeight="1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</row>
    <row r="769" ht="14.25" customHeight="1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</row>
    <row r="770" ht="14.25" customHeight="1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</row>
    <row r="771" ht="14.25" customHeight="1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</row>
    <row r="772" ht="14.25" customHeight="1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</row>
    <row r="773" ht="14.25" customHeight="1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</row>
    <row r="774" ht="14.25" customHeight="1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</row>
    <row r="775" ht="14.25" customHeight="1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</row>
    <row r="776" ht="14.25" customHeight="1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</row>
    <row r="777" ht="14.25" customHeight="1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</row>
    <row r="778" ht="14.25" customHeight="1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</row>
    <row r="779" ht="14.25" customHeight="1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</row>
    <row r="780" ht="14.25" customHeight="1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</row>
    <row r="781" ht="14.25" customHeight="1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</row>
    <row r="782" ht="14.25" customHeight="1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</row>
    <row r="783" ht="14.25" customHeight="1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</row>
    <row r="784" ht="14.25" customHeight="1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</row>
    <row r="785" ht="14.25" customHeight="1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</row>
    <row r="786" ht="14.25" customHeight="1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</row>
    <row r="787" ht="14.25" customHeight="1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</row>
    <row r="788" ht="14.25" customHeight="1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</row>
    <row r="789" ht="14.25" customHeight="1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</row>
    <row r="790" ht="14.25" customHeight="1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</row>
    <row r="791" ht="14.25" customHeight="1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</row>
    <row r="792" ht="14.25" customHeight="1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</row>
    <row r="793" ht="14.25" customHeight="1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</row>
    <row r="794" ht="14.25" customHeight="1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</row>
    <row r="795" ht="14.25" customHeight="1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</row>
    <row r="796" ht="14.25" customHeight="1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</row>
    <row r="797" ht="14.25" customHeight="1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</row>
    <row r="798" ht="14.25" customHeight="1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</row>
    <row r="799" ht="14.25" customHeight="1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</row>
    <row r="800" ht="14.25" customHeight="1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</row>
    <row r="801" ht="14.25" customHeight="1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</row>
    <row r="802" ht="14.25" customHeight="1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</row>
    <row r="803" ht="14.25" customHeight="1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</row>
    <row r="804" ht="14.25" customHeight="1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</row>
    <row r="805" ht="14.25" customHeight="1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</row>
    <row r="806" ht="14.25" customHeight="1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</row>
    <row r="807" ht="14.25" customHeight="1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</row>
    <row r="808" ht="14.25" customHeight="1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</row>
    <row r="809" ht="14.25" customHeight="1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</row>
    <row r="810" ht="14.25" customHeight="1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</row>
    <row r="811" ht="14.25" customHeight="1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</row>
    <row r="812" ht="14.25" customHeight="1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</row>
    <row r="813" ht="14.25" customHeight="1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</row>
    <row r="814" ht="14.25" customHeight="1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</row>
    <row r="815" ht="14.25" customHeight="1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</row>
    <row r="816" ht="14.25" customHeight="1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</row>
    <row r="817" ht="14.25" customHeight="1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</row>
    <row r="818" ht="14.25" customHeight="1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</row>
    <row r="819" ht="14.25" customHeight="1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</row>
    <row r="820" ht="14.25" customHeight="1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</row>
    <row r="821" ht="14.25" customHeight="1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</row>
    <row r="822" ht="14.25" customHeight="1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</row>
    <row r="823" ht="14.25" customHeight="1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</row>
    <row r="824" ht="14.25" customHeight="1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</row>
    <row r="825" ht="14.25" customHeight="1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</row>
    <row r="826" ht="14.25" customHeight="1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</row>
    <row r="827" ht="14.25" customHeight="1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</row>
    <row r="828" ht="14.25" customHeight="1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</row>
    <row r="829" ht="14.25" customHeight="1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</row>
    <row r="830" ht="14.25" customHeight="1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</row>
    <row r="831" ht="14.25" customHeight="1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</row>
    <row r="832" ht="14.25" customHeight="1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</row>
    <row r="833" ht="14.25" customHeight="1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</row>
    <row r="834" ht="14.25" customHeight="1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</row>
    <row r="835" ht="14.25" customHeight="1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</row>
    <row r="836" ht="14.25" customHeight="1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</row>
    <row r="837" ht="14.25" customHeight="1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</row>
    <row r="838" ht="14.25" customHeight="1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</row>
    <row r="839" ht="14.25" customHeight="1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</row>
    <row r="840" ht="14.25" customHeight="1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</row>
    <row r="841" ht="14.25" customHeight="1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</row>
    <row r="842" ht="14.25" customHeight="1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</row>
    <row r="843" ht="14.25" customHeight="1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</row>
    <row r="844" ht="14.25" customHeight="1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</row>
    <row r="845" ht="14.25" customHeight="1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</row>
    <row r="846" ht="14.25" customHeight="1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</row>
    <row r="847" ht="14.25" customHeight="1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</row>
    <row r="848" ht="14.25" customHeight="1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</row>
    <row r="849" ht="14.25" customHeight="1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</row>
    <row r="850" ht="14.25" customHeight="1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</row>
    <row r="851" ht="14.25" customHeight="1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</row>
    <row r="852" ht="14.25" customHeight="1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</row>
    <row r="853" ht="14.25" customHeight="1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</row>
    <row r="854" ht="14.25" customHeight="1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</row>
    <row r="855" ht="14.25" customHeight="1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</row>
    <row r="856" ht="14.25" customHeight="1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</row>
    <row r="857" ht="14.25" customHeight="1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</row>
    <row r="858" ht="14.25" customHeight="1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</row>
    <row r="859" ht="14.25" customHeight="1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</row>
    <row r="860" ht="14.25" customHeight="1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</row>
    <row r="861" ht="14.25" customHeight="1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</row>
    <row r="862" ht="14.25" customHeight="1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</row>
    <row r="863" ht="14.25" customHeight="1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</row>
    <row r="864" ht="14.25" customHeight="1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</row>
    <row r="865" ht="14.25" customHeight="1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</row>
    <row r="866" ht="14.25" customHeight="1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</row>
    <row r="867" ht="14.25" customHeight="1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</row>
    <row r="868" ht="14.25" customHeight="1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</row>
    <row r="869" ht="14.25" customHeight="1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</row>
    <row r="870" ht="14.25" customHeight="1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</row>
    <row r="871" ht="14.25" customHeight="1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</row>
    <row r="872" ht="14.25" customHeight="1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</row>
    <row r="873" ht="14.25" customHeight="1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</row>
    <row r="874" ht="14.25" customHeight="1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</row>
    <row r="875" ht="14.25" customHeight="1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</row>
    <row r="876" ht="14.25" customHeight="1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</row>
    <row r="877" ht="14.25" customHeight="1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</row>
    <row r="878" ht="14.25" customHeight="1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</row>
    <row r="879" ht="14.25" customHeight="1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</row>
    <row r="880" ht="14.25" customHeight="1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</row>
    <row r="881" ht="14.25" customHeight="1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</row>
    <row r="882" ht="14.25" customHeight="1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</row>
    <row r="883" ht="14.25" customHeight="1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</row>
    <row r="884" ht="14.25" customHeight="1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</row>
    <row r="885" ht="14.25" customHeight="1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</row>
    <row r="886" ht="14.25" customHeight="1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</row>
    <row r="887" ht="14.25" customHeight="1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</row>
    <row r="888" ht="14.25" customHeight="1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</row>
    <row r="889" ht="14.25" customHeight="1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</row>
    <row r="890" ht="14.25" customHeight="1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</row>
    <row r="891" ht="14.25" customHeight="1">
      <c r="A891" s="98"/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</row>
    <row r="892" ht="14.25" customHeight="1">
      <c r="A892" s="98"/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</row>
    <row r="893" ht="14.25" customHeight="1">
      <c r="A893" s="98"/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</row>
    <row r="894" ht="14.25" customHeight="1">
      <c r="A894" s="98"/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</row>
    <row r="895" ht="14.25" customHeight="1">
      <c r="A895" s="98"/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</row>
    <row r="896" ht="14.25" customHeight="1">
      <c r="A896" s="98"/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</row>
    <row r="897" ht="14.25" customHeight="1">
      <c r="A897" s="98"/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</row>
    <row r="898" ht="14.25" customHeight="1">
      <c r="A898" s="98"/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</row>
    <row r="899" ht="14.25" customHeight="1">
      <c r="A899" s="98"/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</row>
    <row r="900" ht="14.25" customHeight="1">
      <c r="A900" s="98"/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</row>
    <row r="901" ht="14.25" customHeight="1">
      <c r="A901" s="98"/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</row>
    <row r="902" ht="14.25" customHeight="1">
      <c r="A902" s="98"/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</row>
    <row r="903" ht="14.25" customHeight="1">
      <c r="A903" s="98"/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</row>
    <row r="904" ht="14.25" customHeight="1">
      <c r="A904" s="98"/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</row>
    <row r="905" ht="14.25" customHeight="1">
      <c r="A905" s="98"/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</row>
    <row r="906" ht="14.25" customHeight="1">
      <c r="A906" s="98"/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</row>
    <row r="907" ht="14.25" customHeight="1">
      <c r="A907" s="98"/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</row>
    <row r="908" ht="14.25" customHeight="1">
      <c r="A908" s="98"/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</row>
    <row r="909" ht="14.25" customHeight="1">
      <c r="A909" s="98"/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</row>
    <row r="910" ht="14.25" customHeight="1">
      <c r="A910" s="98"/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</row>
    <row r="911" ht="14.25" customHeight="1">
      <c r="A911" s="98"/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</row>
    <row r="912" ht="14.25" customHeight="1">
      <c r="A912" s="98"/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</row>
    <row r="913" ht="14.25" customHeight="1">
      <c r="A913" s="98"/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</row>
    <row r="914" ht="14.25" customHeight="1">
      <c r="A914" s="98"/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</row>
    <row r="915" ht="14.25" customHeight="1">
      <c r="A915" s="98"/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</row>
    <row r="916" ht="14.25" customHeight="1">
      <c r="A916" s="98"/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</row>
    <row r="917" ht="14.25" customHeight="1">
      <c r="A917" s="98"/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</row>
    <row r="918" ht="14.25" customHeight="1">
      <c r="A918" s="98"/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</row>
    <row r="919" ht="14.25" customHeight="1">
      <c r="A919" s="98"/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</row>
    <row r="920" ht="14.25" customHeight="1">
      <c r="A920" s="98"/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</row>
    <row r="921" ht="14.25" customHeight="1">
      <c r="A921" s="98"/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</row>
    <row r="922" ht="14.25" customHeight="1">
      <c r="A922" s="98"/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</row>
    <row r="923" ht="14.25" customHeight="1">
      <c r="A923" s="98"/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</row>
    <row r="924" ht="14.25" customHeight="1">
      <c r="A924" s="98"/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</row>
    <row r="925" ht="14.25" customHeight="1">
      <c r="A925" s="98"/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</row>
    <row r="926" ht="14.25" customHeight="1">
      <c r="A926" s="98"/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</row>
    <row r="927" ht="14.25" customHeight="1">
      <c r="A927" s="98"/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</row>
    <row r="928" ht="14.25" customHeight="1">
      <c r="A928" s="98"/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</row>
    <row r="929" ht="14.25" customHeight="1">
      <c r="A929" s="98"/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</row>
    <row r="930" ht="14.25" customHeight="1">
      <c r="A930" s="98"/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</row>
    <row r="931" ht="14.25" customHeight="1">
      <c r="A931" s="98"/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</row>
    <row r="932" ht="14.25" customHeight="1">
      <c r="A932" s="98"/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</row>
    <row r="933" ht="14.25" customHeight="1">
      <c r="A933" s="98"/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</row>
    <row r="934" ht="14.25" customHeight="1">
      <c r="A934" s="98"/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</row>
    <row r="935" ht="14.25" customHeight="1">
      <c r="A935" s="98"/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</row>
    <row r="936" ht="14.25" customHeight="1">
      <c r="A936" s="98"/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</row>
    <row r="937" ht="14.25" customHeight="1">
      <c r="A937" s="98"/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</row>
    <row r="938" ht="14.25" customHeight="1">
      <c r="A938" s="98"/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</row>
    <row r="939" ht="14.25" customHeight="1">
      <c r="A939" s="98"/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</row>
    <row r="940" ht="14.25" customHeight="1">
      <c r="A940" s="98"/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</row>
    <row r="941" ht="14.25" customHeight="1">
      <c r="A941" s="98"/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</row>
    <row r="942" ht="14.25" customHeight="1">
      <c r="A942" s="98"/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</row>
    <row r="943" ht="14.25" customHeight="1">
      <c r="A943" s="98"/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</row>
    <row r="944" ht="14.25" customHeight="1">
      <c r="A944" s="98"/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</row>
    <row r="945" ht="14.25" customHeight="1">
      <c r="A945" s="98"/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</row>
    <row r="946" ht="14.25" customHeight="1">
      <c r="A946" s="98"/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</row>
    <row r="947" ht="14.25" customHeight="1">
      <c r="A947" s="98"/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</row>
    <row r="948" ht="14.25" customHeight="1">
      <c r="A948" s="98"/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</row>
    <row r="949" ht="14.25" customHeight="1">
      <c r="A949" s="98"/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</row>
    <row r="950" ht="14.25" customHeight="1">
      <c r="A950" s="98"/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</row>
    <row r="951" ht="14.25" customHeight="1">
      <c r="A951" s="98"/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</row>
    <row r="952" ht="14.25" customHeight="1">
      <c r="A952" s="98"/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</row>
    <row r="953" ht="14.25" customHeight="1">
      <c r="A953" s="98"/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</row>
    <row r="954" ht="14.25" customHeight="1">
      <c r="A954" s="98"/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</row>
    <row r="955" ht="14.25" customHeight="1">
      <c r="A955" s="98"/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</row>
    <row r="956" ht="14.25" customHeight="1">
      <c r="A956" s="98"/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</row>
    <row r="957" ht="14.25" customHeight="1">
      <c r="A957" s="98"/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</row>
    <row r="958" ht="14.25" customHeight="1">
      <c r="A958" s="98"/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</row>
    <row r="959" ht="14.25" customHeight="1">
      <c r="A959" s="98"/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</row>
    <row r="960" ht="14.25" customHeight="1">
      <c r="A960" s="98"/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</row>
    <row r="961" ht="14.25" customHeight="1">
      <c r="A961" s="98"/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</row>
    <row r="962" ht="14.25" customHeight="1">
      <c r="A962" s="98"/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</row>
    <row r="963" ht="14.25" customHeight="1">
      <c r="A963" s="98"/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</row>
    <row r="964" ht="14.25" customHeight="1">
      <c r="A964" s="98"/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</row>
    <row r="965" ht="14.25" customHeight="1">
      <c r="A965" s="98"/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</row>
    <row r="966" ht="14.25" customHeight="1">
      <c r="A966" s="98"/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</row>
    <row r="967" ht="14.25" customHeight="1">
      <c r="A967" s="98"/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</row>
    <row r="968" ht="14.25" customHeight="1">
      <c r="A968" s="98"/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</row>
    <row r="969" ht="14.25" customHeight="1">
      <c r="A969" s="98"/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</row>
    <row r="970" ht="14.25" customHeight="1">
      <c r="A970" s="98"/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</row>
    <row r="971" ht="14.25" customHeight="1">
      <c r="A971" s="98"/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</row>
    <row r="972" ht="14.25" customHeight="1">
      <c r="A972" s="98"/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</row>
    <row r="973" ht="14.25" customHeight="1">
      <c r="A973" s="98"/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</row>
    <row r="974" ht="14.25" customHeight="1">
      <c r="A974" s="98"/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</row>
    <row r="975" ht="14.25" customHeight="1">
      <c r="A975" s="98"/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</row>
    <row r="976" ht="14.25" customHeight="1">
      <c r="A976" s="98"/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</row>
    <row r="977" ht="14.25" customHeight="1">
      <c r="A977" s="98"/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</row>
    <row r="978" ht="14.25" customHeight="1">
      <c r="A978" s="98"/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</row>
    <row r="979" ht="14.25" customHeight="1">
      <c r="A979" s="98"/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</row>
    <row r="980" ht="14.25" customHeight="1">
      <c r="A980" s="98"/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</row>
    <row r="981" ht="14.25" customHeight="1">
      <c r="A981" s="98"/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</row>
    <row r="982" ht="14.25" customHeight="1">
      <c r="A982" s="98"/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</row>
    <row r="983" ht="14.25" customHeight="1">
      <c r="A983" s="98"/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</row>
    <row r="984" ht="14.25" customHeight="1">
      <c r="A984" s="98"/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</row>
    <row r="985" ht="14.25" customHeight="1">
      <c r="A985" s="98"/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</row>
    <row r="986" ht="14.25" customHeight="1">
      <c r="A986" s="98"/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</row>
    <row r="987" ht="14.25" customHeight="1">
      <c r="A987" s="98"/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</row>
    <row r="988" ht="14.25" customHeight="1">
      <c r="A988" s="98"/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</row>
    <row r="989" ht="14.25" customHeight="1">
      <c r="A989" s="98"/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</row>
    <row r="990" ht="14.25" customHeight="1">
      <c r="A990" s="98"/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</row>
    <row r="991" ht="14.25" customHeight="1">
      <c r="A991" s="98"/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</row>
    <row r="992" ht="14.25" customHeight="1">
      <c r="A992" s="98"/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</row>
    <row r="993" ht="14.25" customHeight="1">
      <c r="A993" s="98"/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</row>
    <row r="994" ht="14.25" customHeight="1">
      <c r="A994" s="98"/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</row>
    <row r="995" ht="14.25" customHeight="1">
      <c r="A995" s="98"/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</row>
    <row r="996" ht="14.25" customHeight="1">
      <c r="A996" s="98"/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</row>
    <row r="997" ht="14.25" customHeight="1">
      <c r="A997" s="98"/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</row>
    <row r="998" ht="14.25" customHeight="1">
      <c r="A998" s="98"/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</row>
    <row r="999" ht="14.25" customHeight="1">
      <c r="A999" s="98"/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</row>
    <row r="1000" ht="14.25" customHeight="1">
      <c r="A1000" s="98"/>
      <c r="B1000" s="98"/>
      <c r="C1000" s="98"/>
      <c r="D1000" s="98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8"/>
      <c r="S1000" s="98"/>
      <c r="T1000" s="98"/>
      <c r="U1000" s="98"/>
      <c r="V1000" s="98"/>
      <c r="W1000" s="98"/>
      <c r="X1000" s="98"/>
      <c r="Y1000" s="98"/>
      <c r="Z1000" s="98"/>
    </row>
  </sheetData>
  <mergeCells count="3">
    <mergeCell ref="H6:J6"/>
    <mergeCell ref="H7:J7"/>
    <mergeCell ref="D8:E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2018-08-13T03:26:56Z</dcterms:created>
  <dc:creator>Max Krause</dc:creator>
</cp:coreProperties>
</file>