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 Extreme SSD Media/CodingHD/coding-temple/self-paced-data-course/1-excel/"/>
    </mc:Choice>
  </mc:AlternateContent>
  <xr:revisionPtr revIDLastSave="0" documentId="8_{F4E3DC81-E3FE-3D4C-B52B-84E1116045AD}" xr6:coauthVersionLast="47" xr6:coauthVersionMax="47" xr10:uidLastSave="{00000000-0000-0000-0000-000000000000}"/>
  <bookViews>
    <workbookView xWindow="-23120" yWindow="-21100" windowWidth="38400" windowHeight="21100" activeTab="2" xr2:uid="{B1B69557-9039-FB40-AEB6-A5CF57C1FACE}"/>
  </bookViews>
  <sheets>
    <sheet name="Payroll" sheetId="1" r:id="rId1"/>
    <sheet name="Gradebook" sheetId="2" r:id="rId2"/>
    <sheet name="MusicStore" sheetId="4" r:id="rId3"/>
  </sheets>
  <definedNames>
    <definedName name="_xlchart.v2.0" hidden="1">Gradebook!$K$4:$K$20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H14" i="2"/>
  <c r="H15" i="2"/>
  <c r="H16" i="2"/>
  <c r="H17" i="2"/>
  <c r="H18" i="2"/>
  <c r="H19" i="2"/>
  <c r="H20" i="2"/>
  <c r="H5" i="2"/>
  <c r="H6" i="2"/>
  <c r="H7" i="2"/>
  <c r="H8" i="2"/>
  <c r="H9" i="2"/>
  <c r="H10" i="2"/>
  <c r="H11" i="2"/>
  <c r="H12" i="2"/>
  <c r="H13" i="2"/>
  <c r="H4" i="2"/>
  <c r="D22" i="2"/>
  <c r="E22" i="2"/>
  <c r="F22" i="2"/>
  <c r="D23" i="2"/>
  <c r="E23" i="2"/>
  <c r="F23" i="2"/>
  <c r="D24" i="2"/>
  <c r="E24" i="2"/>
  <c r="F24" i="2"/>
  <c r="C24" i="2"/>
  <c r="C23" i="2"/>
  <c r="C22" i="2"/>
  <c r="X4" i="1"/>
  <c r="X5" i="1"/>
  <c r="X6" i="1"/>
  <c r="X7" i="1"/>
  <c r="X8" i="1"/>
  <c r="X9" i="1"/>
  <c r="X10" i="1"/>
  <c r="X11" i="1"/>
  <c r="X13" i="1"/>
  <c r="X14" i="1"/>
  <c r="X15" i="1"/>
  <c r="X16" i="1"/>
  <c r="X17" i="1"/>
  <c r="X18" i="1"/>
  <c r="X19" i="1"/>
  <c r="X20" i="1"/>
  <c r="X21" i="1"/>
  <c r="X22" i="1"/>
  <c r="X23" i="1"/>
  <c r="X24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T26" i="1" s="1"/>
  <c r="U12" i="1"/>
  <c r="U28" i="1" s="1"/>
  <c r="V12" i="1"/>
  <c r="V28" i="1" s="1"/>
  <c r="W12" i="1"/>
  <c r="W28" i="1" s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4" i="1"/>
  <c r="O4" i="1"/>
  <c r="P4" i="1"/>
  <c r="Q4" i="1"/>
  <c r="R4" i="1"/>
  <c r="R28" i="1" s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O28" i="1" s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P28" i="1" s="1"/>
  <c r="Q22" i="1"/>
  <c r="R22" i="1"/>
  <c r="O23" i="1"/>
  <c r="P23" i="1"/>
  <c r="Q23" i="1"/>
  <c r="R23" i="1"/>
  <c r="O24" i="1"/>
  <c r="P24" i="1"/>
  <c r="Q24" i="1"/>
  <c r="R2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J3" i="1"/>
  <c r="K3" i="1" s="1"/>
  <c r="L3" i="1" s="1"/>
  <c r="M3" i="1" s="1"/>
  <c r="N4" i="1"/>
  <c r="O3" i="1"/>
  <c r="P3" i="1" s="1"/>
  <c r="Q3" i="1" s="1"/>
  <c r="R3" i="1" s="1"/>
  <c r="E3" i="1"/>
  <c r="F3" i="1" s="1"/>
  <c r="G3" i="1" s="1"/>
  <c r="H3" i="1" s="1"/>
  <c r="C29" i="1"/>
  <c r="C28" i="1"/>
  <c r="C27" i="1"/>
  <c r="C2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4" i="1"/>
  <c r="M6" i="2" l="1"/>
  <c r="M17" i="2"/>
  <c r="M15" i="2"/>
  <c r="M8" i="2"/>
  <c r="M16" i="2"/>
  <c r="M7" i="2"/>
  <c r="M14" i="2"/>
  <c r="M20" i="2"/>
  <c r="M10" i="2"/>
  <c r="M9" i="2"/>
  <c r="K24" i="2"/>
  <c r="I22" i="2"/>
  <c r="H22" i="2"/>
  <c r="M13" i="2"/>
  <c r="H24" i="2"/>
  <c r="M18" i="2"/>
  <c r="J22" i="2"/>
  <c r="K22" i="2"/>
  <c r="M5" i="2"/>
  <c r="J23" i="2"/>
  <c r="M19" i="2"/>
  <c r="M11" i="2"/>
  <c r="J24" i="2"/>
  <c r="K23" i="2"/>
  <c r="M12" i="2"/>
  <c r="H23" i="2"/>
  <c r="I23" i="2"/>
  <c r="M4" i="2"/>
  <c r="I24" i="2"/>
  <c r="X12" i="1"/>
  <c r="W29" i="1"/>
  <c r="W27" i="1"/>
  <c r="U27" i="1"/>
  <c r="V27" i="1"/>
  <c r="V29" i="1"/>
  <c r="T27" i="1"/>
  <c r="Q28" i="1"/>
  <c r="U29" i="1"/>
  <c r="W26" i="1"/>
  <c r="P26" i="1"/>
  <c r="T29" i="1"/>
  <c r="V26" i="1"/>
  <c r="O26" i="1"/>
  <c r="U26" i="1"/>
  <c r="T28" i="1"/>
  <c r="X26" i="1"/>
  <c r="X27" i="1"/>
  <c r="X28" i="1"/>
  <c r="R27" i="1"/>
  <c r="Q27" i="1"/>
  <c r="R29" i="1"/>
  <c r="P27" i="1"/>
  <c r="O27" i="1"/>
  <c r="R26" i="1"/>
  <c r="Q29" i="1"/>
  <c r="O29" i="1"/>
  <c r="Q26" i="1"/>
  <c r="P29" i="1"/>
  <c r="N29" i="1"/>
  <c r="N26" i="1"/>
  <c r="N28" i="1"/>
  <c r="N27" i="1"/>
  <c r="S28" i="1"/>
  <c r="S26" i="1"/>
  <c r="I28" i="1"/>
  <c r="S29" i="1"/>
  <c r="I26" i="1"/>
  <c r="S27" i="1"/>
  <c r="I27" i="1"/>
  <c r="I29" i="1"/>
  <c r="X29" i="1" l="1"/>
</calcChain>
</file>

<file path=xl/sharedStrings.xml><?xml version="1.0" encoding="utf-8"?>
<sst xmlns="http://schemas.openxmlformats.org/spreadsheetml/2006/main" count="801" uniqueCount="140">
  <si>
    <t>Employee Payroll</t>
  </si>
  <si>
    <t>Last Name</t>
  </si>
  <si>
    <t>First Name</t>
  </si>
  <si>
    <t>NONE OF THESE HOURS OR PAY ARE REAL</t>
  </si>
  <si>
    <t>Baruch Rotbart</t>
  </si>
  <si>
    <t>Blair</t>
  </si>
  <si>
    <t>Brandon</t>
  </si>
  <si>
    <t>Brian</t>
  </si>
  <si>
    <t>Christian</t>
  </si>
  <si>
    <t>Christopher</t>
  </si>
  <si>
    <t>Derek</t>
  </si>
  <si>
    <t>Dylan</t>
  </si>
  <si>
    <t>Joel</t>
  </si>
  <si>
    <t>Katie</t>
  </si>
  <si>
    <t>Kevin</t>
  </si>
  <si>
    <t>Lucas</t>
  </si>
  <si>
    <t>Marlene</t>
  </si>
  <si>
    <t>Nate</t>
  </si>
  <si>
    <t>Nicole</t>
  </si>
  <si>
    <t>Ripal</t>
  </si>
  <si>
    <t>Ryan</t>
  </si>
  <si>
    <t>Sam</t>
  </si>
  <si>
    <t>Shoha</t>
  </si>
  <si>
    <t>Tatyana</t>
  </si>
  <si>
    <t>Terrell</t>
  </si>
  <si>
    <t>Todd</t>
  </si>
  <si>
    <t>Talley</t>
  </si>
  <si>
    <t>Apol</t>
  </si>
  <si>
    <t>Stanton</t>
  </si>
  <si>
    <t>Askew</t>
  </si>
  <si>
    <t>Thrutchley</t>
  </si>
  <si>
    <t>Hawkins</t>
  </si>
  <si>
    <t>Smith</t>
  </si>
  <si>
    <t>Carter</t>
  </si>
  <si>
    <t>Sindelar</t>
  </si>
  <si>
    <t>Beier</t>
  </si>
  <si>
    <t>Lang</t>
  </si>
  <si>
    <t>Tang</t>
  </si>
  <si>
    <t>Welter</t>
  </si>
  <si>
    <t>Shannon</t>
  </si>
  <si>
    <t>Patel</t>
  </si>
  <si>
    <t>Rhoades</t>
  </si>
  <si>
    <t>Davitt</t>
  </si>
  <si>
    <t>Tsuchida</t>
  </si>
  <si>
    <t>Parks</t>
  </si>
  <si>
    <t>McKinney</t>
  </si>
  <si>
    <t>Shchrieber</t>
  </si>
  <si>
    <t>Hourly Wages</t>
  </si>
  <si>
    <t>Hours Worked</t>
  </si>
  <si>
    <t>Total Pay</t>
  </si>
  <si>
    <t>Overtime</t>
  </si>
  <si>
    <t>Bonus</t>
  </si>
  <si>
    <t>Max</t>
  </si>
  <si>
    <t>Average</t>
  </si>
  <si>
    <t>Total</t>
  </si>
  <si>
    <t>Min</t>
  </si>
  <si>
    <t>Pay</t>
  </si>
  <si>
    <t>Gradebook</t>
  </si>
  <si>
    <t xml:space="preserve">Booker </t>
  </si>
  <si>
    <t>Chad</t>
  </si>
  <si>
    <t>Baker</t>
  </si>
  <si>
    <t>Ameena</t>
  </si>
  <si>
    <t>Cristiano</t>
  </si>
  <si>
    <t>Firat</t>
  </si>
  <si>
    <t>Burhan</t>
  </si>
  <si>
    <t>Clayton</t>
  </si>
  <si>
    <t>Isla-Mae</t>
  </si>
  <si>
    <t>Anabel</t>
  </si>
  <si>
    <t>Uwais</t>
  </si>
  <si>
    <t>Jaya</t>
  </si>
  <si>
    <t>Christina</t>
  </si>
  <si>
    <t>Adrianna</t>
  </si>
  <si>
    <t>Amy-Leigh</t>
  </si>
  <si>
    <t>Diogo</t>
  </si>
  <si>
    <t>Elsie</t>
  </si>
  <si>
    <t>Hakeem</t>
  </si>
  <si>
    <t>Kobi</t>
  </si>
  <si>
    <t>Lawrence</t>
  </si>
  <si>
    <t>Garner</t>
  </si>
  <si>
    <t>Denton</t>
  </si>
  <si>
    <t>Ferrel</t>
  </si>
  <si>
    <t>Owens</t>
  </si>
  <si>
    <t>Lacey</t>
  </si>
  <si>
    <t>Piper</t>
  </si>
  <si>
    <t>Steadman</t>
  </si>
  <si>
    <t>Lawson</t>
  </si>
  <si>
    <t>Houston</t>
  </si>
  <si>
    <t>Hyde</t>
  </si>
  <si>
    <t>Gibbons</t>
  </si>
  <si>
    <t>Sheehan</t>
  </si>
  <si>
    <t>O'Doherty</t>
  </si>
  <si>
    <t>Stamp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</si>
  <si>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</si>
  <si>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</si>
  <si>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</si>
  <si>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</si>
  <si>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</si>
  <si>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</si>
  <si>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NV</t>
  </si>
  <si>
    <t>Silvio Hernandez</t>
  </si>
  <si>
    <t>Practice Amp</t>
  </si>
  <si>
    <t>Dec</t>
  </si>
  <si>
    <t>CA</t>
  </si>
  <si>
    <t>Chuck Jones</t>
  </si>
  <si>
    <t>UT</t>
  </si>
  <si>
    <t>Jeremy Smith</t>
  </si>
  <si>
    <t>Electric Guitar</t>
  </si>
  <si>
    <t>Wah Pedal</t>
  </si>
  <si>
    <t>NM</t>
  </si>
  <si>
    <t>Overdrive Pedal</t>
  </si>
  <si>
    <t>Nov</t>
  </si>
  <si>
    <t>AZ</t>
  </si>
  <si>
    <t>Guitar Picks</t>
  </si>
  <si>
    <t>Patricia Johnson</t>
  </si>
  <si>
    <t>18ft XLR Cable</t>
  </si>
  <si>
    <t>Oct</t>
  </si>
  <si>
    <t>Sept</t>
  </si>
  <si>
    <t>Aug</t>
  </si>
  <si>
    <t>July</t>
  </si>
  <si>
    <t>Stickers</t>
  </si>
  <si>
    <t>6 ft Instrument Cable</t>
  </si>
  <si>
    <t>Drumsticks</t>
  </si>
  <si>
    <t>Acoustic Guitar Strings</t>
  </si>
  <si>
    <t>June</t>
  </si>
  <si>
    <t>May</t>
  </si>
  <si>
    <t>April</t>
  </si>
  <si>
    <t>CO</t>
  </si>
  <si>
    <t>Mar</t>
  </si>
  <si>
    <t>Feb</t>
  </si>
  <si>
    <t>Jan</t>
  </si>
  <si>
    <t>Sale Location</t>
  </si>
  <si>
    <t>Sales Person</t>
  </si>
  <si>
    <t>Commision 10% for items less than $50. For items over $50, commission at 20%.</t>
  </si>
  <si>
    <t>Profit</t>
  </si>
  <si>
    <t>Sale Price</t>
  </si>
  <si>
    <t>Store Cost</t>
  </si>
  <si>
    <t>Product Description</t>
  </si>
  <si>
    <t>Product Code</t>
  </si>
  <si>
    <t>Transaction Number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</si>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</sst>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2"/>
    <xf numFmtId="44" fontId="0" fillId="0" borderId="0" xfId="1" applyFont="1"/>
    <xf numFmtId="44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4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44" fontId="0" fillId="6" borderId="0" xfId="0" applyNumberFormat="1" applyFill="1"/>
    <xf numFmtId="0" fontId="0" fillId="7" borderId="0" xfId="0" applyFill="1"/>
    <xf numFmtId="44" fontId="0" fillId="7" borderId="0" xfId="0" applyNumberFormat="1" applyFill="1"/>
    <xf numFmtId="0" fontId="0" fillId="0" borderId="0" xfId="0" applyAlignment="1">
      <alignment textRotation="90"/>
    </xf>
    <xf numFmtId="0" fontId="0" fillId="0" borderId="0" xfId="0" applyAlignment="1"/>
    <xf numFmtId="9" fontId="0" fillId="0" borderId="0" xfId="3" applyFont="1"/>
    <xf numFmtId="3" fontId="0" fillId="0" borderId="0" xfId="0" applyNumberFormat="1"/>
  </cellXfs>
  <cellStyles count="4">
    <cellStyle name="Bad" xfId="2" builtinId="27"/>
    <cellStyle name="Currency" xfId="1" builtinId="4"/>
    <cellStyle name="Normal" xfId="0" builtinId="0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Gradebook!$B$4:$B$20</c:f>
              <c:strCache>
                <c:ptCount val="17"/>
                <c:pt idx="0">
                  <c:v>Chad</c:v>
                </c:pt>
                <c:pt idx="1">
                  <c:v>Ameena</c:v>
                </c:pt>
                <c:pt idx="2">
                  <c:v>Cristiano</c:v>
                </c:pt>
                <c:pt idx="3">
                  <c:v>Firat</c:v>
                </c:pt>
                <c:pt idx="4">
                  <c:v>Burhan</c:v>
                </c:pt>
                <c:pt idx="5">
                  <c:v>Clayton</c:v>
                </c:pt>
                <c:pt idx="6">
                  <c:v>Isla-Mae</c:v>
                </c:pt>
                <c:pt idx="7">
                  <c:v>Anabel</c:v>
                </c:pt>
                <c:pt idx="8">
                  <c:v>Uwais</c:v>
                </c:pt>
                <c:pt idx="9">
                  <c:v>Jaya</c:v>
                </c:pt>
                <c:pt idx="10">
                  <c:v>Christina</c:v>
                </c:pt>
                <c:pt idx="11">
                  <c:v>Adrianna</c:v>
                </c:pt>
                <c:pt idx="12">
                  <c:v>Amy-Leigh</c:v>
                </c:pt>
                <c:pt idx="13">
                  <c:v>Diogo</c:v>
                </c:pt>
                <c:pt idx="14">
                  <c:v>Elsie</c:v>
                </c:pt>
                <c:pt idx="15">
                  <c:v>Hakeem</c:v>
                </c:pt>
                <c:pt idx="16">
                  <c:v>Kobi</c:v>
                </c:pt>
              </c:strCache>
            </c:strRef>
          </c:cat>
          <c:val>
            <c:numRef>
              <c:f>Gradebook!$H$4:$H$20</c:f>
              <c:numCache>
                <c:formatCode>0%</c:formatCode>
                <c:ptCount val="17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0.8</c:v>
                </c:pt>
                <c:pt idx="12">
                  <c:v>0.9</c:v>
                </c:pt>
                <c:pt idx="13">
                  <c:v>0.7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F-A64C-BE0D-F2951ECE6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287888"/>
        <c:axId val="2008866976"/>
      </c:barChart>
      <c:catAx>
        <c:axId val="20082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866976"/>
        <c:crosses val="autoZero"/>
        <c:auto val="1"/>
        <c:lblAlgn val="ctr"/>
        <c:lblOffset val="100"/>
        <c:noMultiLvlLbl val="0"/>
      </c:catAx>
      <c:valAx>
        <c:axId val="20088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8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Philosophy Test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Gradebook!$B$4:$B$20</c:f>
              <c:strCache>
                <c:ptCount val="17"/>
                <c:pt idx="0">
                  <c:v>Chad</c:v>
                </c:pt>
                <c:pt idx="1">
                  <c:v>Ameena</c:v>
                </c:pt>
                <c:pt idx="2">
                  <c:v>Cristiano</c:v>
                </c:pt>
                <c:pt idx="3">
                  <c:v>Firat</c:v>
                </c:pt>
                <c:pt idx="4">
                  <c:v>Burhan</c:v>
                </c:pt>
                <c:pt idx="5">
                  <c:v>Clayton</c:v>
                </c:pt>
                <c:pt idx="6">
                  <c:v>Isla-Mae</c:v>
                </c:pt>
                <c:pt idx="7">
                  <c:v>Anabel</c:v>
                </c:pt>
                <c:pt idx="8">
                  <c:v>Uwais</c:v>
                </c:pt>
                <c:pt idx="9">
                  <c:v>Jaya</c:v>
                </c:pt>
                <c:pt idx="10">
                  <c:v>Christina</c:v>
                </c:pt>
                <c:pt idx="11">
                  <c:v>Adrianna</c:v>
                </c:pt>
                <c:pt idx="12">
                  <c:v>Amy-Leigh</c:v>
                </c:pt>
                <c:pt idx="13">
                  <c:v>Diogo</c:v>
                </c:pt>
                <c:pt idx="14">
                  <c:v>Elsie</c:v>
                </c:pt>
                <c:pt idx="15">
                  <c:v>Hakeem</c:v>
                </c:pt>
                <c:pt idx="16">
                  <c:v>Kobi</c:v>
                </c:pt>
              </c:strCache>
            </c:strRef>
          </c:cat>
          <c:val>
            <c:numRef>
              <c:f>Gradebook!$I$4:$I$20</c:f>
              <c:numCache>
                <c:formatCode>0%</c:formatCode>
                <c:ptCount val="17"/>
                <c:pt idx="0">
                  <c:v>0.95</c:v>
                </c:pt>
                <c:pt idx="1">
                  <c:v>1</c:v>
                </c:pt>
                <c:pt idx="2">
                  <c:v>0.85</c:v>
                </c:pt>
                <c:pt idx="3">
                  <c:v>0.5</c:v>
                </c:pt>
                <c:pt idx="4">
                  <c:v>1</c:v>
                </c:pt>
                <c:pt idx="5">
                  <c:v>0.85</c:v>
                </c:pt>
                <c:pt idx="6">
                  <c:v>1</c:v>
                </c:pt>
                <c:pt idx="7">
                  <c:v>0.3</c:v>
                </c:pt>
                <c:pt idx="8">
                  <c:v>1</c:v>
                </c:pt>
                <c:pt idx="9">
                  <c:v>1</c:v>
                </c:pt>
                <c:pt idx="10">
                  <c:v>0.95</c:v>
                </c:pt>
                <c:pt idx="11">
                  <c:v>0.85</c:v>
                </c:pt>
                <c:pt idx="12">
                  <c:v>0.95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E-774B-ACBB-4EF314456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031440"/>
        <c:axId val="1176821583"/>
      </c:barChart>
      <c:catAx>
        <c:axId val="2850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1583"/>
        <c:crosses val="autoZero"/>
        <c:auto val="1"/>
        <c:lblAlgn val="ctr"/>
        <c:lblOffset val="100"/>
        <c:noMultiLvlLbl val="0"/>
      </c:catAx>
      <c:valAx>
        <c:axId val="117682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3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Gradebook!$B$4:$B$20</c:f>
              <c:strCache>
                <c:ptCount val="17"/>
                <c:pt idx="0">
                  <c:v>Chad</c:v>
                </c:pt>
                <c:pt idx="1">
                  <c:v>Ameena</c:v>
                </c:pt>
                <c:pt idx="2">
                  <c:v>Cristiano</c:v>
                </c:pt>
                <c:pt idx="3">
                  <c:v>Firat</c:v>
                </c:pt>
                <c:pt idx="4">
                  <c:v>Burhan</c:v>
                </c:pt>
                <c:pt idx="5">
                  <c:v>Clayton</c:v>
                </c:pt>
                <c:pt idx="6">
                  <c:v>Isla-Mae</c:v>
                </c:pt>
                <c:pt idx="7">
                  <c:v>Anabel</c:v>
                </c:pt>
                <c:pt idx="8">
                  <c:v>Uwais</c:v>
                </c:pt>
                <c:pt idx="9">
                  <c:v>Jaya</c:v>
                </c:pt>
                <c:pt idx="10">
                  <c:v>Christina</c:v>
                </c:pt>
                <c:pt idx="11">
                  <c:v>Adrianna</c:v>
                </c:pt>
                <c:pt idx="12">
                  <c:v>Amy-Leigh</c:v>
                </c:pt>
                <c:pt idx="13">
                  <c:v>Diogo</c:v>
                </c:pt>
                <c:pt idx="14">
                  <c:v>Elsie</c:v>
                </c:pt>
                <c:pt idx="15">
                  <c:v>Hakeem</c:v>
                </c:pt>
                <c:pt idx="16">
                  <c:v>Kobi</c:v>
                </c:pt>
              </c:strCache>
            </c:strRef>
          </c:cat>
          <c:val>
            <c:numRef>
              <c:f>Gradebook!$J$4:$J$20</c:f>
              <c:numCache>
                <c:formatCode>0%</c:formatCode>
                <c:ptCount val="17"/>
                <c:pt idx="0">
                  <c:v>0.93</c:v>
                </c:pt>
                <c:pt idx="1">
                  <c:v>0.6</c:v>
                </c:pt>
                <c:pt idx="2">
                  <c:v>0.82</c:v>
                </c:pt>
                <c:pt idx="3">
                  <c:v>0.73</c:v>
                </c:pt>
                <c:pt idx="4">
                  <c:v>0.59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0.67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0.45</c:v>
                </c:pt>
                <c:pt idx="13">
                  <c:v>0.9</c:v>
                </c:pt>
                <c:pt idx="14">
                  <c:v>0.8</c:v>
                </c:pt>
                <c:pt idx="15">
                  <c:v>0.69</c:v>
                </c:pt>
                <c:pt idx="1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7-E84A-A7BD-4EAF50E6D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597967"/>
        <c:axId val="185463151"/>
      </c:barChart>
      <c:catAx>
        <c:axId val="11765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3151"/>
        <c:crosses val="autoZero"/>
        <c:auto val="1"/>
        <c:lblAlgn val="ctr"/>
        <c:lblOffset val="100"/>
        <c:noMultiLvlLbl val="0"/>
      </c:catAx>
      <c:valAx>
        <c:axId val="1854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Drug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Gradebook!$B$4:$B$20</c:f>
              <c:strCache>
                <c:ptCount val="17"/>
                <c:pt idx="0">
                  <c:v>Chad</c:v>
                </c:pt>
                <c:pt idx="1">
                  <c:v>Ameena</c:v>
                </c:pt>
                <c:pt idx="2">
                  <c:v>Cristiano</c:v>
                </c:pt>
                <c:pt idx="3">
                  <c:v>Firat</c:v>
                </c:pt>
                <c:pt idx="4">
                  <c:v>Burhan</c:v>
                </c:pt>
                <c:pt idx="5">
                  <c:v>Clayton</c:v>
                </c:pt>
                <c:pt idx="6">
                  <c:v>Isla-Mae</c:v>
                </c:pt>
                <c:pt idx="7">
                  <c:v>Anabel</c:v>
                </c:pt>
                <c:pt idx="8">
                  <c:v>Uwais</c:v>
                </c:pt>
                <c:pt idx="9">
                  <c:v>Jaya</c:v>
                </c:pt>
                <c:pt idx="10">
                  <c:v>Christina</c:v>
                </c:pt>
                <c:pt idx="11">
                  <c:v>Adrianna</c:v>
                </c:pt>
                <c:pt idx="12">
                  <c:v>Amy-Leigh</c:v>
                </c:pt>
                <c:pt idx="13">
                  <c:v>Diogo</c:v>
                </c:pt>
                <c:pt idx="14">
                  <c:v>Elsie</c:v>
                </c:pt>
                <c:pt idx="15">
                  <c:v>Hakeem</c:v>
                </c:pt>
                <c:pt idx="16">
                  <c:v>Kobi</c:v>
                </c:pt>
              </c:strCache>
            </c:strRef>
          </c:cat>
          <c:val>
            <c:numRef>
              <c:f>Gradebook!$K$4:$K$20</c:f>
              <c:numCache>
                <c:formatCode>0%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2-594D-AF9A-3E5D4047D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206319"/>
        <c:axId val="1299209439"/>
      </c:barChart>
      <c:catAx>
        <c:axId val="129920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209439"/>
        <c:crosses val="autoZero"/>
        <c:auto val="1"/>
        <c:lblAlgn val="ctr"/>
        <c:lblOffset val="100"/>
        <c:noMultiLvlLbl val="0"/>
      </c:catAx>
      <c:valAx>
        <c:axId val="129920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20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819150</xdr:colOff>
      <xdr:row>3</xdr:row>
      <xdr:rowOff>0</xdr:rowOff>
    </xdr:from>
    <xdr:to>
      <xdr:col>19</xdr:col>
      <xdr:colOff>444500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4068C-5E84-6575-BE6C-FA83ACF50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3</xdr:row>
      <xdr:rowOff>12700</xdr:rowOff>
    </xdr:from>
    <xdr:to>
      <xdr:col>25</xdr:col>
      <xdr:colOff>444500</xdr:colOff>
      <xdr:row>20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7BFFD-9293-F3DB-DECC-E4ADC7EF6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19</xdr:col>
      <xdr:colOff>444500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9EDC6A-37A7-10C5-0FF9-32917D41D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25</xdr:col>
      <xdr:colOff>444500</xdr:colOff>
      <xdr:row>38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CDCD63-5592-92E6-5A95-FD82D34D6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C0C6-E955-C74F-BE82-6B05D959614F}">
  <dimension ref="A1:X29"/>
  <sheetViews>
    <sheetView workbookViewId="0">
      <selection activeCell="C13" sqref="C13"/>
    </sheetView>
  </sheetViews>
  <sheetFormatPr baseColWidth="10" defaultRowHeight="16" x14ac:dyDescent="0.2"/>
  <cols>
    <col min="1" max="1" width="15.1640625" bestFit="1" customWidth="1"/>
    <col min="2" max="2" width="10.33203125" bestFit="1" customWidth="1"/>
    <col min="3" max="3" width="13.5" bestFit="1" customWidth="1"/>
    <col min="4" max="4" width="12.6640625" bestFit="1" customWidth="1"/>
    <col min="5" max="23" width="12.6640625" customWidth="1"/>
    <col min="24" max="24" width="11.5" bestFit="1" customWidth="1"/>
    <col min="27" max="27" width="11" customWidth="1"/>
  </cols>
  <sheetData>
    <row r="1" spans="1:24" x14ac:dyDescent="0.2">
      <c r="A1" t="s">
        <v>0</v>
      </c>
      <c r="C1" t="s">
        <v>4</v>
      </c>
      <c r="E1" s="1" t="s">
        <v>3</v>
      </c>
      <c r="F1" s="1"/>
      <c r="G1" s="1"/>
    </row>
    <row r="2" spans="1:24" x14ac:dyDescent="0.2">
      <c r="D2" s="6" t="s">
        <v>48</v>
      </c>
      <c r="E2" s="6"/>
      <c r="F2" s="6"/>
      <c r="G2" s="6"/>
      <c r="H2" s="6"/>
      <c r="I2" s="4" t="s">
        <v>50</v>
      </c>
      <c r="J2" s="4"/>
      <c r="K2" s="4"/>
      <c r="L2" s="4"/>
      <c r="M2" s="4"/>
      <c r="N2" s="8" t="s">
        <v>56</v>
      </c>
      <c r="O2" s="8"/>
      <c r="P2" s="8"/>
      <c r="Q2" s="8"/>
      <c r="R2" s="8"/>
      <c r="S2" s="11" t="s">
        <v>51</v>
      </c>
      <c r="T2" s="11"/>
      <c r="U2" s="11"/>
      <c r="V2" s="11"/>
      <c r="W2" s="11"/>
      <c r="X2" s="14" t="s">
        <v>49</v>
      </c>
    </row>
    <row r="3" spans="1:24" x14ac:dyDescent="0.2">
      <c r="A3" t="s">
        <v>2</v>
      </c>
      <c r="B3" t="s">
        <v>1</v>
      </c>
      <c r="C3" t="s">
        <v>47</v>
      </c>
      <c r="D3" s="7">
        <v>44562</v>
      </c>
      <c r="E3" s="7">
        <f>SUM(D3+7)</f>
        <v>44569</v>
      </c>
      <c r="F3" s="7">
        <f t="shared" ref="F3:H3" si="0">SUM(E3+7)</f>
        <v>44576</v>
      </c>
      <c r="G3" s="7">
        <f t="shared" si="0"/>
        <v>44583</v>
      </c>
      <c r="H3" s="7">
        <f t="shared" si="0"/>
        <v>44590</v>
      </c>
      <c r="I3" s="5">
        <v>44562</v>
      </c>
      <c r="J3" s="5">
        <f>SUM(I3+7)</f>
        <v>44569</v>
      </c>
      <c r="K3" s="5">
        <f t="shared" ref="K3:M3" si="1">SUM(J3+7)</f>
        <v>44576</v>
      </c>
      <c r="L3" s="5">
        <f t="shared" si="1"/>
        <v>44583</v>
      </c>
      <c r="M3" s="5">
        <f t="shared" si="1"/>
        <v>44590</v>
      </c>
      <c r="N3" s="9">
        <v>44562</v>
      </c>
      <c r="O3" s="9">
        <f>SUM(N3+7)</f>
        <v>44569</v>
      </c>
      <c r="P3" s="9">
        <f t="shared" ref="P3:R3" si="2">SUM(O3+7)</f>
        <v>44576</v>
      </c>
      <c r="Q3" s="9">
        <f t="shared" si="2"/>
        <v>44583</v>
      </c>
      <c r="R3" s="9">
        <f t="shared" si="2"/>
        <v>44590</v>
      </c>
      <c r="S3" s="12">
        <v>44562</v>
      </c>
      <c r="T3" s="12">
        <v>44569</v>
      </c>
      <c r="U3" s="12">
        <v>44576</v>
      </c>
      <c r="V3" s="12">
        <v>44583</v>
      </c>
      <c r="W3" s="12">
        <v>44590</v>
      </c>
      <c r="X3" s="14"/>
    </row>
    <row r="4" spans="1:24" x14ac:dyDescent="0.2">
      <c r="A4" t="s">
        <v>5</v>
      </c>
      <c r="B4" t="s">
        <v>26</v>
      </c>
      <c r="C4" s="2">
        <v>15.9</v>
      </c>
      <c r="D4" s="6">
        <v>41</v>
      </c>
      <c r="E4" s="6">
        <v>42</v>
      </c>
      <c r="F4" s="6">
        <v>39</v>
      </c>
      <c r="G4" s="6">
        <v>30</v>
      </c>
      <c r="H4" s="6">
        <v>46</v>
      </c>
      <c r="I4" s="4">
        <f t="shared" ref="I4:I24" si="3">IF(D4&gt;40,D4-40,0)</f>
        <v>1</v>
      </c>
      <c r="J4" s="4">
        <f t="shared" ref="J4:M19" si="4">IF(E4&gt;40,E4-40,0)</f>
        <v>2</v>
      </c>
      <c r="K4" s="4">
        <f t="shared" si="4"/>
        <v>0</v>
      </c>
      <c r="L4" s="4">
        <f t="shared" si="4"/>
        <v>0</v>
      </c>
      <c r="M4" s="4">
        <f t="shared" si="4"/>
        <v>6</v>
      </c>
      <c r="N4" s="10">
        <f>$C4*D4</f>
        <v>651.9</v>
      </c>
      <c r="O4" s="10">
        <f t="shared" ref="O4:R19" si="5">$C4*E4</f>
        <v>667.80000000000007</v>
      </c>
      <c r="P4" s="10">
        <f t="shared" si="5"/>
        <v>620.1</v>
      </c>
      <c r="Q4" s="10">
        <f t="shared" si="5"/>
        <v>477</v>
      </c>
      <c r="R4" s="10">
        <f t="shared" si="5"/>
        <v>731.4</v>
      </c>
      <c r="S4" s="13">
        <f>0.5*$C4*I4</f>
        <v>7.95</v>
      </c>
      <c r="T4" s="13">
        <f t="shared" ref="T4:W19" si="6">0.5*$C4*J4</f>
        <v>15.9</v>
      </c>
      <c r="U4" s="13">
        <f t="shared" si="6"/>
        <v>0</v>
      </c>
      <c r="V4" s="13">
        <f t="shared" si="6"/>
        <v>0</v>
      </c>
      <c r="W4" s="13">
        <f t="shared" si="6"/>
        <v>47.7</v>
      </c>
      <c r="X4" s="15">
        <f>SUM(N4:W4)</f>
        <v>3219.75</v>
      </c>
    </row>
    <row r="5" spans="1:24" x14ac:dyDescent="0.2">
      <c r="A5" t="s">
        <v>6</v>
      </c>
      <c r="B5" t="s">
        <v>27</v>
      </c>
      <c r="C5" s="2">
        <v>10</v>
      </c>
      <c r="D5" s="6">
        <v>42</v>
      </c>
      <c r="E5" s="6">
        <v>41</v>
      </c>
      <c r="F5" s="6">
        <v>40</v>
      </c>
      <c r="G5" s="6">
        <v>38</v>
      </c>
      <c r="H5" s="6">
        <v>44</v>
      </c>
      <c r="I5" s="4">
        <f t="shared" si="3"/>
        <v>2</v>
      </c>
      <c r="J5" s="4">
        <f t="shared" si="4"/>
        <v>1</v>
      </c>
      <c r="K5" s="4">
        <f t="shared" si="4"/>
        <v>0</v>
      </c>
      <c r="L5" s="4">
        <f t="shared" si="4"/>
        <v>0</v>
      </c>
      <c r="M5" s="4">
        <f t="shared" si="4"/>
        <v>4</v>
      </c>
      <c r="N5" s="10">
        <f t="shared" ref="N5:N24" si="7">$C5*D5</f>
        <v>420</v>
      </c>
      <c r="O5" s="10">
        <f t="shared" si="5"/>
        <v>410</v>
      </c>
      <c r="P5" s="10">
        <f t="shared" si="5"/>
        <v>400</v>
      </c>
      <c r="Q5" s="10">
        <f t="shared" si="5"/>
        <v>380</v>
      </c>
      <c r="R5" s="10">
        <f t="shared" si="5"/>
        <v>440</v>
      </c>
      <c r="S5" s="13">
        <f t="shared" ref="S5:S24" si="8">0.5*$C5*I5</f>
        <v>10</v>
      </c>
      <c r="T5" s="13">
        <f t="shared" si="6"/>
        <v>5</v>
      </c>
      <c r="U5" s="13">
        <f t="shared" si="6"/>
        <v>0</v>
      </c>
      <c r="V5" s="13">
        <f t="shared" si="6"/>
        <v>0</v>
      </c>
      <c r="W5" s="13">
        <f t="shared" si="6"/>
        <v>20</v>
      </c>
      <c r="X5" s="15">
        <f t="shared" ref="X5:X24" si="9">SUM(N5:W5)</f>
        <v>2085</v>
      </c>
    </row>
    <row r="6" spans="1:24" x14ac:dyDescent="0.2">
      <c r="A6" t="s">
        <v>7</v>
      </c>
      <c r="B6" t="s">
        <v>28</v>
      </c>
      <c r="C6" s="2">
        <v>22.1</v>
      </c>
      <c r="D6" s="6">
        <v>49</v>
      </c>
      <c r="E6" s="6">
        <v>20</v>
      </c>
      <c r="F6" s="6">
        <v>33</v>
      </c>
      <c r="G6" s="6">
        <v>20</v>
      </c>
      <c r="H6" s="6">
        <v>18</v>
      </c>
      <c r="I6" s="4">
        <f t="shared" si="3"/>
        <v>9</v>
      </c>
      <c r="J6" s="4">
        <f t="shared" si="4"/>
        <v>0</v>
      </c>
      <c r="K6" s="4">
        <f t="shared" si="4"/>
        <v>0</v>
      </c>
      <c r="L6" s="4">
        <f t="shared" si="4"/>
        <v>0</v>
      </c>
      <c r="M6" s="4">
        <f t="shared" si="4"/>
        <v>0</v>
      </c>
      <c r="N6" s="10">
        <f t="shared" si="7"/>
        <v>1082.9000000000001</v>
      </c>
      <c r="O6" s="10">
        <f t="shared" si="5"/>
        <v>442</v>
      </c>
      <c r="P6" s="10">
        <f t="shared" si="5"/>
        <v>729.30000000000007</v>
      </c>
      <c r="Q6" s="10">
        <f t="shared" si="5"/>
        <v>442</v>
      </c>
      <c r="R6" s="10">
        <f t="shared" si="5"/>
        <v>397.8</v>
      </c>
      <c r="S6" s="13">
        <f t="shared" si="8"/>
        <v>99.45</v>
      </c>
      <c r="T6" s="13">
        <f t="shared" si="6"/>
        <v>0</v>
      </c>
      <c r="U6" s="13">
        <f t="shared" si="6"/>
        <v>0</v>
      </c>
      <c r="V6" s="13">
        <f t="shared" si="6"/>
        <v>0</v>
      </c>
      <c r="W6" s="13">
        <f t="shared" si="6"/>
        <v>0</v>
      </c>
      <c r="X6" s="15">
        <f t="shared" si="9"/>
        <v>3193.4500000000003</v>
      </c>
    </row>
    <row r="7" spans="1:24" x14ac:dyDescent="0.2">
      <c r="A7" t="s">
        <v>8</v>
      </c>
      <c r="B7" t="s">
        <v>29</v>
      </c>
      <c r="C7" s="2">
        <v>19.100000000000001</v>
      </c>
      <c r="D7" s="6">
        <v>41</v>
      </c>
      <c r="E7" s="6">
        <v>50</v>
      </c>
      <c r="F7" s="6">
        <v>47</v>
      </c>
      <c r="G7" s="6">
        <v>30</v>
      </c>
      <c r="H7" s="6">
        <v>39</v>
      </c>
      <c r="I7" s="4">
        <f t="shared" si="3"/>
        <v>1</v>
      </c>
      <c r="J7" s="4">
        <f t="shared" si="4"/>
        <v>10</v>
      </c>
      <c r="K7" s="4">
        <f t="shared" si="4"/>
        <v>7</v>
      </c>
      <c r="L7" s="4">
        <f t="shared" si="4"/>
        <v>0</v>
      </c>
      <c r="M7" s="4">
        <f t="shared" si="4"/>
        <v>0</v>
      </c>
      <c r="N7" s="10">
        <f t="shared" si="7"/>
        <v>783.1</v>
      </c>
      <c r="O7" s="10">
        <f t="shared" si="5"/>
        <v>955.00000000000011</v>
      </c>
      <c r="P7" s="10">
        <f t="shared" si="5"/>
        <v>897.7</v>
      </c>
      <c r="Q7" s="10">
        <f t="shared" si="5"/>
        <v>573</v>
      </c>
      <c r="R7" s="10">
        <f t="shared" si="5"/>
        <v>744.90000000000009</v>
      </c>
      <c r="S7" s="13">
        <f t="shared" si="8"/>
        <v>9.5500000000000007</v>
      </c>
      <c r="T7" s="13">
        <f t="shared" si="6"/>
        <v>95.5</v>
      </c>
      <c r="U7" s="13">
        <f t="shared" si="6"/>
        <v>66.850000000000009</v>
      </c>
      <c r="V7" s="13">
        <f t="shared" si="6"/>
        <v>0</v>
      </c>
      <c r="W7" s="13">
        <f t="shared" si="6"/>
        <v>0</v>
      </c>
      <c r="X7" s="15">
        <f t="shared" si="9"/>
        <v>4125.6000000000004</v>
      </c>
    </row>
    <row r="8" spans="1:24" x14ac:dyDescent="0.2">
      <c r="A8" t="s">
        <v>9</v>
      </c>
      <c r="B8" t="s">
        <v>30</v>
      </c>
      <c r="C8" s="2">
        <v>6.9</v>
      </c>
      <c r="D8" s="6">
        <v>39</v>
      </c>
      <c r="E8" s="6">
        <v>52</v>
      </c>
      <c r="F8" s="6">
        <v>42</v>
      </c>
      <c r="G8" s="6">
        <v>40</v>
      </c>
      <c r="H8" s="6">
        <v>40</v>
      </c>
      <c r="I8" s="4">
        <f t="shared" si="3"/>
        <v>0</v>
      </c>
      <c r="J8" s="4">
        <f t="shared" si="4"/>
        <v>12</v>
      </c>
      <c r="K8" s="4">
        <f t="shared" si="4"/>
        <v>2</v>
      </c>
      <c r="L8" s="4">
        <f t="shared" si="4"/>
        <v>0</v>
      </c>
      <c r="M8" s="4">
        <f t="shared" si="4"/>
        <v>0</v>
      </c>
      <c r="N8" s="10">
        <f t="shared" si="7"/>
        <v>269.10000000000002</v>
      </c>
      <c r="O8" s="10">
        <f t="shared" si="5"/>
        <v>358.8</v>
      </c>
      <c r="P8" s="10">
        <f t="shared" si="5"/>
        <v>289.8</v>
      </c>
      <c r="Q8" s="10">
        <f t="shared" si="5"/>
        <v>276</v>
      </c>
      <c r="R8" s="10">
        <f t="shared" si="5"/>
        <v>276</v>
      </c>
      <c r="S8" s="13">
        <f t="shared" si="8"/>
        <v>0</v>
      </c>
      <c r="T8" s="13">
        <f t="shared" si="6"/>
        <v>41.400000000000006</v>
      </c>
      <c r="U8" s="13">
        <f t="shared" si="6"/>
        <v>6.9</v>
      </c>
      <c r="V8" s="13">
        <f t="shared" si="6"/>
        <v>0</v>
      </c>
      <c r="W8" s="13">
        <f t="shared" si="6"/>
        <v>0</v>
      </c>
      <c r="X8" s="15">
        <f t="shared" si="9"/>
        <v>1518.0000000000002</v>
      </c>
    </row>
    <row r="9" spans="1:24" x14ac:dyDescent="0.2">
      <c r="A9" t="s">
        <v>10</v>
      </c>
      <c r="B9" t="s">
        <v>31</v>
      </c>
      <c r="C9" s="2">
        <v>14.2</v>
      </c>
      <c r="D9" s="6">
        <v>44</v>
      </c>
      <c r="E9" s="6">
        <v>51</v>
      </c>
      <c r="F9" s="6">
        <v>44</v>
      </c>
      <c r="G9" s="6">
        <v>40</v>
      </c>
      <c r="H9" s="6">
        <v>20</v>
      </c>
      <c r="I9" s="4">
        <f t="shared" si="3"/>
        <v>4</v>
      </c>
      <c r="J9" s="4">
        <f t="shared" si="4"/>
        <v>11</v>
      </c>
      <c r="K9" s="4">
        <f t="shared" si="4"/>
        <v>4</v>
      </c>
      <c r="L9" s="4">
        <f t="shared" si="4"/>
        <v>0</v>
      </c>
      <c r="M9" s="4">
        <f t="shared" si="4"/>
        <v>0</v>
      </c>
      <c r="N9" s="10">
        <f t="shared" si="7"/>
        <v>624.79999999999995</v>
      </c>
      <c r="O9" s="10">
        <f t="shared" si="5"/>
        <v>724.19999999999993</v>
      </c>
      <c r="P9" s="10">
        <f t="shared" si="5"/>
        <v>624.79999999999995</v>
      </c>
      <c r="Q9" s="10">
        <f t="shared" si="5"/>
        <v>568</v>
      </c>
      <c r="R9" s="10">
        <f t="shared" si="5"/>
        <v>284</v>
      </c>
      <c r="S9" s="13">
        <f t="shared" si="8"/>
        <v>28.4</v>
      </c>
      <c r="T9" s="13">
        <f t="shared" si="6"/>
        <v>78.099999999999994</v>
      </c>
      <c r="U9" s="13">
        <f t="shared" si="6"/>
        <v>28.4</v>
      </c>
      <c r="V9" s="13">
        <f t="shared" si="6"/>
        <v>0</v>
      </c>
      <c r="W9" s="13">
        <f t="shared" si="6"/>
        <v>0</v>
      </c>
      <c r="X9" s="15">
        <f t="shared" si="9"/>
        <v>2960.7000000000003</v>
      </c>
    </row>
    <row r="10" spans="1:24" x14ac:dyDescent="0.2">
      <c r="A10" t="s">
        <v>11</v>
      </c>
      <c r="B10" t="s">
        <v>32</v>
      </c>
      <c r="C10" s="2">
        <v>18</v>
      </c>
      <c r="D10" s="6">
        <v>55</v>
      </c>
      <c r="E10" s="6">
        <v>60</v>
      </c>
      <c r="F10" s="6">
        <v>42</v>
      </c>
      <c r="G10" s="6">
        <v>40</v>
      </c>
      <c r="H10" s="6">
        <v>49</v>
      </c>
      <c r="I10" s="4">
        <f t="shared" si="3"/>
        <v>15</v>
      </c>
      <c r="J10" s="4">
        <f t="shared" si="4"/>
        <v>20</v>
      </c>
      <c r="K10" s="4">
        <f t="shared" si="4"/>
        <v>2</v>
      </c>
      <c r="L10" s="4">
        <f t="shared" si="4"/>
        <v>0</v>
      </c>
      <c r="M10" s="4">
        <f t="shared" si="4"/>
        <v>9</v>
      </c>
      <c r="N10" s="10">
        <f t="shared" si="7"/>
        <v>990</v>
      </c>
      <c r="O10" s="10">
        <f t="shared" si="5"/>
        <v>1080</v>
      </c>
      <c r="P10" s="10">
        <f t="shared" si="5"/>
        <v>756</v>
      </c>
      <c r="Q10" s="10">
        <f t="shared" si="5"/>
        <v>720</v>
      </c>
      <c r="R10" s="10">
        <f t="shared" si="5"/>
        <v>882</v>
      </c>
      <c r="S10" s="13">
        <f t="shared" si="8"/>
        <v>135</v>
      </c>
      <c r="T10" s="13">
        <f t="shared" si="6"/>
        <v>180</v>
      </c>
      <c r="U10" s="13">
        <f t="shared" si="6"/>
        <v>18</v>
      </c>
      <c r="V10" s="13">
        <f t="shared" si="6"/>
        <v>0</v>
      </c>
      <c r="W10" s="13">
        <f t="shared" si="6"/>
        <v>81</v>
      </c>
      <c r="X10" s="15">
        <f t="shared" si="9"/>
        <v>4842</v>
      </c>
    </row>
    <row r="11" spans="1:24" x14ac:dyDescent="0.2">
      <c r="A11" t="s">
        <v>12</v>
      </c>
      <c r="B11" t="s">
        <v>33</v>
      </c>
      <c r="C11" s="2">
        <v>17.5</v>
      </c>
      <c r="D11" s="6">
        <v>33</v>
      </c>
      <c r="E11" s="6">
        <v>22</v>
      </c>
      <c r="F11" s="6">
        <v>45</v>
      </c>
      <c r="G11" s="6">
        <v>40</v>
      </c>
      <c r="H11" s="6">
        <v>20</v>
      </c>
      <c r="I11" s="4">
        <f t="shared" si="3"/>
        <v>0</v>
      </c>
      <c r="J11" s="4">
        <f t="shared" si="4"/>
        <v>0</v>
      </c>
      <c r="K11" s="4">
        <f t="shared" si="4"/>
        <v>5</v>
      </c>
      <c r="L11" s="4">
        <f t="shared" si="4"/>
        <v>0</v>
      </c>
      <c r="M11" s="4">
        <f t="shared" si="4"/>
        <v>0</v>
      </c>
      <c r="N11" s="10">
        <f t="shared" si="7"/>
        <v>577.5</v>
      </c>
      <c r="O11" s="10">
        <f t="shared" si="5"/>
        <v>385</v>
      </c>
      <c r="P11" s="10">
        <f t="shared" si="5"/>
        <v>787.5</v>
      </c>
      <c r="Q11" s="10">
        <f t="shared" si="5"/>
        <v>700</v>
      </c>
      <c r="R11" s="10">
        <f t="shared" si="5"/>
        <v>350</v>
      </c>
      <c r="S11" s="13">
        <f t="shared" si="8"/>
        <v>0</v>
      </c>
      <c r="T11" s="13">
        <f t="shared" si="6"/>
        <v>0</v>
      </c>
      <c r="U11" s="13">
        <f t="shared" si="6"/>
        <v>43.75</v>
      </c>
      <c r="V11" s="13">
        <f t="shared" si="6"/>
        <v>0</v>
      </c>
      <c r="W11" s="13">
        <f t="shared" si="6"/>
        <v>0</v>
      </c>
      <c r="X11" s="15">
        <f t="shared" si="9"/>
        <v>2843.75</v>
      </c>
    </row>
    <row r="12" spans="1:24" x14ac:dyDescent="0.2">
      <c r="A12" t="s">
        <v>13</v>
      </c>
      <c r="B12" t="s">
        <v>34</v>
      </c>
      <c r="C12" s="2">
        <v>21</v>
      </c>
      <c r="D12" s="6">
        <v>29</v>
      </c>
      <c r="E12" s="6">
        <v>40</v>
      </c>
      <c r="F12" s="6">
        <v>54</v>
      </c>
      <c r="G12" s="6">
        <v>40</v>
      </c>
      <c r="H12" s="6">
        <v>40</v>
      </c>
      <c r="I12" s="4">
        <f t="shared" si="3"/>
        <v>0</v>
      </c>
      <c r="J12" s="4">
        <f t="shared" si="4"/>
        <v>0</v>
      </c>
      <c r="K12" s="4">
        <f t="shared" si="4"/>
        <v>14</v>
      </c>
      <c r="L12" s="4">
        <f t="shared" si="4"/>
        <v>0</v>
      </c>
      <c r="M12" s="4">
        <f t="shared" si="4"/>
        <v>0</v>
      </c>
      <c r="N12" s="10">
        <f t="shared" si="7"/>
        <v>609</v>
      </c>
      <c r="O12" s="10">
        <f t="shared" si="5"/>
        <v>840</v>
      </c>
      <c r="P12" s="10">
        <f t="shared" si="5"/>
        <v>1134</v>
      </c>
      <c r="Q12" s="10">
        <f t="shared" si="5"/>
        <v>840</v>
      </c>
      <c r="R12" s="10">
        <f t="shared" si="5"/>
        <v>840</v>
      </c>
      <c r="S12" s="13">
        <f t="shared" si="8"/>
        <v>0</v>
      </c>
      <c r="T12" s="13">
        <f t="shared" si="6"/>
        <v>0</v>
      </c>
      <c r="U12" s="13">
        <f t="shared" si="6"/>
        <v>147</v>
      </c>
      <c r="V12" s="13">
        <f t="shared" si="6"/>
        <v>0</v>
      </c>
      <c r="W12" s="13">
        <f t="shared" si="6"/>
        <v>0</v>
      </c>
      <c r="X12" s="15">
        <f t="shared" si="9"/>
        <v>4410</v>
      </c>
    </row>
    <row r="13" spans="1:24" x14ac:dyDescent="0.2">
      <c r="A13" t="s">
        <v>14</v>
      </c>
      <c r="B13" t="s">
        <v>35</v>
      </c>
      <c r="C13" s="2">
        <v>13.9</v>
      </c>
      <c r="D13" s="6">
        <v>40</v>
      </c>
      <c r="E13" s="6">
        <v>40</v>
      </c>
      <c r="F13" s="6">
        <v>42</v>
      </c>
      <c r="G13" s="6">
        <v>40</v>
      </c>
      <c r="H13" s="6">
        <v>40</v>
      </c>
      <c r="I13" s="4">
        <f t="shared" si="3"/>
        <v>0</v>
      </c>
      <c r="J13" s="4">
        <f t="shared" si="4"/>
        <v>0</v>
      </c>
      <c r="K13" s="4">
        <f t="shared" si="4"/>
        <v>2</v>
      </c>
      <c r="L13" s="4">
        <f t="shared" si="4"/>
        <v>0</v>
      </c>
      <c r="M13" s="4">
        <f t="shared" si="4"/>
        <v>0</v>
      </c>
      <c r="N13" s="10">
        <f t="shared" si="7"/>
        <v>556</v>
      </c>
      <c r="O13" s="10">
        <f t="shared" si="5"/>
        <v>556</v>
      </c>
      <c r="P13" s="10">
        <f t="shared" si="5"/>
        <v>583.80000000000007</v>
      </c>
      <c r="Q13" s="10">
        <f t="shared" si="5"/>
        <v>556</v>
      </c>
      <c r="R13" s="10">
        <f t="shared" si="5"/>
        <v>556</v>
      </c>
      <c r="S13" s="13">
        <f t="shared" si="8"/>
        <v>0</v>
      </c>
      <c r="T13" s="13">
        <f t="shared" si="6"/>
        <v>0</v>
      </c>
      <c r="U13" s="13">
        <f t="shared" si="6"/>
        <v>13.9</v>
      </c>
      <c r="V13" s="13">
        <f t="shared" si="6"/>
        <v>0</v>
      </c>
      <c r="W13" s="13">
        <f t="shared" si="6"/>
        <v>0</v>
      </c>
      <c r="X13" s="15">
        <f t="shared" si="9"/>
        <v>2821.7000000000003</v>
      </c>
    </row>
    <row r="14" spans="1:24" x14ac:dyDescent="0.2">
      <c r="A14" t="s">
        <v>15</v>
      </c>
      <c r="B14" t="s">
        <v>36</v>
      </c>
      <c r="C14" s="2">
        <v>11.2</v>
      </c>
      <c r="D14" s="6">
        <v>40</v>
      </c>
      <c r="E14" s="6">
        <v>40</v>
      </c>
      <c r="F14" s="6">
        <v>42</v>
      </c>
      <c r="G14" s="6">
        <v>39</v>
      </c>
      <c r="H14" s="6">
        <v>40</v>
      </c>
      <c r="I14" s="4">
        <f t="shared" si="3"/>
        <v>0</v>
      </c>
      <c r="J14" s="4">
        <f t="shared" si="4"/>
        <v>0</v>
      </c>
      <c r="K14" s="4">
        <f t="shared" si="4"/>
        <v>2</v>
      </c>
      <c r="L14" s="4">
        <f t="shared" si="4"/>
        <v>0</v>
      </c>
      <c r="M14" s="4">
        <f t="shared" si="4"/>
        <v>0</v>
      </c>
      <c r="N14" s="10">
        <f t="shared" si="7"/>
        <v>448</v>
      </c>
      <c r="O14" s="10">
        <f t="shared" si="5"/>
        <v>448</v>
      </c>
      <c r="P14" s="10">
        <f t="shared" si="5"/>
        <v>470.4</v>
      </c>
      <c r="Q14" s="10">
        <f t="shared" si="5"/>
        <v>436.79999999999995</v>
      </c>
      <c r="R14" s="10">
        <f t="shared" si="5"/>
        <v>448</v>
      </c>
      <c r="S14" s="13">
        <f t="shared" si="8"/>
        <v>0</v>
      </c>
      <c r="T14" s="13">
        <f t="shared" si="6"/>
        <v>0</v>
      </c>
      <c r="U14" s="13">
        <f t="shared" si="6"/>
        <v>11.2</v>
      </c>
      <c r="V14" s="13">
        <f t="shared" si="6"/>
        <v>0</v>
      </c>
      <c r="W14" s="13">
        <f t="shared" si="6"/>
        <v>0</v>
      </c>
      <c r="X14" s="15">
        <f t="shared" si="9"/>
        <v>2262.3999999999996</v>
      </c>
    </row>
    <row r="15" spans="1:24" x14ac:dyDescent="0.2">
      <c r="A15" t="s">
        <v>16</v>
      </c>
      <c r="B15" t="s">
        <v>37</v>
      </c>
      <c r="C15" s="2">
        <v>10.1</v>
      </c>
      <c r="D15" s="6">
        <v>40</v>
      </c>
      <c r="E15" s="6">
        <v>40</v>
      </c>
      <c r="F15" s="6">
        <v>42</v>
      </c>
      <c r="G15" s="6">
        <v>42</v>
      </c>
      <c r="H15" s="6">
        <v>40</v>
      </c>
      <c r="I15" s="4">
        <f t="shared" si="3"/>
        <v>0</v>
      </c>
      <c r="J15" s="4">
        <f t="shared" si="4"/>
        <v>0</v>
      </c>
      <c r="K15" s="4">
        <f t="shared" si="4"/>
        <v>2</v>
      </c>
      <c r="L15" s="4">
        <f t="shared" si="4"/>
        <v>2</v>
      </c>
      <c r="M15" s="4">
        <f t="shared" si="4"/>
        <v>0</v>
      </c>
      <c r="N15" s="10">
        <f t="shared" si="7"/>
        <v>404</v>
      </c>
      <c r="O15" s="10">
        <f t="shared" si="5"/>
        <v>404</v>
      </c>
      <c r="P15" s="10">
        <f t="shared" si="5"/>
        <v>424.2</v>
      </c>
      <c r="Q15" s="10">
        <f t="shared" si="5"/>
        <v>424.2</v>
      </c>
      <c r="R15" s="10">
        <f t="shared" si="5"/>
        <v>404</v>
      </c>
      <c r="S15" s="13">
        <f t="shared" si="8"/>
        <v>0</v>
      </c>
      <c r="T15" s="13">
        <f t="shared" si="6"/>
        <v>0</v>
      </c>
      <c r="U15" s="13">
        <f t="shared" si="6"/>
        <v>10.1</v>
      </c>
      <c r="V15" s="13">
        <f t="shared" si="6"/>
        <v>10.1</v>
      </c>
      <c r="W15" s="13">
        <f t="shared" si="6"/>
        <v>0</v>
      </c>
      <c r="X15" s="15">
        <f t="shared" si="9"/>
        <v>2080.6</v>
      </c>
    </row>
    <row r="16" spans="1:24" x14ac:dyDescent="0.2">
      <c r="A16" t="s">
        <v>17</v>
      </c>
      <c r="B16" t="s">
        <v>38</v>
      </c>
      <c r="C16" s="2">
        <v>9</v>
      </c>
      <c r="D16" s="6">
        <v>42</v>
      </c>
      <c r="E16" s="6">
        <v>42</v>
      </c>
      <c r="F16" s="6">
        <v>41</v>
      </c>
      <c r="G16" s="6">
        <v>42</v>
      </c>
      <c r="H16" s="6">
        <v>40</v>
      </c>
      <c r="I16" s="4">
        <f t="shared" si="3"/>
        <v>2</v>
      </c>
      <c r="J16" s="4">
        <f t="shared" si="4"/>
        <v>2</v>
      </c>
      <c r="K16" s="4">
        <f t="shared" si="4"/>
        <v>1</v>
      </c>
      <c r="L16" s="4">
        <f t="shared" si="4"/>
        <v>2</v>
      </c>
      <c r="M16" s="4">
        <f t="shared" si="4"/>
        <v>0</v>
      </c>
      <c r="N16" s="10">
        <f t="shared" si="7"/>
        <v>378</v>
      </c>
      <c r="O16" s="10">
        <f t="shared" si="5"/>
        <v>378</v>
      </c>
      <c r="P16" s="10">
        <f t="shared" si="5"/>
        <v>369</v>
      </c>
      <c r="Q16" s="10">
        <f t="shared" si="5"/>
        <v>378</v>
      </c>
      <c r="R16" s="10">
        <f t="shared" si="5"/>
        <v>360</v>
      </c>
      <c r="S16" s="13">
        <f t="shared" si="8"/>
        <v>9</v>
      </c>
      <c r="T16" s="13">
        <f t="shared" si="6"/>
        <v>9</v>
      </c>
      <c r="U16" s="13">
        <f t="shared" si="6"/>
        <v>4.5</v>
      </c>
      <c r="V16" s="13">
        <f t="shared" si="6"/>
        <v>9</v>
      </c>
      <c r="W16" s="13">
        <f t="shared" si="6"/>
        <v>0</v>
      </c>
      <c r="X16" s="15">
        <f t="shared" si="9"/>
        <v>1894.5</v>
      </c>
    </row>
    <row r="17" spans="1:24" x14ac:dyDescent="0.2">
      <c r="A17" t="s">
        <v>18</v>
      </c>
      <c r="B17" t="s">
        <v>39</v>
      </c>
      <c r="C17" s="2">
        <v>8.44</v>
      </c>
      <c r="D17" s="6">
        <v>40</v>
      </c>
      <c r="E17" s="6">
        <v>43</v>
      </c>
      <c r="F17" s="6">
        <v>39</v>
      </c>
      <c r="G17" s="6">
        <v>41</v>
      </c>
      <c r="H17" s="6">
        <v>40</v>
      </c>
      <c r="I17" s="4">
        <f t="shared" si="3"/>
        <v>0</v>
      </c>
      <c r="J17" s="4">
        <f t="shared" si="4"/>
        <v>3</v>
      </c>
      <c r="K17" s="4">
        <f t="shared" si="4"/>
        <v>0</v>
      </c>
      <c r="L17" s="4">
        <f t="shared" si="4"/>
        <v>1</v>
      </c>
      <c r="M17" s="4">
        <f t="shared" si="4"/>
        <v>0</v>
      </c>
      <c r="N17" s="10">
        <f t="shared" si="7"/>
        <v>337.59999999999997</v>
      </c>
      <c r="O17" s="10">
        <f t="shared" si="5"/>
        <v>362.91999999999996</v>
      </c>
      <c r="P17" s="10">
        <f t="shared" si="5"/>
        <v>329.15999999999997</v>
      </c>
      <c r="Q17" s="10">
        <f t="shared" si="5"/>
        <v>346.03999999999996</v>
      </c>
      <c r="R17" s="10">
        <f t="shared" si="5"/>
        <v>337.59999999999997</v>
      </c>
      <c r="S17" s="13">
        <f t="shared" si="8"/>
        <v>0</v>
      </c>
      <c r="T17" s="13">
        <f t="shared" si="6"/>
        <v>12.66</v>
      </c>
      <c r="U17" s="13">
        <f t="shared" si="6"/>
        <v>0</v>
      </c>
      <c r="V17" s="13">
        <f t="shared" si="6"/>
        <v>4.22</v>
      </c>
      <c r="W17" s="13">
        <f t="shared" si="6"/>
        <v>0</v>
      </c>
      <c r="X17" s="15">
        <f t="shared" si="9"/>
        <v>1730.1999999999998</v>
      </c>
    </row>
    <row r="18" spans="1:24" x14ac:dyDescent="0.2">
      <c r="A18" t="s">
        <v>19</v>
      </c>
      <c r="B18" t="s">
        <v>40</v>
      </c>
      <c r="C18" s="2">
        <v>14.2</v>
      </c>
      <c r="D18" s="6">
        <v>40</v>
      </c>
      <c r="E18" s="6">
        <v>42</v>
      </c>
      <c r="F18" s="6">
        <v>39</v>
      </c>
      <c r="G18" s="6">
        <v>40</v>
      </c>
      <c r="H18" s="6">
        <v>40</v>
      </c>
      <c r="I18" s="4">
        <f t="shared" si="3"/>
        <v>0</v>
      </c>
      <c r="J18" s="4">
        <f t="shared" si="4"/>
        <v>2</v>
      </c>
      <c r="K18" s="4">
        <f t="shared" si="4"/>
        <v>0</v>
      </c>
      <c r="L18" s="4">
        <f t="shared" si="4"/>
        <v>0</v>
      </c>
      <c r="M18" s="4">
        <f t="shared" si="4"/>
        <v>0</v>
      </c>
      <c r="N18" s="10">
        <f t="shared" si="7"/>
        <v>568</v>
      </c>
      <c r="O18" s="10">
        <f t="shared" si="5"/>
        <v>596.4</v>
      </c>
      <c r="P18" s="10">
        <f t="shared" si="5"/>
        <v>553.79999999999995</v>
      </c>
      <c r="Q18" s="10">
        <f t="shared" si="5"/>
        <v>568</v>
      </c>
      <c r="R18" s="10">
        <f t="shared" si="5"/>
        <v>568</v>
      </c>
      <c r="S18" s="13">
        <f t="shared" si="8"/>
        <v>0</v>
      </c>
      <c r="T18" s="13">
        <f t="shared" si="6"/>
        <v>14.2</v>
      </c>
      <c r="U18" s="13">
        <f t="shared" si="6"/>
        <v>0</v>
      </c>
      <c r="V18" s="13">
        <f t="shared" si="6"/>
        <v>0</v>
      </c>
      <c r="W18" s="13">
        <f t="shared" si="6"/>
        <v>0</v>
      </c>
      <c r="X18" s="15">
        <f t="shared" si="9"/>
        <v>2868.3999999999996</v>
      </c>
    </row>
    <row r="19" spans="1:24" x14ac:dyDescent="0.2">
      <c r="A19" t="s">
        <v>20</v>
      </c>
      <c r="B19" t="s">
        <v>41</v>
      </c>
      <c r="C19" s="2">
        <v>45</v>
      </c>
      <c r="D19" s="6">
        <v>41</v>
      </c>
      <c r="E19" s="6">
        <v>42</v>
      </c>
      <c r="F19" s="6">
        <v>39</v>
      </c>
      <c r="G19" s="6">
        <v>28</v>
      </c>
      <c r="H19" s="6">
        <v>40</v>
      </c>
      <c r="I19" s="4">
        <f t="shared" si="3"/>
        <v>1</v>
      </c>
      <c r="J19" s="4">
        <f t="shared" si="4"/>
        <v>2</v>
      </c>
      <c r="K19" s="4">
        <f t="shared" si="4"/>
        <v>0</v>
      </c>
      <c r="L19" s="4">
        <f t="shared" si="4"/>
        <v>0</v>
      </c>
      <c r="M19" s="4">
        <f t="shared" si="4"/>
        <v>0</v>
      </c>
      <c r="N19" s="10">
        <f t="shared" si="7"/>
        <v>1845</v>
      </c>
      <c r="O19" s="10">
        <f t="shared" si="5"/>
        <v>1890</v>
      </c>
      <c r="P19" s="10">
        <f t="shared" si="5"/>
        <v>1755</v>
      </c>
      <c r="Q19" s="10">
        <f t="shared" si="5"/>
        <v>1260</v>
      </c>
      <c r="R19" s="10">
        <f t="shared" si="5"/>
        <v>1800</v>
      </c>
      <c r="S19" s="13">
        <f t="shared" si="8"/>
        <v>22.5</v>
      </c>
      <c r="T19" s="13">
        <f t="shared" si="6"/>
        <v>45</v>
      </c>
      <c r="U19" s="13">
        <f t="shared" si="6"/>
        <v>0</v>
      </c>
      <c r="V19" s="13">
        <f t="shared" si="6"/>
        <v>0</v>
      </c>
      <c r="W19" s="13">
        <f t="shared" si="6"/>
        <v>0</v>
      </c>
      <c r="X19" s="15">
        <f t="shared" si="9"/>
        <v>8617.5</v>
      </c>
    </row>
    <row r="20" spans="1:24" x14ac:dyDescent="0.2">
      <c r="A20" t="s">
        <v>21</v>
      </c>
      <c r="B20" t="s">
        <v>42</v>
      </c>
      <c r="C20" s="2">
        <v>30</v>
      </c>
      <c r="D20" s="6">
        <v>39</v>
      </c>
      <c r="E20" s="6">
        <v>80</v>
      </c>
      <c r="F20" s="6">
        <v>40</v>
      </c>
      <c r="G20" s="6">
        <v>20</v>
      </c>
      <c r="H20" s="6">
        <v>40</v>
      </c>
      <c r="I20" s="4">
        <f t="shared" si="3"/>
        <v>0</v>
      </c>
      <c r="J20" s="4">
        <f t="shared" ref="J20:M24" si="10">IF(E20&gt;40,E20-40,0)</f>
        <v>40</v>
      </c>
      <c r="K20" s="4">
        <f t="shared" si="10"/>
        <v>0</v>
      </c>
      <c r="L20" s="4">
        <f t="shared" si="10"/>
        <v>0</v>
      </c>
      <c r="M20" s="4">
        <f t="shared" si="10"/>
        <v>0</v>
      </c>
      <c r="N20" s="10">
        <f t="shared" si="7"/>
        <v>1170</v>
      </c>
      <c r="O20" s="10">
        <f t="shared" ref="O20:O24" si="11">$C20*E20</f>
        <v>2400</v>
      </c>
      <c r="P20" s="10">
        <f t="shared" ref="P20:P24" si="12">$C20*F20</f>
        <v>1200</v>
      </c>
      <c r="Q20" s="10">
        <f t="shared" ref="Q20:Q24" si="13">$C20*G20</f>
        <v>600</v>
      </c>
      <c r="R20" s="10">
        <f t="shared" ref="R20:R24" si="14">$C20*H20</f>
        <v>1200</v>
      </c>
      <c r="S20" s="13">
        <f t="shared" si="8"/>
        <v>0</v>
      </c>
      <c r="T20" s="13">
        <f t="shared" ref="T20:T24" si="15">0.5*$C20*J20</f>
        <v>600</v>
      </c>
      <c r="U20" s="13">
        <f t="shared" ref="U20:U24" si="16">0.5*$C20*K20</f>
        <v>0</v>
      </c>
      <c r="V20" s="13">
        <f t="shared" ref="V20:V24" si="17">0.5*$C20*L20</f>
        <v>0</v>
      </c>
      <c r="W20" s="13">
        <f t="shared" ref="W20:W24" si="18">0.5*$C20*M20</f>
        <v>0</v>
      </c>
      <c r="X20" s="15">
        <f t="shared" si="9"/>
        <v>7170</v>
      </c>
    </row>
    <row r="21" spans="1:24" x14ac:dyDescent="0.2">
      <c r="A21" t="s">
        <v>22</v>
      </c>
      <c r="B21" t="s">
        <v>43</v>
      </c>
      <c r="C21" s="2">
        <v>16</v>
      </c>
      <c r="D21" s="6">
        <v>40</v>
      </c>
      <c r="E21" s="6">
        <v>37</v>
      </c>
      <c r="F21" s="6">
        <v>40</v>
      </c>
      <c r="G21" s="6">
        <v>45</v>
      </c>
      <c r="H21" s="6">
        <v>38</v>
      </c>
      <c r="I21" s="4">
        <f t="shared" si="3"/>
        <v>0</v>
      </c>
      <c r="J21" s="4">
        <f t="shared" si="10"/>
        <v>0</v>
      </c>
      <c r="K21" s="4">
        <f t="shared" si="10"/>
        <v>0</v>
      </c>
      <c r="L21" s="4">
        <f t="shared" si="10"/>
        <v>5</v>
      </c>
      <c r="M21" s="4">
        <f t="shared" si="10"/>
        <v>0</v>
      </c>
      <c r="N21" s="10">
        <f t="shared" si="7"/>
        <v>640</v>
      </c>
      <c r="O21" s="10">
        <f t="shared" si="11"/>
        <v>592</v>
      </c>
      <c r="P21" s="10">
        <f t="shared" si="12"/>
        <v>640</v>
      </c>
      <c r="Q21" s="10">
        <f t="shared" si="13"/>
        <v>720</v>
      </c>
      <c r="R21" s="10">
        <f t="shared" si="14"/>
        <v>608</v>
      </c>
      <c r="S21" s="13">
        <f t="shared" si="8"/>
        <v>0</v>
      </c>
      <c r="T21" s="13">
        <f t="shared" si="15"/>
        <v>0</v>
      </c>
      <c r="U21" s="13">
        <f t="shared" si="16"/>
        <v>0</v>
      </c>
      <c r="V21" s="13">
        <f t="shared" si="17"/>
        <v>40</v>
      </c>
      <c r="W21" s="13">
        <f t="shared" si="18"/>
        <v>0</v>
      </c>
      <c r="X21" s="15">
        <f t="shared" si="9"/>
        <v>3240</v>
      </c>
    </row>
    <row r="22" spans="1:24" x14ac:dyDescent="0.2">
      <c r="A22" t="s">
        <v>23</v>
      </c>
      <c r="B22" t="s">
        <v>44</v>
      </c>
      <c r="C22" s="2">
        <v>14.75</v>
      </c>
      <c r="D22" s="6">
        <v>38</v>
      </c>
      <c r="E22" s="6">
        <v>41</v>
      </c>
      <c r="F22" s="6">
        <v>41</v>
      </c>
      <c r="G22" s="6">
        <v>42</v>
      </c>
      <c r="H22" s="6">
        <v>39</v>
      </c>
      <c r="I22" s="4">
        <f t="shared" si="3"/>
        <v>0</v>
      </c>
      <c r="J22" s="4">
        <f t="shared" si="10"/>
        <v>1</v>
      </c>
      <c r="K22" s="4">
        <f t="shared" si="10"/>
        <v>1</v>
      </c>
      <c r="L22" s="4">
        <f t="shared" si="10"/>
        <v>2</v>
      </c>
      <c r="M22" s="4">
        <f t="shared" si="10"/>
        <v>0</v>
      </c>
      <c r="N22" s="10">
        <f t="shared" si="7"/>
        <v>560.5</v>
      </c>
      <c r="O22" s="10">
        <f t="shared" si="11"/>
        <v>604.75</v>
      </c>
      <c r="P22" s="10">
        <f t="shared" si="12"/>
        <v>604.75</v>
      </c>
      <c r="Q22" s="10">
        <f t="shared" si="13"/>
        <v>619.5</v>
      </c>
      <c r="R22" s="10">
        <f t="shared" si="14"/>
        <v>575.25</v>
      </c>
      <c r="S22" s="13">
        <f t="shared" si="8"/>
        <v>0</v>
      </c>
      <c r="T22" s="13">
        <f t="shared" si="15"/>
        <v>7.375</v>
      </c>
      <c r="U22" s="13">
        <f t="shared" si="16"/>
        <v>7.375</v>
      </c>
      <c r="V22" s="13">
        <f t="shared" si="17"/>
        <v>14.75</v>
      </c>
      <c r="W22" s="13">
        <f t="shared" si="18"/>
        <v>0</v>
      </c>
      <c r="X22" s="15">
        <f t="shared" si="9"/>
        <v>2994.25</v>
      </c>
    </row>
    <row r="23" spans="1:24" x14ac:dyDescent="0.2">
      <c r="A23" t="s">
        <v>24</v>
      </c>
      <c r="B23" t="s">
        <v>45</v>
      </c>
      <c r="C23" s="2">
        <v>24</v>
      </c>
      <c r="D23" s="6">
        <v>42</v>
      </c>
      <c r="E23" s="6">
        <v>40</v>
      </c>
      <c r="F23" s="6">
        <v>39</v>
      </c>
      <c r="G23" s="6">
        <v>44</v>
      </c>
      <c r="H23" s="6">
        <v>42</v>
      </c>
      <c r="I23" s="4">
        <f t="shared" si="3"/>
        <v>2</v>
      </c>
      <c r="J23" s="4">
        <f t="shared" si="10"/>
        <v>0</v>
      </c>
      <c r="K23" s="4">
        <f t="shared" si="10"/>
        <v>0</v>
      </c>
      <c r="L23" s="4">
        <f t="shared" si="10"/>
        <v>4</v>
      </c>
      <c r="M23" s="4">
        <f t="shared" si="10"/>
        <v>2</v>
      </c>
      <c r="N23" s="10">
        <f t="shared" si="7"/>
        <v>1008</v>
      </c>
      <c r="O23" s="10">
        <f t="shared" si="11"/>
        <v>960</v>
      </c>
      <c r="P23" s="10">
        <f t="shared" si="12"/>
        <v>936</v>
      </c>
      <c r="Q23" s="10">
        <f t="shared" si="13"/>
        <v>1056</v>
      </c>
      <c r="R23" s="10">
        <f t="shared" si="14"/>
        <v>1008</v>
      </c>
      <c r="S23" s="13">
        <f t="shared" si="8"/>
        <v>24</v>
      </c>
      <c r="T23" s="13">
        <f t="shared" si="15"/>
        <v>0</v>
      </c>
      <c r="U23" s="13">
        <f t="shared" si="16"/>
        <v>0</v>
      </c>
      <c r="V23" s="13">
        <f t="shared" si="17"/>
        <v>48</v>
      </c>
      <c r="W23" s="13">
        <f t="shared" si="18"/>
        <v>24</v>
      </c>
      <c r="X23" s="15">
        <f t="shared" si="9"/>
        <v>5064</v>
      </c>
    </row>
    <row r="24" spans="1:24" x14ac:dyDescent="0.2">
      <c r="A24" t="s">
        <v>25</v>
      </c>
      <c r="B24" t="s">
        <v>46</v>
      </c>
      <c r="C24" s="2">
        <v>13</v>
      </c>
      <c r="D24" s="6">
        <v>29</v>
      </c>
      <c r="E24" s="6">
        <v>40</v>
      </c>
      <c r="F24" s="6">
        <v>38</v>
      </c>
      <c r="G24" s="6">
        <v>38</v>
      </c>
      <c r="H24" s="6">
        <v>43</v>
      </c>
      <c r="I24" s="4">
        <f t="shared" si="3"/>
        <v>0</v>
      </c>
      <c r="J24" s="4">
        <f t="shared" si="10"/>
        <v>0</v>
      </c>
      <c r="K24" s="4">
        <f t="shared" si="10"/>
        <v>0</v>
      </c>
      <c r="L24" s="4">
        <f t="shared" si="10"/>
        <v>0</v>
      </c>
      <c r="M24" s="4">
        <f t="shared" si="10"/>
        <v>3</v>
      </c>
      <c r="N24" s="10">
        <f t="shared" si="7"/>
        <v>377</v>
      </c>
      <c r="O24" s="10">
        <f t="shared" si="11"/>
        <v>520</v>
      </c>
      <c r="P24" s="10">
        <f t="shared" si="12"/>
        <v>494</v>
      </c>
      <c r="Q24" s="10">
        <f t="shared" si="13"/>
        <v>494</v>
      </c>
      <c r="R24" s="10">
        <f t="shared" si="14"/>
        <v>559</v>
      </c>
      <c r="S24" s="13">
        <f t="shared" si="8"/>
        <v>0</v>
      </c>
      <c r="T24" s="13">
        <f t="shared" si="15"/>
        <v>0</v>
      </c>
      <c r="U24" s="13">
        <f t="shared" si="16"/>
        <v>0</v>
      </c>
      <c r="V24" s="13">
        <f t="shared" si="17"/>
        <v>0</v>
      </c>
      <c r="W24" s="13">
        <f t="shared" si="18"/>
        <v>19.5</v>
      </c>
      <c r="X24" s="15">
        <f t="shared" si="9"/>
        <v>2463.5</v>
      </c>
    </row>
    <row r="26" spans="1:24" x14ac:dyDescent="0.2">
      <c r="A26" t="s">
        <v>52</v>
      </c>
      <c r="C26" s="3">
        <f>MAX(C4:C24)</f>
        <v>45</v>
      </c>
      <c r="D26" s="3"/>
      <c r="E26" s="3"/>
      <c r="F26" s="3"/>
      <c r="G26" s="3"/>
      <c r="H26" s="3"/>
      <c r="I26" s="3">
        <f t="shared" ref="I26:X26" si="19">MAX(I4:I24)</f>
        <v>15</v>
      </c>
      <c r="J26" s="3"/>
      <c r="K26" s="3"/>
      <c r="L26" s="3"/>
      <c r="M26" s="3"/>
      <c r="N26" s="3">
        <f>MAX(N4:N24)</f>
        <v>1845</v>
      </c>
      <c r="O26" s="3">
        <f t="shared" ref="O26:R26" si="20">MAX(O4:O24)</f>
        <v>2400</v>
      </c>
      <c r="P26" s="3">
        <f t="shared" si="20"/>
        <v>1755</v>
      </c>
      <c r="Q26" s="3">
        <f t="shared" si="20"/>
        <v>1260</v>
      </c>
      <c r="R26" s="3">
        <f t="shared" si="20"/>
        <v>1800</v>
      </c>
      <c r="S26" s="3">
        <f t="shared" si="19"/>
        <v>135</v>
      </c>
      <c r="T26" s="3">
        <f t="shared" ref="T26:W26" si="21">MAX(T4:T24)</f>
        <v>600</v>
      </c>
      <c r="U26" s="3">
        <f t="shared" si="21"/>
        <v>147</v>
      </c>
      <c r="V26" s="3">
        <f t="shared" si="21"/>
        <v>48</v>
      </c>
      <c r="W26" s="3">
        <f t="shared" si="21"/>
        <v>81</v>
      </c>
      <c r="X26" s="3">
        <f t="shared" si="19"/>
        <v>8617.5</v>
      </c>
    </row>
    <row r="27" spans="1:24" x14ac:dyDescent="0.2">
      <c r="A27" t="s">
        <v>55</v>
      </c>
      <c r="C27" s="3">
        <f>MIN(C4:C24)</f>
        <v>6.9</v>
      </c>
      <c r="D27" s="3"/>
      <c r="E27" s="3"/>
      <c r="F27" s="3"/>
      <c r="G27" s="3"/>
      <c r="H27" s="3"/>
      <c r="I27" s="3">
        <f t="shared" ref="I27:X27" si="22">MIN(I4:I24)</f>
        <v>0</v>
      </c>
      <c r="J27" s="3"/>
      <c r="K27" s="3"/>
      <c r="L27" s="3"/>
      <c r="M27" s="3"/>
      <c r="N27" s="3">
        <f>MIN(N4:N24)</f>
        <v>269.10000000000002</v>
      </c>
      <c r="O27" s="3">
        <f t="shared" ref="O27:R27" si="23">MIN(O4:O24)</f>
        <v>358.8</v>
      </c>
      <c r="P27" s="3">
        <f t="shared" si="23"/>
        <v>289.8</v>
      </c>
      <c r="Q27" s="3">
        <f t="shared" si="23"/>
        <v>276</v>
      </c>
      <c r="R27" s="3">
        <f t="shared" si="23"/>
        <v>276</v>
      </c>
      <c r="S27" s="3">
        <f t="shared" si="22"/>
        <v>0</v>
      </c>
      <c r="T27" s="3">
        <f t="shared" ref="T27:W27" si="24">MIN(T4:T24)</f>
        <v>0</v>
      </c>
      <c r="U27" s="3">
        <f t="shared" si="24"/>
        <v>0</v>
      </c>
      <c r="V27" s="3">
        <f t="shared" si="24"/>
        <v>0</v>
      </c>
      <c r="W27" s="3">
        <f t="shared" si="24"/>
        <v>0</v>
      </c>
      <c r="X27" s="3">
        <f t="shared" si="22"/>
        <v>1518.0000000000002</v>
      </c>
    </row>
    <row r="28" spans="1:24" x14ac:dyDescent="0.2">
      <c r="A28" t="s">
        <v>53</v>
      </c>
      <c r="C28" s="3">
        <f>AVERAGE(C4:C24)</f>
        <v>16.870952380952378</v>
      </c>
      <c r="D28" s="3"/>
      <c r="E28" s="3"/>
      <c r="F28" s="3"/>
      <c r="G28" s="3"/>
      <c r="H28" s="3"/>
      <c r="I28" s="3">
        <f t="shared" ref="I28:X28" si="25">AVERAGE(I4:I24)</f>
        <v>1.7619047619047619</v>
      </c>
      <c r="J28" s="3"/>
      <c r="K28" s="3"/>
      <c r="L28" s="3"/>
      <c r="M28" s="3"/>
      <c r="N28" s="3">
        <f>AVERAGE(N4:N24)</f>
        <v>680.97142857142865</v>
      </c>
      <c r="O28" s="3">
        <f t="shared" ref="O28:R28" si="26">AVERAGE(O4:O24)</f>
        <v>741.66047619047617</v>
      </c>
      <c r="P28" s="3">
        <f t="shared" si="26"/>
        <v>695.20523809523809</v>
      </c>
      <c r="Q28" s="3">
        <f t="shared" si="26"/>
        <v>592.12095238095242</v>
      </c>
      <c r="R28" s="3">
        <f t="shared" si="26"/>
        <v>636.66428571428571</v>
      </c>
      <c r="S28" s="3">
        <f t="shared" si="25"/>
        <v>16.469047619047622</v>
      </c>
      <c r="T28" s="3">
        <f t="shared" ref="T28:W28" si="27">AVERAGE(T4:T24)</f>
        <v>52.577857142857141</v>
      </c>
      <c r="U28" s="3">
        <f t="shared" si="27"/>
        <v>17.046428571428571</v>
      </c>
      <c r="V28" s="3">
        <f t="shared" si="27"/>
        <v>6.003333333333333</v>
      </c>
      <c r="W28" s="3">
        <f t="shared" si="27"/>
        <v>9.1523809523809518</v>
      </c>
      <c r="X28" s="3">
        <f t="shared" si="25"/>
        <v>3447.8714285714282</v>
      </c>
    </row>
    <row r="29" spans="1:24" x14ac:dyDescent="0.2">
      <c r="A29" t="s">
        <v>54</v>
      </c>
      <c r="C29" s="3">
        <f>SUM(C4:C24)</f>
        <v>354.28999999999996</v>
      </c>
      <c r="D29" s="3"/>
      <c r="E29" s="3"/>
      <c r="F29" s="3"/>
      <c r="G29" s="3"/>
      <c r="H29" s="3"/>
      <c r="I29" s="3">
        <f t="shared" ref="I29:X29" si="28">SUM(I4:I24)</f>
        <v>37</v>
      </c>
      <c r="J29" s="3"/>
      <c r="K29" s="3"/>
      <c r="L29" s="3"/>
      <c r="M29" s="3"/>
      <c r="N29" s="3">
        <f>SUM(N4:N24)</f>
        <v>14300.400000000001</v>
      </c>
      <c r="O29" s="3">
        <f t="shared" ref="O29:R29" si="29">SUM(O4:O24)</f>
        <v>15574.87</v>
      </c>
      <c r="P29" s="3">
        <f t="shared" si="29"/>
        <v>14599.31</v>
      </c>
      <c r="Q29" s="3">
        <f t="shared" si="29"/>
        <v>12434.54</v>
      </c>
      <c r="R29" s="3">
        <f t="shared" si="29"/>
        <v>13369.95</v>
      </c>
      <c r="S29" s="3">
        <f t="shared" si="28"/>
        <v>345.85</v>
      </c>
      <c r="T29" s="3">
        <f t="shared" ref="T29:W29" si="30">SUM(T4:T24)</f>
        <v>1104.135</v>
      </c>
      <c r="U29" s="3">
        <f t="shared" si="30"/>
        <v>357.97499999999997</v>
      </c>
      <c r="V29" s="3">
        <f t="shared" si="30"/>
        <v>126.07</v>
      </c>
      <c r="W29" s="3">
        <f t="shared" si="30"/>
        <v>192.2</v>
      </c>
      <c r="X29" s="3">
        <f t="shared" si="28"/>
        <v>72405.299999999988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B91-0056-DB49-AF3C-B72D76E37479}">
  <dimension ref="A1:M24"/>
  <sheetViews>
    <sheetView topLeftCell="B1" workbookViewId="0">
      <selection activeCell="L33" sqref="L33:M33"/>
    </sheetView>
  </sheetViews>
  <sheetFormatPr baseColWidth="10" defaultRowHeight="16" x14ac:dyDescent="0.2"/>
  <cols>
    <col min="2" max="2" width="13.33203125" bestFit="1" customWidth="1"/>
    <col min="3" max="3" width="7.6640625" customWidth="1"/>
    <col min="4" max="4" width="8.33203125" customWidth="1"/>
    <col min="5" max="5" width="7.6640625" customWidth="1"/>
    <col min="6" max="6" width="4.83203125" customWidth="1"/>
    <col min="20" max="20" width="10.83203125" customWidth="1"/>
  </cols>
  <sheetData>
    <row r="1" spans="1:13" ht="131" x14ac:dyDescent="0.2">
      <c r="A1" s="17" t="s">
        <v>57</v>
      </c>
      <c r="B1" s="16"/>
      <c r="C1" s="16" t="s">
        <v>92</v>
      </c>
      <c r="D1" s="16" t="s">
        <v>93</v>
      </c>
      <c r="E1" s="16" t="s">
        <v>94</v>
      </c>
      <c r="F1" s="16" t="s">
        <v>95</v>
      </c>
      <c r="H1" s="16" t="s">
        <v>92</v>
      </c>
      <c r="I1" s="16" t="s">
        <v>93</v>
      </c>
      <c r="J1" s="16" t="s">
        <v>94</v>
      </c>
      <c r="K1" s="16" t="s">
        <v>95</v>
      </c>
      <c r="M1" s="16" t="s">
        <v>97</v>
      </c>
    </row>
    <row r="2" spans="1:13" x14ac:dyDescent="0.2">
      <c r="B2" t="s">
        <v>96</v>
      </c>
      <c r="C2">
        <v>10</v>
      </c>
      <c r="D2">
        <v>20</v>
      </c>
      <c r="E2">
        <v>100</v>
      </c>
      <c r="F2">
        <v>1</v>
      </c>
    </row>
    <row r="3" spans="1:13" x14ac:dyDescent="0.2">
      <c r="A3" t="s">
        <v>1</v>
      </c>
      <c r="B3" t="s">
        <v>2</v>
      </c>
    </row>
    <row r="4" spans="1:13" x14ac:dyDescent="0.2">
      <c r="A4" t="s">
        <v>58</v>
      </c>
      <c r="B4" t="s">
        <v>59</v>
      </c>
      <c r="C4">
        <v>10</v>
      </c>
      <c r="D4">
        <v>19</v>
      </c>
      <c r="E4">
        <v>93</v>
      </c>
      <c r="F4">
        <v>1</v>
      </c>
      <c r="H4" s="18">
        <f>C4/C$2</f>
        <v>1</v>
      </c>
      <c r="I4" s="18">
        <f t="shared" ref="I4:K19" si="0">D4/D$2</f>
        <v>0.95</v>
      </c>
      <c r="J4" s="18">
        <f t="shared" si="0"/>
        <v>0.93</v>
      </c>
      <c r="K4" s="18">
        <f t="shared" si="0"/>
        <v>1</v>
      </c>
      <c r="M4" s="18" t="b">
        <f>OR(H4&lt;0.5,I4&lt;0.5,J4&lt;0.5,K4&lt;0.5)</f>
        <v>0</v>
      </c>
    </row>
    <row r="5" spans="1:13" x14ac:dyDescent="0.2">
      <c r="A5" t="s">
        <v>60</v>
      </c>
      <c r="B5" t="s">
        <v>61</v>
      </c>
      <c r="C5">
        <v>9</v>
      </c>
      <c r="D5">
        <v>20</v>
      </c>
      <c r="E5">
        <v>60</v>
      </c>
      <c r="F5">
        <v>1</v>
      </c>
      <c r="H5" s="18">
        <f t="shared" ref="H5:H20" si="1">C5/C$2</f>
        <v>0.9</v>
      </c>
      <c r="I5" s="18">
        <f t="shared" si="0"/>
        <v>1</v>
      </c>
      <c r="J5" s="18">
        <f t="shared" si="0"/>
        <v>0.6</v>
      </c>
      <c r="K5" s="18">
        <f t="shared" si="0"/>
        <v>1</v>
      </c>
      <c r="M5" s="18" t="b">
        <f t="shared" ref="M5:M20" si="2">OR(H5&lt;0.5,I5&lt;0.5,J5&lt;0.5,K5&lt;0.5)</f>
        <v>0</v>
      </c>
    </row>
    <row r="6" spans="1:13" x14ac:dyDescent="0.2">
      <c r="A6" t="s">
        <v>77</v>
      </c>
      <c r="B6" t="s">
        <v>62</v>
      </c>
      <c r="C6">
        <v>8</v>
      </c>
      <c r="D6">
        <v>17</v>
      </c>
      <c r="E6">
        <v>82</v>
      </c>
      <c r="F6">
        <v>1</v>
      </c>
      <c r="H6" s="18">
        <f t="shared" si="1"/>
        <v>0.8</v>
      </c>
      <c r="I6" s="18">
        <f t="shared" si="0"/>
        <v>0.85</v>
      </c>
      <c r="J6" s="18">
        <f t="shared" si="0"/>
        <v>0.82</v>
      </c>
      <c r="K6" s="18">
        <f t="shared" si="0"/>
        <v>1</v>
      </c>
      <c r="M6" s="18" t="b">
        <f t="shared" si="2"/>
        <v>0</v>
      </c>
    </row>
    <row r="7" spans="1:13" x14ac:dyDescent="0.2">
      <c r="A7" t="s">
        <v>78</v>
      </c>
      <c r="B7" t="s">
        <v>63</v>
      </c>
      <c r="C7">
        <v>9</v>
      </c>
      <c r="D7">
        <v>10</v>
      </c>
      <c r="E7">
        <v>73</v>
      </c>
      <c r="F7">
        <v>1</v>
      </c>
      <c r="H7" s="18">
        <f t="shared" si="1"/>
        <v>0.9</v>
      </c>
      <c r="I7" s="18">
        <f t="shared" si="0"/>
        <v>0.5</v>
      </c>
      <c r="J7" s="18">
        <f t="shared" si="0"/>
        <v>0.73</v>
      </c>
      <c r="K7" s="18">
        <f t="shared" si="0"/>
        <v>1</v>
      </c>
      <c r="M7" s="18" t="b">
        <f t="shared" si="2"/>
        <v>0</v>
      </c>
    </row>
    <row r="8" spans="1:13" x14ac:dyDescent="0.2">
      <c r="A8" t="s">
        <v>79</v>
      </c>
      <c r="B8" t="s">
        <v>64</v>
      </c>
      <c r="C8">
        <v>10</v>
      </c>
      <c r="D8">
        <v>20</v>
      </c>
      <c r="E8">
        <v>59</v>
      </c>
      <c r="F8">
        <v>1</v>
      </c>
      <c r="H8" s="18">
        <f t="shared" si="1"/>
        <v>1</v>
      </c>
      <c r="I8" s="18">
        <f t="shared" si="0"/>
        <v>1</v>
      </c>
      <c r="J8" s="18">
        <f t="shared" si="0"/>
        <v>0.59</v>
      </c>
      <c r="K8" s="18">
        <f t="shared" si="0"/>
        <v>1</v>
      </c>
      <c r="M8" s="18" t="b">
        <f t="shared" si="2"/>
        <v>0</v>
      </c>
    </row>
    <row r="9" spans="1:13" x14ac:dyDescent="0.2">
      <c r="A9" t="s">
        <v>80</v>
      </c>
      <c r="B9" t="s">
        <v>65</v>
      </c>
      <c r="C9">
        <v>9</v>
      </c>
      <c r="D9">
        <v>17</v>
      </c>
      <c r="E9">
        <v>100</v>
      </c>
      <c r="F9">
        <v>1</v>
      </c>
      <c r="H9" s="18">
        <f t="shared" si="1"/>
        <v>0.9</v>
      </c>
      <c r="I9" s="18">
        <f t="shared" si="0"/>
        <v>0.85</v>
      </c>
      <c r="J9" s="18">
        <f t="shared" si="0"/>
        <v>1</v>
      </c>
      <c r="K9" s="18">
        <f t="shared" si="0"/>
        <v>1</v>
      </c>
      <c r="M9" s="18" t="b">
        <f t="shared" si="2"/>
        <v>0</v>
      </c>
    </row>
    <row r="10" spans="1:13" x14ac:dyDescent="0.2">
      <c r="A10" t="s">
        <v>81</v>
      </c>
      <c r="B10" t="s">
        <v>66</v>
      </c>
      <c r="C10">
        <v>8</v>
      </c>
      <c r="D10">
        <v>20</v>
      </c>
      <c r="E10">
        <v>100</v>
      </c>
      <c r="F10">
        <v>1</v>
      </c>
      <c r="H10" s="18">
        <f t="shared" si="1"/>
        <v>0.8</v>
      </c>
      <c r="I10" s="18">
        <f t="shared" si="0"/>
        <v>1</v>
      </c>
      <c r="J10" s="18">
        <f t="shared" si="0"/>
        <v>1</v>
      </c>
      <c r="K10" s="18">
        <f t="shared" si="0"/>
        <v>1</v>
      </c>
      <c r="M10" s="18" t="b">
        <f t="shared" si="2"/>
        <v>0</v>
      </c>
    </row>
    <row r="11" spans="1:13" x14ac:dyDescent="0.2">
      <c r="A11" t="s">
        <v>82</v>
      </c>
      <c r="B11" t="s">
        <v>67</v>
      </c>
      <c r="C11">
        <v>5</v>
      </c>
      <c r="D11">
        <v>6</v>
      </c>
      <c r="E11">
        <v>100</v>
      </c>
      <c r="F11">
        <v>1</v>
      </c>
      <c r="H11" s="18">
        <f t="shared" si="1"/>
        <v>0.5</v>
      </c>
      <c r="I11" s="18">
        <f t="shared" si="0"/>
        <v>0.3</v>
      </c>
      <c r="J11" s="18">
        <f t="shared" si="0"/>
        <v>1</v>
      </c>
      <c r="K11" s="18">
        <f t="shared" si="0"/>
        <v>1</v>
      </c>
      <c r="M11" s="18" t="b">
        <f t="shared" si="2"/>
        <v>1</v>
      </c>
    </row>
    <row r="12" spans="1:13" x14ac:dyDescent="0.2">
      <c r="A12" t="s">
        <v>83</v>
      </c>
      <c r="B12" t="s">
        <v>68</v>
      </c>
      <c r="C12">
        <v>10</v>
      </c>
      <c r="D12">
        <v>20</v>
      </c>
      <c r="E12">
        <v>67</v>
      </c>
      <c r="F12">
        <v>0</v>
      </c>
      <c r="H12" s="18">
        <f t="shared" si="1"/>
        <v>1</v>
      </c>
      <c r="I12" s="18">
        <f t="shared" si="0"/>
        <v>1</v>
      </c>
      <c r="J12" s="18">
        <f t="shared" si="0"/>
        <v>0.67</v>
      </c>
      <c r="K12" s="18">
        <f t="shared" si="0"/>
        <v>0</v>
      </c>
      <c r="M12" s="18" t="b">
        <f t="shared" si="2"/>
        <v>1</v>
      </c>
    </row>
    <row r="13" spans="1:13" x14ac:dyDescent="0.2">
      <c r="A13" t="s">
        <v>84</v>
      </c>
      <c r="B13" t="s">
        <v>69</v>
      </c>
      <c r="C13">
        <v>9</v>
      </c>
      <c r="D13">
        <v>20</v>
      </c>
      <c r="E13">
        <v>70</v>
      </c>
      <c r="F13">
        <v>1</v>
      </c>
      <c r="H13" s="18">
        <f t="shared" si="1"/>
        <v>0.9</v>
      </c>
      <c r="I13" s="18">
        <f t="shared" si="0"/>
        <v>1</v>
      </c>
      <c r="J13" s="18">
        <f t="shared" si="0"/>
        <v>0.7</v>
      </c>
      <c r="K13" s="18">
        <f t="shared" si="0"/>
        <v>1</v>
      </c>
      <c r="M13" s="18" t="b">
        <f t="shared" si="2"/>
        <v>0</v>
      </c>
    </row>
    <row r="14" spans="1:13" x14ac:dyDescent="0.2">
      <c r="A14" t="s">
        <v>85</v>
      </c>
      <c r="B14" t="s">
        <v>70</v>
      </c>
      <c r="C14">
        <v>10</v>
      </c>
      <c r="D14">
        <v>19</v>
      </c>
      <c r="E14">
        <v>80</v>
      </c>
      <c r="F14">
        <v>1</v>
      </c>
      <c r="H14" s="18">
        <f>C14/C$2</f>
        <v>1</v>
      </c>
      <c r="I14" s="18">
        <f t="shared" si="0"/>
        <v>0.95</v>
      </c>
      <c r="J14" s="18">
        <f t="shared" si="0"/>
        <v>0.8</v>
      </c>
      <c r="K14" s="18">
        <f t="shared" si="0"/>
        <v>1</v>
      </c>
      <c r="M14" s="18" t="b">
        <f t="shared" si="2"/>
        <v>0</v>
      </c>
    </row>
    <row r="15" spans="1:13" x14ac:dyDescent="0.2">
      <c r="A15" t="s">
        <v>86</v>
      </c>
      <c r="B15" t="s">
        <v>71</v>
      </c>
      <c r="C15">
        <v>8</v>
      </c>
      <c r="D15">
        <v>17</v>
      </c>
      <c r="E15">
        <v>90</v>
      </c>
      <c r="F15">
        <v>1</v>
      </c>
      <c r="H15" s="18">
        <f t="shared" si="1"/>
        <v>0.8</v>
      </c>
      <c r="I15" s="18">
        <f t="shared" si="0"/>
        <v>0.85</v>
      </c>
      <c r="J15" s="18">
        <f t="shared" si="0"/>
        <v>0.9</v>
      </c>
      <c r="K15" s="18">
        <f t="shared" si="0"/>
        <v>1</v>
      </c>
      <c r="M15" s="18" t="b">
        <f t="shared" si="2"/>
        <v>0</v>
      </c>
    </row>
    <row r="16" spans="1:13" x14ac:dyDescent="0.2">
      <c r="A16" t="s">
        <v>87</v>
      </c>
      <c r="B16" t="s">
        <v>72</v>
      </c>
      <c r="C16">
        <v>9</v>
      </c>
      <c r="D16">
        <v>19</v>
      </c>
      <c r="E16">
        <v>45</v>
      </c>
      <c r="F16">
        <v>0</v>
      </c>
      <c r="H16" s="18">
        <f t="shared" si="1"/>
        <v>0.9</v>
      </c>
      <c r="I16" s="18">
        <f t="shared" si="0"/>
        <v>0.95</v>
      </c>
      <c r="J16" s="18">
        <f t="shared" si="0"/>
        <v>0.45</v>
      </c>
      <c r="K16" s="18">
        <f t="shared" si="0"/>
        <v>0</v>
      </c>
      <c r="M16" s="18" t="b">
        <f t="shared" si="2"/>
        <v>1</v>
      </c>
    </row>
    <row r="17" spans="1:13" x14ac:dyDescent="0.2">
      <c r="A17" t="s">
        <v>88</v>
      </c>
      <c r="B17" t="s">
        <v>73</v>
      </c>
      <c r="C17">
        <v>7</v>
      </c>
      <c r="D17">
        <v>20</v>
      </c>
      <c r="E17">
        <v>90</v>
      </c>
      <c r="F17">
        <v>1</v>
      </c>
      <c r="H17" s="18">
        <f t="shared" si="1"/>
        <v>0.7</v>
      </c>
      <c r="I17" s="18">
        <f t="shared" si="0"/>
        <v>1</v>
      </c>
      <c r="J17" s="18">
        <f t="shared" si="0"/>
        <v>0.9</v>
      </c>
      <c r="K17" s="18">
        <f t="shared" si="0"/>
        <v>1</v>
      </c>
      <c r="M17" s="18" t="b">
        <f t="shared" si="2"/>
        <v>0</v>
      </c>
    </row>
    <row r="18" spans="1:13" x14ac:dyDescent="0.2">
      <c r="A18" t="s">
        <v>89</v>
      </c>
      <c r="B18" t="s">
        <v>74</v>
      </c>
      <c r="C18">
        <v>10</v>
      </c>
      <c r="D18">
        <v>10</v>
      </c>
      <c r="E18">
        <v>80</v>
      </c>
      <c r="F18">
        <v>1</v>
      </c>
      <c r="H18" s="18">
        <f t="shared" si="1"/>
        <v>1</v>
      </c>
      <c r="I18" s="18">
        <f t="shared" si="0"/>
        <v>0.5</v>
      </c>
      <c r="J18" s="18">
        <f t="shared" si="0"/>
        <v>0.8</v>
      </c>
      <c r="K18" s="18">
        <f t="shared" si="0"/>
        <v>1</v>
      </c>
      <c r="M18" s="18" t="b">
        <f t="shared" si="2"/>
        <v>0</v>
      </c>
    </row>
    <row r="19" spans="1:13" x14ac:dyDescent="0.2">
      <c r="A19" t="s">
        <v>90</v>
      </c>
      <c r="B19" t="s">
        <v>75</v>
      </c>
      <c r="C19">
        <v>11</v>
      </c>
      <c r="D19">
        <v>20</v>
      </c>
      <c r="E19">
        <v>69</v>
      </c>
      <c r="F19">
        <v>1</v>
      </c>
      <c r="H19" s="18">
        <f t="shared" si="1"/>
        <v>1.1000000000000001</v>
      </c>
      <c r="I19" s="18">
        <f t="shared" si="0"/>
        <v>1</v>
      </c>
      <c r="J19" s="18">
        <f t="shared" si="0"/>
        <v>0.69</v>
      </c>
      <c r="K19" s="18">
        <f t="shared" si="0"/>
        <v>1</v>
      </c>
      <c r="M19" s="18" t="b">
        <f t="shared" si="2"/>
        <v>0</v>
      </c>
    </row>
    <row r="20" spans="1:13" x14ac:dyDescent="0.2">
      <c r="A20" t="s">
        <v>91</v>
      </c>
      <c r="B20" t="s">
        <v>76</v>
      </c>
      <c r="C20">
        <v>10</v>
      </c>
      <c r="D20">
        <v>14</v>
      </c>
      <c r="E20">
        <v>90</v>
      </c>
      <c r="F20">
        <v>1</v>
      </c>
      <c r="H20" s="18">
        <f t="shared" si="1"/>
        <v>1</v>
      </c>
      <c r="I20" s="18">
        <f t="shared" ref="I20" si="3">D20/D$2</f>
        <v>0.7</v>
      </c>
      <c r="J20" s="18">
        <f t="shared" ref="J20" si="4">E20/E$2</f>
        <v>0.9</v>
      </c>
      <c r="K20" s="18">
        <f t="shared" ref="K20" si="5">F20/F$2</f>
        <v>1</v>
      </c>
      <c r="M20" s="18" t="b">
        <f t="shared" si="2"/>
        <v>0</v>
      </c>
    </row>
    <row r="22" spans="1:13" x14ac:dyDescent="0.2">
      <c r="A22" t="s">
        <v>52</v>
      </c>
      <c r="C22">
        <f>MAX(C4:C20)</f>
        <v>11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18">
        <f>MAX(H4:H20)</f>
        <v>1.1000000000000001</v>
      </c>
      <c r="I22" s="18">
        <f t="shared" ref="I22:K22" si="7">MAX(I4:I20)</f>
        <v>1</v>
      </c>
      <c r="J22" s="18">
        <f t="shared" si="7"/>
        <v>1</v>
      </c>
      <c r="K22" s="18">
        <f t="shared" si="7"/>
        <v>1</v>
      </c>
    </row>
    <row r="23" spans="1:13" x14ac:dyDescent="0.2">
      <c r="A23" t="s">
        <v>55</v>
      </c>
      <c r="C23">
        <f>MIN(C4:C20)</f>
        <v>5</v>
      </c>
      <c r="D23">
        <f t="shared" ref="D23:F23" si="8">MIN(D4:D20)</f>
        <v>6</v>
      </c>
      <c r="E23">
        <f t="shared" si="8"/>
        <v>45</v>
      </c>
      <c r="F23">
        <f t="shared" si="8"/>
        <v>0</v>
      </c>
      <c r="H23" s="18">
        <f>MIN(H4:H20)</f>
        <v>0.5</v>
      </c>
      <c r="I23" s="18">
        <f t="shared" ref="I23:K23" si="9">MIN(I4:I20)</f>
        <v>0.3</v>
      </c>
      <c r="J23" s="18">
        <f t="shared" si="9"/>
        <v>0.45</v>
      </c>
      <c r="K23" s="18">
        <f t="shared" si="9"/>
        <v>0</v>
      </c>
    </row>
    <row r="24" spans="1:13" x14ac:dyDescent="0.2">
      <c r="A24" t="s">
        <v>53</v>
      </c>
      <c r="C24">
        <f>AVERAGE(C4:C20)</f>
        <v>8.9411764705882355</v>
      </c>
      <c r="D24">
        <f t="shared" ref="D24:F24" si="10">AVERAGE(D4:D20)</f>
        <v>16.941176470588236</v>
      </c>
      <c r="E24">
        <f t="shared" si="10"/>
        <v>79.294117647058826</v>
      </c>
      <c r="F24">
        <f t="shared" si="10"/>
        <v>0.88235294117647056</v>
      </c>
      <c r="H24" s="18">
        <f>AVERAGE(H4:H20)</f>
        <v>0.89411764705882346</v>
      </c>
      <c r="I24" s="18">
        <f t="shared" ref="I24:K24" si="11">AVERAGE(I4:I20)</f>
        <v>0.84705882352941153</v>
      </c>
      <c r="J24" s="18">
        <f t="shared" si="11"/>
        <v>0.79294117647058826</v>
      </c>
      <c r="K24" s="18">
        <f t="shared" si="11"/>
        <v>0.88235294117647056</v>
      </c>
    </row>
  </sheetData>
  <conditionalFormatting sqref="C4:C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0" priority="1" operator="lessThan">
      <formula>0.5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4EEB-6BF2-FD40-BE7D-1B8A1E68AAA9}">
  <dimension ref="A1:J172"/>
  <sheetViews>
    <sheetView tabSelected="1" workbookViewId="0"/>
  </sheetViews>
  <sheetFormatPr baseColWidth="10" defaultRowHeight="16" x14ac:dyDescent="0.2"/>
  <sheetData>
    <row r="1" spans="1:10" x14ac:dyDescent="0.2">
      <c r="A1" t="s">
        <v>139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  <c r="I1" t="s">
        <v>131</v>
      </c>
      <c r="J1" t="s">
        <v>130</v>
      </c>
    </row>
    <row r="2" spans="1:10" x14ac:dyDescent="0.2">
      <c r="A2" t="s">
        <v>129</v>
      </c>
      <c r="B2" s="19">
        <v>1001</v>
      </c>
      <c r="C2">
        <v>9822</v>
      </c>
      <c r="D2" t="s">
        <v>107</v>
      </c>
      <c r="E2">
        <v>58.3</v>
      </c>
      <c r="F2">
        <v>98.4</v>
      </c>
      <c r="I2" t="s">
        <v>103</v>
      </c>
      <c r="J2" t="s">
        <v>108</v>
      </c>
    </row>
    <row r="3" spans="1:10" x14ac:dyDescent="0.2">
      <c r="A3" t="s">
        <v>129</v>
      </c>
      <c r="B3" s="19">
        <v>1002</v>
      </c>
      <c r="C3">
        <v>2877</v>
      </c>
      <c r="D3" t="s">
        <v>121</v>
      </c>
      <c r="E3">
        <v>11.4</v>
      </c>
      <c r="F3">
        <v>16.3</v>
      </c>
      <c r="I3" t="s">
        <v>99</v>
      </c>
      <c r="J3" t="s">
        <v>102</v>
      </c>
    </row>
    <row r="4" spans="1:10" x14ac:dyDescent="0.2">
      <c r="A4" t="s">
        <v>129</v>
      </c>
      <c r="B4" s="19">
        <v>1003</v>
      </c>
      <c r="C4">
        <v>2499</v>
      </c>
      <c r="D4" t="s">
        <v>120</v>
      </c>
      <c r="E4">
        <v>6.2</v>
      </c>
      <c r="F4">
        <v>9.1999999999999993</v>
      </c>
      <c r="I4" t="s">
        <v>105</v>
      </c>
      <c r="J4" t="s">
        <v>111</v>
      </c>
    </row>
    <row r="5" spans="1:10" x14ac:dyDescent="0.2">
      <c r="A5" t="s">
        <v>129</v>
      </c>
      <c r="B5" s="19">
        <v>1004</v>
      </c>
      <c r="C5">
        <v>8722</v>
      </c>
      <c r="D5" t="s">
        <v>106</v>
      </c>
      <c r="E5">
        <v>344</v>
      </c>
      <c r="F5">
        <v>502</v>
      </c>
      <c r="I5" t="s">
        <v>103</v>
      </c>
      <c r="J5" t="s">
        <v>111</v>
      </c>
    </row>
    <row r="6" spans="1:10" x14ac:dyDescent="0.2">
      <c r="A6" t="s">
        <v>129</v>
      </c>
      <c r="B6" s="19">
        <v>1005</v>
      </c>
      <c r="C6">
        <v>1109</v>
      </c>
      <c r="D6" t="s">
        <v>119</v>
      </c>
      <c r="E6">
        <v>3</v>
      </c>
      <c r="F6">
        <v>8</v>
      </c>
      <c r="I6" t="s">
        <v>105</v>
      </c>
      <c r="J6" t="s">
        <v>111</v>
      </c>
    </row>
    <row r="7" spans="1:10" x14ac:dyDescent="0.2">
      <c r="A7" t="s">
        <v>129</v>
      </c>
      <c r="B7" s="19">
        <v>1006</v>
      </c>
      <c r="C7">
        <v>9822</v>
      </c>
      <c r="D7" t="s">
        <v>107</v>
      </c>
      <c r="E7">
        <v>58.3</v>
      </c>
      <c r="F7">
        <v>98.4</v>
      </c>
      <c r="I7" t="s">
        <v>105</v>
      </c>
      <c r="J7" t="s">
        <v>111</v>
      </c>
    </row>
    <row r="8" spans="1:10" x14ac:dyDescent="0.2">
      <c r="A8" t="s">
        <v>129</v>
      </c>
      <c r="B8" s="19">
        <v>1007</v>
      </c>
      <c r="C8">
        <v>1109</v>
      </c>
      <c r="D8" t="s">
        <v>119</v>
      </c>
      <c r="E8">
        <v>3</v>
      </c>
      <c r="F8">
        <v>8</v>
      </c>
      <c r="I8" t="s">
        <v>113</v>
      </c>
      <c r="J8" t="s">
        <v>108</v>
      </c>
    </row>
    <row r="9" spans="1:10" x14ac:dyDescent="0.2">
      <c r="A9" t="s">
        <v>129</v>
      </c>
      <c r="B9" s="19">
        <v>1008</v>
      </c>
      <c r="C9">
        <v>2877</v>
      </c>
      <c r="D9" t="s">
        <v>121</v>
      </c>
      <c r="E9">
        <v>11.4</v>
      </c>
      <c r="F9">
        <v>16.3</v>
      </c>
      <c r="I9" t="s">
        <v>105</v>
      </c>
      <c r="J9" t="s">
        <v>108</v>
      </c>
    </row>
    <row r="10" spans="1:10" x14ac:dyDescent="0.2">
      <c r="A10" t="s">
        <v>129</v>
      </c>
      <c r="B10" s="19">
        <v>1009</v>
      </c>
      <c r="C10">
        <v>1109</v>
      </c>
      <c r="D10" t="s">
        <v>119</v>
      </c>
      <c r="E10">
        <v>3</v>
      </c>
      <c r="F10">
        <v>8</v>
      </c>
      <c r="I10" t="s">
        <v>105</v>
      </c>
      <c r="J10" t="s">
        <v>111</v>
      </c>
    </row>
    <row r="11" spans="1:10" x14ac:dyDescent="0.2">
      <c r="A11" t="s">
        <v>129</v>
      </c>
      <c r="B11" s="19">
        <v>1010</v>
      </c>
      <c r="C11">
        <v>2877</v>
      </c>
      <c r="D11" t="s">
        <v>121</v>
      </c>
      <c r="E11">
        <v>11.4</v>
      </c>
      <c r="F11">
        <v>16.3</v>
      </c>
      <c r="I11" t="s">
        <v>99</v>
      </c>
      <c r="J11" t="s">
        <v>126</v>
      </c>
    </row>
    <row r="12" spans="1:10" x14ac:dyDescent="0.2">
      <c r="A12" t="s">
        <v>129</v>
      </c>
      <c r="B12" s="19">
        <v>1011</v>
      </c>
      <c r="C12">
        <v>2877</v>
      </c>
      <c r="D12" t="s">
        <v>121</v>
      </c>
      <c r="E12">
        <v>11.4</v>
      </c>
      <c r="F12">
        <v>16.3</v>
      </c>
      <c r="I12" t="s">
        <v>99</v>
      </c>
      <c r="J12" t="s">
        <v>111</v>
      </c>
    </row>
    <row r="13" spans="1:10" x14ac:dyDescent="0.2">
      <c r="A13" t="s">
        <v>129</v>
      </c>
      <c r="B13" s="19">
        <v>1012</v>
      </c>
      <c r="C13">
        <v>4421</v>
      </c>
      <c r="D13" t="s">
        <v>100</v>
      </c>
      <c r="E13">
        <v>45</v>
      </c>
      <c r="F13">
        <v>87</v>
      </c>
      <c r="I13" t="s">
        <v>105</v>
      </c>
      <c r="J13" t="s">
        <v>108</v>
      </c>
    </row>
    <row r="14" spans="1:10" x14ac:dyDescent="0.2">
      <c r="A14" t="s">
        <v>129</v>
      </c>
      <c r="B14" s="19">
        <v>1013</v>
      </c>
      <c r="C14">
        <v>9212</v>
      </c>
      <c r="D14" t="s">
        <v>112</v>
      </c>
      <c r="E14">
        <v>4</v>
      </c>
      <c r="F14">
        <v>7</v>
      </c>
      <c r="I14" t="s">
        <v>113</v>
      </c>
      <c r="J14" t="s">
        <v>126</v>
      </c>
    </row>
    <row r="15" spans="1:10" x14ac:dyDescent="0.2">
      <c r="A15" t="s">
        <v>129</v>
      </c>
      <c r="B15" s="19">
        <v>1014</v>
      </c>
      <c r="C15">
        <v>8722</v>
      </c>
      <c r="D15" t="s">
        <v>106</v>
      </c>
      <c r="E15">
        <v>344</v>
      </c>
      <c r="F15">
        <v>502</v>
      </c>
      <c r="I15" t="s">
        <v>103</v>
      </c>
      <c r="J15" t="s">
        <v>102</v>
      </c>
    </row>
    <row r="16" spans="1:10" x14ac:dyDescent="0.2">
      <c r="A16" t="s">
        <v>129</v>
      </c>
      <c r="B16" s="19">
        <v>1015</v>
      </c>
      <c r="C16">
        <v>2877</v>
      </c>
      <c r="D16" t="s">
        <v>121</v>
      </c>
      <c r="E16">
        <v>11.4</v>
      </c>
      <c r="F16">
        <v>16.3</v>
      </c>
      <c r="I16" t="s">
        <v>113</v>
      </c>
      <c r="J16" t="s">
        <v>111</v>
      </c>
    </row>
    <row r="17" spans="1:10" x14ac:dyDescent="0.2">
      <c r="A17" t="s">
        <v>129</v>
      </c>
      <c r="B17" s="19">
        <v>1016</v>
      </c>
      <c r="C17">
        <v>2499</v>
      </c>
      <c r="D17" t="s">
        <v>120</v>
      </c>
      <c r="E17">
        <v>6.2</v>
      </c>
      <c r="F17">
        <v>9.1999999999999993</v>
      </c>
      <c r="I17" t="s">
        <v>105</v>
      </c>
      <c r="J17" t="s">
        <v>102</v>
      </c>
    </row>
    <row r="18" spans="1:10" x14ac:dyDescent="0.2">
      <c r="A18" t="s">
        <v>128</v>
      </c>
      <c r="B18" s="19">
        <v>1017</v>
      </c>
      <c r="C18">
        <v>2242</v>
      </c>
      <c r="D18" t="s">
        <v>109</v>
      </c>
      <c r="E18">
        <v>60</v>
      </c>
      <c r="F18">
        <v>124</v>
      </c>
      <c r="I18" t="s">
        <v>99</v>
      </c>
      <c r="J18" t="s">
        <v>108</v>
      </c>
    </row>
    <row r="19" spans="1:10" x14ac:dyDescent="0.2">
      <c r="A19" t="s">
        <v>128</v>
      </c>
      <c r="B19" s="19">
        <v>1018</v>
      </c>
      <c r="C19">
        <v>1109</v>
      </c>
      <c r="D19" t="s">
        <v>119</v>
      </c>
      <c r="E19">
        <v>3</v>
      </c>
      <c r="F19">
        <v>8</v>
      </c>
      <c r="I19" t="s">
        <v>105</v>
      </c>
      <c r="J19" t="s">
        <v>102</v>
      </c>
    </row>
    <row r="20" spans="1:10" x14ac:dyDescent="0.2">
      <c r="A20" t="s">
        <v>128</v>
      </c>
      <c r="B20" s="19">
        <v>1019</v>
      </c>
      <c r="C20">
        <v>2499</v>
      </c>
      <c r="D20" t="s">
        <v>120</v>
      </c>
      <c r="E20">
        <v>6.2</v>
      </c>
      <c r="F20">
        <v>9.1999999999999993</v>
      </c>
      <c r="I20" t="s">
        <v>105</v>
      </c>
      <c r="J20" t="s">
        <v>126</v>
      </c>
    </row>
    <row r="21" spans="1:10" x14ac:dyDescent="0.2">
      <c r="A21" t="s">
        <v>128</v>
      </c>
      <c r="B21" s="19">
        <v>1020</v>
      </c>
      <c r="C21">
        <v>2499</v>
      </c>
      <c r="D21" t="s">
        <v>120</v>
      </c>
      <c r="E21">
        <v>6.2</v>
      </c>
      <c r="F21">
        <v>9.1999999999999993</v>
      </c>
      <c r="I21" t="s">
        <v>105</v>
      </c>
      <c r="J21" t="s">
        <v>98</v>
      </c>
    </row>
    <row r="22" spans="1:10" x14ac:dyDescent="0.2">
      <c r="A22" t="s">
        <v>128</v>
      </c>
      <c r="B22" s="19">
        <v>1021</v>
      </c>
      <c r="C22">
        <v>1109</v>
      </c>
      <c r="D22" t="s">
        <v>119</v>
      </c>
      <c r="E22">
        <v>3</v>
      </c>
      <c r="F22">
        <v>8</v>
      </c>
      <c r="I22" t="s">
        <v>99</v>
      </c>
      <c r="J22" t="s">
        <v>126</v>
      </c>
    </row>
    <row r="23" spans="1:10" x14ac:dyDescent="0.2">
      <c r="A23" t="s">
        <v>128</v>
      </c>
      <c r="B23" s="19">
        <v>1022</v>
      </c>
      <c r="C23">
        <v>2877</v>
      </c>
      <c r="D23" t="s">
        <v>121</v>
      </c>
      <c r="E23">
        <v>11.4</v>
      </c>
      <c r="F23">
        <v>16.3</v>
      </c>
      <c r="I23" t="s">
        <v>105</v>
      </c>
      <c r="J23" t="s">
        <v>104</v>
      </c>
    </row>
    <row r="24" spans="1:10" x14ac:dyDescent="0.2">
      <c r="A24" t="s">
        <v>128</v>
      </c>
      <c r="B24" s="19">
        <v>1023</v>
      </c>
      <c r="C24">
        <v>1109</v>
      </c>
      <c r="D24" t="s">
        <v>119</v>
      </c>
      <c r="E24">
        <v>3</v>
      </c>
      <c r="F24">
        <v>8</v>
      </c>
      <c r="I24" t="s">
        <v>113</v>
      </c>
      <c r="J24" t="s">
        <v>108</v>
      </c>
    </row>
    <row r="25" spans="1:10" x14ac:dyDescent="0.2">
      <c r="A25" t="s">
        <v>128</v>
      </c>
      <c r="B25" s="19">
        <v>1024</v>
      </c>
      <c r="C25">
        <v>9212</v>
      </c>
      <c r="D25" t="s">
        <v>112</v>
      </c>
      <c r="E25">
        <v>4</v>
      </c>
      <c r="F25">
        <v>7</v>
      </c>
      <c r="I25" t="s">
        <v>99</v>
      </c>
      <c r="J25" t="s">
        <v>104</v>
      </c>
    </row>
    <row r="26" spans="1:10" x14ac:dyDescent="0.2">
      <c r="A26" t="s">
        <v>128</v>
      </c>
      <c r="B26" s="19">
        <v>1025</v>
      </c>
      <c r="C26">
        <v>2877</v>
      </c>
      <c r="D26" t="s">
        <v>121</v>
      </c>
      <c r="E26">
        <v>11.4</v>
      </c>
      <c r="F26">
        <v>16.3</v>
      </c>
      <c r="I26" t="s">
        <v>113</v>
      </c>
      <c r="J26" t="s">
        <v>98</v>
      </c>
    </row>
    <row r="27" spans="1:10" x14ac:dyDescent="0.2">
      <c r="A27" t="s">
        <v>128</v>
      </c>
      <c r="B27" s="19">
        <v>1026</v>
      </c>
      <c r="C27">
        <v>6119</v>
      </c>
      <c r="D27" t="s">
        <v>122</v>
      </c>
      <c r="E27">
        <v>9</v>
      </c>
      <c r="F27">
        <v>14</v>
      </c>
      <c r="I27" t="s">
        <v>113</v>
      </c>
      <c r="J27" t="s">
        <v>108</v>
      </c>
    </row>
    <row r="28" spans="1:10" x14ac:dyDescent="0.2">
      <c r="A28" t="s">
        <v>128</v>
      </c>
      <c r="B28" s="19">
        <v>1027</v>
      </c>
      <c r="C28">
        <v>6119</v>
      </c>
      <c r="D28" t="s">
        <v>122</v>
      </c>
      <c r="E28">
        <v>9</v>
      </c>
      <c r="F28">
        <v>14</v>
      </c>
      <c r="I28" t="s">
        <v>103</v>
      </c>
      <c r="J28" t="s">
        <v>98</v>
      </c>
    </row>
    <row r="29" spans="1:10" x14ac:dyDescent="0.2">
      <c r="A29" t="s">
        <v>128</v>
      </c>
      <c r="B29" s="19">
        <v>1028</v>
      </c>
      <c r="C29">
        <v>8722</v>
      </c>
      <c r="D29" t="s">
        <v>106</v>
      </c>
      <c r="E29">
        <v>344</v>
      </c>
      <c r="F29">
        <v>502</v>
      </c>
      <c r="I29" t="s">
        <v>103</v>
      </c>
      <c r="J29" t="s">
        <v>111</v>
      </c>
    </row>
    <row r="30" spans="1:10" x14ac:dyDescent="0.2">
      <c r="A30" t="s">
        <v>128</v>
      </c>
      <c r="B30" s="19">
        <v>1029</v>
      </c>
      <c r="C30">
        <v>2499</v>
      </c>
      <c r="D30" t="s">
        <v>120</v>
      </c>
      <c r="E30">
        <v>6.2</v>
      </c>
      <c r="F30">
        <v>9.1999999999999993</v>
      </c>
      <c r="I30" t="s">
        <v>99</v>
      </c>
      <c r="J30" t="s">
        <v>111</v>
      </c>
    </row>
    <row r="31" spans="1:10" x14ac:dyDescent="0.2">
      <c r="A31" t="s">
        <v>128</v>
      </c>
      <c r="B31" s="19">
        <v>1030</v>
      </c>
      <c r="C31">
        <v>4421</v>
      </c>
      <c r="D31" t="s">
        <v>100</v>
      </c>
      <c r="E31">
        <v>45</v>
      </c>
      <c r="F31">
        <v>87</v>
      </c>
      <c r="I31" t="s">
        <v>99</v>
      </c>
      <c r="J31" t="s">
        <v>98</v>
      </c>
    </row>
    <row r="32" spans="1:10" x14ac:dyDescent="0.2">
      <c r="A32" t="s">
        <v>128</v>
      </c>
      <c r="B32" s="19">
        <v>1031</v>
      </c>
      <c r="C32">
        <v>1109</v>
      </c>
      <c r="D32" t="s">
        <v>119</v>
      </c>
      <c r="E32">
        <v>3</v>
      </c>
      <c r="F32">
        <v>8</v>
      </c>
      <c r="I32" t="s">
        <v>99</v>
      </c>
      <c r="J32" t="s">
        <v>102</v>
      </c>
    </row>
    <row r="33" spans="1:10" x14ac:dyDescent="0.2">
      <c r="A33" t="s">
        <v>128</v>
      </c>
      <c r="B33" s="19">
        <v>1032</v>
      </c>
      <c r="C33">
        <v>2877</v>
      </c>
      <c r="D33" t="s">
        <v>121</v>
      </c>
      <c r="E33">
        <v>11.4</v>
      </c>
      <c r="F33">
        <v>16.3</v>
      </c>
      <c r="I33" t="s">
        <v>103</v>
      </c>
      <c r="J33" t="s">
        <v>111</v>
      </c>
    </row>
    <row r="34" spans="1:10" x14ac:dyDescent="0.2">
      <c r="A34" t="s">
        <v>128</v>
      </c>
      <c r="B34" s="19">
        <v>1033</v>
      </c>
      <c r="C34">
        <v>9822</v>
      </c>
      <c r="D34" t="s">
        <v>107</v>
      </c>
      <c r="E34">
        <v>58.3</v>
      </c>
      <c r="F34">
        <v>98.4</v>
      </c>
      <c r="I34" t="s">
        <v>99</v>
      </c>
      <c r="J34" t="s">
        <v>102</v>
      </c>
    </row>
    <row r="35" spans="1:10" x14ac:dyDescent="0.2">
      <c r="A35" t="s">
        <v>128</v>
      </c>
      <c r="B35" s="19">
        <v>1034</v>
      </c>
      <c r="C35">
        <v>2877</v>
      </c>
      <c r="D35" t="s">
        <v>121</v>
      </c>
      <c r="E35">
        <v>11.4</v>
      </c>
      <c r="F35">
        <v>16.3</v>
      </c>
      <c r="I35" t="s">
        <v>99</v>
      </c>
      <c r="J35" t="s">
        <v>126</v>
      </c>
    </row>
    <row r="36" spans="1:10" x14ac:dyDescent="0.2">
      <c r="A36" t="s">
        <v>127</v>
      </c>
      <c r="B36" s="19">
        <v>1035</v>
      </c>
      <c r="C36">
        <v>2499</v>
      </c>
      <c r="D36" t="s">
        <v>120</v>
      </c>
      <c r="E36">
        <v>6.2</v>
      </c>
      <c r="F36">
        <v>9.1999999999999993</v>
      </c>
      <c r="I36" t="s">
        <v>113</v>
      </c>
      <c r="J36" t="s">
        <v>102</v>
      </c>
    </row>
    <row r="37" spans="1:10" x14ac:dyDescent="0.2">
      <c r="A37" t="s">
        <v>127</v>
      </c>
      <c r="B37" s="19">
        <v>1036</v>
      </c>
      <c r="C37">
        <v>2499</v>
      </c>
      <c r="D37" t="s">
        <v>120</v>
      </c>
      <c r="E37">
        <v>6.2</v>
      </c>
      <c r="F37">
        <v>9.1999999999999993</v>
      </c>
      <c r="I37" t="s">
        <v>99</v>
      </c>
      <c r="J37" t="s">
        <v>98</v>
      </c>
    </row>
    <row r="38" spans="1:10" x14ac:dyDescent="0.2">
      <c r="A38" t="s">
        <v>127</v>
      </c>
      <c r="B38" s="19">
        <v>1037</v>
      </c>
      <c r="C38">
        <v>6622</v>
      </c>
      <c r="D38" t="s">
        <v>114</v>
      </c>
      <c r="E38">
        <v>42</v>
      </c>
      <c r="F38">
        <v>77</v>
      </c>
      <c r="I38" t="s">
        <v>99</v>
      </c>
      <c r="J38" t="s">
        <v>98</v>
      </c>
    </row>
    <row r="39" spans="1:10" x14ac:dyDescent="0.2">
      <c r="A39" t="s">
        <v>127</v>
      </c>
      <c r="B39" s="19">
        <v>1038</v>
      </c>
      <c r="C39">
        <v>2499</v>
      </c>
      <c r="D39" t="s">
        <v>120</v>
      </c>
      <c r="E39">
        <v>6.2</v>
      </c>
      <c r="F39">
        <v>9.1999999999999993</v>
      </c>
      <c r="I39" t="s">
        <v>99</v>
      </c>
      <c r="J39" t="s">
        <v>98</v>
      </c>
    </row>
    <row r="40" spans="1:10" x14ac:dyDescent="0.2">
      <c r="A40" t="s">
        <v>127</v>
      </c>
      <c r="B40" s="19">
        <v>1039</v>
      </c>
      <c r="C40">
        <v>2877</v>
      </c>
      <c r="D40" t="s">
        <v>121</v>
      </c>
      <c r="E40">
        <v>11.4</v>
      </c>
      <c r="F40">
        <v>16.3</v>
      </c>
      <c r="I40" t="s">
        <v>99</v>
      </c>
      <c r="J40" t="s">
        <v>102</v>
      </c>
    </row>
    <row r="41" spans="1:10" x14ac:dyDescent="0.2">
      <c r="A41" t="s">
        <v>127</v>
      </c>
      <c r="B41" s="19">
        <v>1040</v>
      </c>
      <c r="C41">
        <v>1109</v>
      </c>
      <c r="D41" t="s">
        <v>119</v>
      </c>
      <c r="E41">
        <v>3</v>
      </c>
      <c r="F41">
        <v>8</v>
      </c>
      <c r="I41" t="s">
        <v>99</v>
      </c>
      <c r="J41" t="s">
        <v>111</v>
      </c>
    </row>
    <row r="42" spans="1:10" x14ac:dyDescent="0.2">
      <c r="A42" t="s">
        <v>127</v>
      </c>
      <c r="B42" s="19">
        <v>1041</v>
      </c>
      <c r="C42">
        <v>2499</v>
      </c>
      <c r="D42" t="s">
        <v>120</v>
      </c>
      <c r="E42">
        <v>6.2</v>
      </c>
      <c r="F42">
        <v>9.1999999999999993</v>
      </c>
      <c r="I42" t="s">
        <v>103</v>
      </c>
      <c r="J42" t="s">
        <v>108</v>
      </c>
    </row>
    <row r="43" spans="1:10" x14ac:dyDescent="0.2">
      <c r="A43" t="s">
        <v>127</v>
      </c>
      <c r="B43" s="19">
        <v>1042</v>
      </c>
      <c r="C43">
        <v>8722</v>
      </c>
      <c r="D43" t="s">
        <v>106</v>
      </c>
      <c r="E43">
        <v>344</v>
      </c>
      <c r="F43">
        <v>502</v>
      </c>
      <c r="I43" t="s">
        <v>105</v>
      </c>
      <c r="J43" t="s">
        <v>108</v>
      </c>
    </row>
    <row r="44" spans="1:10" x14ac:dyDescent="0.2">
      <c r="A44" t="s">
        <v>127</v>
      </c>
      <c r="B44" s="19">
        <v>1043</v>
      </c>
      <c r="C44">
        <v>2242</v>
      </c>
      <c r="D44" t="s">
        <v>109</v>
      </c>
      <c r="E44">
        <v>60</v>
      </c>
      <c r="F44">
        <v>124</v>
      </c>
      <c r="I44" t="s">
        <v>105</v>
      </c>
      <c r="J44" t="s">
        <v>102</v>
      </c>
    </row>
    <row r="45" spans="1:10" x14ac:dyDescent="0.2">
      <c r="A45" t="s">
        <v>127</v>
      </c>
      <c r="B45" s="19">
        <v>1044</v>
      </c>
      <c r="C45">
        <v>2877</v>
      </c>
      <c r="D45" t="s">
        <v>121</v>
      </c>
      <c r="E45">
        <v>11.4</v>
      </c>
      <c r="F45">
        <v>16.3</v>
      </c>
      <c r="I45" t="s">
        <v>105</v>
      </c>
      <c r="J45" t="s">
        <v>102</v>
      </c>
    </row>
    <row r="46" spans="1:10" x14ac:dyDescent="0.2">
      <c r="A46" t="s">
        <v>127</v>
      </c>
      <c r="B46" s="19">
        <v>1045</v>
      </c>
      <c r="C46">
        <v>8722</v>
      </c>
      <c r="D46" t="s">
        <v>106</v>
      </c>
      <c r="E46">
        <v>344</v>
      </c>
      <c r="F46">
        <v>502</v>
      </c>
      <c r="I46" t="s">
        <v>113</v>
      </c>
      <c r="J46" t="s">
        <v>111</v>
      </c>
    </row>
    <row r="47" spans="1:10" x14ac:dyDescent="0.2">
      <c r="A47" t="s">
        <v>127</v>
      </c>
      <c r="B47" s="19">
        <v>1046</v>
      </c>
      <c r="C47">
        <v>6119</v>
      </c>
      <c r="D47" t="s">
        <v>122</v>
      </c>
      <c r="E47">
        <v>9</v>
      </c>
      <c r="F47">
        <v>14</v>
      </c>
      <c r="I47" t="s">
        <v>99</v>
      </c>
      <c r="J47" t="s">
        <v>104</v>
      </c>
    </row>
    <row r="48" spans="1:10" x14ac:dyDescent="0.2">
      <c r="A48" t="s">
        <v>127</v>
      </c>
      <c r="B48" s="19">
        <v>1047</v>
      </c>
      <c r="C48">
        <v>6622</v>
      </c>
      <c r="D48" t="s">
        <v>114</v>
      </c>
      <c r="E48">
        <v>42</v>
      </c>
      <c r="F48">
        <v>77</v>
      </c>
      <c r="I48" t="s">
        <v>113</v>
      </c>
      <c r="J48" t="s">
        <v>111</v>
      </c>
    </row>
    <row r="49" spans="1:10" x14ac:dyDescent="0.2">
      <c r="A49" t="s">
        <v>127</v>
      </c>
      <c r="B49" s="19">
        <v>1048</v>
      </c>
      <c r="C49">
        <v>8722</v>
      </c>
      <c r="D49" t="s">
        <v>106</v>
      </c>
      <c r="E49">
        <v>344</v>
      </c>
      <c r="F49">
        <v>502</v>
      </c>
      <c r="I49" t="s">
        <v>103</v>
      </c>
      <c r="J49" t="s">
        <v>111</v>
      </c>
    </row>
    <row r="50" spans="1:10" x14ac:dyDescent="0.2">
      <c r="A50" t="s">
        <v>125</v>
      </c>
      <c r="B50" s="19">
        <v>1049</v>
      </c>
      <c r="C50">
        <v>2499</v>
      </c>
      <c r="D50" t="s">
        <v>120</v>
      </c>
      <c r="E50">
        <v>6.2</v>
      </c>
      <c r="F50">
        <v>9.1999999999999993</v>
      </c>
      <c r="I50" t="s">
        <v>103</v>
      </c>
      <c r="J50" t="s">
        <v>126</v>
      </c>
    </row>
    <row r="51" spans="1:10" x14ac:dyDescent="0.2">
      <c r="A51" t="s">
        <v>125</v>
      </c>
      <c r="B51" s="19">
        <v>1050</v>
      </c>
      <c r="C51">
        <v>2877</v>
      </c>
      <c r="D51" t="s">
        <v>121</v>
      </c>
      <c r="E51">
        <v>11.4</v>
      </c>
      <c r="F51">
        <v>16.3</v>
      </c>
      <c r="I51" t="s">
        <v>103</v>
      </c>
      <c r="J51" t="s">
        <v>111</v>
      </c>
    </row>
    <row r="52" spans="1:10" x14ac:dyDescent="0.2">
      <c r="A52" t="s">
        <v>125</v>
      </c>
      <c r="B52" s="19">
        <v>1051</v>
      </c>
      <c r="C52">
        <v>6119</v>
      </c>
      <c r="D52" t="s">
        <v>122</v>
      </c>
      <c r="E52">
        <v>9</v>
      </c>
      <c r="F52">
        <v>14</v>
      </c>
      <c r="I52" t="s">
        <v>105</v>
      </c>
      <c r="J52" t="s">
        <v>104</v>
      </c>
    </row>
    <row r="53" spans="1:10" x14ac:dyDescent="0.2">
      <c r="A53" t="s">
        <v>125</v>
      </c>
      <c r="B53" s="19">
        <v>1052</v>
      </c>
      <c r="C53">
        <v>6622</v>
      </c>
      <c r="D53" t="s">
        <v>114</v>
      </c>
      <c r="E53">
        <v>42</v>
      </c>
      <c r="F53">
        <v>77</v>
      </c>
      <c r="I53" t="s">
        <v>105</v>
      </c>
      <c r="J53" t="s">
        <v>111</v>
      </c>
    </row>
    <row r="54" spans="1:10" x14ac:dyDescent="0.2">
      <c r="A54" t="s">
        <v>125</v>
      </c>
      <c r="B54" s="19">
        <v>1053</v>
      </c>
      <c r="C54">
        <v>2242</v>
      </c>
      <c r="D54" t="s">
        <v>109</v>
      </c>
      <c r="E54">
        <v>60</v>
      </c>
      <c r="F54">
        <v>124</v>
      </c>
      <c r="I54" t="s">
        <v>103</v>
      </c>
      <c r="J54" t="s">
        <v>102</v>
      </c>
    </row>
    <row r="55" spans="1:10" x14ac:dyDescent="0.2">
      <c r="A55" t="s">
        <v>125</v>
      </c>
      <c r="B55" s="19">
        <v>1054</v>
      </c>
      <c r="C55">
        <v>4421</v>
      </c>
      <c r="D55" t="s">
        <v>100</v>
      </c>
      <c r="E55">
        <v>45</v>
      </c>
      <c r="F55">
        <v>87</v>
      </c>
      <c r="I55" t="s">
        <v>105</v>
      </c>
      <c r="J55" t="s">
        <v>98</v>
      </c>
    </row>
    <row r="56" spans="1:10" x14ac:dyDescent="0.2">
      <c r="A56" t="s">
        <v>125</v>
      </c>
      <c r="B56" s="19">
        <v>1055</v>
      </c>
      <c r="C56">
        <v>6119</v>
      </c>
      <c r="D56" t="s">
        <v>122</v>
      </c>
      <c r="E56">
        <v>9</v>
      </c>
      <c r="F56">
        <v>14</v>
      </c>
      <c r="I56" t="s">
        <v>99</v>
      </c>
      <c r="J56" t="s">
        <v>98</v>
      </c>
    </row>
    <row r="57" spans="1:10" x14ac:dyDescent="0.2">
      <c r="A57" t="s">
        <v>125</v>
      </c>
      <c r="B57" s="19">
        <v>1056</v>
      </c>
      <c r="C57">
        <v>1109</v>
      </c>
      <c r="D57" t="s">
        <v>119</v>
      </c>
      <c r="E57">
        <v>3</v>
      </c>
      <c r="F57">
        <v>8</v>
      </c>
      <c r="I57" t="s">
        <v>105</v>
      </c>
      <c r="J57" t="s">
        <v>102</v>
      </c>
    </row>
    <row r="58" spans="1:10" x14ac:dyDescent="0.2">
      <c r="A58" t="s">
        <v>125</v>
      </c>
      <c r="B58" s="19">
        <v>1057</v>
      </c>
      <c r="C58">
        <v>2499</v>
      </c>
      <c r="D58" t="s">
        <v>120</v>
      </c>
      <c r="E58">
        <v>6.2</v>
      </c>
      <c r="F58">
        <v>9.1999999999999993</v>
      </c>
      <c r="I58" t="s">
        <v>99</v>
      </c>
      <c r="J58" t="s">
        <v>102</v>
      </c>
    </row>
    <row r="59" spans="1:10" x14ac:dyDescent="0.2">
      <c r="A59" t="s">
        <v>125</v>
      </c>
      <c r="B59" s="19">
        <v>1058</v>
      </c>
      <c r="C59">
        <v>6119</v>
      </c>
      <c r="D59" t="s">
        <v>122</v>
      </c>
      <c r="E59">
        <v>9</v>
      </c>
      <c r="F59">
        <v>14</v>
      </c>
      <c r="I59" t="s">
        <v>113</v>
      </c>
      <c r="J59" t="s">
        <v>111</v>
      </c>
    </row>
    <row r="60" spans="1:10" x14ac:dyDescent="0.2">
      <c r="A60" t="s">
        <v>125</v>
      </c>
      <c r="B60" s="19">
        <v>1059</v>
      </c>
      <c r="C60">
        <v>2242</v>
      </c>
      <c r="D60" t="s">
        <v>109</v>
      </c>
      <c r="E60">
        <v>60</v>
      </c>
      <c r="F60">
        <v>124</v>
      </c>
      <c r="I60" t="s">
        <v>105</v>
      </c>
      <c r="J60" t="s">
        <v>111</v>
      </c>
    </row>
    <row r="61" spans="1:10" x14ac:dyDescent="0.2">
      <c r="A61" t="s">
        <v>125</v>
      </c>
      <c r="B61" s="19">
        <v>1060</v>
      </c>
      <c r="C61">
        <v>6119</v>
      </c>
      <c r="D61" t="s">
        <v>122</v>
      </c>
      <c r="E61">
        <v>9</v>
      </c>
      <c r="F61">
        <v>14</v>
      </c>
      <c r="I61" t="s">
        <v>105</v>
      </c>
      <c r="J61" t="s">
        <v>98</v>
      </c>
    </row>
    <row r="62" spans="1:10" x14ac:dyDescent="0.2">
      <c r="A62" t="s">
        <v>124</v>
      </c>
      <c r="B62" s="19">
        <v>1061</v>
      </c>
      <c r="C62">
        <v>1109</v>
      </c>
      <c r="D62" t="s">
        <v>119</v>
      </c>
      <c r="E62">
        <v>3</v>
      </c>
      <c r="F62">
        <v>8</v>
      </c>
      <c r="I62" t="s">
        <v>105</v>
      </c>
      <c r="J62" t="s">
        <v>98</v>
      </c>
    </row>
    <row r="63" spans="1:10" x14ac:dyDescent="0.2">
      <c r="A63" t="s">
        <v>124</v>
      </c>
      <c r="B63" s="19">
        <v>1062</v>
      </c>
      <c r="C63">
        <v>2499</v>
      </c>
      <c r="D63" t="s">
        <v>120</v>
      </c>
      <c r="E63">
        <v>6.2</v>
      </c>
      <c r="F63">
        <v>9.1999999999999993</v>
      </c>
      <c r="I63" t="s">
        <v>103</v>
      </c>
      <c r="J63" t="s">
        <v>111</v>
      </c>
    </row>
    <row r="64" spans="1:10" x14ac:dyDescent="0.2">
      <c r="A64" t="s">
        <v>124</v>
      </c>
      <c r="B64" s="19">
        <v>1063</v>
      </c>
      <c r="C64">
        <v>1109</v>
      </c>
      <c r="D64" t="s">
        <v>119</v>
      </c>
      <c r="E64">
        <v>3</v>
      </c>
      <c r="F64">
        <v>8</v>
      </c>
      <c r="I64" t="s">
        <v>105</v>
      </c>
      <c r="J64" t="s">
        <v>102</v>
      </c>
    </row>
    <row r="65" spans="1:10" x14ac:dyDescent="0.2">
      <c r="A65" t="s">
        <v>124</v>
      </c>
      <c r="B65" s="19">
        <v>1064</v>
      </c>
      <c r="C65">
        <v>2499</v>
      </c>
      <c r="D65" t="s">
        <v>120</v>
      </c>
      <c r="E65">
        <v>6.2</v>
      </c>
      <c r="F65">
        <v>9.1999999999999993</v>
      </c>
      <c r="I65" t="s">
        <v>113</v>
      </c>
      <c r="J65" t="s">
        <v>111</v>
      </c>
    </row>
    <row r="66" spans="1:10" x14ac:dyDescent="0.2">
      <c r="A66" t="s">
        <v>124</v>
      </c>
      <c r="B66" s="19">
        <v>1065</v>
      </c>
      <c r="C66">
        <v>2499</v>
      </c>
      <c r="D66" t="s">
        <v>120</v>
      </c>
      <c r="E66">
        <v>6.2</v>
      </c>
      <c r="F66">
        <v>9.1999999999999993</v>
      </c>
      <c r="I66" t="s">
        <v>105</v>
      </c>
      <c r="J66" t="s">
        <v>108</v>
      </c>
    </row>
    <row r="67" spans="1:10" x14ac:dyDescent="0.2">
      <c r="A67" t="s">
        <v>124</v>
      </c>
      <c r="B67" s="19">
        <v>1066</v>
      </c>
      <c r="C67">
        <v>2877</v>
      </c>
      <c r="D67" t="s">
        <v>121</v>
      </c>
      <c r="E67">
        <v>11.4</v>
      </c>
      <c r="F67">
        <v>16.3</v>
      </c>
      <c r="I67" t="s">
        <v>105</v>
      </c>
      <c r="J67" t="s">
        <v>98</v>
      </c>
    </row>
    <row r="68" spans="1:10" x14ac:dyDescent="0.2">
      <c r="A68" t="s">
        <v>124</v>
      </c>
      <c r="B68" s="19">
        <v>1067</v>
      </c>
      <c r="C68">
        <v>2877</v>
      </c>
      <c r="D68" t="s">
        <v>121</v>
      </c>
      <c r="E68">
        <v>11.4</v>
      </c>
      <c r="F68">
        <v>16.3</v>
      </c>
      <c r="I68" t="s">
        <v>105</v>
      </c>
      <c r="J68" t="s">
        <v>104</v>
      </c>
    </row>
    <row r="69" spans="1:10" x14ac:dyDescent="0.2">
      <c r="A69" t="s">
        <v>124</v>
      </c>
      <c r="B69" s="19">
        <v>1068</v>
      </c>
      <c r="C69">
        <v>6119</v>
      </c>
      <c r="D69" t="s">
        <v>122</v>
      </c>
      <c r="E69">
        <v>9</v>
      </c>
      <c r="F69">
        <v>14</v>
      </c>
      <c r="I69" t="s">
        <v>99</v>
      </c>
      <c r="J69" t="s">
        <v>102</v>
      </c>
    </row>
    <row r="70" spans="1:10" x14ac:dyDescent="0.2">
      <c r="A70" t="s">
        <v>124</v>
      </c>
      <c r="B70" s="19">
        <v>1069</v>
      </c>
      <c r="C70">
        <v>1109</v>
      </c>
      <c r="D70" t="s">
        <v>119</v>
      </c>
      <c r="E70">
        <v>3</v>
      </c>
      <c r="F70">
        <v>8</v>
      </c>
      <c r="I70" t="s">
        <v>105</v>
      </c>
      <c r="J70" t="s">
        <v>111</v>
      </c>
    </row>
    <row r="71" spans="1:10" x14ac:dyDescent="0.2">
      <c r="A71" t="s">
        <v>124</v>
      </c>
      <c r="B71" s="19">
        <v>1070</v>
      </c>
      <c r="C71">
        <v>2499</v>
      </c>
      <c r="D71" t="s">
        <v>120</v>
      </c>
      <c r="E71">
        <v>6.2</v>
      </c>
      <c r="F71">
        <v>9.1999999999999993</v>
      </c>
      <c r="I71" t="s">
        <v>113</v>
      </c>
      <c r="J71" t="s">
        <v>111</v>
      </c>
    </row>
    <row r="72" spans="1:10" x14ac:dyDescent="0.2">
      <c r="A72" t="s">
        <v>124</v>
      </c>
      <c r="B72" s="19">
        <v>1071</v>
      </c>
      <c r="C72">
        <v>1109</v>
      </c>
      <c r="D72" t="s">
        <v>119</v>
      </c>
      <c r="E72">
        <v>3</v>
      </c>
      <c r="F72">
        <v>8</v>
      </c>
      <c r="I72" t="s">
        <v>103</v>
      </c>
      <c r="J72" t="s">
        <v>111</v>
      </c>
    </row>
    <row r="73" spans="1:10" x14ac:dyDescent="0.2">
      <c r="A73" t="s">
        <v>124</v>
      </c>
      <c r="B73" s="19">
        <v>1072</v>
      </c>
      <c r="C73">
        <v>1109</v>
      </c>
      <c r="D73" t="s">
        <v>119</v>
      </c>
      <c r="E73">
        <v>3</v>
      </c>
      <c r="F73">
        <v>8</v>
      </c>
      <c r="I73" t="s">
        <v>105</v>
      </c>
      <c r="J73" t="s">
        <v>98</v>
      </c>
    </row>
    <row r="74" spans="1:10" x14ac:dyDescent="0.2">
      <c r="A74" t="s">
        <v>124</v>
      </c>
      <c r="B74" s="19">
        <v>1073</v>
      </c>
      <c r="C74">
        <v>6622</v>
      </c>
      <c r="D74" t="s">
        <v>114</v>
      </c>
      <c r="E74">
        <v>42</v>
      </c>
      <c r="F74">
        <v>77</v>
      </c>
      <c r="I74" t="s">
        <v>105</v>
      </c>
      <c r="J74" t="s">
        <v>102</v>
      </c>
    </row>
    <row r="75" spans="1:10" x14ac:dyDescent="0.2">
      <c r="A75" t="s">
        <v>124</v>
      </c>
      <c r="B75" s="19">
        <v>1074</v>
      </c>
      <c r="C75">
        <v>2877</v>
      </c>
      <c r="D75" t="s">
        <v>121</v>
      </c>
      <c r="E75">
        <v>11.4</v>
      </c>
      <c r="F75">
        <v>16.3</v>
      </c>
      <c r="I75" t="s">
        <v>105</v>
      </c>
      <c r="J75" t="s">
        <v>111</v>
      </c>
    </row>
    <row r="76" spans="1:10" x14ac:dyDescent="0.2">
      <c r="A76" t="s">
        <v>124</v>
      </c>
      <c r="B76" s="19">
        <v>1075</v>
      </c>
      <c r="C76">
        <v>1109</v>
      </c>
      <c r="D76" t="s">
        <v>119</v>
      </c>
      <c r="E76">
        <v>3</v>
      </c>
      <c r="F76">
        <v>8</v>
      </c>
      <c r="I76" t="s">
        <v>113</v>
      </c>
      <c r="J76" t="s">
        <v>102</v>
      </c>
    </row>
    <row r="77" spans="1:10" x14ac:dyDescent="0.2">
      <c r="A77" t="s">
        <v>124</v>
      </c>
      <c r="B77" s="19">
        <v>1076</v>
      </c>
      <c r="C77">
        <v>1109</v>
      </c>
      <c r="D77" t="s">
        <v>119</v>
      </c>
      <c r="E77">
        <v>3</v>
      </c>
      <c r="F77">
        <v>8</v>
      </c>
      <c r="I77" t="s">
        <v>99</v>
      </c>
      <c r="J77" t="s">
        <v>111</v>
      </c>
    </row>
    <row r="78" spans="1:10" x14ac:dyDescent="0.2">
      <c r="A78" t="s">
        <v>124</v>
      </c>
      <c r="B78" s="19">
        <v>1077</v>
      </c>
      <c r="C78">
        <v>9822</v>
      </c>
      <c r="D78" t="s">
        <v>107</v>
      </c>
      <c r="E78">
        <v>58.3</v>
      </c>
      <c r="F78">
        <v>98.4</v>
      </c>
      <c r="I78" t="s">
        <v>113</v>
      </c>
      <c r="J78" t="s">
        <v>111</v>
      </c>
    </row>
    <row r="79" spans="1:10" x14ac:dyDescent="0.2">
      <c r="A79" t="s">
        <v>124</v>
      </c>
      <c r="B79" s="19">
        <v>1078</v>
      </c>
      <c r="C79">
        <v>2877</v>
      </c>
      <c r="D79" t="s">
        <v>121</v>
      </c>
      <c r="E79">
        <v>11.4</v>
      </c>
      <c r="F79">
        <v>16.3</v>
      </c>
      <c r="I79" t="s">
        <v>99</v>
      </c>
      <c r="J79" t="s">
        <v>98</v>
      </c>
    </row>
    <row r="80" spans="1:10" x14ac:dyDescent="0.2">
      <c r="A80" t="s">
        <v>123</v>
      </c>
      <c r="B80" s="19">
        <v>1079</v>
      </c>
      <c r="C80">
        <v>2877</v>
      </c>
      <c r="D80" t="s">
        <v>121</v>
      </c>
      <c r="E80">
        <v>11.4</v>
      </c>
      <c r="F80">
        <v>16.3</v>
      </c>
      <c r="I80" t="s">
        <v>99</v>
      </c>
      <c r="J80" t="s">
        <v>108</v>
      </c>
    </row>
    <row r="81" spans="1:10" x14ac:dyDescent="0.2">
      <c r="A81" t="s">
        <v>123</v>
      </c>
      <c r="B81" s="19">
        <v>1080</v>
      </c>
      <c r="C81">
        <v>4421</v>
      </c>
      <c r="D81" t="s">
        <v>100</v>
      </c>
      <c r="E81">
        <v>45</v>
      </c>
      <c r="F81">
        <v>87</v>
      </c>
      <c r="I81" t="s">
        <v>105</v>
      </c>
      <c r="J81" t="s">
        <v>102</v>
      </c>
    </row>
    <row r="82" spans="1:10" x14ac:dyDescent="0.2">
      <c r="A82" t="s">
        <v>123</v>
      </c>
      <c r="B82" s="19">
        <v>1081</v>
      </c>
      <c r="C82">
        <v>6119</v>
      </c>
      <c r="D82" t="s">
        <v>122</v>
      </c>
      <c r="E82">
        <v>9</v>
      </c>
      <c r="F82">
        <v>14</v>
      </c>
      <c r="I82" t="s">
        <v>105</v>
      </c>
      <c r="J82" t="s">
        <v>104</v>
      </c>
    </row>
    <row r="83" spans="1:10" x14ac:dyDescent="0.2">
      <c r="A83" t="s">
        <v>123</v>
      </c>
      <c r="B83" s="19">
        <v>1082</v>
      </c>
      <c r="C83">
        <v>1109</v>
      </c>
      <c r="D83" t="s">
        <v>119</v>
      </c>
      <c r="E83">
        <v>3</v>
      </c>
      <c r="F83">
        <v>8</v>
      </c>
      <c r="I83" t="s">
        <v>103</v>
      </c>
      <c r="J83" t="s">
        <v>102</v>
      </c>
    </row>
    <row r="84" spans="1:10" x14ac:dyDescent="0.2">
      <c r="A84" t="s">
        <v>123</v>
      </c>
      <c r="B84" s="19">
        <v>1083</v>
      </c>
      <c r="C84">
        <v>1109</v>
      </c>
      <c r="D84" t="s">
        <v>119</v>
      </c>
      <c r="E84">
        <v>3</v>
      </c>
      <c r="F84">
        <v>8</v>
      </c>
      <c r="I84" t="s">
        <v>103</v>
      </c>
      <c r="J84" t="s">
        <v>98</v>
      </c>
    </row>
    <row r="85" spans="1:10" x14ac:dyDescent="0.2">
      <c r="A85" t="s">
        <v>123</v>
      </c>
      <c r="B85" s="19">
        <v>1084</v>
      </c>
      <c r="C85">
        <v>6119</v>
      </c>
      <c r="D85" t="s">
        <v>122</v>
      </c>
      <c r="E85">
        <v>9</v>
      </c>
      <c r="F85">
        <v>14</v>
      </c>
      <c r="I85" t="s">
        <v>103</v>
      </c>
      <c r="J85" t="s">
        <v>111</v>
      </c>
    </row>
    <row r="86" spans="1:10" x14ac:dyDescent="0.2">
      <c r="A86" t="s">
        <v>123</v>
      </c>
      <c r="B86" s="19">
        <v>1085</v>
      </c>
      <c r="C86">
        <v>9822</v>
      </c>
      <c r="D86" t="s">
        <v>107</v>
      </c>
      <c r="E86">
        <v>58.3</v>
      </c>
      <c r="F86">
        <v>98.4</v>
      </c>
      <c r="I86" t="s">
        <v>105</v>
      </c>
      <c r="J86" t="s">
        <v>98</v>
      </c>
    </row>
    <row r="87" spans="1:10" x14ac:dyDescent="0.2">
      <c r="A87" t="s">
        <v>123</v>
      </c>
      <c r="B87" s="19">
        <v>1086</v>
      </c>
      <c r="C87">
        <v>1109</v>
      </c>
      <c r="D87" t="s">
        <v>119</v>
      </c>
      <c r="E87">
        <v>3</v>
      </c>
      <c r="F87">
        <v>8</v>
      </c>
      <c r="I87" t="s">
        <v>113</v>
      </c>
      <c r="J87" t="s">
        <v>111</v>
      </c>
    </row>
    <row r="88" spans="1:10" x14ac:dyDescent="0.2">
      <c r="A88" t="s">
        <v>123</v>
      </c>
      <c r="B88" s="19">
        <v>1087</v>
      </c>
      <c r="C88">
        <v>2499</v>
      </c>
      <c r="D88" t="s">
        <v>120</v>
      </c>
      <c r="E88">
        <v>6.2</v>
      </c>
      <c r="F88">
        <v>9.1999999999999993</v>
      </c>
      <c r="I88" t="s">
        <v>103</v>
      </c>
      <c r="J88" t="s">
        <v>102</v>
      </c>
    </row>
    <row r="89" spans="1:10" x14ac:dyDescent="0.2">
      <c r="A89" t="s">
        <v>123</v>
      </c>
      <c r="B89" s="19">
        <v>1088</v>
      </c>
      <c r="C89">
        <v>2499</v>
      </c>
      <c r="D89" t="s">
        <v>120</v>
      </c>
      <c r="E89">
        <v>6.2</v>
      </c>
      <c r="F89">
        <v>9.1999999999999993</v>
      </c>
      <c r="I89" t="s">
        <v>103</v>
      </c>
      <c r="J89" t="s">
        <v>108</v>
      </c>
    </row>
    <row r="90" spans="1:10" x14ac:dyDescent="0.2">
      <c r="A90" t="s">
        <v>123</v>
      </c>
      <c r="B90" s="19">
        <v>1089</v>
      </c>
      <c r="C90">
        <v>6119</v>
      </c>
      <c r="D90" t="s">
        <v>122</v>
      </c>
      <c r="E90">
        <v>9</v>
      </c>
      <c r="F90">
        <v>14</v>
      </c>
      <c r="I90" t="s">
        <v>105</v>
      </c>
      <c r="J90" t="s">
        <v>98</v>
      </c>
    </row>
    <row r="91" spans="1:10" x14ac:dyDescent="0.2">
      <c r="A91" t="s">
        <v>123</v>
      </c>
      <c r="B91" s="19">
        <v>1090</v>
      </c>
      <c r="C91">
        <v>2877</v>
      </c>
      <c r="D91" t="s">
        <v>121</v>
      </c>
      <c r="E91">
        <v>11.4</v>
      </c>
      <c r="F91">
        <v>16.3</v>
      </c>
      <c r="I91" t="s">
        <v>103</v>
      </c>
      <c r="J91" t="s">
        <v>102</v>
      </c>
    </row>
    <row r="92" spans="1:10" x14ac:dyDescent="0.2">
      <c r="A92" t="s">
        <v>123</v>
      </c>
      <c r="B92" s="19">
        <v>1091</v>
      </c>
      <c r="C92">
        <v>2877</v>
      </c>
      <c r="D92" t="s">
        <v>121</v>
      </c>
      <c r="E92">
        <v>11.4</v>
      </c>
      <c r="F92">
        <v>16.3</v>
      </c>
      <c r="I92" t="s">
        <v>113</v>
      </c>
      <c r="J92" t="s">
        <v>98</v>
      </c>
    </row>
    <row r="93" spans="1:10" x14ac:dyDescent="0.2">
      <c r="A93" t="s">
        <v>123</v>
      </c>
      <c r="B93" s="19">
        <v>1092</v>
      </c>
      <c r="C93">
        <v>2877</v>
      </c>
      <c r="D93" t="s">
        <v>121</v>
      </c>
      <c r="E93">
        <v>11.4</v>
      </c>
      <c r="F93">
        <v>16.3</v>
      </c>
      <c r="I93" t="s">
        <v>105</v>
      </c>
      <c r="J93" t="s">
        <v>102</v>
      </c>
    </row>
    <row r="94" spans="1:10" x14ac:dyDescent="0.2">
      <c r="A94" t="s">
        <v>123</v>
      </c>
      <c r="B94" s="19">
        <v>1093</v>
      </c>
      <c r="C94">
        <v>6119</v>
      </c>
      <c r="D94" t="s">
        <v>122</v>
      </c>
      <c r="E94">
        <v>9</v>
      </c>
      <c r="F94">
        <v>14</v>
      </c>
      <c r="I94" t="s">
        <v>99</v>
      </c>
      <c r="J94" t="s">
        <v>111</v>
      </c>
    </row>
    <row r="95" spans="1:10" x14ac:dyDescent="0.2">
      <c r="A95" t="s">
        <v>123</v>
      </c>
      <c r="B95" s="19">
        <v>1094</v>
      </c>
      <c r="C95">
        <v>6119</v>
      </c>
      <c r="D95" t="s">
        <v>122</v>
      </c>
      <c r="E95">
        <v>9</v>
      </c>
      <c r="F95">
        <v>14</v>
      </c>
      <c r="I95" t="s">
        <v>105</v>
      </c>
      <c r="J95" t="s">
        <v>102</v>
      </c>
    </row>
    <row r="96" spans="1:10" x14ac:dyDescent="0.2">
      <c r="A96" t="s">
        <v>123</v>
      </c>
      <c r="B96" s="19">
        <v>1095</v>
      </c>
      <c r="C96">
        <v>2499</v>
      </c>
      <c r="D96" t="s">
        <v>120</v>
      </c>
      <c r="E96">
        <v>6.2</v>
      </c>
      <c r="F96">
        <v>9.1999999999999993</v>
      </c>
      <c r="I96" t="s">
        <v>113</v>
      </c>
      <c r="J96" t="s">
        <v>111</v>
      </c>
    </row>
    <row r="97" spans="1:10" x14ac:dyDescent="0.2">
      <c r="A97" t="s">
        <v>123</v>
      </c>
      <c r="B97" s="19">
        <v>1096</v>
      </c>
      <c r="C97">
        <v>6119</v>
      </c>
      <c r="D97" t="s">
        <v>122</v>
      </c>
      <c r="E97">
        <v>9</v>
      </c>
      <c r="F97">
        <v>14</v>
      </c>
      <c r="I97" t="s">
        <v>105</v>
      </c>
      <c r="J97" t="s">
        <v>111</v>
      </c>
    </row>
    <row r="98" spans="1:10" x14ac:dyDescent="0.2">
      <c r="A98" t="s">
        <v>123</v>
      </c>
      <c r="B98" s="19">
        <v>1097</v>
      </c>
      <c r="C98">
        <v>9212</v>
      </c>
      <c r="D98" t="s">
        <v>112</v>
      </c>
      <c r="E98">
        <v>4</v>
      </c>
      <c r="F98">
        <v>7</v>
      </c>
      <c r="I98" t="s">
        <v>113</v>
      </c>
      <c r="J98" t="s">
        <v>98</v>
      </c>
    </row>
    <row r="99" spans="1:10" x14ac:dyDescent="0.2">
      <c r="A99" t="s">
        <v>123</v>
      </c>
      <c r="B99" s="19">
        <v>1098</v>
      </c>
      <c r="C99">
        <v>2877</v>
      </c>
      <c r="D99" t="s">
        <v>121</v>
      </c>
      <c r="E99">
        <v>11.4</v>
      </c>
      <c r="F99">
        <v>16.3</v>
      </c>
      <c r="I99" t="s">
        <v>99</v>
      </c>
      <c r="J99" t="s">
        <v>108</v>
      </c>
    </row>
    <row r="100" spans="1:10" x14ac:dyDescent="0.2">
      <c r="A100" t="s">
        <v>118</v>
      </c>
      <c r="B100" s="19">
        <v>1099</v>
      </c>
      <c r="C100">
        <v>2877</v>
      </c>
      <c r="D100" t="s">
        <v>121</v>
      </c>
      <c r="E100">
        <v>11.4</v>
      </c>
      <c r="F100">
        <v>16.3</v>
      </c>
      <c r="I100" t="s">
        <v>105</v>
      </c>
      <c r="J100" t="s">
        <v>102</v>
      </c>
    </row>
    <row r="101" spans="1:10" x14ac:dyDescent="0.2">
      <c r="A101" t="s">
        <v>118</v>
      </c>
      <c r="B101" s="19">
        <v>1100</v>
      </c>
      <c r="C101">
        <v>6119</v>
      </c>
      <c r="D101" t="s">
        <v>122</v>
      </c>
      <c r="E101">
        <v>9</v>
      </c>
      <c r="F101">
        <v>14</v>
      </c>
      <c r="I101" t="s">
        <v>103</v>
      </c>
      <c r="J101" t="s">
        <v>104</v>
      </c>
    </row>
    <row r="102" spans="1:10" x14ac:dyDescent="0.2">
      <c r="A102" t="s">
        <v>118</v>
      </c>
      <c r="B102" s="19">
        <v>1101</v>
      </c>
      <c r="C102">
        <v>2499</v>
      </c>
      <c r="D102" t="s">
        <v>120</v>
      </c>
      <c r="E102">
        <v>6.2</v>
      </c>
      <c r="F102">
        <v>9.1999999999999993</v>
      </c>
      <c r="I102" t="s">
        <v>105</v>
      </c>
      <c r="J102" t="s">
        <v>102</v>
      </c>
    </row>
    <row r="103" spans="1:10" x14ac:dyDescent="0.2">
      <c r="A103" t="s">
        <v>118</v>
      </c>
      <c r="B103" s="19">
        <v>1102</v>
      </c>
      <c r="C103">
        <v>2242</v>
      </c>
      <c r="D103" t="s">
        <v>109</v>
      </c>
      <c r="E103">
        <v>60</v>
      </c>
      <c r="F103">
        <v>124</v>
      </c>
      <c r="I103" t="s">
        <v>99</v>
      </c>
      <c r="J103" t="s">
        <v>98</v>
      </c>
    </row>
    <row r="104" spans="1:10" x14ac:dyDescent="0.2">
      <c r="A104" t="s">
        <v>118</v>
      </c>
      <c r="B104" s="19">
        <v>1103</v>
      </c>
      <c r="C104">
        <v>2877</v>
      </c>
      <c r="D104" t="s">
        <v>121</v>
      </c>
      <c r="E104">
        <v>11.4</v>
      </c>
      <c r="F104">
        <v>16.3</v>
      </c>
      <c r="I104" t="s">
        <v>99</v>
      </c>
      <c r="J104" t="s">
        <v>111</v>
      </c>
    </row>
    <row r="105" spans="1:10" x14ac:dyDescent="0.2">
      <c r="A105" t="s">
        <v>118</v>
      </c>
      <c r="B105" s="19">
        <v>1104</v>
      </c>
      <c r="C105">
        <v>2877</v>
      </c>
      <c r="D105" t="s">
        <v>121</v>
      </c>
      <c r="E105">
        <v>11.4</v>
      </c>
      <c r="F105">
        <v>16.3</v>
      </c>
      <c r="I105" t="s">
        <v>105</v>
      </c>
      <c r="J105" t="s">
        <v>98</v>
      </c>
    </row>
    <row r="106" spans="1:10" x14ac:dyDescent="0.2">
      <c r="A106" t="s">
        <v>118</v>
      </c>
      <c r="B106" s="19">
        <v>1105</v>
      </c>
      <c r="C106">
        <v>2499</v>
      </c>
      <c r="D106" t="s">
        <v>120</v>
      </c>
      <c r="E106">
        <v>6.2</v>
      </c>
      <c r="F106">
        <v>9.1999999999999993</v>
      </c>
      <c r="I106" t="s">
        <v>99</v>
      </c>
      <c r="J106" t="s">
        <v>111</v>
      </c>
    </row>
    <row r="107" spans="1:10" x14ac:dyDescent="0.2">
      <c r="A107" t="s">
        <v>118</v>
      </c>
      <c r="B107" s="19">
        <v>1106</v>
      </c>
      <c r="C107">
        <v>9822</v>
      </c>
      <c r="D107" t="s">
        <v>107</v>
      </c>
      <c r="E107">
        <v>58.3</v>
      </c>
      <c r="F107">
        <v>98.4</v>
      </c>
      <c r="I107" t="s">
        <v>99</v>
      </c>
      <c r="J107" t="s">
        <v>102</v>
      </c>
    </row>
    <row r="108" spans="1:10" x14ac:dyDescent="0.2">
      <c r="A108" t="s">
        <v>118</v>
      </c>
      <c r="B108" s="19">
        <v>1107</v>
      </c>
      <c r="C108">
        <v>1109</v>
      </c>
      <c r="D108" t="s">
        <v>119</v>
      </c>
      <c r="E108">
        <v>3</v>
      </c>
      <c r="F108">
        <v>8</v>
      </c>
      <c r="I108" t="s">
        <v>113</v>
      </c>
      <c r="J108" t="s">
        <v>108</v>
      </c>
    </row>
    <row r="109" spans="1:10" x14ac:dyDescent="0.2">
      <c r="A109" t="s">
        <v>118</v>
      </c>
      <c r="B109" s="19">
        <v>1108</v>
      </c>
      <c r="C109">
        <v>9822</v>
      </c>
      <c r="D109" t="s">
        <v>107</v>
      </c>
      <c r="E109">
        <v>58.3</v>
      </c>
      <c r="F109">
        <v>98.4</v>
      </c>
      <c r="I109" t="s">
        <v>105</v>
      </c>
      <c r="J109" t="s">
        <v>98</v>
      </c>
    </row>
    <row r="110" spans="1:10" x14ac:dyDescent="0.2">
      <c r="A110" t="s">
        <v>118</v>
      </c>
      <c r="B110" s="19">
        <v>1109</v>
      </c>
      <c r="C110">
        <v>8722</v>
      </c>
      <c r="D110" t="s">
        <v>106</v>
      </c>
      <c r="E110">
        <v>344</v>
      </c>
      <c r="F110">
        <v>502</v>
      </c>
      <c r="I110" t="s">
        <v>99</v>
      </c>
      <c r="J110" t="s">
        <v>102</v>
      </c>
    </row>
    <row r="111" spans="1:10" x14ac:dyDescent="0.2">
      <c r="A111" t="s">
        <v>118</v>
      </c>
      <c r="B111" s="19">
        <v>1110</v>
      </c>
      <c r="C111">
        <v>8722</v>
      </c>
      <c r="D111" t="s">
        <v>106</v>
      </c>
      <c r="E111">
        <v>344</v>
      </c>
      <c r="F111">
        <v>502</v>
      </c>
      <c r="I111" t="s">
        <v>113</v>
      </c>
      <c r="J111" t="s">
        <v>98</v>
      </c>
    </row>
    <row r="112" spans="1:10" x14ac:dyDescent="0.2">
      <c r="A112" t="s">
        <v>118</v>
      </c>
      <c r="B112" s="19">
        <v>1111</v>
      </c>
      <c r="C112">
        <v>6622</v>
      </c>
      <c r="D112" t="s">
        <v>114</v>
      </c>
      <c r="E112">
        <v>42</v>
      </c>
      <c r="F112">
        <v>77</v>
      </c>
      <c r="I112" t="s">
        <v>113</v>
      </c>
      <c r="J112" t="s">
        <v>102</v>
      </c>
    </row>
    <row r="113" spans="1:10" x14ac:dyDescent="0.2">
      <c r="A113" t="s">
        <v>118</v>
      </c>
      <c r="B113" s="19">
        <v>1112</v>
      </c>
      <c r="C113">
        <v>6622</v>
      </c>
      <c r="D113" t="s">
        <v>114</v>
      </c>
      <c r="E113">
        <v>42</v>
      </c>
      <c r="F113">
        <v>77</v>
      </c>
      <c r="I113" t="s">
        <v>105</v>
      </c>
      <c r="J113" t="s">
        <v>111</v>
      </c>
    </row>
    <row r="114" spans="1:10" x14ac:dyDescent="0.2">
      <c r="A114" t="s">
        <v>118</v>
      </c>
      <c r="B114" s="19">
        <v>1113</v>
      </c>
      <c r="C114">
        <v>9822</v>
      </c>
      <c r="D114" t="s">
        <v>107</v>
      </c>
      <c r="E114">
        <v>58.3</v>
      </c>
      <c r="F114">
        <v>98.4</v>
      </c>
      <c r="I114" t="s">
        <v>103</v>
      </c>
      <c r="J114" t="s">
        <v>102</v>
      </c>
    </row>
    <row r="115" spans="1:10" x14ac:dyDescent="0.2">
      <c r="A115" t="s">
        <v>118</v>
      </c>
      <c r="B115" s="19">
        <v>1114</v>
      </c>
      <c r="C115">
        <v>2242</v>
      </c>
      <c r="D115" t="s">
        <v>109</v>
      </c>
      <c r="E115">
        <v>60</v>
      </c>
      <c r="F115">
        <v>124</v>
      </c>
      <c r="I115" t="s">
        <v>99</v>
      </c>
      <c r="J115" t="s">
        <v>111</v>
      </c>
    </row>
    <row r="116" spans="1:10" x14ac:dyDescent="0.2">
      <c r="A116" t="s">
        <v>118</v>
      </c>
      <c r="B116" s="19">
        <v>1115</v>
      </c>
      <c r="C116">
        <v>8722</v>
      </c>
      <c r="D116" t="s">
        <v>106</v>
      </c>
      <c r="E116">
        <v>344</v>
      </c>
      <c r="F116">
        <v>502</v>
      </c>
      <c r="I116" t="s">
        <v>103</v>
      </c>
      <c r="J116" t="s">
        <v>111</v>
      </c>
    </row>
    <row r="117" spans="1:10" x14ac:dyDescent="0.2">
      <c r="A117" t="s">
        <v>118</v>
      </c>
      <c r="B117" s="19">
        <v>1116</v>
      </c>
      <c r="C117">
        <v>6622</v>
      </c>
      <c r="D117" t="s">
        <v>114</v>
      </c>
      <c r="E117">
        <v>42</v>
      </c>
      <c r="F117">
        <v>77</v>
      </c>
      <c r="I117" t="s">
        <v>105</v>
      </c>
      <c r="J117" t="s">
        <v>98</v>
      </c>
    </row>
    <row r="118" spans="1:10" x14ac:dyDescent="0.2">
      <c r="A118" t="s">
        <v>118</v>
      </c>
      <c r="B118" s="19">
        <v>1117</v>
      </c>
      <c r="C118">
        <v>8722</v>
      </c>
      <c r="D118" t="s">
        <v>106</v>
      </c>
      <c r="E118">
        <v>344</v>
      </c>
      <c r="F118">
        <v>502</v>
      </c>
      <c r="I118" t="s">
        <v>113</v>
      </c>
      <c r="J118" t="s">
        <v>108</v>
      </c>
    </row>
    <row r="119" spans="1:10" x14ac:dyDescent="0.2">
      <c r="A119" t="s">
        <v>118</v>
      </c>
      <c r="B119" s="19">
        <v>1118</v>
      </c>
      <c r="C119">
        <v>9822</v>
      </c>
      <c r="D119" t="s">
        <v>107</v>
      </c>
      <c r="E119">
        <v>58.3</v>
      </c>
      <c r="F119">
        <v>98.4</v>
      </c>
      <c r="I119" t="s">
        <v>99</v>
      </c>
      <c r="J119" t="s">
        <v>102</v>
      </c>
    </row>
    <row r="120" spans="1:10" x14ac:dyDescent="0.2">
      <c r="A120" t="s">
        <v>118</v>
      </c>
      <c r="B120" s="19">
        <v>1119</v>
      </c>
      <c r="C120">
        <v>2242</v>
      </c>
      <c r="D120" t="s">
        <v>109</v>
      </c>
      <c r="E120">
        <v>60</v>
      </c>
      <c r="F120">
        <v>124</v>
      </c>
      <c r="I120" t="s">
        <v>103</v>
      </c>
      <c r="J120" t="s">
        <v>104</v>
      </c>
    </row>
    <row r="121" spans="1:10" x14ac:dyDescent="0.2">
      <c r="A121" t="s">
        <v>118</v>
      </c>
      <c r="B121" s="19">
        <v>1120</v>
      </c>
      <c r="C121">
        <v>2242</v>
      </c>
      <c r="D121" t="s">
        <v>109</v>
      </c>
      <c r="E121">
        <v>60</v>
      </c>
      <c r="F121">
        <v>124</v>
      </c>
      <c r="I121" t="s">
        <v>105</v>
      </c>
      <c r="J121" t="s">
        <v>102</v>
      </c>
    </row>
    <row r="122" spans="1:10" x14ac:dyDescent="0.2">
      <c r="A122" t="s">
        <v>118</v>
      </c>
      <c r="B122" s="19">
        <v>1121</v>
      </c>
      <c r="C122">
        <v>4421</v>
      </c>
      <c r="D122" t="s">
        <v>100</v>
      </c>
      <c r="E122">
        <v>45</v>
      </c>
      <c r="F122">
        <v>87</v>
      </c>
      <c r="I122" t="s">
        <v>105</v>
      </c>
      <c r="J122" t="s">
        <v>98</v>
      </c>
    </row>
    <row r="123" spans="1:10" x14ac:dyDescent="0.2">
      <c r="A123" t="s">
        <v>118</v>
      </c>
      <c r="B123" s="19">
        <v>1122</v>
      </c>
      <c r="C123">
        <v>8722</v>
      </c>
      <c r="D123" t="s">
        <v>106</v>
      </c>
      <c r="E123">
        <v>344</v>
      </c>
      <c r="F123">
        <v>502</v>
      </c>
      <c r="I123" t="s">
        <v>105</v>
      </c>
      <c r="J123" t="s">
        <v>111</v>
      </c>
    </row>
    <row r="124" spans="1:10" x14ac:dyDescent="0.2">
      <c r="A124" t="s">
        <v>118</v>
      </c>
      <c r="B124" s="19">
        <v>1123</v>
      </c>
      <c r="C124">
        <v>9822</v>
      </c>
      <c r="D124" t="s">
        <v>107</v>
      </c>
      <c r="E124">
        <v>58.3</v>
      </c>
      <c r="F124">
        <v>98.4</v>
      </c>
      <c r="I124" t="s">
        <v>105</v>
      </c>
      <c r="J124" t="s">
        <v>98</v>
      </c>
    </row>
    <row r="125" spans="1:10" x14ac:dyDescent="0.2">
      <c r="A125" t="s">
        <v>118</v>
      </c>
      <c r="B125" s="19">
        <v>1124</v>
      </c>
      <c r="C125">
        <v>4421</v>
      </c>
      <c r="D125" t="s">
        <v>100</v>
      </c>
      <c r="E125">
        <v>45</v>
      </c>
      <c r="F125">
        <v>87</v>
      </c>
      <c r="I125" t="s">
        <v>105</v>
      </c>
      <c r="J125" t="s">
        <v>111</v>
      </c>
    </row>
    <row r="126" spans="1:10" x14ac:dyDescent="0.2">
      <c r="A126" t="s">
        <v>117</v>
      </c>
      <c r="B126" s="19">
        <v>1125</v>
      </c>
      <c r="C126">
        <v>2242</v>
      </c>
      <c r="D126" t="s">
        <v>109</v>
      </c>
      <c r="E126">
        <v>60</v>
      </c>
      <c r="F126">
        <v>124</v>
      </c>
      <c r="I126" t="s">
        <v>105</v>
      </c>
      <c r="J126" t="s">
        <v>102</v>
      </c>
    </row>
    <row r="127" spans="1:10" x14ac:dyDescent="0.2">
      <c r="A127" t="s">
        <v>117</v>
      </c>
      <c r="B127" s="19">
        <v>1126</v>
      </c>
      <c r="C127">
        <v>9212</v>
      </c>
      <c r="D127" t="s">
        <v>112</v>
      </c>
      <c r="E127">
        <v>4</v>
      </c>
      <c r="F127">
        <v>7</v>
      </c>
      <c r="I127" t="s">
        <v>105</v>
      </c>
      <c r="J127" t="s">
        <v>108</v>
      </c>
    </row>
    <row r="128" spans="1:10" x14ac:dyDescent="0.2">
      <c r="A128" t="s">
        <v>117</v>
      </c>
      <c r="B128" s="19">
        <v>1127</v>
      </c>
      <c r="C128">
        <v>8722</v>
      </c>
      <c r="D128" t="s">
        <v>106</v>
      </c>
      <c r="E128">
        <v>344</v>
      </c>
      <c r="F128">
        <v>502</v>
      </c>
      <c r="I128" t="s">
        <v>103</v>
      </c>
      <c r="J128" t="s">
        <v>98</v>
      </c>
    </row>
    <row r="129" spans="1:10" x14ac:dyDescent="0.2">
      <c r="A129" t="s">
        <v>117</v>
      </c>
      <c r="B129" s="19">
        <v>1128</v>
      </c>
      <c r="C129">
        <v>6622</v>
      </c>
      <c r="D129" t="s">
        <v>114</v>
      </c>
      <c r="E129">
        <v>42</v>
      </c>
      <c r="F129">
        <v>77</v>
      </c>
      <c r="I129" t="s">
        <v>99</v>
      </c>
      <c r="J129" t="s">
        <v>102</v>
      </c>
    </row>
    <row r="130" spans="1:10" x14ac:dyDescent="0.2">
      <c r="A130" t="s">
        <v>117</v>
      </c>
      <c r="B130" s="19">
        <v>1129</v>
      </c>
      <c r="C130">
        <v>9822</v>
      </c>
      <c r="D130" t="s">
        <v>107</v>
      </c>
      <c r="E130">
        <v>58.3</v>
      </c>
      <c r="F130">
        <v>98.4</v>
      </c>
      <c r="I130" t="s">
        <v>113</v>
      </c>
      <c r="J130" t="s">
        <v>98</v>
      </c>
    </row>
    <row r="131" spans="1:10" x14ac:dyDescent="0.2">
      <c r="A131" t="s">
        <v>117</v>
      </c>
      <c r="B131" s="19">
        <v>1130</v>
      </c>
      <c r="C131">
        <v>4421</v>
      </c>
      <c r="D131" t="s">
        <v>100</v>
      </c>
      <c r="E131">
        <v>45</v>
      </c>
      <c r="F131">
        <v>87</v>
      </c>
      <c r="I131" t="s">
        <v>113</v>
      </c>
      <c r="J131" t="s">
        <v>102</v>
      </c>
    </row>
    <row r="132" spans="1:10" x14ac:dyDescent="0.2">
      <c r="A132" t="s">
        <v>117</v>
      </c>
      <c r="B132" s="19">
        <v>1131</v>
      </c>
      <c r="C132">
        <v>9212</v>
      </c>
      <c r="D132" t="s">
        <v>112</v>
      </c>
      <c r="E132">
        <v>4</v>
      </c>
      <c r="F132">
        <v>7</v>
      </c>
      <c r="I132" t="s">
        <v>113</v>
      </c>
      <c r="J132" t="s">
        <v>111</v>
      </c>
    </row>
    <row r="133" spans="1:10" x14ac:dyDescent="0.2">
      <c r="A133" t="s">
        <v>117</v>
      </c>
      <c r="B133" s="19">
        <v>1132</v>
      </c>
      <c r="C133">
        <v>9212</v>
      </c>
      <c r="D133" t="s">
        <v>112</v>
      </c>
      <c r="E133">
        <v>4</v>
      </c>
      <c r="F133">
        <v>7</v>
      </c>
      <c r="I133" t="s">
        <v>113</v>
      </c>
      <c r="J133" t="s">
        <v>102</v>
      </c>
    </row>
    <row r="134" spans="1:10" x14ac:dyDescent="0.2">
      <c r="A134" t="s">
        <v>117</v>
      </c>
      <c r="B134" s="19">
        <v>1133</v>
      </c>
      <c r="C134">
        <v>9822</v>
      </c>
      <c r="D134" t="s">
        <v>107</v>
      </c>
      <c r="E134">
        <v>58.3</v>
      </c>
      <c r="F134">
        <v>98.4</v>
      </c>
      <c r="I134" t="s">
        <v>103</v>
      </c>
      <c r="J134" t="s">
        <v>111</v>
      </c>
    </row>
    <row r="135" spans="1:10" x14ac:dyDescent="0.2">
      <c r="A135" t="s">
        <v>117</v>
      </c>
      <c r="B135" s="19">
        <v>1134</v>
      </c>
      <c r="C135">
        <v>9822</v>
      </c>
      <c r="D135" t="s">
        <v>107</v>
      </c>
      <c r="E135">
        <v>58.3</v>
      </c>
      <c r="F135">
        <v>98.4</v>
      </c>
      <c r="I135" t="s">
        <v>105</v>
      </c>
      <c r="J135" t="s">
        <v>111</v>
      </c>
    </row>
    <row r="136" spans="1:10" x14ac:dyDescent="0.2">
      <c r="A136" t="s">
        <v>117</v>
      </c>
      <c r="B136" s="19">
        <v>1135</v>
      </c>
      <c r="C136">
        <v>8722</v>
      </c>
      <c r="D136" t="s">
        <v>106</v>
      </c>
      <c r="E136">
        <v>344</v>
      </c>
      <c r="F136">
        <v>502</v>
      </c>
      <c r="I136" t="s">
        <v>103</v>
      </c>
      <c r="J136" t="s">
        <v>98</v>
      </c>
    </row>
    <row r="137" spans="1:10" x14ac:dyDescent="0.2">
      <c r="A137" t="s">
        <v>117</v>
      </c>
      <c r="B137" s="19">
        <v>1136</v>
      </c>
      <c r="C137">
        <v>2242</v>
      </c>
      <c r="D137" t="s">
        <v>109</v>
      </c>
      <c r="E137">
        <v>60</v>
      </c>
      <c r="F137">
        <v>124</v>
      </c>
      <c r="I137" t="s">
        <v>105</v>
      </c>
      <c r="J137" t="s">
        <v>108</v>
      </c>
    </row>
    <row r="138" spans="1:10" x14ac:dyDescent="0.2">
      <c r="A138" t="s">
        <v>117</v>
      </c>
      <c r="B138" s="19">
        <v>1137</v>
      </c>
      <c r="C138">
        <v>9822</v>
      </c>
      <c r="D138" t="s">
        <v>107</v>
      </c>
      <c r="E138">
        <v>58.3</v>
      </c>
      <c r="F138">
        <v>98.4</v>
      </c>
      <c r="I138" t="s">
        <v>99</v>
      </c>
      <c r="J138" t="s">
        <v>102</v>
      </c>
    </row>
    <row r="139" spans="1:10" x14ac:dyDescent="0.2">
      <c r="A139" t="s">
        <v>117</v>
      </c>
      <c r="B139" s="19">
        <v>1138</v>
      </c>
      <c r="C139">
        <v>8722</v>
      </c>
      <c r="D139" t="s">
        <v>106</v>
      </c>
      <c r="E139">
        <v>344</v>
      </c>
      <c r="F139">
        <v>502</v>
      </c>
      <c r="I139" t="s">
        <v>103</v>
      </c>
      <c r="J139" t="s">
        <v>104</v>
      </c>
    </row>
    <row r="140" spans="1:10" x14ac:dyDescent="0.2">
      <c r="A140" t="s">
        <v>117</v>
      </c>
      <c r="B140" s="19">
        <v>1139</v>
      </c>
      <c r="C140">
        <v>4421</v>
      </c>
      <c r="D140" t="s">
        <v>100</v>
      </c>
      <c r="E140">
        <v>45</v>
      </c>
      <c r="F140">
        <v>87</v>
      </c>
      <c r="I140" t="s">
        <v>105</v>
      </c>
      <c r="J140" t="s">
        <v>102</v>
      </c>
    </row>
    <row r="141" spans="1:10" x14ac:dyDescent="0.2">
      <c r="A141" t="s">
        <v>117</v>
      </c>
      <c r="B141" s="19">
        <v>1140</v>
      </c>
      <c r="C141">
        <v>4421</v>
      </c>
      <c r="D141" t="s">
        <v>100</v>
      </c>
      <c r="E141">
        <v>45</v>
      </c>
      <c r="F141">
        <v>87</v>
      </c>
      <c r="I141" t="s">
        <v>99</v>
      </c>
      <c r="J141" t="s">
        <v>98</v>
      </c>
    </row>
    <row r="142" spans="1:10" x14ac:dyDescent="0.2">
      <c r="A142" t="s">
        <v>117</v>
      </c>
      <c r="B142" s="19">
        <v>1141</v>
      </c>
      <c r="C142">
        <v>9212</v>
      </c>
      <c r="D142" t="s">
        <v>112</v>
      </c>
      <c r="E142">
        <v>4</v>
      </c>
      <c r="F142">
        <v>7</v>
      </c>
      <c r="I142" t="s">
        <v>99</v>
      </c>
      <c r="J142" t="s">
        <v>111</v>
      </c>
    </row>
    <row r="143" spans="1:10" x14ac:dyDescent="0.2">
      <c r="A143" t="s">
        <v>116</v>
      </c>
      <c r="B143" s="19">
        <v>1142</v>
      </c>
      <c r="C143">
        <v>2242</v>
      </c>
      <c r="D143" t="s">
        <v>109</v>
      </c>
      <c r="E143">
        <v>60</v>
      </c>
      <c r="F143">
        <v>124</v>
      </c>
      <c r="I143" t="s">
        <v>99</v>
      </c>
      <c r="J143" t="s">
        <v>98</v>
      </c>
    </row>
    <row r="144" spans="1:10" x14ac:dyDescent="0.2">
      <c r="A144" t="s">
        <v>116</v>
      </c>
      <c r="B144" s="19">
        <v>1143</v>
      </c>
      <c r="C144">
        <v>9822</v>
      </c>
      <c r="D144" t="s">
        <v>107</v>
      </c>
      <c r="E144">
        <v>58.3</v>
      </c>
      <c r="F144">
        <v>98.4</v>
      </c>
      <c r="I144" t="s">
        <v>113</v>
      </c>
      <c r="J144" t="s">
        <v>111</v>
      </c>
    </row>
    <row r="145" spans="1:10" x14ac:dyDescent="0.2">
      <c r="A145" t="s">
        <v>116</v>
      </c>
      <c r="B145" s="19">
        <v>1144</v>
      </c>
      <c r="C145">
        <v>2242</v>
      </c>
      <c r="D145" t="s">
        <v>109</v>
      </c>
      <c r="E145">
        <v>60</v>
      </c>
      <c r="F145">
        <v>124</v>
      </c>
      <c r="I145" t="s">
        <v>113</v>
      </c>
      <c r="J145" t="s">
        <v>102</v>
      </c>
    </row>
    <row r="146" spans="1:10" x14ac:dyDescent="0.2">
      <c r="A146" t="s">
        <v>116</v>
      </c>
      <c r="B146" s="19">
        <v>1145</v>
      </c>
      <c r="C146">
        <v>4421</v>
      </c>
      <c r="D146" t="s">
        <v>100</v>
      </c>
      <c r="E146">
        <v>45</v>
      </c>
      <c r="F146">
        <v>87</v>
      </c>
      <c r="I146" t="s">
        <v>113</v>
      </c>
      <c r="J146" t="s">
        <v>108</v>
      </c>
    </row>
    <row r="147" spans="1:10" x14ac:dyDescent="0.2">
      <c r="A147" t="s">
        <v>116</v>
      </c>
      <c r="B147" s="19">
        <v>1146</v>
      </c>
      <c r="C147">
        <v>8722</v>
      </c>
      <c r="D147" t="s">
        <v>106</v>
      </c>
      <c r="E147">
        <v>344</v>
      </c>
      <c r="F147">
        <v>502</v>
      </c>
      <c r="I147" t="s">
        <v>113</v>
      </c>
      <c r="J147" t="s">
        <v>98</v>
      </c>
    </row>
    <row r="148" spans="1:10" x14ac:dyDescent="0.2">
      <c r="A148" t="s">
        <v>116</v>
      </c>
      <c r="B148" s="19">
        <v>1147</v>
      </c>
      <c r="C148">
        <v>9822</v>
      </c>
      <c r="D148" t="s">
        <v>107</v>
      </c>
      <c r="E148">
        <v>58.3</v>
      </c>
      <c r="F148">
        <v>98.4</v>
      </c>
      <c r="I148" t="s">
        <v>103</v>
      </c>
      <c r="J148" t="s">
        <v>102</v>
      </c>
    </row>
    <row r="149" spans="1:10" x14ac:dyDescent="0.2">
      <c r="A149" t="s">
        <v>116</v>
      </c>
      <c r="B149" s="19">
        <v>1148</v>
      </c>
      <c r="C149">
        <v>9212</v>
      </c>
      <c r="D149" t="s">
        <v>112</v>
      </c>
      <c r="E149">
        <v>4</v>
      </c>
      <c r="F149">
        <v>7</v>
      </c>
      <c r="I149" t="s">
        <v>105</v>
      </c>
      <c r="J149" t="s">
        <v>111</v>
      </c>
    </row>
    <row r="150" spans="1:10" x14ac:dyDescent="0.2">
      <c r="A150" t="s">
        <v>116</v>
      </c>
      <c r="B150" s="19">
        <v>1149</v>
      </c>
      <c r="C150">
        <v>8722</v>
      </c>
      <c r="D150" t="s">
        <v>106</v>
      </c>
      <c r="E150">
        <v>344</v>
      </c>
      <c r="F150">
        <v>502</v>
      </c>
      <c r="I150" t="s">
        <v>103</v>
      </c>
      <c r="J150" t="s">
        <v>111</v>
      </c>
    </row>
    <row r="151" spans="1:10" x14ac:dyDescent="0.2">
      <c r="A151" t="s">
        <v>115</v>
      </c>
      <c r="B151" s="19">
        <v>1150</v>
      </c>
      <c r="C151">
        <v>2242</v>
      </c>
      <c r="D151" t="s">
        <v>109</v>
      </c>
      <c r="E151">
        <v>60</v>
      </c>
      <c r="F151">
        <v>124</v>
      </c>
      <c r="I151" t="s">
        <v>105</v>
      </c>
      <c r="J151" t="s">
        <v>104</v>
      </c>
    </row>
    <row r="152" spans="1:10" x14ac:dyDescent="0.2">
      <c r="A152" t="s">
        <v>115</v>
      </c>
      <c r="B152" s="19">
        <v>1151</v>
      </c>
      <c r="C152">
        <v>2242</v>
      </c>
      <c r="D152" t="s">
        <v>109</v>
      </c>
      <c r="E152">
        <v>60</v>
      </c>
      <c r="F152">
        <v>124</v>
      </c>
      <c r="I152" t="s">
        <v>99</v>
      </c>
      <c r="J152" t="s">
        <v>102</v>
      </c>
    </row>
    <row r="153" spans="1:10" x14ac:dyDescent="0.2">
      <c r="A153" t="s">
        <v>115</v>
      </c>
      <c r="B153" s="19">
        <v>1152</v>
      </c>
      <c r="C153">
        <v>4421</v>
      </c>
      <c r="D153" t="s">
        <v>100</v>
      </c>
      <c r="E153">
        <v>45</v>
      </c>
      <c r="F153">
        <v>87</v>
      </c>
      <c r="I153" t="s">
        <v>103</v>
      </c>
      <c r="J153" t="s">
        <v>98</v>
      </c>
    </row>
    <row r="154" spans="1:10" x14ac:dyDescent="0.2">
      <c r="A154" t="s">
        <v>115</v>
      </c>
      <c r="B154" s="19">
        <v>1153</v>
      </c>
      <c r="C154">
        <v>8722</v>
      </c>
      <c r="D154" t="s">
        <v>106</v>
      </c>
      <c r="E154">
        <v>344</v>
      </c>
      <c r="F154">
        <v>502</v>
      </c>
      <c r="I154" t="s">
        <v>105</v>
      </c>
      <c r="J154" t="s">
        <v>111</v>
      </c>
    </row>
    <row r="155" spans="1:10" x14ac:dyDescent="0.2">
      <c r="A155" t="s">
        <v>115</v>
      </c>
      <c r="B155" s="19">
        <v>1154</v>
      </c>
      <c r="C155">
        <v>9822</v>
      </c>
      <c r="D155" t="s">
        <v>107</v>
      </c>
      <c r="E155">
        <v>58.3</v>
      </c>
      <c r="F155">
        <v>98.4</v>
      </c>
      <c r="I155" t="s">
        <v>99</v>
      </c>
      <c r="J155" t="s">
        <v>98</v>
      </c>
    </row>
    <row r="156" spans="1:10" x14ac:dyDescent="0.2">
      <c r="A156" t="s">
        <v>115</v>
      </c>
      <c r="B156" s="19">
        <v>1155</v>
      </c>
      <c r="C156">
        <v>4421</v>
      </c>
      <c r="D156" t="s">
        <v>100</v>
      </c>
      <c r="E156">
        <v>45</v>
      </c>
      <c r="F156">
        <v>87</v>
      </c>
      <c r="I156" t="s">
        <v>105</v>
      </c>
      <c r="J156" t="s">
        <v>111</v>
      </c>
    </row>
    <row r="157" spans="1:10" x14ac:dyDescent="0.2">
      <c r="A157" t="s">
        <v>115</v>
      </c>
      <c r="B157" s="19">
        <v>1156</v>
      </c>
      <c r="C157">
        <v>2242</v>
      </c>
      <c r="D157" t="s">
        <v>109</v>
      </c>
      <c r="E157">
        <v>60</v>
      </c>
      <c r="F157">
        <v>124</v>
      </c>
      <c r="I157" t="s">
        <v>105</v>
      </c>
      <c r="J157" t="s">
        <v>102</v>
      </c>
    </row>
    <row r="158" spans="1:10" x14ac:dyDescent="0.2">
      <c r="A158" t="s">
        <v>115</v>
      </c>
      <c r="B158" s="19">
        <v>1157</v>
      </c>
      <c r="C158">
        <v>9212</v>
      </c>
      <c r="D158" t="s">
        <v>112</v>
      </c>
      <c r="E158">
        <v>4</v>
      </c>
      <c r="F158">
        <v>7</v>
      </c>
      <c r="I158" t="s">
        <v>105</v>
      </c>
      <c r="J158" t="s">
        <v>108</v>
      </c>
    </row>
    <row r="159" spans="1:10" x14ac:dyDescent="0.2">
      <c r="A159" t="s">
        <v>110</v>
      </c>
      <c r="B159" s="19">
        <v>1158</v>
      </c>
      <c r="C159">
        <v>8722</v>
      </c>
      <c r="D159" t="s">
        <v>106</v>
      </c>
      <c r="E159">
        <v>344</v>
      </c>
      <c r="F159">
        <v>502</v>
      </c>
      <c r="I159" t="s">
        <v>103</v>
      </c>
      <c r="J159" t="s">
        <v>98</v>
      </c>
    </row>
    <row r="160" spans="1:10" x14ac:dyDescent="0.2">
      <c r="A160" t="s">
        <v>110</v>
      </c>
      <c r="B160" s="19">
        <v>1159</v>
      </c>
      <c r="C160">
        <v>6622</v>
      </c>
      <c r="D160" t="s">
        <v>114</v>
      </c>
      <c r="E160">
        <v>42</v>
      </c>
      <c r="F160">
        <v>77</v>
      </c>
      <c r="I160" t="s">
        <v>105</v>
      </c>
      <c r="J160" t="s">
        <v>102</v>
      </c>
    </row>
    <row r="161" spans="1:10" x14ac:dyDescent="0.2">
      <c r="A161" t="s">
        <v>110</v>
      </c>
      <c r="B161" s="19">
        <v>1160</v>
      </c>
      <c r="C161">
        <v>9822</v>
      </c>
      <c r="D161" t="s">
        <v>107</v>
      </c>
      <c r="E161">
        <v>58.3</v>
      </c>
      <c r="F161">
        <v>98.4</v>
      </c>
      <c r="I161" t="s">
        <v>113</v>
      </c>
      <c r="J161" t="s">
        <v>98</v>
      </c>
    </row>
    <row r="162" spans="1:10" x14ac:dyDescent="0.2">
      <c r="A162" t="s">
        <v>110</v>
      </c>
      <c r="B162" s="19">
        <v>1161</v>
      </c>
      <c r="C162">
        <v>4421</v>
      </c>
      <c r="D162" t="s">
        <v>100</v>
      </c>
      <c r="E162">
        <v>45</v>
      </c>
      <c r="F162">
        <v>87</v>
      </c>
      <c r="I162" t="s">
        <v>99</v>
      </c>
      <c r="J162" t="s">
        <v>102</v>
      </c>
    </row>
    <row r="163" spans="1:10" x14ac:dyDescent="0.2">
      <c r="A163" t="s">
        <v>110</v>
      </c>
      <c r="B163" s="19">
        <v>1162</v>
      </c>
      <c r="C163">
        <v>9212</v>
      </c>
      <c r="D163" t="s">
        <v>112</v>
      </c>
      <c r="E163">
        <v>4</v>
      </c>
      <c r="F163">
        <v>7</v>
      </c>
      <c r="I163" t="s">
        <v>103</v>
      </c>
      <c r="J163" t="s">
        <v>111</v>
      </c>
    </row>
    <row r="164" spans="1:10" x14ac:dyDescent="0.2">
      <c r="A164" t="s">
        <v>110</v>
      </c>
      <c r="B164" s="19">
        <v>1163</v>
      </c>
      <c r="C164">
        <v>9212</v>
      </c>
      <c r="D164" t="s">
        <v>112</v>
      </c>
      <c r="E164">
        <v>4</v>
      </c>
      <c r="F164">
        <v>7</v>
      </c>
      <c r="I164" t="s">
        <v>105</v>
      </c>
      <c r="J164" t="s">
        <v>102</v>
      </c>
    </row>
    <row r="165" spans="1:10" x14ac:dyDescent="0.2">
      <c r="A165" t="s">
        <v>110</v>
      </c>
      <c r="B165" s="19">
        <v>1164</v>
      </c>
      <c r="C165">
        <v>9822</v>
      </c>
      <c r="D165" t="s">
        <v>107</v>
      </c>
      <c r="E165">
        <v>58.3</v>
      </c>
      <c r="F165">
        <v>98.4</v>
      </c>
      <c r="I165" t="s">
        <v>105</v>
      </c>
      <c r="J165" t="s">
        <v>111</v>
      </c>
    </row>
    <row r="166" spans="1:10" x14ac:dyDescent="0.2">
      <c r="A166" t="s">
        <v>110</v>
      </c>
      <c r="B166" s="19">
        <v>1165</v>
      </c>
      <c r="C166">
        <v>9822</v>
      </c>
      <c r="D166" t="s">
        <v>107</v>
      </c>
      <c r="E166">
        <v>58.3</v>
      </c>
      <c r="F166">
        <v>98.4</v>
      </c>
      <c r="I166" t="s">
        <v>105</v>
      </c>
      <c r="J166" t="s">
        <v>111</v>
      </c>
    </row>
    <row r="167" spans="1:10" x14ac:dyDescent="0.2">
      <c r="A167" t="s">
        <v>110</v>
      </c>
      <c r="B167" s="19">
        <v>1166</v>
      </c>
      <c r="C167">
        <v>8722</v>
      </c>
      <c r="D167" t="s">
        <v>106</v>
      </c>
      <c r="E167">
        <v>344</v>
      </c>
      <c r="F167">
        <v>502</v>
      </c>
      <c r="I167" t="s">
        <v>105</v>
      </c>
      <c r="J167" t="s">
        <v>98</v>
      </c>
    </row>
    <row r="168" spans="1:10" x14ac:dyDescent="0.2">
      <c r="A168" t="s">
        <v>101</v>
      </c>
      <c r="B168" s="19">
        <v>1167</v>
      </c>
      <c r="C168">
        <v>2242</v>
      </c>
      <c r="D168" t="s">
        <v>109</v>
      </c>
      <c r="E168">
        <v>60</v>
      </c>
      <c r="F168">
        <v>124</v>
      </c>
      <c r="I168" t="s">
        <v>105</v>
      </c>
      <c r="J168" t="s">
        <v>108</v>
      </c>
    </row>
    <row r="169" spans="1:10" x14ac:dyDescent="0.2">
      <c r="A169" t="s">
        <v>101</v>
      </c>
      <c r="B169" s="19">
        <v>1168</v>
      </c>
      <c r="C169">
        <v>9822</v>
      </c>
      <c r="D169" t="s">
        <v>107</v>
      </c>
      <c r="E169">
        <v>58.3</v>
      </c>
      <c r="F169">
        <v>98.4</v>
      </c>
      <c r="I169" t="s">
        <v>105</v>
      </c>
      <c r="J169" t="s">
        <v>102</v>
      </c>
    </row>
    <row r="170" spans="1:10" x14ac:dyDescent="0.2">
      <c r="A170" t="s">
        <v>101</v>
      </c>
      <c r="B170" s="19">
        <v>1169</v>
      </c>
      <c r="C170">
        <v>8722</v>
      </c>
      <c r="D170" t="s">
        <v>106</v>
      </c>
      <c r="E170">
        <v>344</v>
      </c>
      <c r="F170">
        <v>502</v>
      </c>
      <c r="I170" t="s">
        <v>105</v>
      </c>
      <c r="J170" t="s">
        <v>104</v>
      </c>
    </row>
    <row r="171" spans="1:10" x14ac:dyDescent="0.2">
      <c r="A171" t="s">
        <v>101</v>
      </c>
      <c r="B171" s="19">
        <v>1170</v>
      </c>
      <c r="C171">
        <v>4421</v>
      </c>
      <c r="D171" t="s">
        <v>100</v>
      </c>
      <c r="E171">
        <v>45</v>
      </c>
      <c r="F171">
        <v>87</v>
      </c>
      <c r="I171" t="s">
        <v>103</v>
      </c>
      <c r="J171" t="s">
        <v>102</v>
      </c>
    </row>
    <row r="172" spans="1:10" x14ac:dyDescent="0.2">
      <c r="A172" t="s">
        <v>101</v>
      </c>
      <c r="B172" s="19">
        <v>1171</v>
      </c>
      <c r="C172">
        <v>4421</v>
      </c>
      <c r="D172" t="s">
        <v>100</v>
      </c>
      <c r="E172">
        <v>45</v>
      </c>
      <c r="F172">
        <v>87</v>
      </c>
      <c r="I172" t="s">
        <v>99</v>
      </c>
      <c r="J17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Gradebook</vt:lpstr>
      <vt:lpstr>MusicStore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Rotbart</dc:creator>
  <cp:lastModifiedBy>Baruch Rotbart</cp:lastModifiedBy>
  <dcterms:created xsi:type="dcterms:W3CDTF">2022-07-22T05:11:14Z</dcterms:created>
  <dcterms:modified xsi:type="dcterms:W3CDTF">2022-07-23T18:35:12Z</dcterms:modified>
</cp:coreProperties>
</file>