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aryosef/Documents/GitHub/MAB/"/>
    </mc:Choice>
  </mc:AlternateContent>
  <bookViews>
    <workbookView xWindow="800" yWindow="378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G17" i="1"/>
  <c r="I17" i="1"/>
  <c r="D11" i="1"/>
  <c r="K17" i="1"/>
  <c r="F17" i="1"/>
  <c r="H17" i="1"/>
  <c r="D8" i="1"/>
  <c r="J17" i="1"/>
  <c r="O17" i="1"/>
  <c r="N17" i="1"/>
  <c r="E18" i="1"/>
  <c r="G18" i="1"/>
  <c r="I18" i="1"/>
  <c r="K18" i="1"/>
  <c r="E21" i="1"/>
  <c r="F21" i="1"/>
  <c r="H21" i="1"/>
  <c r="J21" i="1"/>
  <c r="E20" i="1"/>
  <c r="F20" i="1"/>
  <c r="H20" i="1"/>
  <c r="J20" i="1"/>
  <c r="F18" i="1"/>
  <c r="H18" i="1"/>
  <c r="J18" i="1"/>
  <c r="G21" i="1"/>
  <c r="I21" i="1"/>
  <c r="G20" i="1"/>
  <c r="I20" i="1"/>
  <c r="E19" i="1"/>
  <c r="G19" i="1"/>
  <c r="I19" i="1"/>
  <c r="F19" i="1"/>
  <c r="H19" i="1"/>
  <c r="E26" i="1"/>
  <c r="E30" i="1"/>
  <c r="F30" i="1"/>
  <c r="E29" i="1"/>
  <c r="F29" i="1"/>
  <c r="E28" i="1"/>
  <c r="F28" i="1"/>
  <c r="E27" i="1"/>
  <c r="F27" i="1"/>
  <c r="F26" i="1"/>
  <c r="G30" i="1"/>
  <c r="I30" i="1"/>
  <c r="K30" i="1"/>
  <c r="H30" i="1"/>
  <c r="J30" i="1"/>
  <c r="P30" i="1"/>
  <c r="O30" i="1"/>
  <c r="G29" i="1"/>
  <c r="I29" i="1"/>
  <c r="K29" i="1"/>
  <c r="H29" i="1"/>
  <c r="J29" i="1"/>
  <c r="P29" i="1"/>
  <c r="O29" i="1"/>
  <c r="G28" i="1"/>
  <c r="I28" i="1"/>
  <c r="K28" i="1"/>
  <c r="H28" i="1"/>
  <c r="J28" i="1"/>
  <c r="P28" i="1"/>
  <c r="O28" i="1"/>
  <c r="G27" i="1"/>
  <c r="I27" i="1"/>
  <c r="K27" i="1"/>
  <c r="H27" i="1"/>
  <c r="J27" i="1"/>
  <c r="P27" i="1"/>
  <c r="O27" i="1"/>
  <c r="G26" i="1"/>
  <c r="I26" i="1"/>
  <c r="K26" i="1"/>
  <c r="H26" i="1"/>
  <c r="J26" i="1"/>
  <c r="P26" i="1"/>
  <c r="O26" i="1"/>
  <c r="N18" i="1"/>
  <c r="K21" i="1"/>
  <c r="O21" i="1"/>
  <c r="K20" i="1"/>
  <c r="O20" i="1"/>
  <c r="K19" i="1"/>
  <c r="J19" i="1"/>
  <c r="O19" i="1"/>
  <c r="O18" i="1"/>
  <c r="N21" i="1"/>
  <c r="N20" i="1"/>
  <c r="N19" i="1"/>
  <c r="M6" i="1"/>
  <c r="L6" i="1"/>
  <c r="M13" i="1"/>
  <c r="M5" i="1"/>
  <c r="L5" i="1"/>
  <c r="M12" i="1"/>
  <c r="M4" i="1"/>
  <c r="L4" i="1"/>
  <c r="M11" i="1"/>
  <c r="M3" i="1"/>
  <c r="L3" i="1"/>
  <c r="M10" i="1"/>
  <c r="M2" i="1"/>
  <c r="L2" i="1"/>
  <c r="M9" i="1"/>
  <c r="L13" i="1"/>
  <c r="L12" i="1"/>
  <c r="L11" i="1"/>
  <c r="L10" i="1"/>
  <c r="L9" i="1"/>
  <c r="J6" i="1"/>
  <c r="I6" i="1"/>
  <c r="J13" i="1"/>
  <c r="J5" i="1"/>
  <c r="I5" i="1"/>
  <c r="J12" i="1"/>
  <c r="J4" i="1"/>
  <c r="I4" i="1"/>
  <c r="J11" i="1"/>
  <c r="J3" i="1"/>
  <c r="I3" i="1"/>
  <c r="J10" i="1"/>
  <c r="J2" i="1"/>
  <c r="I2" i="1"/>
  <c r="J9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<sst xmlns="http://schemas.openxmlformats.org/spreadsheetml/2006/main" count="54" uniqueCount="27">
  <si>
    <t>hex</t>
  </si>
  <si>
    <t xml:space="preserve">hept </t>
  </si>
  <si>
    <t>simple:</t>
  </si>
  <si>
    <t>fractional:</t>
  </si>
  <si>
    <t>hept</t>
  </si>
  <si>
    <t>hex density</t>
  </si>
  <si>
    <t>hex mol. Weight</t>
  </si>
  <si>
    <t>hept density</t>
  </si>
  <si>
    <t>hept mol weight</t>
  </si>
  <si>
    <t>fractional</t>
  </si>
  <si>
    <t>simple</t>
  </si>
  <si>
    <t>d/MW</t>
  </si>
  <si>
    <t>mole fraction</t>
  </si>
  <si>
    <t>simple areas:</t>
  </si>
  <si>
    <t>fraction</t>
  </si>
  <si>
    <t>relative response factor hept</t>
  </si>
  <si>
    <t>hept/rrf</t>
  </si>
  <si>
    <t>% hex</t>
  </si>
  <si>
    <t>%hept</t>
  </si>
  <si>
    <t>V hex</t>
  </si>
  <si>
    <t>V hept</t>
  </si>
  <si>
    <t>hex moles</t>
  </si>
  <si>
    <t>hept moles</t>
  </si>
  <si>
    <t>fractional areas:</t>
  </si>
  <si>
    <t>Fraction #</t>
  </si>
  <si>
    <t>Mf Heptane</t>
  </si>
  <si>
    <t>Mf 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</si>
</sst>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Sheet1!$N$16</c:f>
              <c:strCache>
                <c:ptCount val="1"/>
                <c:pt idx="0">
                  <c:v>Mf Hexane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Sheet1!$M$17:$M$21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Sheet1!$N$17:$N$21</c:f>
              <c:numCache>
                <c:formatCode>General</c:formatCode>
                <c:ptCount val="5"/>
                <c:pt idx="0">
                  <c:v>0.803808025111817</c:v>
                </c:pt>
                <c:pt idx="1">
                  <c:v>0.752084456145958</c:v>
                </c:pt>
                <c:pt idx="2">
                  <c:v>0.630587318001536</c:v>
                </c:pt>
                <c:pt idx="3">
                  <c:v>0.554754782539762</c:v>
                </c:pt>
                <c:pt idx="4">
                  <c:v>0.326959003175026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Sheet1!$O$16</c:f>
              <c:strCache>
                <c:ptCount val="1"/>
                <c:pt idx="0">
                  <c:v>Mf Heptane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Sheet1!$M$17:$M$21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Sheet1!$O$17:$O$21</c:f>
              <c:numCache>
                <c:formatCode>General</c:formatCode>
                <c:ptCount val="5"/>
                <c:pt idx="0">
                  <c:v>0.196191974888183</c:v>
                </c:pt>
                <c:pt idx="1">
                  <c:v>0.247915543854042</c:v>
                </c:pt>
                <c:pt idx="2">
                  <c:v>0.369412681998464</c:v>
                </c:pt>
                <c:pt idx="3">
                  <c:v>0.445245217460238</c:v>
                </c:pt>
                <c:pt idx="4">
                  <c:v>0.673040996824974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815008"/>
        <c:axId val="-250792416"/>
      </c:scatterChart>
      <c:valAx>
        <c:axId val="-19981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0792416"/>
        <c:crosses val="autoZero"/>
        <c:crossBetween val="midCat"/>
      </c:valAx>
      <c:valAx>
        <c:axId val="-2507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Mole Fraction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8150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Sheet1!$O$25</c:f>
              <c:strCache>
                <c:ptCount val="1"/>
                <c:pt idx="0">
                  <c:v>Mf Hexane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Sheet1!$N$26:$N$30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Sheet1!$O$26:$O$30</c:f>
              <c:numCache>
                <c:formatCode>General</c:formatCode>
                <c:ptCount val="5"/>
                <c:pt idx="0">
                  <c:v>0.893035274322457</c:v>
                </c:pt>
                <c:pt idx="1">
                  <c:v>0.815407933310731</c:v>
                </c:pt>
                <c:pt idx="2">
                  <c:v>0.588872350254068</c:v>
                </c:pt>
                <c:pt idx="3">
                  <c:v>0.185600142838013</c:v>
                </c:pt>
                <c:pt idx="4">
                  <c:v>0.0366987992558769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Sheet1!$P$25</c:f>
              <c:strCache>
                <c:ptCount val="1"/>
                <c:pt idx="0">
                  <c:v>Mf Heptane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Sheet1!$N$26:$N$30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Sheet1!$P$26:$P$30</c:f>
              <c:numCache>
                <c:formatCode>General</c:formatCode>
                <c:ptCount val="5"/>
                <c:pt idx="0">
                  <c:v>0.106964725677543</c:v>
                </c:pt>
                <c:pt idx="1">
                  <c:v>0.184592066689269</c:v>
                </c:pt>
                <c:pt idx="2">
                  <c:v>0.411127649745932</c:v>
                </c:pt>
                <c:pt idx="3">
                  <c:v>0.814399857161987</c:v>
                </c:pt>
                <c:pt idx="4">
                  <c:v>0.963301200744123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6484240"/>
        <c:axId val="-197648016"/>
      </c:scatterChart>
      <c:valAx>
        <c:axId val="-24648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648016"/>
        <c:crosses val="autoZero"/>
        <c:crossBetween val="midCat"/>
      </c:valAx>
      <c:valAx>
        <c:axId val="-1976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Mole</a:t>
                </a:r>
                <a:r>
                  <a:rPr lang="en-US" baseline="0"/>
                  <a:t> Fraction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648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</xdr:row>
      <xdr:rowOff>19050</xdr:rowOff>
    </xdr:from>
    <xdr:to>
      <xdr:col>11</xdr:col>
      <xdr:colOff>228600</xdr:colOff>
      <xdr:row>17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0</xdr:row>
      <xdr:rowOff>120650</xdr:rowOff>
    </xdr:from>
    <xdr:to>
      <xdr:col>18</xdr:col>
      <xdr:colOff>806450</xdr:colOff>
      <xdr:row>14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showRuler="0" topLeftCell="E1" workbookViewId="0">
      <selection activeCell="R28" sqref="R28"/>
    </sheetView>
  </sheetViews>
  <sheetFormatPr baseColWidth="10" defaultRowHeight="16" x14ac:dyDescent="0.2"/>
  <cols>
    <col min="1" max="1" width="14.33203125" customWidth="1"/>
    <col min="7" max="7" width="14" customWidth="1"/>
    <col min="12" max="12" width="16.33203125" customWidth="1"/>
  </cols>
  <sheetData>
    <row r="1" spans="1:15" x14ac:dyDescent="0.2">
      <c r="A1" s="1" t="s">
        <v>2</v>
      </c>
      <c r="B1" s="1" t="s">
        <v>0</v>
      </c>
      <c r="C1" s="1" t="s">
        <v>4</v>
      </c>
      <c r="D1" s="1" t="s">
        <v>3</v>
      </c>
      <c r="E1" s="1" t="s">
        <v>0</v>
      </c>
      <c r="F1" s="1" t="s">
        <v>4</v>
      </c>
      <c r="H1" s="1" t="s">
        <v>10</v>
      </c>
      <c r="I1" s="1" t="s">
        <v>0</v>
      </c>
      <c r="J1" s="1" t="s">
        <v>1</v>
      </c>
      <c r="K1" s="1" t="s">
        <v>9</v>
      </c>
      <c r="L1" s="1" t="s">
        <v>0</v>
      </c>
      <c r="M1" s="1" t="s">
        <v>4</v>
      </c>
    </row>
    <row r="2" spans="1:15" x14ac:dyDescent="0.2">
      <c r="B2">
        <v>6.2039999999999997</v>
      </c>
      <c r="C2">
        <v>1.796</v>
      </c>
      <c r="E2">
        <v>7.4231999999999996</v>
      </c>
      <c r="F2">
        <v>0.57691999999999999</v>
      </c>
      <c r="I2">
        <f>B2:B6*D8</f>
        <v>4.7555841262473884E-2</v>
      </c>
      <c r="J2">
        <f>C2*D11</f>
        <v>1.2188423153692616E-2</v>
      </c>
      <c r="L2">
        <f>E2*D8</f>
        <v>5.6901437920631223E-2</v>
      </c>
      <c r="M2">
        <f>F2*D11</f>
        <v>3.9152255489021959E-3</v>
      </c>
    </row>
    <row r="3" spans="1:15" x14ac:dyDescent="0.2">
      <c r="B3">
        <v>5.7511999999999999</v>
      </c>
      <c r="C3">
        <v>2.2485599999999999</v>
      </c>
      <c r="E3">
        <v>6.9752000000000001</v>
      </c>
      <c r="F3">
        <v>1.02464</v>
      </c>
      <c r="I3">
        <f>B3*D8</f>
        <v>4.4084970062659538E-2</v>
      </c>
      <c r="J3">
        <f>C3*D11</f>
        <v>1.5259688622754492E-2</v>
      </c>
      <c r="L3">
        <f>E3*D8</f>
        <v>5.3467360408447427E-2</v>
      </c>
      <c r="M3">
        <f>F3*D11</f>
        <v>6.9536447105788433E-3</v>
      </c>
    </row>
    <row r="4" spans="1:15" x14ac:dyDescent="0.2">
      <c r="B4">
        <v>4.72</v>
      </c>
      <c r="C4">
        <v>3.2795999999999998</v>
      </c>
      <c r="E4">
        <v>5.5056000000000003</v>
      </c>
      <c r="F4">
        <v>2.49424</v>
      </c>
      <c r="I4">
        <f>B4*D8</f>
        <v>3.6180459503365042E-2</v>
      </c>
      <c r="J4">
        <f>C4*D11</f>
        <v>2.2256766467065869E-2</v>
      </c>
      <c r="L4">
        <f>E4*D8</f>
        <v>4.2202359712230207E-2</v>
      </c>
      <c r="M4">
        <f>F4*D11</f>
        <v>1.6926978043912178E-2</v>
      </c>
    </row>
    <row r="5" spans="1:15" x14ac:dyDescent="0.2">
      <c r="B5">
        <v>4.0983999999999998</v>
      </c>
      <c r="C5">
        <v>3.9016000000000002</v>
      </c>
      <c r="E5">
        <v>2.0792000000000002</v>
      </c>
      <c r="F5">
        <v>5.92056</v>
      </c>
      <c r="I5">
        <f>B5*D8</f>
        <v>3.1415676955210019E-2</v>
      </c>
      <c r="J5">
        <f>C5*D11</f>
        <v>2.647792415169661E-2</v>
      </c>
      <c r="L5">
        <f>E5*D8</f>
        <v>1.5937799025295889E-2</v>
      </c>
      <c r="M5">
        <f>F5*D11</f>
        <v>4.0179449101796411E-2</v>
      </c>
    </row>
    <row r="6" spans="1:15" x14ac:dyDescent="0.2">
      <c r="B6">
        <v>2.3248000000000002</v>
      </c>
      <c r="C6">
        <v>5.6752000000000002</v>
      </c>
      <c r="E6">
        <v>0.44368000000000002</v>
      </c>
      <c r="F6">
        <v>7.5563200000000004</v>
      </c>
      <c r="I6">
        <f>B6*D8</f>
        <v>1.7820409375725224E-2</v>
      </c>
      <c r="J6">
        <f>C6*D11</f>
        <v>3.8514331337325354E-2</v>
      </c>
      <c r="L6">
        <f>E6*D8</f>
        <v>3.4009631933163142E-3</v>
      </c>
      <c r="M6">
        <f>F6*D11</f>
        <v>5.1280415169660684E-2</v>
      </c>
    </row>
    <row r="8" spans="1:15" x14ac:dyDescent="0.2">
      <c r="A8" s="1" t="s">
        <v>5</v>
      </c>
      <c r="B8">
        <v>0.66059999999999997</v>
      </c>
      <c r="C8" t="s">
        <v>11</v>
      </c>
      <c r="D8">
        <f>B8/B9</f>
        <v>7.6653515896959838E-3</v>
      </c>
      <c r="G8" s="1" t="s">
        <v>12</v>
      </c>
      <c r="H8" s="1" t="s">
        <v>2</v>
      </c>
      <c r="I8" s="1" t="s">
        <v>0</v>
      </c>
      <c r="J8" s="1" t="s">
        <v>4</v>
      </c>
      <c r="K8" s="1" t="s">
        <v>3</v>
      </c>
      <c r="L8" s="1" t="s">
        <v>0</v>
      </c>
      <c r="M8" s="1" t="s">
        <v>4</v>
      </c>
    </row>
    <row r="9" spans="1:15" x14ac:dyDescent="0.2">
      <c r="A9" t="s">
        <v>6</v>
      </c>
      <c r="B9">
        <v>86.18</v>
      </c>
      <c r="I9">
        <f>I2/(I2+J2)</f>
        <v>0.79599007079925665</v>
      </c>
      <c r="J9">
        <f>J2/(J2+I2)</f>
        <v>0.20400992920074332</v>
      </c>
      <c r="L9">
        <f>L2/(L2+M2)</f>
        <v>0.93562248690503125</v>
      </c>
      <c r="M9">
        <f>M2/(M2+L2)</f>
        <v>6.4377513094968766E-2</v>
      </c>
    </row>
    <row r="10" spans="1:15" x14ac:dyDescent="0.2">
      <c r="I10">
        <f>I3/(I3+J3)</f>
        <v>0.74286331810170003</v>
      </c>
      <c r="J10">
        <f>J3/(J3+I3)</f>
        <v>0.25713668189829997</v>
      </c>
      <c r="L10">
        <f>L3/(L3+M3)</f>
        <v>0.88491345523166121</v>
      </c>
      <c r="M10">
        <f>M3/(M3+L3)</f>
        <v>0.11508654476833878</v>
      </c>
    </row>
    <row r="11" spans="1:15" x14ac:dyDescent="0.2">
      <c r="A11" s="1" t="s">
        <v>7</v>
      </c>
      <c r="B11">
        <v>0.68</v>
      </c>
      <c r="C11" t="s">
        <v>11</v>
      </c>
      <c r="D11">
        <f>B11/B12</f>
        <v>6.7864271457085835E-3</v>
      </c>
      <c r="I11">
        <f>I4/(I4+J4)</f>
        <v>0.61913376110071106</v>
      </c>
      <c r="J11">
        <f>J4/(J4+I4)</f>
        <v>0.38086623889928889</v>
      </c>
      <c r="L11">
        <f>L4/(L4+M4)</f>
        <v>0.71372961906454302</v>
      </c>
      <c r="M11">
        <f>M4/(M4+L4)</f>
        <v>0.28627038093545693</v>
      </c>
    </row>
    <row r="12" spans="1:15" x14ac:dyDescent="0.2">
      <c r="A12" t="s">
        <v>8</v>
      </c>
      <c r="B12">
        <v>100.2</v>
      </c>
      <c r="I12">
        <f>I5/(I5+J5)</f>
        <v>0.54264506533628243</v>
      </c>
      <c r="J12">
        <f>J5/(J5+I5)</f>
        <v>0.45735493466371763</v>
      </c>
      <c r="L12">
        <f>L5/(L5+M5)</f>
        <v>0.2840089198458296</v>
      </c>
      <c r="M12">
        <f>M5/(M5+L5)</f>
        <v>0.71599108015417035</v>
      </c>
    </row>
    <row r="13" spans="1:15" x14ac:dyDescent="0.2">
      <c r="I13">
        <f>I6/(I6+J6)</f>
        <v>0.3163307250582042</v>
      </c>
      <c r="J13">
        <f>J6/(J6+I6)</f>
        <v>0.68366927494179586</v>
      </c>
      <c r="L13">
        <f>L6/(L6+M6)</f>
        <v>6.2196003376882629E-2</v>
      </c>
      <c r="M13">
        <f>M6/(M6+L6)</f>
        <v>0.93780399662311742</v>
      </c>
    </row>
    <row r="14" spans="1:15" x14ac:dyDescent="0.2">
      <c r="A14" t="s">
        <v>15</v>
      </c>
      <c r="C14">
        <v>1.05</v>
      </c>
    </row>
    <row r="16" spans="1:15" x14ac:dyDescent="0.2">
      <c r="A16" s="1" t="s">
        <v>13</v>
      </c>
      <c r="B16" s="1" t="s">
        <v>14</v>
      </c>
      <c r="C16" s="1" t="s">
        <v>0</v>
      </c>
      <c r="D16" s="1" t="s">
        <v>4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/>
      <c r="M16" s="1" t="s">
        <v>24</v>
      </c>
      <c r="N16" s="1" t="s">
        <v>26</v>
      </c>
      <c r="O16" s="1" t="s">
        <v>25</v>
      </c>
    </row>
    <row r="17" spans="1:16" x14ac:dyDescent="0.2">
      <c r="B17">
        <v>1</v>
      </c>
      <c r="C17">
        <v>38000</v>
      </c>
      <c r="D17">
        <v>11000</v>
      </c>
      <c r="E17">
        <f>D17/C14</f>
        <v>10476.190476190475</v>
      </c>
      <c r="F17">
        <f>C17/(C17+E17)</f>
        <v>0.78388998035363466</v>
      </c>
      <c r="G17">
        <f>E17/(E17+C17)</f>
        <v>0.21611001964636542</v>
      </c>
      <c r="H17">
        <f>F17*8</f>
        <v>6.2711198428290773</v>
      </c>
      <c r="I17">
        <f>G17*8</f>
        <v>1.7288801571709234</v>
      </c>
      <c r="J17">
        <f>H17*D8</f>
        <v>4.8070338456403898E-2</v>
      </c>
      <c r="K17">
        <f>I17*D11</f>
        <v>1.1732919230301677E-2</v>
      </c>
      <c r="M17">
        <v>1</v>
      </c>
      <c r="N17">
        <f>J17/(J17+K17)</f>
        <v>0.80380802511181704</v>
      </c>
      <c r="O17">
        <f>K17/(K17+J17)</f>
        <v>0.19619197488818299</v>
      </c>
    </row>
    <row r="18" spans="1:16" x14ac:dyDescent="0.2">
      <c r="B18">
        <v>2</v>
      </c>
      <c r="C18">
        <v>24300</v>
      </c>
      <c r="D18">
        <v>9500</v>
      </c>
      <c r="E18">
        <f>D18/C14</f>
        <v>9047.6190476190477</v>
      </c>
      <c r="F18">
        <f>C18/(C18+E18)</f>
        <v>0.72868770526917037</v>
      </c>
      <c r="G18">
        <f>E18/(E18+C18)</f>
        <v>0.27131229473082968</v>
      </c>
      <c r="H18">
        <f>F18*8</f>
        <v>5.829501642153363</v>
      </c>
      <c r="I18">
        <f>G18*8</f>
        <v>2.1704983578466375</v>
      </c>
      <c r="J18">
        <f>H18*D8</f>
        <v>4.4685179679815626E-2</v>
      </c>
      <c r="K18">
        <f>I18*D11</f>
        <v>1.4729928975406323E-2</v>
      </c>
      <c r="M18">
        <v>2</v>
      </c>
      <c r="N18">
        <f>J18/(J18+K18)</f>
        <v>0.75208445614595842</v>
      </c>
      <c r="O18">
        <f>K18/(K18+J18)</f>
        <v>0.2479155438540416</v>
      </c>
    </row>
    <row r="19" spans="1:16" x14ac:dyDescent="0.2">
      <c r="B19">
        <v>3</v>
      </c>
      <c r="C19">
        <v>24900</v>
      </c>
      <c r="D19">
        <v>17300</v>
      </c>
      <c r="E19">
        <f>D19/C14</f>
        <v>16476.190476190477</v>
      </c>
      <c r="F19">
        <f>C19/(C19+E19)</f>
        <v>0.60179537346069745</v>
      </c>
      <c r="G19">
        <f>E19/(E19+C19)</f>
        <v>0.39820462653930261</v>
      </c>
      <c r="H19">
        <f>F19*8</f>
        <v>4.8143629876855796</v>
      </c>
      <c r="I19">
        <f>G19*8</f>
        <v>3.1856370123144209</v>
      </c>
      <c r="J19">
        <f>H19*D8</f>
        <v>3.6903784981029163E-2</v>
      </c>
      <c r="K19">
        <f>I19*D11</f>
        <v>2.1619093496744575E-2</v>
      </c>
      <c r="M19">
        <v>3</v>
      </c>
      <c r="N19">
        <f>J19/(J19+K19)</f>
        <v>0.63058731800153611</v>
      </c>
      <c r="O19">
        <f>K19/(K19+J19)</f>
        <v>0.36941268199846389</v>
      </c>
    </row>
    <row r="20" spans="1:16" x14ac:dyDescent="0.2">
      <c r="B20">
        <v>4</v>
      </c>
      <c r="C20">
        <v>18700</v>
      </c>
      <c r="D20">
        <v>17800</v>
      </c>
      <c r="E20">
        <f>D20/C14</f>
        <v>16952.38095238095</v>
      </c>
      <c r="F20">
        <f>C20/(C20+E20)</f>
        <v>0.52450914919193281</v>
      </c>
      <c r="G20">
        <f>E20/(E20+C20)</f>
        <v>0.47549085080806736</v>
      </c>
      <c r="H20">
        <f>F20*8</f>
        <v>4.1960731935354625</v>
      </c>
      <c r="I20">
        <f>G20*8</f>
        <v>3.8039268064645388</v>
      </c>
      <c r="J20">
        <f>H20*D8</f>
        <v>3.2164376324547758E-2</v>
      </c>
      <c r="K20">
        <f>I20*D11</f>
        <v>2.5815072139679509E-2</v>
      </c>
      <c r="M20">
        <v>4</v>
      </c>
      <c r="N20">
        <f>J20/(J20+K20)</f>
        <v>0.5547547825397624</v>
      </c>
      <c r="O20">
        <f>K20/(K20+J20)</f>
        <v>0.4452452174602376</v>
      </c>
    </row>
    <row r="21" spans="1:16" x14ac:dyDescent="0.2">
      <c r="B21">
        <v>5</v>
      </c>
      <c r="C21">
        <v>17900</v>
      </c>
      <c r="D21">
        <v>43700</v>
      </c>
      <c r="E21">
        <f>D21/C14</f>
        <v>41619.047619047618</v>
      </c>
      <c r="F21">
        <f>C21/(C21+E21)</f>
        <v>0.30074405952476196</v>
      </c>
      <c r="G21">
        <f>E21/(E21+C21)</f>
        <v>0.69925594047523798</v>
      </c>
      <c r="H21">
        <f>F21*8</f>
        <v>2.4059524761980957</v>
      </c>
      <c r="I21">
        <f>G21*8</f>
        <v>5.5940475238019038</v>
      </c>
      <c r="J21">
        <f>H21*D8</f>
        <v>1.8442471638158063E-2</v>
      </c>
      <c r="K21">
        <f>I21*D11</f>
        <v>3.7963595969913125E-2</v>
      </c>
      <c r="M21">
        <v>5</v>
      </c>
      <c r="N21">
        <f>J21/(J21+K21)</f>
        <v>0.32695900317502574</v>
      </c>
      <c r="O21">
        <f>K21/(K21+J21)</f>
        <v>0.67304099682497431</v>
      </c>
    </row>
    <row r="25" spans="1:16" x14ac:dyDescent="0.2">
      <c r="A25" s="1" t="s">
        <v>23</v>
      </c>
      <c r="B25" s="1" t="s">
        <v>14</v>
      </c>
      <c r="C25" s="1" t="s">
        <v>0</v>
      </c>
      <c r="D25" s="1" t="s">
        <v>4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22</v>
      </c>
      <c r="L25" s="1"/>
      <c r="M25" s="1"/>
      <c r="N25" s="1" t="s">
        <v>24</v>
      </c>
      <c r="O25" s="1" t="s">
        <v>26</v>
      </c>
      <c r="P25" s="1" t="s">
        <v>25</v>
      </c>
    </row>
    <row r="26" spans="1:16" x14ac:dyDescent="0.2">
      <c r="B26">
        <v>1</v>
      </c>
      <c r="C26">
        <v>57900</v>
      </c>
      <c r="D26">
        <v>4500</v>
      </c>
      <c r="E26">
        <f>D26/C14</f>
        <v>4285.7142857142853</v>
      </c>
      <c r="F26">
        <f>C26/(C26+E26)</f>
        <v>0.9310820124052378</v>
      </c>
      <c r="G26">
        <f>E26/(E26+C26)</f>
        <v>6.8917987594762226E-2</v>
      </c>
      <c r="H26">
        <f>F26*8</f>
        <v>7.4486560992419024</v>
      </c>
      <c r="I26">
        <f>G26*8</f>
        <v>0.5513439007580978</v>
      </c>
      <c r="J26">
        <f>H26*D17</f>
        <v>81935.217091660932</v>
      </c>
      <c r="K26">
        <f>I26*D20</f>
        <v>9813.9214334941407</v>
      </c>
      <c r="N26">
        <v>1</v>
      </c>
      <c r="O26">
        <f>J26/(J26+K26)</f>
        <v>0.89303527432245666</v>
      </c>
      <c r="P26">
        <f>K26/(K26+J26)</f>
        <v>0.10696472567754341</v>
      </c>
    </row>
    <row r="27" spans="1:16" x14ac:dyDescent="0.2">
      <c r="B27">
        <v>2</v>
      </c>
      <c r="C27">
        <v>53100</v>
      </c>
      <c r="D27">
        <v>7800</v>
      </c>
      <c r="E27">
        <f>D27/C14</f>
        <v>7428.5714285714284</v>
      </c>
      <c r="F27">
        <f>C27/(C27+E27)</f>
        <v>0.8772716544725041</v>
      </c>
      <c r="G27">
        <f>E27/(E27+C27)</f>
        <v>0.12272834552749587</v>
      </c>
      <c r="H27">
        <f>F27*8</f>
        <v>7.0181732357800328</v>
      </c>
      <c r="I27">
        <f>G27*8</f>
        <v>0.98182676421996695</v>
      </c>
      <c r="J27">
        <f>H27*D17</f>
        <v>77199.905593580363</v>
      </c>
      <c r="K27">
        <f>I27*D20</f>
        <v>17476.516403115413</v>
      </c>
      <c r="N27">
        <v>2</v>
      </c>
      <c r="O27">
        <f>J27/(J27+K27)</f>
        <v>0.81540793331073125</v>
      </c>
      <c r="P27">
        <f>K27/(K27+J27)</f>
        <v>0.1845920666892687</v>
      </c>
    </row>
    <row r="28" spans="1:16" x14ac:dyDescent="0.2">
      <c r="B28">
        <v>3</v>
      </c>
      <c r="C28">
        <v>29800</v>
      </c>
      <c r="D28">
        <v>13500</v>
      </c>
      <c r="E28">
        <f>D28/C14</f>
        <v>12857.142857142857</v>
      </c>
      <c r="F28">
        <f>C28/(C28+E28)</f>
        <v>0.69859343603482926</v>
      </c>
      <c r="G28">
        <f>E28/(E28+C28)</f>
        <v>0.30140656396517079</v>
      </c>
      <c r="H28">
        <f>F28*8</f>
        <v>5.5887474882786341</v>
      </c>
      <c r="I28">
        <f>G28*8</f>
        <v>2.4112525117213663</v>
      </c>
      <c r="J28">
        <f>H28*D17</f>
        <v>61476.222371064978</v>
      </c>
      <c r="K28">
        <f>I28*D20</f>
        <v>42920.294708640322</v>
      </c>
      <c r="N28">
        <v>3</v>
      </c>
      <c r="O28">
        <f>J28/(J28+K28)</f>
        <v>0.5888723502540677</v>
      </c>
      <c r="P28">
        <f>K28/(K28+J28)</f>
        <v>0.4111276497459323</v>
      </c>
    </row>
    <row r="29" spans="1:16" x14ac:dyDescent="0.2">
      <c r="B29">
        <v>4</v>
      </c>
      <c r="C29">
        <v>14400</v>
      </c>
      <c r="D29">
        <v>41000</v>
      </c>
      <c r="E29">
        <f>D29/C14</f>
        <v>39047.619047619046</v>
      </c>
      <c r="F29">
        <f>C29/(C29+E29)</f>
        <v>0.26942266571632217</v>
      </c>
      <c r="G29">
        <f>E29/(E29+C29)</f>
        <v>0.73057733428367777</v>
      </c>
      <c r="H29">
        <f>F29*8</f>
        <v>2.1553813257305774</v>
      </c>
      <c r="I29">
        <f>G29*8</f>
        <v>5.8446186742694222</v>
      </c>
      <c r="J29">
        <f>H29*D17</f>
        <v>23709.194583036351</v>
      </c>
      <c r="K29">
        <f>I29*D20</f>
        <v>104034.21240199571</v>
      </c>
      <c r="N29">
        <v>4</v>
      </c>
      <c r="O29">
        <f>J29/(J29+K29)</f>
        <v>0.18560014283801279</v>
      </c>
      <c r="P29">
        <f>K29/(K29+J29)</f>
        <v>0.81439985716198715</v>
      </c>
    </row>
    <row r="30" spans="1:16" x14ac:dyDescent="0.2">
      <c r="B30">
        <v>5</v>
      </c>
      <c r="C30">
        <v>3100</v>
      </c>
      <c r="D30">
        <v>52800</v>
      </c>
      <c r="E30">
        <f>D30/C14</f>
        <v>50285.714285714283</v>
      </c>
      <c r="F30">
        <f>C30/(C30+E30)</f>
        <v>5.8067968959058074E-2</v>
      </c>
      <c r="G30">
        <f>E30/(E30+C30)</f>
        <v>0.94193203104094192</v>
      </c>
      <c r="H30">
        <f>F30*8</f>
        <v>0.46454375167246459</v>
      </c>
      <c r="I30">
        <f>G30*8</f>
        <v>7.5354562483275354</v>
      </c>
      <c r="J30">
        <f>H30*D17</f>
        <v>5109.9812683971104</v>
      </c>
      <c r="K30">
        <f>I30*D20</f>
        <v>134131.12122023012</v>
      </c>
      <c r="N30">
        <v>5</v>
      </c>
      <c r="O30">
        <f>J30/(J30+K30)</f>
        <v>3.6698799255876879E-2</v>
      </c>
      <c r="P30">
        <f>K30/(K30+J30)</f>
        <v>0.96330120074412307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2019-11-20T06:27:41Z</dcterms:created>
  <dcterms:modified xsi:type="dcterms:W3CDTF">2019-11-26T03:35:20Z</dcterms:modified>
</cp:coreProperties>
</file>