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rab29_byui_edu/Documents/"/>
    </mc:Choice>
  </mc:AlternateContent>
  <xr:revisionPtr revIDLastSave="0" documentId="8_{A5F4F434-51EA-442F-82F8-50F88BA8AA09}" xr6:coauthVersionLast="47" xr6:coauthVersionMax="47" xr10:uidLastSave="{00000000-0000-0000-0000-000000000000}"/>
  <bookViews>
    <workbookView xWindow="11595" yWindow="2070" windowWidth="17865" windowHeight="15375" xr2:uid="{00000000-000D-0000-FFFF-FFFF00000000}"/>
  </bookViews>
  <sheets>
    <sheet name="Students" sheetId="3" r:id="rId1"/>
    <sheet name="Test Distribution" sheetId="13" r:id="rId2"/>
    <sheet name="Score by Student" sheetId="9" r:id="rId3"/>
    <sheet name="Grade Distribution" sheetId="10" r:id="rId4"/>
  </sheets>
  <definedNames>
    <definedName name="Current">Students!$32:$32</definedName>
    <definedName name="Email">Students!$C:$C</definedName>
    <definedName name="FamilyName">Students!$B:$B</definedName>
    <definedName name="Grade">Students!$AE:$AE</definedName>
    <definedName name="GradeTable">Students!$AD$40:$AE$51</definedName>
    <definedName name="Key">Students!$31:$31</definedName>
    <definedName name="List">Students!$A$3:$AE$28</definedName>
    <definedName name="PreferredName">Students!$A:$A</definedName>
    <definedName name="_xlnm.Print_Area" localSheetId="0">Students!$A$1:$AE$37</definedName>
    <definedName name="_xlnm.Print_Titles" localSheetId="0">Students!$A:$B,Students!$1:$3</definedName>
    <definedName name="Score">Students!$AD:$AD</definedName>
    <definedName name="Stats">Students!$A$34:$AE$37</definedName>
    <definedName name="Students">Students!$A$4:$AE$28</definedName>
    <definedName name="Weights">Students!$33:$33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2" i="3" l="1"/>
  <c r="Z41" i="3"/>
  <c r="Z42" i="3" s="1"/>
  <c r="Z43" i="3" s="1"/>
  <c r="Z44" i="3" s="1"/>
  <c r="Z45" i="3" s="1"/>
  <c r="Z46" i="3" s="1"/>
  <c r="Z47" i="3" s="1"/>
  <c r="Z48" i="3" s="1"/>
  <c r="Z49" i="3" s="1"/>
  <c r="Y41" i="3"/>
  <c r="Y42" i="3" s="1"/>
  <c r="Y43" i="3" s="1"/>
  <c r="Y44" i="3" s="1"/>
  <c r="Y45" i="3" s="1"/>
  <c r="Y46" i="3" s="1"/>
  <c r="Y47" i="3" s="1"/>
  <c r="Y48" i="3" s="1"/>
  <c r="Y49" i="3" s="1"/>
  <c r="Z7" i="3"/>
  <c r="Z8" i="3"/>
  <c r="Z9" i="3"/>
  <c r="Z10" i="3"/>
  <c r="Z11" i="3"/>
  <c r="Z12" i="3"/>
  <c r="Z20" i="3"/>
  <c r="Z21" i="3"/>
  <c r="Z22" i="3"/>
  <c r="Z23" i="3"/>
  <c r="Z24" i="3"/>
  <c r="Z25" i="3"/>
  <c r="Z26" i="3"/>
  <c r="Z27" i="3"/>
  <c r="Z28" i="3"/>
  <c r="Z6" i="3"/>
  <c r="Z13" i="3"/>
  <c r="Z14" i="3"/>
  <c r="Z15" i="3"/>
  <c r="Z16" i="3"/>
  <c r="Z17" i="3"/>
  <c r="Z18" i="3"/>
  <c r="Z19" i="3"/>
  <c r="F32" i="3" l="1"/>
  <c r="E32" i="3" l="1"/>
  <c r="K32" i="3"/>
  <c r="L32" i="3"/>
  <c r="Z31" i="3" s="1"/>
  <c r="M32" i="3"/>
  <c r="N32" i="3"/>
  <c r="O32" i="3"/>
  <c r="P32" i="3"/>
  <c r="AB40" i="3" a="1"/>
  <c r="AB40" i="3" s="1"/>
  <c r="AC40" i="3" a="1"/>
  <c r="AC40" i="3" s="1"/>
  <c r="AA40" i="3" a="1"/>
  <c r="AA40" i="3" s="1"/>
  <c r="U32" i="3"/>
  <c r="D32" i="3"/>
  <c r="T32" i="3"/>
  <c r="B30" i="3"/>
  <c r="AC37" i="3"/>
  <c r="AB37" i="3"/>
  <c r="AA37" i="3"/>
  <c r="AC36" i="3"/>
  <c r="AB36" i="3"/>
  <c r="AA36" i="3"/>
  <c r="AC35" i="3"/>
  <c r="AB35" i="3"/>
  <c r="AA35" i="3"/>
  <c r="AC34" i="3"/>
  <c r="AB34" i="3"/>
  <c r="AA34" i="3"/>
  <c r="AC32" i="3"/>
  <c r="AB32" i="3"/>
  <c r="AA32" i="3"/>
  <c r="X32" i="3"/>
  <c r="W32" i="3"/>
  <c r="S32" i="3"/>
  <c r="R32" i="3"/>
  <c r="Q32" i="3"/>
  <c r="J32" i="3"/>
  <c r="I32" i="3"/>
  <c r="H32" i="3"/>
  <c r="G32" i="3"/>
  <c r="Z5" i="3"/>
  <c r="Z4" i="3"/>
  <c r="AC47" i="3" l="1"/>
  <c r="AC48" i="3"/>
  <c r="AC44" i="3"/>
  <c r="AC43" i="3"/>
  <c r="AB42" i="3"/>
  <c r="AB41" i="3"/>
  <c r="AB46" i="3"/>
  <c r="AB49" i="3"/>
  <c r="AB47" i="3"/>
  <c r="AA42" i="3"/>
  <c r="AA49" i="3"/>
  <c r="Z36" i="3"/>
  <c r="Z37" i="3"/>
  <c r="AA46" i="3"/>
  <c r="AA41" i="3"/>
  <c r="AA47" i="3"/>
  <c r="Z34" i="3"/>
  <c r="Z35" i="3"/>
  <c r="Z32" i="3"/>
  <c r="AD32" i="3" s="1"/>
  <c r="AA44" i="3"/>
  <c r="AA48" i="3"/>
  <c r="AB44" i="3"/>
  <c r="AB48" i="3"/>
  <c r="AB45" i="3"/>
  <c r="AC42" i="3"/>
  <c r="AC46" i="3"/>
  <c r="AC41" i="3"/>
  <c r="AC45" i="3"/>
  <c r="AC49" i="3"/>
  <c r="AB43" i="3"/>
  <c r="AA45" i="3"/>
  <c r="AA43" i="3"/>
  <c r="AD7" i="3" l="1"/>
  <c r="AE7" i="3" s="1"/>
  <c r="AD9" i="3"/>
  <c r="AE9" i="3" s="1"/>
  <c r="AD11" i="3"/>
  <c r="AE11" i="3" s="1"/>
  <c r="AD12" i="3"/>
  <c r="AE12" i="3" s="1"/>
  <c r="AD8" i="3"/>
  <c r="AE8" i="3" s="1"/>
  <c r="AD10" i="3"/>
  <c r="AE10" i="3" s="1"/>
  <c r="AD28" i="3"/>
  <c r="AE28" i="3" s="1"/>
  <c r="AD20" i="3"/>
  <c r="AE20" i="3" s="1"/>
  <c r="AD21" i="3"/>
  <c r="AE21" i="3" s="1"/>
  <c r="AD22" i="3"/>
  <c r="AE22" i="3" s="1"/>
  <c r="AD23" i="3"/>
  <c r="AE23" i="3" s="1"/>
  <c r="AD24" i="3"/>
  <c r="AE24" i="3" s="1"/>
  <c r="AD25" i="3"/>
  <c r="AE25" i="3" s="1"/>
  <c r="AD26" i="3"/>
  <c r="AE26" i="3" s="1"/>
  <c r="AD27" i="3"/>
  <c r="AE27" i="3" s="1"/>
  <c r="AD6" i="3"/>
  <c r="AE6" i="3" s="1"/>
  <c r="AD14" i="3"/>
  <c r="AE14" i="3" s="1"/>
  <c r="AD16" i="3"/>
  <c r="AE16" i="3" s="1"/>
  <c r="AD18" i="3"/>
  <c r="AE18" i="3" s="1"/>
  <c r="AD17" i="3"/>
  <c r="AE17" i="3" s="1"/>
  <c r="AD13" i="3"/>
  <c r="AE13" i="3" s="1"/>
  <c r="AD19" i="3"/>
  <c r="AE19" i="3" s="1"/>
  <c r="AD15" i="3"/>
  <c r="AE15" i="3" s="1"/>
  <c r="AC50" i="3"/>
  <c r="AA50" i="3"/>
  <c r="AB50" i="3"/>
  <c r="AD4" i="3"/>
  <c r="AE4" i="3" s="1"/>
  <c r="AD5" i="3"/>
  <c r="AE5" i="3" s="1"/>
  <c r="AD35" i="3" l="1"/>
  <c r="AE35" i="3" s="1"/>
  <c r="AD37" i="3"/>
  <c r="AE37" i="3" s="1"/>
  <c r="AD34" i="3"/>
  <c r="AE34" i="3" s="1"/>
  <c r="AD36" i="3"/>
  <c r="AE36" i="3" s="1"/>
  <c r="AF42" i="3"/>
  <c r="AF46" i="3"/>
  <c r="AF44" i="3"/>
  <c r="AF48" i="3"/>
  <c r="AF40" i="3"/>
  <c r="AF43" i="3"/>
  <c r="AF47" i="3"/>
  <c r="AF51" i="3"/>
  <c r="AF50" i="3"/>
  <c r="AF41" i="3"/>
  <c r="AF45" i="3"/>
  <c r="AF49" i="3"/>
  <c r="AF5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rab29</author>
  </authors>
  <commentList>
    <comment ref="A30" authorId="0" shapeId="0" xr:uid="{00000000-0006-0000-0000-000001000000}">
      <text>
        <r>
          <rPr>
            <sz val="9"/>
            <color indexed="81"/>
            <rFont val="Tahoma"/>
            <family val="2"/>
          </rPr>
          <t>Number of students enrolled in class</t>
        </r>
      </text>
    </comment>
    <comment ref="A31" authorId="0" shapeId="0" xr:uid="{00000000-0006-0000-0000-000002000000}">
      <text>
        <r>
          <rPr>
            <sz val="9"/>
            <color indexed="81"/>
            <rFont val="Tahoma"/>
            <family val="2"/>
          </rPr>
          <t>Maximum number of points for an assignment, quiz, or test</t>
        </r>
      </text>
    </comment>
    <comment ref="A32" authorId="0" shapeId="0" xr:uid="{00000000-0006-0000-0000-000003000000}">
      <text>
        <r>
          <rPr>
            <sz val="9"/>
            <color indexed="81"/>
            <rFont val="Tahoma"/>
            <family val="2"/>
          </rPr>
          <t>Points for assignments already completed by class.  Updated automatically as student scores are entered in the grade book.</t>
        </r>
      </text>
    </comment>
    <comment ref="A33" authorId="0" shapeId="0" xr:uid="{00000000-0006-0000-0000-000004000000}">
      <text>
        <r>
          <rPr>
            <sz val="9"/>
            <color indexed="81"/>
            <rFont val="Tahoma"/>
            <family val="2"/>
          </rPr>
          <t>Weights for groups of assignments or individual assignments</t>
        </r>
      </text>
    </comment>
    <comment ref="A34" authorId="0" shapeId="0" xr:uid="{00000000-0006-0000-0000-000005000000}">
      <text>
        <r>
          <rPr>
            <sz val="9"/>
            <color indexed="81"/>
            <rFont val="Tahoma"/>
            <family val="2"/>
          </rPr>
          <t>Highest student score on a test or assignment</t>
        </r>
      </text>
    </comment>
    <comment ref="A35" authorId="0" shapeId="0" xr:uid="{00000000-0006-0000-0000-000006000000}">
      <text>
        <r>
          <rPr>
            <sz val="9"/>
            <color indexed="81"/>
            <rFont val="Tahoma"/>
            <family val="2"/>
          </rPr>
          <t>Median (middle-most) student score on a test or assignment</t>
        </r>
      </text>
    </comment>
    <comment ref="A36" authorId="0" shapeId="0" xr:uid="{00000000-0006-0000-0000-000007000000}">
      <text>
        <r>
          <rPr>
            <sz val="9"/>
            <color indexed="81"/>
            <rFont val="Tahoma"/>
            <family val="2"/>
          </rPr>
          <t>Average (expected) student score on a test or assignment</t>
        </r>
      </text>
    </comment>
    <comment ref="A37" authorId="0" shapeId="0" xr:uid="{00000000-0006-0000-0000-000008000000}">
      <text>
        <r>
          <rPr>
            <sz val="9"/>
            <color indexed="81"/>
            <rFont val="Tahoma"/>
            <family val="2"/>
          </rPr>
          <t>Lowest student score on a test or assignment</t>
        </r>
      </text>
    </comment>
  </commentList>
</comments>
</file>

<file path=xl/sharedStrings.xml><?xml version="1.0" encoding="utf-8"?>
<sst xmlns="http://schemas.openxmlformats.org/spreadsheetml/2006/main" count="43" uniqueCount="41">
  <si>
    <t>Family Name</t>
  </si>
  <si>
    <t>Preferred Name</t>
  </si>
  <si>
    <t>Key</t>
  </si>
  <si>
    <t>Grade</t>
  </si>
  <si>
    <t>Score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</si>
  <si>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</si>
  <si>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</si>
  <si>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</si>
  <si>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</si>
  <si>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</si>
  <si>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</si>
  <si>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</si>
  <si>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</si>
  <si>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</si>
  <si>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</si>
  <si>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</si>
  <si>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</si>
  <si>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Weights</t>
  </si>
  <si>
    <t>Exams</t>
  </si>
  <si>
    <t>Total</t>
  </si>
  <si>
    <t>Median</t>
  </si>
  <si>
    <t>Current</t>
  </si>
  <si>
    <t>Average</t>
  </si>
  <si>
    <t>Low</t>
  </si>
  <si>
    <t>High</t>
  </si>
  <si>
    <t>Number</t>
  </si>
  <si>
    <t>E-mail</t>
  </si>
  <si>
    <t>Count</t>
  </si>
  <si>
    <t>Homework</t>
  </si>
  <si>
    <t>Exam 1</t>
  </si>
  <si>
    <t>Exam 2</t>
  </si>
  <si>
    <t>Exam 3</t>
  </si>
  <si>
    <t>Assignment 1 name</t>
  </si>
  <si>
    <t>Assignment 2 name</t>
  </si>
  <si>
    <t>Assignment N name</t>
  </si>
  <si>
    <t>John</t>
  </si>
  <si>
    <t>Doe</t>
  </si>
  <si>
    <t>jdoe@nowhere.edu</t>
  </si>
  <si>
    <t>Jane</t>
  </si>
  <si>
    <t>jane@nowhere.edu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</si>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</sst>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d\-mmm\-yy;@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0" fillId="0" borderId="0" xfId="0" applyNumberFormat="1"/>
    <xf numFmtId="0" fontId="3" fillId="0" borderId="0" xfId="1" applyAlignment="1" applyProtection="1"/>
    <xf numFmtId="0" fontId="2" fillId="0" borderId="0" xfId="0" applyFont="1" applyAlignment="1">
      <alignment horizontal="center"/>
    </xf>
    <xf numFmtId="9" fontId="0" fillId="0" borderId="0" xfId="0" applyNumberFormat="1"/>
    <xf numFmtId="9" fontId="0" fillId="0" borderId="0" xfId="0" applyNumberFormat="1" applyFill="1"/>
    <xf numFmtId="0" fontId="0" fillId="0" borderId="0" xfId="0" applyFill="1"/>
    <xf numFmtId="9" fontId="0" fillId="0" borderId="0" xfId="2" applyFont="1"/>
    <xf numFmtId="49" fontId="2" fillId="0" borderId="0" xfId="0" applyNumberFormat="1" applyFont="1"/>
    <xf numFmtId="1" fontId="0" fillId="0" borderId="0" xfId="2" applyNumberFormat="1" applyFont="1"/>
    <xf numFmtId="1" fontId="0" fillId="0" borderId="0" xfId="0" applyNumberFormat="1"/>
    <xf numFmtId="0" fontId="0" fillId="0" borderId="0" xfId="0" applyNumberFormat="1" applyFill="1"/>
    <xf numFmtId="164" fontId="0" fillId="0" borderId="0" xfId="0" applyNumberFormat="1" applyFill="1"/>
    <xf numFmtId="0" fontId="2" fillId="0" borderId="1" xfId="0" applyFont="1" applyBorder="1" applyAlignment="1">
      <alignment horizontal="center" textRotation="90" wrapText="1"/>
    </xf>
    <xf numFmtId="9" fontId="0" fillId="0" borderId="1" xfId="2" applyFont="1" applyBorder="1"/>
    <xf numFmtId="0" fontId="0" fillId="0" borderId="1" xfId="0" applyNumberFormat="1" applyBorder="1"/>
    <xf numFmtId="0" fontId="0" fillId="0" borderId="1" xfId="0" applyNumberFormat="1" applyFill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1" xfId="2" applyNumberFormat="1" applyFont="1" applyBorder="1"/>
    <xf numFmtId="165" fontId="0" fillId="0" borderId="0" xfId="0" applyNumberFormat="1" applyAlignment="1"/>
    <xf numFmtId="164" fontId="0" fillId="0" borderId="0" xfId="0" applyNumberFormat="1"/>
    <xf numFmtId="0" fontId="0" fillId="0" borderId="0" xfId="0" applyNumberFormat="1" applyFill="1" applyBorder="1"/>
    <xf numFmtId="0" fontId="0" fillId="0" borderId="1" xfId="0" applyFill="1" applyBorder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</a:t>
            </a:r>
            <a:r>
              <a:rPr lang="en-US" baseline="0"/>
              <a:t> Score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Students!$AA$39</c:f>
              <c:strCache>
                <c:ptCount val="1"/>
                <c:pt idx="0">
                  <c:v>Exam 1</c:v>
                </c:pt>
              </c:strCache>
            </c:strRef>
          </c:tx>
          <c:xVal>
            <c:numRef>
              <c:f>Students!$Y$40:$Y$49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Students!$AA$40:$AA$49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5-4EB4-834F-15E13336F1D3}"/>
            </c:ext>
          </c:extLst>
        </c:ser>
        <c:ser>
          <c:idx val="1"/>
          <c:order val="1"/>
          <c:tx>
            <c:strRef>
              <c:f>Students!$AB$39</c:f>
              <c:strCache>
                <c:ptCount val="1"/>
                <c:pt idx="0">
                  <c:v>Exam 2</c:v>
                </c:pt>
              </c:strCache>
            </c:strRef>
          </c:tx>
          <c:xVal>
            <c:numRef>
              <c:f>Students!$Y$40:$Y$49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Students!$AB$40:$AB$49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5-4EB4-834F-15E13336F1D3}"/>
            </c:ext>
          </c:extLst>
        </c:ser>
        <c:ser>
          <c:idx val="2"/>
          <c:order val="2"/>
          <c:tx>
            <c:strRef>
              <c:f>Students!$AC$39</c:f>
              <c:strCache>
                <c:ptCount val="1"/>
                <c:pt idx="0">
                  <c:v>Exam 3</c:v>
                </c:pt>
              </c:strCache>
            </c:strRef>
          </c:tx>
          <c:xVal>
            <c:numRef>
              <c:f>Students!$Y$40:$Y$49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Students!$AC$40:$AC$49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25-4EB4-834F-15E13336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95840"/>
        <c:axId val="75398144"/>
      </c:scatterChart>
      <c:valAx>
        <c:axId val="75395840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75398144"/>
        <c:crosses val="autoZero"/>
        <c:crossBetween val="midCat"/>
      </c:valAx>
      <c:valAx>
        <c:axId val="7539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958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 Scores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Students!$AD$3</c:f>
              <c:strCache>
                <c:ptCount val="1"/>
                <c:pt idx="0">
                  <c:v>Score</c:v>
                </c:pt>
              </c:strCache>
            </c:strRef>
          </c:tx>
          <c:invertIfNegative val="0"/>
          <c:cat>
            <c:strRef>
              <c:f>Students!$B$4:$B$28</c:f>
              <c:strCache>
                <c:ptCount val="2"/>
                <c:pt idx="0">
                  <c:v>Doe</c:v>
                </c:pt>
                <c:pt idx="1">
                  <c:v>Doe</c:v>
                </c:pt>
              </c:strCache>
            </c:strRef>
          </c:cat>
          <c:val>
            <c:numRef>
              <c:f>Students!$AD$4:$AD$28</c:f>
              <c:numCache>
                <c:formatCode>0.0%</c:formatCode>
                <c:ptCount val="25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1</c:v>
                </c:pt>
                <c:pt idx="4">
                  <c:v>0.875</c:v>
                </c:pt>
                <c:pt idx="5">
                  <c:v>0.75</c:v>
                </c:pt>
                <c:pt idx="6">
                  <c:v>0.875</c:v>
                </c:pt>
                <c:pt idx="7">
                  <c:v>0.75</c:v>
                </c:pt>
                <c:pt idx="8">
                  <c:v>0.125</c:v>
                </c:pt>
                <c:pt idx="9">
                  <c:v>0.75</c:v>
                </c:pt>
                <c:pt idx="10">
                  <c:v>0.875</c:v>
                </c:pt>
                <c:pt idx="11">
                  <c:v>1</c:v>
                </c:pt>
                <c:pt idx="12">
                  <c:v>0.625</c:v>
                </c:pt>
                <c:pt idx="13">
                  <c:v>1</c:v>
                </c:pt>
                <c:pt idx="14">
                  <c:v>0.5</c:v>
                </c:pt>
                <c:pt idx="15">
                  <c:v>0.75</c:v>
                </c:pt>
                <c:pt idx="16">
                  <c:v>0.875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0.625</c:v>
                </c:pt>
                <c:pt idx="21">
                  <c:v>0.75</c:v>
                </c:pt>
                <c:pt idx="22">
                  <c:v>0.875</c:v>
                </c:pt>
                <c:pt idx="23">
                  <c:v>0.875</c:v>
                </c:pt>
                <c:pt idx="24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4FB-916C-1F25501AB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38784"/>
        <c:axId val="96911744"/>
      </c:barChart>
      <c:catAx>
        <c:axId val="968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911744"/>
        <c:crosses val="autoZero"/>
        <c:auto val="1"/>
        <c:lblAlgn val="ctr"/>
        <c:lblOffset val="100"/>
        <c:noMultiLvlLbl val="0"/>
      </c:catAx>
      <c:valAx>
        <c:axId val="969117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96838784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Students!$AE$40:$AE$51</c:f>
              <c:strCache>
                <c:ptCount val="12"/>
                <c:pt idx="0">
                  <c:v>F</c:v>
                </c:pt>
                <c:pt idx="1">
                  <c:v>D-</c:v>
                </c:pt>
                <c:pt idx="2">
                  <c:v>D</c:v>
                </c:pt>
                <c:pt idx="3">
                  <c:v>D+</c:v>
                </c:pt>
                <c:pt idx="4">
                  <c:v>C-</c:v>
                </c:pt>
                <c:pt idx="5">
                  <c:v>C</c:v>
                </c:pt>
                <c:pt idx="6">
                  <c:v>C+</c:v>
                </c:pt>
                <c:pt idx="7">
                  <c:v>B-</c:v>
                </c:pt>
                <c:pt idx="8">
                  <c:v>B</c:v>
                </c:pt>
                <c:pt idx="9">
                  <c:v>B+</c:v>
                </c:pt>
                <c:pt idx="10">
                  <c:v>A-</c:v>
                </c:pt>
                <c:pt idx="11">
                  <c:v>A</c:v>
                </c:pt>
              </c:strCache>
            </c:strRef>
          </c:cat>
          <c:val>
            <c:numRef>
              <c:f>Students!$AF$40:$AF$51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0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F-420C-A309-1E80E5FD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8619999"/>
        <c:axId val="738620415"/>
      </c:barChart>
      <c:catAx>
        <c:axId val="738619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8620415"/>
        <c:auto val="1"/>
        <c:lblAlgn val="ctr"/>
        <c:lblOffset val="100"/>
        <c:noMultiLvlLbl val="0"/>
      </c:catAx>
      <c:valAx>
        <c:axId val="73862041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8619999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/>
  <sheetViews>
    <sheetView zoomScale="12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2"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nowhere.edu" TargetMode="External"/><Relationship Id="rId1" Type="http://schemas.openxmlformats.org/officeDocument/2006/relationships/hyperlink" Target="mailto:jdoe@nowhere.ed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I5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36" sqref="K36"/>
    </sheetView>
  </sheetViews>
  <sheetFormatPr defaultRowHeight="12.75" x14ac:dyDescent="0.2"/>
  <cols>
    <col min="1" max="1" width="10.42578125" customWidth="1"/>
    <col min="2" max="2" width="10.85546875" customWidth="1"/>
    <col min="3" max="3" width="18.7109375" bestFit="1" customWidth="1"/>
    <col min="4" max="25" width="3.28515625" customWidth="1"/>
    <col min="26" max="26" width="4.7109375" customWidth="1"/>
    <col min="27" max="29" width="4.5703125" customWidth="1"/>
    <col min="30" max="30" width="7.28515625" customWidth="1"/>
    <col min="31" max="31" width="3.42578125" bestFit="1" customWidth="1"/>
    <col min="32" max="32" width="5.85546875" bestFit="1" customWidth="1"/>
  </cols>
  <sheetData>
    <row r="1" spans="1:35" x14ac:dyDescent="0.2">
      <c r="A1" s="28" t="s">
        <v>40</v>
      </c>
      <c r="C1" s="1"/>
    </row>
    <row r="2" spans="1:35" x14ac:dyDescent="0.2">
      <c r="A2" s="23">
        <v>44576</v>
      </c>
      <c r="C2" s="23"/>
      <c r="D2" s="30" t="s">
        <v>28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32" t="s">
        <v>18</v>
      </c>
      <c r="AB2" s="30"/>
      <c r="AC2" s="31"/>
    </row>
    <row r="3" spans="1:35" ht="101.25" x14ac:dyDescent="0.2">
      <c r="A3" s="2" t="s">
        <v>1</v>
      </c>
      <c r="B3" s="2" t="s">
        <v>0</v>
      </c>
      <c r="C3" s="2" t="s">
        <v>26</v>
      </c>
      <c r="D3" s="3" t="s">
        <v>32</v>
      </c>
      <c r="E3" s="3" t="s">
        <v>33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34</v>
      </c>
      <c r="Z3" s="16" t="s">
        <v>19</v>
      </c>
      <c r="AA3" s="3">
        <v>1</v>
      </c>
      <c r="AB3" s="3">
        <v>2</v>
      </c>
      <c r="AC3" s="16">
        <v>3</v>
      </c>
      <c r="AD3" s="3" t="s">
        <v>4</v>
      </c>
      <c r="AE3" s="3" t="s">
        <v>3</v>
      </c>
      <c r="AF3" s="9"/>
      <c r="AG3" s="9"/>
      <c r="AH3" s="9"/>
      <c r="AI3" s="9"/>
    </row>
    <row r="4" spans="1:35" s="9" customFormat="1" x14ac:dyDescent="0.2">
      <c r="A4" s="29" t="s">
        <v>38</v>
      </c>
      <c r="B4" s="29" t="s">
        <v>36</v>
      </c>
      <c r="C4" s="5" t="s">
        <v>39</v>
      </c>
      <c r="D4" s="9">
        <v>4</v>
      </c>
      <c r="E4" s="9">
        <v>4</v>
      </c>
      <c r="W4" s="14"/>
      <c r="X4" s="14"/>
      <c r="Y4" s="14"/>
      <c r="Z4" s="19">
        <f>SUM(D4:Y4)</f>
        <v>8</v>
      </c>
      <c r="AA4" s="14"/>
      <c r="AB4" s="14"/>
      <c r="AC4" s="19"/>
      <c r="AD4" s="15">
        <f t="shared" ref="AD4:AD28" si="0">ROUND(SUM(Z4/Z$31*Z$33, AA4/AA$31*AA$33, AB4/AB$31*AB$33, AC4/AC$31*AC$33) / AD$32, 3)</f>
        <v>1</v>
      </c>
      <c r="AE4" s="14" t="str">
        <f t="shared" ref="AE4:AE5" si="1">VLOOKUP(AD4, GradeTable, 2)</f>
        <v>A</v>
      </c>
    </row>
    <row r="5" spans="1:35" s="9" customFormat="1" x14ac:dyDescent="0.2">
      <c r="A5" s="29" t="s">
        <v>35</v>
      </c>
      <c r="B5" s="29" t="s">
        <v>36</v>
      </c>
      <c r="C5" s="5" t="s">
        <v>37</v>
      </c>
      <c r="D5" s="9">
        <v>3</v>
      </c>
      <c r="E5" s="9">
        <v>4</v>
      </c>
      <c r="W5" s="14"/>
      <c r="X5" s="14"/>
      <c r="Y5" s="14"/>
      <c r="Z5" s="19">
        <f>SUM(D5:Y5)</f>
        <v>7</v>
      </c>
      <c r="AA5" s="14"/>
      <c r="AB5" s="14"/>
      <c r="AC5" s="19"/>
      <c r="AD5" s="15">
        <f t="shared" si="0"/>
        <v>0.875</v>
      </c>
      <c r="AE5" s="14" t="str">
        <f t="shared" si="1"/>
        <v>B+</v>
      </c>
    </row>
    <row r="6" spans="1:35" s="9" customFormat="1" x14ac:dyDescent="0.2">
      <c r="D6" s="9">
        <v>2</v>
      </c>
      <c r="E6" s="9">
        <v>4</v>
      </c>
      <c r="W6" s="14"/>
      <c r="X6" s="14"/>
      <c r="Y6" s="14"/>
      <c r="Z6" s="19">
        <f t="shared" ref="Z6:Z28" si="2">SUM(D6:Y6)</f>
        <v>6</v>
      </c>
      <c r="AA6" s="14"/>
      <c r="AB6" s="14"/>
      <c r="AC6" s="19"/>
      <c r="AD6" s="15">
        <f t="shared" si="0"/>
        <v>0.75</v>
      </c>
      <c r="AE6" s="14" t="str">
        <f t="shared" ref="AE6:AE19" si="3">VLOOKUP(AD6, GradeTable, 2)</f>
        <v>C</v>
      </c>
    </row>
    <row r="7" spans="1:35" s="9" customFormat="1" x14ac:dyDescent="0.2">
      <c r="A7"/>
      <c r="B7"/>
      <c r="C7"/>
      <c r="D7" s="9">
        <v>4</v>
      </c>
      <c r="E7" s="9">
        <v>4</v>
      </c>
      <c r="W7" s="14"/>
      <c r="X7" s="14"/>
      <c r="Y7" s="14"/>
      <c r="Z7" s="19">
        <f t="shared" ref="Z7:Z12" si="4">SUM(D7:Y7)</f>
        <v>8</v>
      </c>
      <c r="AA7" s="14"/>
      <c r="AB7" s="14"/>
      <c r="AC7" s="19"/>
      <c r="AD7" s="15">
        <f t="shared" si="0"/>
        <v>1</v>
      </c>
      <c r="AE7" s="14" t="str">
        <f t="shared" ref="AE7:AE12" si="5">VLOOKUP(AD7, GradeTable, 2)</f>
        <v>A</v>
      </c>
    </row>
    <row r="8" spans="1:35" s="9" customFormat="1" x14ac:dyDescent="0.2">
      <c r="A8"/>
      <c r="B8"/>
      <c r="C8"/>
      <c r="D8" s="9">
        <v>4</v>
      </c>
      <c r="E8" s="9">
        <v>3</v>
      </c>
      <c r="W8" s="14"/>
      <c r="X8" s="14"/>
      <c r="Y8" s="14"/>
      <c r="Z8" s="19">
        <f t="shared" si="4"/>
        <v>7</v>
      </c>
      <c r="AA8" s="14"/>
      <c r="AB8" s="14"/>
      <c r="AC8" s="19"/>
      <c r="AD8" s="15">
        <f t="shared" si="0"/>
        <v>0.875</v>
      </c>
      <c r="AE8" s="14" t="str">
        <f t="shared" si="5"/>
        <v>B+</v>
      </c>
    </row>
    <row r="9" spans="1:35" s="9" customFormat="1" x14ac:dyDescent="0.2">
      <c r="A9"/>
      <c r="B9"/>
      <c r="C9"/>
      <c r="D9" s="9">
        <v>2</v>
      </c>
      <c r="E9" s="9">
        <v>4</v>
      </c>
      <c r="W9" s="14"/>
      <c r="X9" s="14"/>
      <c r="Y9" s="14"/>
      <c r="Z9" s="19">
        <f t="shared" si="4"/>
        <v>6</v>
      </c>
      <c r="AA9" s="14"/>
      <c r="AB9" s="14"/>
      <c r="AC9" s="19"/>
      <c r="AD9" s="15">
        <f t="shared" si="0"/>
        <v>0.75</v>
      </c>
      <c r="AE9" s="14" t="str">
        <f t="shared" si="5"/>
        <v>C</v>
      </c>
    </row>
    <row r="10" spans="1:35" s="9" customFormat="1" x14ac:dyDescent="0.2">
      <c r="A10"/>
      <c r="B10"/>
      <c r="C10"/>
      <c r="D10" s="9">
        <v>3</v>
      </c>
      <c r="E10" s="9">
        <v>4</v>
      </c>
      <c r="W10" s="14"/>
      <c r="X10" s="14"/>
      <c r="Y10" s="14"/>
      <c r="Z10" s="19">
        <f t="shared" si="4"/>
        <v>7</v>
      </c>
      <c r="AA10" s="14"/>
      <c r="AB10" s="14"/>
      <c r="AC10" s="19"/>
      <c r="AD10" s="15">
        <f t="shared" si="0"/>
        <v>0.875</v>
      </c>
      <c r="AE10" s="14" t="str">
        <f t="shared" si="5"/>
        <v>B+</v>
      </c>
    </row>
    <row r="11" spans="1:35" s="9" customFormat="1" x14ac:dyDescent="0.2">
      <c r="A11"/>
      <c r="B11"/>
      <c r="C11"/>
      <c r="D11" s="9">
        <v>2</v>
      </c>
      <c r="E11" s="9">
        <v>4</v>
      </c>
      <c r="W11" s="14"/>
      <c r="X11" s="14"/>
      <c r="Y11" s="14"/>
      <c r="Z11" s="19">
        <f t="shared" si="4"/>
        <v>6</v>
      </c>
      <c r="AA11" s="14"/>
      <c r="AB11" s="14"/>
      <c r="AC11" s="19"/>
      <c r="AD11" s="15">
        <f t="shared" si="0"/>
        <v>0.75</v>
      </c>
      <c r="AE11" s="14" t="str">
        <f t="shared" si="5"/>
        <v>C</v>
      </c>
    </row>
    <row r="12" spans="1:35" s="9" customFormat="1" x14ac:dyDescent="0.2">
      <c r="A12"/>
      <c r="B12"/>
      <c r="C12"/>
      <c r="D12" s="9">
        <v>1</v>
      </c>
      <c r="W12" s="14"/>
      <c r="X12" s="14"/>
      <c r="Y12" s="14"/>
      <c r="Z12" s="19">
        <f t="shared" si="4"/>
        <v>1</v>
      </c>
      <c r="AA12" s="14"/>
      <c r="AB12" s="14"/>
      <c r="AC12" s="19"/>
      <c r="AD12" s="15">
        <f t="shared" si="0"/>
        <v>0.125</v>
      </c>
      <c r="AE12" s="14" t="str">
        <f t="shared" si="5"/>
        <v>F</v>
      </c>
    </row>
    <row r="13" spans="1:35" s="9" customFormat="1" x14ac:dyDescent="0.2">
      <c r="A13"/>
      <c r="B13"/>
      <c r="C13"/>
      <c r="D13" s="9">
        <v>2</v>
      </c>
      <c r="E13" s="9">
        <v>4</v>
      </c>
      <c r="W13" s="14"/>
      <c r="X13" s="14"/>
      <c r="Y13" s="14"/>
      <c r="Z13" s="19">
        <f t="shared" si="2"/>
        <v>6</v>
      </c>
      <c r="AA13" s="14"/>
      <c r="AB13" s="14"/>
      <c r="AC13" s="19"/>
      <c r="AD13" s="15">
        <f t="shared" si="0"/>
        <v>0.75</v>
      </c>
      <c r="AE13" s="14" t="str">
        <f t="shared" si="3"/>
        <v>C</v>
      </c>
    </row>
    <row r="14" spans="1:35" s="9" customFormat="1" x14ac:dyDescent="0.2">
      <c r="A14"/>
      <c r="B14"/>
      <c r="C14"/>
      <c r="D14" s="9">
        <v>3</v>
      </c>
      <c r="E14" s="9">
        <v>4</v>
      </c>
      <c r="W14" s="14"/>
      <c r="X14" s="14"/>
      <c r="Y14" s="14"/>
      <c r="Z14" s="19">
        <f t="shared" si="2"/>
        <v>7</v>
      </c>
      <c r="AA14" s="14"/>
      <c r="AB14" s="14"/>
      <c r="AC14" s="19"/>
      <c r="AD14" s="15">
        <f t="shared" si="0"/>
        <v>0.875</v>
      </c>
      <c r="AE14" s="14" t="str">
        <f t="shared" si="3"/>
        <v>B+</v>
      </c>
    </row>
    <row r="15" spans="1:35" s="9" customFormat="1" x14ac:dyDescent="0.2">
      <c r="A15"/>
      <c r="B15"/>
      <c r="C15"/>
      <c r="D15" s="9">
        <v>4</v>
      </c>
      <c r="E15" s="9">
        <v>4</v>
      </c>
      <c r="W15" s="14"/>
      <c r="X15" s="14"/>
      <c r="Y15" s="14"/>
      <c r="Z15" s="19">
        <f t="shared" si="2"/>
        <v>8</v>
      </c>
      <c r="AA15" s="14"/>
      <c r="AB15" s="14"/>
      <c r="AC15" s="19"/>
      <c r="AD15" s="15">
        <f t="shared" si="0"/>
        <v>1</v>
      </c>
      <c r="AE15" s="14" t="str">
        <f t="shared" si="3"/>
        <v>A</v>
      </c>
    </row>
    <row r="16" spans="1:35" s="9" customFormat="1" x14ac:dyDescent="0.2">
      <c r="A16"/>
      <c r="B16"/>
      <c r="C16"/>
      <c r="D16" s="9">
        <v>4</v>
      </c>
      <c r="E16" s="9">
        <v>1</v>
      </c>
      <c r="W16" s="14"/>
      <c r="X16" s="14"/>
      <c r="Y16" s="14"/>
      <c r="Z16" s="19">
        <f t="shared" si="2"/>
        <v>5</v>
      </c>
      <c r="AA16" s="14"/>
      <c r="AB16" s="14"/>
      <c r="AC16" s="19"/>
      <c r="AD16" s="15">
        <f t="shared" si="0"/>
        <v>0.625</v>
      </c>
      <c r="AE16" s="14" t="str">
        <f t="shared" si="3"/>
        <v>D-</v>
      </c>
    </row>
    <row r="17" spans="1:31" s="9" customFormat="1" x14ac:dyDescent="0.2">
      <c r="A17"/>
      <c r="B17"/>
      <c r="C17"/>
      <c r="D17" s="9">
        <v>4</v>
      </c>
      <c r="E17" s="9">
        <v>4</v>
      </c>
      <c r="W17" s="14"/>
      <c r="X17" s="14"/>
      <c r="Y17" s="14"/>
      <c r="Z17" s="19">
        <f t="shared" si="2"/>
        <v>8</v>
      </c>
      <c r="AA17" s="14"/>
      <c r="AB17" s="14"/>
      <c r="AC17" s="19"/>
      <c r="AD17" s="15">
        <f t="shared" si="0"/>
        <v>1</v>
      </c>
      <c r="AE17" s="14" t="str">
        <f t="shared" si="3"/>
        <v>A</v>
      </c>
    </row>
    <row r="18" spans="1:31" s="9" customFormat="1" x14ac:dyDescent="0.2">
      <c r="A18"/>
      <c r="B18"/>
      <c r="C18"/>
      <c r="D18" s="9">
        <v>2</v>
      </c>
      <c r="E18" s="9">
        <v>2</v>
      </c>
      <c r="W18" s="14"/>
      <c r="X18" s="14"/>
      <c r="Y18" s="14"/>
      <c r="Z18" s="19">
        <f t="shared" si="2"/>
        <v>4</v>
      </c>
      <c r="AA18" s="14"/>
      <c r="AB18" s="14"/>
      <c r="AC18" s="19"/>
      <c r="AD18" s="15">
        <f t="shared" si="0"/>
        <v>0.5</v>
      </c>
      <c r="AE18" s="14" t="str">
        <f t="shared" si="3"/>
        <v>F</v>
      </c>
    </row>
    <row r="19" spans="1:31" s="9" customFormat="1" x14ac:dyDescent="0.2">
      <c r="A19"/>
      <c r="B19"/>
      <c r="C19"/>
      <c r="D19" s="9">
        <v>3</v>
      </c>
      <c r="E19" s="9">
        <v>3</v>
      </c>
      <c r="W19" s="14"/>
      <c r="X19" s="14"/>
      <c r="Y19" s="14"/>
      <c r="Z19" s="19">
        <f t="shared" si="2"/>
        <v>6</v>
      </c>
      <c r="AA19" s="14"/>
      <c r="AB19" s="14"/>
      <c r="AC19" s="19"/>
      <c r="AD19" s="15">
        <f t="shared" si="0"/>
        <v>0.75</v>
      </c>
      <c r="AE19" s="14" t="str">
        <f t="shared" si="3"/>
        <v>C</v>
      </c>
    </row>
    <row r="20" spans="1:31" s="9" customFormat="1" x14ac:dyDescent="0.2">
      <c r="A20"/>
      <c r="B20"/>
      <c r="C20"/>
      <c r="D20" s="9">
        <v>3</v>
      </c>
      <c r="E20" s="9">
        <v>4</v>
      </c>
      <c r="W20" s="14"/>
      <c r="X20" s="14"/>
      <c r="Y20" s="14"/>
      <c r="Z20" s="19">
        <f t="shared" si="2"/>
        <v>7</v>
      </c>
      <c r="AA20" s="14"/>
      <c r="AB20" s="14"/>
      <c r="AC20" s="19"/>
      <c r="AD20" s="15">
        <f t="shared" si="0"/>
        <v>0.875</v>
      </c>
      <c r="AE20" s="14" t="str">
        <f t="shared" ref="AE20:AE28" si="6">VLOOKUP(AD20, GradeTable, 2)</f>
        <v>B+</v>
      </c>
    </row>
    <row r="21" spans="1:31" s="9" customFormat="1" x14ac:dyDescent="0.2">
      <c r="A21"/>
      <c r="B21"/>
      <c r="C21"/>
      <c r="D21" s="9">
        <v>4</v>
      </c>
      <c r="E21" s="9">
        <v>4</v>
      </c>
      <c r="W21" s="14"/>
      <c r="X21" s="14"/>
      <c r="Y21" s="14"/>
      <c r="Z21" s="19">
        <f t="shared" si="2"/>
        <v>8</v>
      </c>
      <c r="AA21" s="14"/>
      <c r="AB21" s="14"/>
      <c r="AC21" s="19"/>
      <c r="AD21" s="15">
        <f t="shared" si="0"/>
        <v>1</v>
      </c>
      <c r="AE21" s="14" t="str">
        <f t="shared" si="6"/>
        <v>A</v>
      </c>
    </row>
    <row r="22" spans="1:31" s="9" customFormat="1" x14ac:dyDescent="0.2">
      <c r="A22"/>
      <c r="B22"/>
      <c r="C22"/>
      <c r="D22" s="9">
        <v>4</v>
      </c>
      <c r="E22" s="9">
        <v>4</v>
      </c>
      <c r="W22" s="14"/>
      <c r="X22" s="14"/>
      <c r="Y22" s="14"/>
      <c r="Z22" s="19">
        <f t="shared" si="2"/>
        <v>8</v>
      </c>
      <c r="AA22" s="14"/>
      <c r="AB22" s="14"/>
      <c r="AC22" s="19"/>
      <c r="AD22" s="15">
        <f t="shared" si="0"/>
        <v>1</v>
      </c>
      <c r="AE22" s="14" t="str">
        <f t="shared" si="6"/>
        <v>A</v>
      </c>
    </row>
    <row r="23" spans="1:31" s="9" customFormat="1" x14ac:dyDescent="0.2">
      <c r="A23"/>
      <c r="B23"/>
      <c r="C23"/>
      <c r="D23" s="9">
        <v>4</v>
      </c>
      <c r="E23" s="9">
        <v>4</v>
      </c>
      <c r="W23" s="14"/>
      <c r="X23" s="14"/>
      <c r="Y23" s="14"/>
      <c r="Z23" s="19">
        <f t="shared" si="2"/>
        <v>8</v>
      </c>
      <c r="AA23" s="14"/>
      <c r="AB23" s="14"/>
      <c r="AC23" s="19"/>
      <c r="AD23" s="15">
        <f t="shared" si="0"/>
        <v>1</v>
      </c>
      <c r="AE23" s="14" t="str">
        <f t="shared" si="6"/>
        <v>A</v>
      </c>
    </row>
    <row r="24" spans="1:31" s="9" customFormat="1" x14ac:dyDescent="0.2">
      <c r="A24"/>
      <c r="B24"/>
      <c r="C24"/>
      <c r="D24" s="9">
        <v>3</v>
      </c>
      <c r="E24" s="9">
        <v>2</v>
      </c>
      <c r="W24" s="14"/>
      <c r="X24" s="14"/>
      <c r="Y24" s="14"/>
      <c r="Z24" s="19">
        <f t="shared" si="2"/>
        <v>5</v>
      </c>
      <c r="AA24" s="14"/>
      <c r="AB24" s="14"/>
      <c r="AC24" s="19"/>
      <c r="AD24" s="15">
        <f t="shared" si="0"/>
        <v>0.625</v>
      </c>
      <c r="AE24" s="14" t="str">
        <f t="shared" si="6"/>
        <v>D-</v>
      </c>
    </row>
    <row r="25" spans="1:31" s="9" customFormat="1" x14ac:dyDescent="0.2">
      <c r="A25"/>
      <c r="B25"/>
      <c r="C25"/>
      <c r="D25" s="9">
        <v>3</v>
      </c>
      <c r="E25" s="9">
        <v>3</v>
      </c>
      <c r="W25" s="14"/>
      <c r="X25" s="14"/>
      <c r="Y25" s="14"/>
      <c r="Z25" s="19">
        <f t="shared" si="2"/>
        <v>6</v>
      </c>
      <c r="AA25" s="14"/>
      <c r="AB25" s="14"/>
      <c r="AC25" s="19"/>
      <c r="AD25" s="15">
        <f t="shared" si="0"/>
        <v>0.75</v>
      </c>
      <c r="AE25" s="14" t="str">
        <f t="shared" si="6"/>
        <v>C</v>
      </c>
    </row>
    <row r="26" spans="1:31" s="9" customFormat="1" x14ac:dyDescent="0.2">
      <c r="A26"/>
      <c r="B26"/>
      <c r="C26"/>
      <c r="D26" s="9">
        <v>3</v>
      </c>
      <c r="E26" s="9">
        <v>4</v>
      </c>
      <c r="W26" s="14"/>
      <c r="X26" s="14"/>
      <c r="Y26" s="14"/>
      <c r="Z26" s="19">
        <f t="shared" si="2"/>
        <v>7</v>
      </c>
      <c r="AA26" s="14"/>
      <c r="AB26" s="14"/>
      <c r="AC26" s="19"/>
      <c r="AD26" s="15">
        <f t="shared" si="0"/>
        <v>0.875</v>
      </c>
      <c r="AE26" s="14" t="str">
        <f t="shared" si="6"/>
        <v>B+</v>
      </c>
    </row>
    <row r="27" spans="1:31" s="9" customFormat="1" x14ac:dyDescent="0.2">
      <c r="A27"/>
      <c r="B27"/>
      <c r="C27"/>
      <c r="D27" s="9">
        <v>3</v>
      </c>
      <c r="E27" s="9">
        <v>4</v>
      </c>
      <c r="W27" s="14"/>
      <c r="X27" s="14"/>
      <c r="Y27" s="14"/>
      <c r="Z27" s="19">
        <f t="shared" si="2"/>
        <v>7</v>
      </c>
      <c r="AA27" s="14"/>
      <c r="AB27" s="14"/>
      <c r="AC27" s="19"/>
      <c r="AD27" s="15">
        <f t="shared" si="0"/>
        <v>0.875</v>
      </c>
      <c r="AE27" s="14" t="str">
        <f t="shared" si="6"/>
        <v>B+</v>
      </c>
    </row>
    <row r="28" spans="1:31" s="9" customFormat="1" x14ac:dyDescent="0.2">
      <c r="A28"/>
      <c r="B28"/>
      <c r="C28"/>
      <c r="D28" s="9">
        <v>2</v>
      </c>
      <c r="E28" s="9">
        <v>3</v>
      </c>
      <c r="W28" s="14"/>
      <c r="X28" s="14"/>
      <c r="Y28" s="14"/>
      <c r="Z28" s="19">
        <f t="shared" si="2"/>
        <v>5</v>
      </c>
      <c r="AA28" s="14"/>
      <c r="AB28" s="14"/>
      <c r="AC28" s="19"/>
      <c r="AD28" s="15">
        <f t="shared" si="0"/>
        <v>0.625</v>
      </c>
      <c r="AE28" s="14" t="str">
        <f t="shared" si="6"/>
        <v>D-</v>
      </c>
    </row>
    <row r="29" spans="1:31" s="9" customFormat="1" x14ac:dyDescent="0.2">
      <c r="Z29" s="26"/>
      <c r="AC29" s="26"/>
      <c r="AE29" s="14"/>
    </row>
    <row r="30" spans="1:31" s="9" customFormat="1" x14ac:dyDescent="0.2">
      <c r="A30" s="11" t="s">
        <v>25</v>
      </c>
      <c r="B30" s="14">
        <f>COUNTA(A:A Students)</f>
        <v>2</v>
      </c>
      <c r="C30" s="14"/>
      <c r="D30" s="14"/>
      <c r="E30" s="14"/>
      <c r="F30" s="14"/>
      <c r="W30" s="14"/>
      <c r="X30" s="14"/>
      <c r="Y30" s="14"/>
      <c r="Z30" s="19"/>
      <c r="AA30" s="25"/>
      <c r="AB30" s="14"/>
      <c r="AC30" s="19"/>
      <c r="AD30" s="15"/>
      <c r="AE30" s="14"/>
    </row>
    <row r="31" spans="1:31" s="9" customFormat="1" x14ac:dyDescent="0.2">
      <c r="A31" s="11" t="s">
        <v>2</v>
      </c>
      <c r="B31" s="1"/>
      <c r="C31" s="1"/>
      <c r="D31">
        <v>4</v>
      </c>
      <c r="E31">
        <v>4</v>
      </c>
      <c r="F31">
        <v>4</v>
      </c>
      <c r="G31">
        <v>4</v>
      </c>
      <c r="H31">
        <v>4</v>
      </c>
      <c r="I31" s="4">
        <v>6</v>
      </c>
      <c r="J31" s="4">
        <v>12</v>
      </c>
      <c r="K31" s="4">
        <v>4</v>
      </c>
      <c r="L31" s="4">
        <v>16</v>
      </c>
      <c r="M31" s="4">
        <v>10</v>
      </c>
      <c r="N31" s="4">
        <v>5</v>
      </c>
      <c r="O31" s="4">
        <v>5</v>
      </c>
      <c r="P31" s="4">
        <v>5</v>
      </c>
      <c r="Q31" s="4">
        <v>6</v>
      </c>
      <c r="R31" s="4">
        <v>8</v>
      </c>
      <c r="S31" s="4">
        <v>8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/>
      <c r="Z31" s="18">
        <f>SUM(D31:Y31)</f>
        <v>125</v>
      </c>
      <c r="AA31" s="12">
        <v>100</v>
      </c>
      <c r="AB31" s="12">
        <v>100</v>
      </c>
      <c r="AC31" s="22">
        <v>100</v>
      </c>
      <c r="AD31"/>
      <c r="AE31" s="14"/>
    </row>
    <row r="32" spans="1:31" s="9" customFormat="1" x14ac:dyDescent="0.2">
      <c r="A32" s="11" t="s">
        <v>21</v>
      </c>
      <c r="B32" s="1"/>
      <c r="C32" s="1"/>
      <c r="D32">
        <f>IF(COUNT(D:D Students) &gt; 0, D31, 0)</f>
        <v>4</v>
      </c>
      <c r="E32">
        <f>IF(COUNT(E:E Students) &gt; 0, E31, 0)</f>
        <v>4</v>
      </c>
      <c r="F32">
        <f>IF(COUNT(F:F Students) &gt; 0, F31, 0)</f>
        <v>0</v>
      </c>
      <c r="G32">
        <f>IF(COUNT(G:G Students) &gt; 0, G31, 0)</f>
        <v>0</v>
      </c>
      <c r="H32">
        <f>IF(COUNT(H:H Students) &gt; 0, H31, 0)</f>
        <v>0</v>
      </c>
      <c r="I32">
        <f>IF(COUNT(I:I Students) &gt; 0, I31, 0)</f>
        <v>0</v>
      </c>
      <c r="J32">
        <f>IF(COUNT(J:J Students) &gt; 0, J31, 0)</f>
        <v>0</v>
      </c>
      <c r="K32">
        <f>IF(COUNT(K:K Students) &gt; 0, K31, 0)</f>
        <v>0</v>
      </c>
      <c r="L32">
        <f>IF(COUNT(L:L Students) &gt; 0, L31, 0)</f>
        <v>0</v>
      </c>
      <c r="M32">
        <f>IF(COUNT(M:M Students) &gt; 0, M31, 0)</f>
        <v>0</v>
      </c>
      <c r="N32">
        <f>IF(COUNT(N:N Students) &gt; 0, N31, 0)</f>
        <v>0</v>
      </c>
      <c r="O32">
        <f>IF(COUNT(O:O Students) &gt; 0, O31, 0)</f>
        <v>0</v>
      </c>
      <c r="P32">
        <f>IF(COUNT(P:P Students) &gt; 0, P31, 0)</f>
        <v>0</v>
      </c>
      <c r="Q32">
        <f>IF(COUNT(Q:Q Students) &gt; 0, Q31, 0)</f>
        <v>0</v>
      </c>
      <c r="R32">
        <f>IF(COUNT(R:R Students) &gt; 0, R31, 0)</f>
        <v>0</v>
      </c>
      <c r="S32">
        <f>IF(COUNT(S:S Students) &gt; 0, S31, 0)</f>
        <v>0</v>
      </c>
      <c r="T32">
        <f>IF(COUNT(T:T Students) &gt; 0, T31, 0)</f>
        <v>0</v>
      </c>
      <c r="U32">
        <f>IF(COUNT(U:U Students) &gt; 0, U31, 0)</f>
        <v>0</v>
      </c>
      <c r="V32" s="4">
        <f>IF(COUNT(V:V Students) &gt; 0, V31, 0)</f>
        <v>0</v>
      </c>
      <c r="W32" s="4">
        <f>IF(COUNT(W:W Students) &gt; 0, W31, 0)</f>
        <v>0</v>
      </c>
      <c r="X32" s="4">
        <f>IF(COUNT(X:X Students) &gt; 0, X31, 0)</f>
        <v>0</v>
      </c>
      <c r="Y32" s="4"/>
      <c r="Z32" s="18">
        <f>SUM(D32:Y32)</f>
        <v>8</v>
      </c>
      <c r="AA32" s="12">
        <f>IF(COUNT(AA:AA Students) &gt; 0, AA31, 0)</f>
        <v>0</v>
      </c>
      <c r="AB32" s="13">
        <f>IF(COUNT(AB:AB Students) &gt; 0, AB31, 0)</f>
        <v>0</v>
      </c>
      <c r="AC32" s="20">
        <f>IF(COUNT(AC:AC Students) &gt; 0, AC31, 0)</f>
        <v>0</v>
      </c>
      <c r="AD32" s="24">
        <f>SUM(Z32/Z$31*Z$33, AA32/AA$31*AA$33, AB32/AB$31*AB$33, AC32/AC$31*AC$33)</f>
        <v>3.2000000000000001E-2</v>
      </c>
    </row>
    <row r="33" spans="1:32" s="9" customFormat="1" x14ac:dyDescent="0.2">
      <c r="A33" s="11" t="s">
        <v>17</v>
      </c>
      <c r="B33" s="1"/>
      <c r="C33" s="1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17">
        <v>0.5</v>
      </c>
      <c r="AA33" s="10">
        <v>0.15</v>
      </c>
      <c r="AB33" s="10">
        <v>0.15</v>
      </c>
      <c r="AC33" s="17">
        <v>0.2</v>
      </c>
      <c r="AD33"/>
    </row>
    <row r="34" spans="1:32" x14ac:dyDescent="0.2">
      <c r="A34" s="11" t="s">
        <v>24</v>
      </c>
      <c r="B34" s="11"/>
      <c r="C34" s="11"/>
      <c r="D34" s="4"/>
      <c r="E34" s="4"/>
      <c r="F34" s="4"/>
      <c r="G34" s="4"/>
      <c r="H34" s="4"/>
      <c r="I34" s="4"/>
      <c r="J34" s="4"/>
      <c r="K34" s="4"/>
      <c r="M34" s="27"/>
      <c r="N34" s="4"/>
      <c r="O34" s="4"/>
      <c r="P34" s="4"/>
      <c r="Q34" s="4"/>
      <c r="R34" s="4"/>
      <c r="S34" s="4"/>
      <c r="T34" s="27"/>
      <c r="U34" s="27"/>
      <c r="V34" s="4"/>
      <c r="W34" s="4"/>
      <c r="X34" s="4"/>
      <c r="Y34" s="4"/>
      <c r="Z34" s="18">
        <f>MAX(Z:Z Students)</f>
        <v>8</v>
      </c>
      <c r="AA34" s="21">
        <f>MAX(AA:AA Students)</f>
        <v>0</v>
      </c>
      <c r="AB34" s="21">
        <f>MAX(AB:AB Students)</f>
        <v>0</v>
      </c>
      <c r="AC34" s="20">
        <f>MAX(AC:AC Students)</f>
        <v>0</v>
      </c>
      <c r="AD34" s="15">
        <f>MAX(AD:AD Students)</f>
        <v>1</v>
      </c>
      <c r="AE34" s="4" t="str">
        <f>VLOOKUP(AD34, GradeTable, 2)</f>
        <v>A</v>
      </c>
      <c r="AF34" s="5"/>
    </row>
    <row r="35" spans="1:32" x14ac:dyDescent="0.2">
      <c r="A35" s="11" t="s">
        <v>20</v>
      </c>
      <c r="B35" s="11"/>
      <c r="C35" s="11"/>
      <c r="D35" s="4"/>
      <c r="E35" s="4"/>
      <c r="F35" s="4"/>
      <c r="G35" s="4"/>
      <c r="H35" s="4"/>
      <c r="I35" s="4"/>
      <c r="J35" s="4"/>
      <c r="K35" s="4"/>
      <c r="M35" s="27"/>
      <c r="N35" s="4"/>
      <c r="O35" s="4"/>
      <c r="P35" s="4"/>
      <c r="Q35" s="4"/>
      <c r="R35" s="4"/>
      <c r="S35" s="4"/>
      <c r="T35" s="27"/>
      <c r="U35" s="27"/>
      <c r="V35" s="4"/>
      <c r="W35" s="4"/>
      <c r="X35" s="27"/>
      <c r="Y35" s="4"/>
      <c r="Z35" s="18">
        <f>MEDIAN(Z:Z Students)</f>
        <v>7</v>
      </c>
      <c r="AA35" s="21" t="e">
        <f>MEDIAN(AA:AA Students)</f>
        <v>#NUM!</v>
      </c>
      <c r="AB35" s="21" t="e">
        <f>MEDIAN(AB:AB Students)</f>
        <v>#NUM!</v>
      </c>
      <c r="AC35" s="20" t="e">
        <f>MEDIAN(AC:AC Students)</f>
        <v>#NUM!</v>
      </c>
      <c r="AD35" s="15">
        <f>MEDIAN(AD:AD Students)</f>
        <v>0.875</v>
      </c>
      <c r="AE35" s="4" t="str">
        <f>VLOOKUP(AD35, GradeTable, 2)</f>
        <v>B+</v>
      </c>
      <c r="AF35" s="5"/>
    </row>
    <row r="36" spans="1:32" x14ac:dyDescent="0.2">
      <c r="A36" s="11" t="s">
        <v>22</v>
      </c>
      <c r="B36" s="11"/>
      <c r="C36" s="11"/>
      <c r="D36" s="4"/>
      <c r="E36" s="4"/>
      <c r="F36" s="4"/>
      <c r="G36" s="4"/>
      <c r="H36" s="4"/>
      <c r="I36" s="4"/>
      <c r="J36" s="4"/>
      <c r="K36" s="4"/>
      <c r="M36" s="27"/>
      <c r="N36" s="4"/>
      <c r="O36" s="4"/>
      <c r="P36" s="4"/>
      <c r="Q36" s="4"/>
      <c r="R36" s="4"/>
      <c r="S36" s="4"/>
      <c r="T36" s="4"/>
      <c r="U36" s="4"/>
      <c r="V36" s="4"/>
      <c r="W36" s="4"/>
      <c r="X36" s="27"/>
      <c r="Y36" s="4"/>
      <c r="Z36" s="18">
        <f>AVERAGE(Z:Z Students)</f>
        <v>6.44</v>
      </c>
      <c r="AA36" s="21" t="e">
        <f>AVERAGE(AA:AA Students)</f>
        <v>#DIV/0!</v>
      </c>
      <c r="AB36" s="21" t="e">
        <f>AVERAGE(AB:AB Students)</f>
        <v>#DIV/0!</v>
      </c>
      <c r="AC36" s="20" t="e">
        <f>AVERAGE(AC:AC Students)</f>
        <v>#DIV/0!</v>
      </c>
      <c r="AD36" s="15">
        <f>AVERAGE(AD:AD Students)</f>
        <v>0.80500000000000005</v>
      </c>
      <c r="AE36" s="4" t="str">
        <f>VLOOKUP(AD36, GradeTable, 2)</f>
        <v>B-</v>
      </c>
      <c r="AF36" s="5"/>
    </row>
    <row r="37" spans="1:32" x14ac:dyDescent="0.2">
      <c r="A37" s="11" t="s">
        <v>23</v>
      </c>
      <c r="D37" s="4"/>
      <c r="E37" s="4"/>
      <c r="F37" s="4"/>
      <c r="G37" s="4"/>
      <c r="H37" s="4"/>
      <c r="I37" s="4"/>
      <c r="J37" s="4"/>
      <c r="K37" s="4"/>
      <c r="M37" s="2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18">
        <f>MIN(Z:Z Students)</f>
        <v>1</v>
      </c>
      <c r="AA37" s="21">
        <f>MIN(AA:AA Students)</f>
        <v>0</v>
      </c>
      <c r="AB37" s="21">
        <f>MIN(AB:AB Students)</f>
        <v>0</v>
      </c>
      <c r="AC37" s="20">
        <f>MIN(AC:AC Students)</f>
        <v>0</v>
      </c>
      <c r="AD37" s="15">
        <f>MIN(AD:AD Students)</f>
        <v>0.125</v>
      </c>
      <c r="AE37" s="4" t="str">
        <f>VLOOKUP(AD37, GradeTable, 2)</f>
        <v>F</v>
      </c>
      <c r="AF37" s="5"/>
    </row>
    <row r="38" spans="1:32" x14ac:dyDescent="0.2">
      <c r="V38" s="4"/>
      <c r="W38" s="4"/>
      <c r="X38" s="29"/>
    </row>
    <row r="39" spans="1:32" x14ac:dyDescent="0.2">
      <c r="V39" s="4"/>
      <c r="W39" s="4"/>
      <c r="X39" s="4"/>
      <c r="Y39" s="33" t="s">
        <v>4</v>
      </c>
      <c r="Z39" s="33"/>
      <c r="AA39" s="29" t="s">
        <v>29</v>
      </c>
      <c r="AB39" s="29" t="s">
        <v>30</v>
      </c>
      <c r="AC39" s="29" t="s">
        <v>31</v>
      </c>
      <c r="AD39" s="6"/>
      <c r="AE39" s="6"/>
      <c r="AF39" t="s">
        <v>27</v>
      </c>
    </row>
    <row r="40" spans="1:32" x14ac:dyDescent="0.2">
      <c r="V40" s="4"/>
      <c r="W40" s="4"/>
      <c r="X40" s="4"/>
      <c r="Y40">
        <v>5</v>
      </c>
      <c r="Z40" s="9">
        <v>10</v>
      </c>
      <c r="AA40" s="9">
        <f t="array" ref="AA40:AA49">FREQUENCY(AA4:AA28, $Z40:$Z49)</f>
        <v>0</v>
      </c>
      <c r="AB40" s="9">
        <f t="array" ref="AB40:AB49">FREQUENCY(AB4:AB28, $Z40:$Z49)</f>
        <v>0</v>
      </c>
      <c r="AC40" s="9">
        <f t="array" ref="AC40:AC49">FREQUENCY(AC4:AC28, $Z40:$Z49)</f>
        <v>0</v>
      </c>
      <c r="AD40" s="7">
        <v>0</v>
      </c>
      <c r="AE40" t="s">
        <v>5</v>
      </c>
      <c r="AF40">
        <f>COUNTIF(AE:AE Students, AE40)</f>
        <v>2</v>
      </c>
    </row>
    <row r="41" spans="1:32" x14ac:dyDescent="0.2">
      <c r="V41" s="4"/>
      <c r="W41" s="4"/>
      <c r="X41" s="4"/>
      <c r="Y41">
        <f>Y40+10</f>
        <v>15</v>
      </c>
      <c r="Z41" s="9">
        <f>Z40+10</f>
        <v>20</v>
      </c>
      <c r="AA41" s="9">
        <v>0</v>
      </c>
      <c r="AB41" s="9">
        <v>0</v>
      </c>
      <c r="AC41" s="9">
        <v>0</v>
      </c>
      <c r="AD41" s="7">
        <v>0.6</v>
      </c>
      <c r="AE41" t="s">
        <v>6</v>
      </c>
      <c r="AF41">
        <f>COUNTIF(AE:AE Students, AE41)</f>
        <v>3</v>
      </c>
    </row>
    <row r="42" spans="1:32" x14ac:dyDescent="0.2">
      <c r="V42" s="4"/>
      <c r="W42" s="4"/>
      <c r="X42" s="4"/>
      <c r="Y42">
        <f t="shared" ref="Y42:Y49" si="7">Y41+10</f>
        <v>25</v>
      </c>
      <c r="Z42" s="9">
        <f t="shared" ref="Z42:Z49" si="8">Z41+10</f>
        <v>30</v>
      </c>
      <c r="AA42" s="9">
        <v>0</v>
      </c>
      <c r="AB42" s="9">
        <v>0</v>
      </c>
      <c r="AC42" s="9">
        <v>0</v>
      </c>
      <c r="AD42" s="7">
        <v>0.63</v>
      </c>
      <c r="AE42" t="s">
        <v>7</v>
      </c>
      <c r="AF42">
        <f>COUNTIF(AE:AE Students, AE42)</f>
        <v>0</v>
      </c>
    </row>
    <row r="43" spans="1:32" x14ac:dyDescent="0.2">
      <c r="V43" s="4"/>
      <c r="W43" s="4"/>
      <c r="X43" s="4"/>
      <c r="Y43">
        <f t="shared" si="7"/>
        <v>35</v>
      </c>
      <c r="Z43" s="9">
        <f t="shared" si="8"/>
        <v>40</v>
      </c>
      <c r="AA43" s="9">
        <v>0</v>
      </c>
      <c r="AB43" s="9">
        <v>0</v>
      </c>
      <c r="AC43" s="9">
        <v>0</v>
      </c>
      <c r="AD43" s="7">
        <v>0.67</v>
      </c>
      <c r="AE43" t="s">
        <v>8</v>
      </c>
      <c r="AF43">
        <f>COUNTIF(AE:AE Students, AE43)</f>
        <v>0</v>
      </c>
    </row>
    <row r="44" spans="1:32" x14ac:dyDescent="0.2">
      <c r="W44" s="4"/>
      <c r="X44" s="27"/>
      <c r="Y44">
        <f t="shared" si="7"/>
        <v>45</v>
      </c>
      <c r="Z44" s="9">
        <f t="shared" si="8"/>
        <v>50</v>
      </c>
      <c r="AA44" s="9">
        <v>0</v>
      </c>
      <c r="AB44" s="9">
        <v>0</v>
      </c>
      <c r="AC44" s="9">
        <v>0</v>
      </c>
      <c r="AD44" s="7">
        <v>0.7</v>
      </c>
      <c r="AE44" t="s">
        <v>9</v>
      </c>
      <c r="AF44">
        <f>COUNTIF(AE:AE Students, AE44)</f>
        <v>0</v>
      </c>
    </row>
    <row r="45" spans="1:32" x14ac:dyDescent="0.2">
      <c r="Y45">
        <f t="shared" si="7"/>
        <v>55</v>
      </c>
      <c r="Z45" s="9">
        <f t="shared" si="8"/>
        <v>60</v>
      </c>
      <c r="AA45" s="9">
        <v>0</v>
      </c>
      <c r="AB45" s="9">
        <v>0</v>
      </c>
      <c r="AC45" s="9">
        <v>0</v>
      </c>
      <c r="AD45" s="8">
        <v>0.73</v>
      </c>
      <c r="AE45" s="9" t="s">
        <v>10</v>
      </c>
      <c r="AF45">
        <f>COUNTIF(AE:AE Students, AE45)</f>
        <v>6</v>
      </c>
    </row>
    <row r="46" spans="1:32" x14ac:dyDescent="0.2">
      <c r="Y46">
        <f t="shared" si="7"/>
        <v>65</v>
      </c>
      <c r="Z46" s="9">
        <f t="shared" si="8"/>
        <v>70</v>
      </c>
      <c r="AA46" s="9">
        <v>0</v>
      </c>
      <c r="AB46" s="9">
        <v>0</v>
      </c>
      <c r="AC46" s="9">
        <v>0</v>
      </c>
      <c r="AD46" s="7">
        <v>0.77</v>
      </c>
      <c r="AE46" t="s">
        <v>11</v>
      </c>
      <c r="AF46">
        <f>COUNTIF(AE:AE Students, AE46)</f>
        <v>0</v>
      </c>
    </row>
    <row r="47" spans="1:32" x14ac:dyDescent="0.2">
      <c r="Y47">
        <f t="shared" si="7"/>
        <v>75</v>
      </c>
      <c r="Z47" s="9">
        <f t="shared" si="8"/>
        <v>80</v>
      </c>
      <c r="AA47" s="9">
        <v>0</v>
      </c>
      <c r="AB47" s="9">
        <v>0</v>
      </c>
      <c r="AC47" s="9">
        <v>0</v>
      </c>
      <c r="AD47" s="7">
        <v>0.8</v>
      </c>
      <c r="AE47" t="s">
        <v>12</v>
      </c>
      <c r="AF47">
        <f>COUNTIF(AE:AE Students, AE47)</f>
        <v>0</v>
      </c>
    </row>
    <row r="48" spans="1:32" x14ac:dyDescent="0.2">
      <c r="Y48">
        <f t="shared" si="7"/>
        <v>85</v>
      </c>
      <c r="Z48" s="9">
        <f t="shared" si="8"/>
        <v>90</v>
      </c>
      <c r="AA48" s="9">
        <v>0</v>
      </c>
      <c r="AB48" s="9">
        <v>0</v>
      </c>
      <c r="AC48" s="9">
        <v>0</v>
      </c>
      <c r="AD48" s="8">
        <v>0.83</v>
      </c>
      <c r="AE48" s="9" t="s">
        <v>13</v>
      </c>
      <c r="AF48">
        <f>COUNTIF(AE:AE Students, AE48)</f>
        <v>0</v>
      </c>
    </row>
    <row r="49" spans="25:32" x14ac:dyDescent="0.2">
      <c r="Y49">
        <f t="shared" si="7"/>
        <v>95</v>
      </c>
      <c r="Z49" s="9">
        <f t="shared" si="8"/>
        <v>100</v>
      </c>
      <c r="AA49" s="9">
        <v>0</v>
      </c>
      <c r="AB49" s="9">
        <v>0</v>
      </c>
      <c r="AC49" s="9">
        <v>0</v>
      </c>
      <c r="AD49" s="7">
        <v>0.87</v>
      </c>
      <c r="AE49" t="s">
        <v>14</v>
      </c>
      <c r="AF49">
        <f>COUNTIF(AE:AE Students, AE49)</f>
        <v>7</v>
      </c>
    </row>
    <row r="50" spans="25:32" x14ac:dyDescent="0.2">
      <c r="AA50">
        <f t="shared" ref="AA50:AC50" si="9">SUM(AA40:AA49)</f>
        <v>0</v>
      </c>
      <c r="AB50">
        <f t="shared" si="9"/>
        <v>0</v>
      </c>
      <c r="AC50">
        <f t="shared" si="9"/>
        <v>0</v>
      </c>
      <c r="AD50" s="7">
        <v>0.9</v>
      </c>
      <c r="AE50" t="s">
        <v>15</v>
      </c>
      <c r="AF50">
        <f>COUNTIF(AE:AE Students, AE50)</f>
        <v>0</v>
      </c>
    </row>
    <row r="51" spans="25:32" x14ac:dyDescent="0.2">
      <c r="AD51" s="8">
        <v>0.93</v>
      </c>
      <c r="AE51" s="9" t="s">
        <v>16</v>
      </c>
      <c r="AF51">
        <f>COUNTIF(AE:AE Students, AE51)</f>
        <v>7</v>
      </c>
    </row>
    <row r="52" spans="25:32" x14ac:dyDescent="0.2">
      <c r="AF52">
        <f>SUM(AF40:AF51)</f>
        <v>25</v>
      </c>
    </row>
  </sheetData>
  <mergeCells count="3">
    <mergeCell ref="D2:Z2"/>
    <mergeCell ref="AA2:AC2"/>
    <mergeCell ref="Y39:Z39"/>
  </mergeCells>
  <phoneticPr fontId="0" type="noConversion"/>
  <conditionalFormatting sqref="A4:AE28">
    <cfRule type="expression" dxfId="0" priority="6" stopIfTrue="1">
      <formula>MOD(ROW(), 3) = 1</formula>
    </cfRule>
  </conditionalFormatting>
  <hyperlinks>
    <hyperlink ref="C5" r:id="rId1" xr:uid="{00000000-0004-0000-0000-000000000000}"/>
    <hyperlink ref="C4" r:id="rId2" xr:uid="{00000000-0004-0000-0000-000001000000}"/>
  </hyperlinks>
  <printOptions gridLines="1"/>
  <pageMargins left="0.75" right="0.75" top="0.75" bottom="0.75" header="0.5" footer="0.5"/>
  <pageSetup orientation="portrait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Students</vt:lpstr>
      <vt:lpstr>Test Distribution</vt:lpstr>
      <vt:lpstr>Score by Student</vt:lpstr>
      <vt:lpstr>Grade Distribution</vt:lpstr>
      <vt:lpstr>Current</vt:lpstr>
      <vt:lpstr>Email</vt:lpstr>
      <vt:lpstr>FamilyName</vt:lpstr>
      <vt:lpstr>Grade</vt:lpstr>
      <vt:lpstr>GradeTable</vt:lpstr>
      <vt:lpstr>Key</vt:lpstr>
      <vt:lpstr>List</vt:lpstr>
      <vt:lpstr>PreferredName</vt:lpstr>
      <vt:lpstr>Students!Print_Area</vt:lpstr>
      <vt:lpstr>Students!Print_Titles</vt:lpstr>
      <vt:lpstr>Score</vt:lpstr>
      <vt:lpstr>Stats</vt:lpstr>
      <vt:lpstr>Students</vt:lpstr>
      <vt:lpstr>Weights</vt:lpstr>
    </vt:vector>
  </TitlesOfParts>
  <Company>BYU-Idaho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Barzee, Rex</dc:creator>
  <cp:lastModifiedBy>Barzee, Rex</cp:lastModifiedBy>
  <cp:lastPrinted>2010-06-11T14:52:42Z</cp:lastPrinted>
  <dcterms:created xsi:type="dcterms:W3CDTF">2002-09-04T23:04:33Z</dcterms:created>
  <dcterms:modified xsi:type="dcterms:W3CDTF">2022-05-05T13:58:06Z</dcterms:modified>
</cp:coreProperties>
</file>