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hireni Feeder Data\"/>
    </mc:Choice>
  </mc:AlternateContent>
  <xr:revisionPtr revIDLastSave="0" documentId="13_ncr:1_{E00296DF-FE1A-447E-B8F2-CEDC0D77BC3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eder data" sheetId="1" r:id="rId1"/>
    <sheet name="LIne load data" sheetId="3" r:id="rId2"/>
    <sheet name="Location" sheetId="2" r:id="rId3"/>
    <sheet name="33 test Bus Line Data " sheetId="6" r:id="rId4"/>
    <sheet name="33 test Bus Loaad Data" sheetId="4" r:id="rId5"/>
    <sheet name="Voltage Power Loss33 Bus  " sheetId="8" r:id="rId6"/>
    <sheet name="Voltage Power Loss Khaireni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14" i="3"/>
  <c r="E20" i="3"/>
  <c r="G20" i="3" s="1"/>
  <c r="G22" i="3"/>
  <c r="H23" i="3"/>
  <c r="E28" i="3"/>
  <c r="G30" i="3"/>
  <c r="H31" i="3"/>
  <c r="H19" i="3"/>
  <c r="G24" i="3"/>
  <c r="G28" i="3"/>
  <c r="D31" i="7"/>
  <c r="E31" i="7"/>
  <c r="R6" i="3"/>
  <c r="J6" i="3" s="1"/>
  <c r="R8" i="3"/>
  <c r="J8" i="3" s="1"/>
  <c r="R9" i="3"/>
  <c r="I9" i="3" s="1"/>
  <c r="R10" i="3"/>
  <c r="J10" i="3" s="1"/>
  <c r="R11" i="3"/>
  <c r="J11" i="3" s="1"/>
  <c r="R12" i="3"/>
  <c r="J12" i="3" s="1"/>
  <c r="R13" i="3"/>
  <c r="J13" i="3" s="1"/>
  <c r="R14" i="3"/>
  <c r="J14" i="3" s="1"/>
  <c r="R15" i="3"/>
  <c r="I15" i="3" s="1"/>
  <c r="R16" i="3"/>
  <c r="I16" i="3" s="1"/>
  <c r="R17" i="3"/>
  <c r="J17" i="3" s="1"/>
  <c r="R18" i="3"/>
  <c r="J18" i="3" s="1"/>
  <c r="R19" i="3"/>
  <c r="I19" i="3" s="1"/>
  <c r="R20" i="3"/>
  <c r="J20" i="3" s="1"/>
  <c r="R21" i="3"/>
  <c r="J21" i="3" s="1"/>
  <c r="R22" i="3"/>
  <c r="J22" i="3" s="1"/>
  <c r="R23" i="3"/>
  <c r="I23" i="3" s="1"/>
  <c r="R24" i="3"/>
  <c r="J24" i="3" s="1"/>
  <c r="R25" i="3"/>
  <c r="J25" i="3" s="1"/>
  <c r="R26" i="3"/>
  <c r="I26" i="3" s="1"/>
  <c r="R27" i="3"/>
  <c r="I27" i="3" s="1"/>
  <c r="R28" i="3"/>
  <c r="J28" i="3" s="1"/>
  <c r="R29" i="3"/>
  <c r="J29" i="3" s="1"/>
  <c r="R30" i="3"/>
  <c r="J30" i="3" s="1"/>
  <c r="R31" i="3"/>
  <c r="J31" i="3" s="1"/>
  <c r="R32" i="3"/>
  <c r="J32" i="3" s="1"/>
  <c r="R33" i="3"/>
  <c r="J33" i="3" s="1"/>
  <c r="R34" i="3"/>
  <c r="J34" i="3" s="1"/>
  <c r="R7" i="3"/>
  <c r="J7" i="3" s="1"/>
  <c r="S3" i="3"/>
  <c r="F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4" i="1"/>
  <c r="T35" i="3"/>
  <c r="L35" i="3"/>
  <c r="G34" i="3"/>
  <c r="H33" i="3"/>
  <c r="G32" i="3"/>
  <c r="G26" i="3"/>
  <c r="H25" i="3"/>
  <c r="G18" i="3"/>
  <c r="G17" i="3"/>
  <c r="G16" i="3"/>
  <c r="H15" i="3"/>
  <c r="G9" i="3"/>
  <c r="G8" i="3"/>
  <c r="H7" i="3"/>
  <c r="H12" i="3" l="1"/>
  <c r="H11" i="3"/>
  <c r="H27" i="3"/>
  <c r="H21" i="3"/>
  <c r="H13" i="3"/>
  <c r="H29" i="3"/>
  <c r="I24" i="3"/>
  <c r="I8" i="3"/>
  <c r="I6" i="3"/>
  <c r="J23" i="3"/>
  <c r="I22" i="3"/>
  <c r="H18" i="3"/>
  <c r="J16" i="3"/>
  <c r="H28" i="3"/>
  <c r="G12" i="3"/>
  <c r="G23" i="3"/>
  <c r="G27" i="3"/>
  <c r="G11" i="3"/>
  <c r="J26" i="3"/>
  <c r="I10" i="3"/>
  <c r="G21" i="3"/>
  <c r="J15" i="3"/>
  <c r="H10" i="3"/>
  <c r="I32" i="3"/>
  <c r="H26" i="3"/>
  <c r="H20" i="3"/>
  <c r="G15" i="3"/>
  <c r="I30" i="3"/>
  <c r="G25" i="3"/>
  <c r="I14" i="3"/>
  <c r="G29" i="3"/>
  <c r="G19" i="3"/>
  <c r="G13" i="3"/>
  <c r="G7" i="3"/>
  <c r="I18" i="3"/>
  <c r="H8" i="3"/>
  <c r="I28" i="3"/>
  <c r="I20" i="3"/>
  <c r="I12" i="3"/>
  <c r="H30" i="3"/>
  <c r="H24" i="3"/>
  <c r="H22" i="3"/>
  <c r="H16" i="3"/>
  <c r="H14" i="3"/>
  <c r="J27" i="3"/>
  <c r="J19" i="3"/>
  <c r="J9" i="3"/>
  <c r="I29" i="3"/>
  <c r="I25" i="3"/>
  <c r="I21" i="3"/>
  <c r="I17" i="3"/>
  <c r="I13" i="3"/>
  <c r="I11" i="3"/>
  <c r="I7" i="3"/>
  <c r="I33" i="3"/>
  <c r="H17" i="3"/>
  <c r="H9" i="3"/>
  <c r="I34" i="3"/>
  <c r="H32" i="3"/>
  <c r="H34" i="3"/>
  <c r="I31" i="3"/>
  <c r="R35" i="3"/>
  <c r="G31" i="3"/>
  <c r="G33" i="3"/>
  <c r="J35" i="3" l="1"/>
  <c r="I35" i="3"/>
</calcChain>
</file>

<file path=xl/sharedStrings.xml><?xml version="1.0" encoding="utf-8"?>
<sst xmlns="http://schemas.openxmlformats.org/spreadsheetml/2006/main" count="561" uniqueCount="419">
  <si>
    <r>
      <rPr>
        <sz val="12"/>
        <rFont val="Times New Roman"/>
        <family val="1"/>
      </rPr>
      <t>Nepal Electricity Authority</t>
    </r>
  </si>
  <si>
    <r>
      <rPr>
        <sz val="10"/>
        <rFont val="Times New Roman"/>
        <family val="1"/>
      </rPr>
      <t xml:space="preserve">Download Date:    2024-07-25 13:33:26 Consumer Name: Khairini Feeder Consumer Address: Lekhnath SS Consumer No: 000-00-000
</t>
    </r>
    <r>
      <rPr>
        <sz val="10"/>
        <rFont val="Times New Roman"/>
        <family val="1"/>
      </rPr>
      <t xml:space="preserve">MeterNo:    201803002301
</t>
    </r>
    <r>
      <rPr>
        <sz val="10"/>
        <rFont val="Times New Roman"/>
        <family val="1"/>
      </rPr>
      <t xml:space="preserve">Programmed PT ratio:    11000/110 Programmed CT ratio:    300/1
</t>
    </r>
    <r>
      <rPr>
        <sz val="12"/>
        <rFont val="Times New Roman"/>
        <family val="1"/>
      </rPr>
      <t>Load Profile (interval 15/30/60 mins): Max XXXXX nos</t>
    </r>
  </si>
  <si>
    <r>
      <rPr>
        <sz val="8"/>
        <rFont val="Times New Roman"/>
        <family val="1"/>
      </rPr>
      <t>No.</t>
    </r>
  </si>
  <si>
    <r>
      <rPr>
        <sz val="8"/>
        <rFont val="Times New Roman"/>
        <family val="1"/>
      </rPr>
      <t>Date And Time</t>
    </r>
  </si>
  <si>
    <r>
      <rPr>
        <sz val="8"/>
        <rFont val="Times New Roman"/>
        <family val="1"/>
      </rPr>
      <t>Power Factor 1</t>
    </r>
  </si>
  <si>
    <r>
      <rPr>
        <sz val="8"/>
        <rFont val="Times New Roman"/>
        <family val="1"/>
      </rPr>
      <t>Power Factor 2</t>
    </r>
  </si>
  <si>
    <r>
      <rPr>
        <sz val="8"/>
        <rFont val="Times New Roman"/>
        <family val="1"/>
      </rPr>
      <t>Power Factor 3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</si>
  <si>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09:00:00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</si>
  <si>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09:30:00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</si>
  <si>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10:00:00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</si>
  <si>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10:30:00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</si>
  <si>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11:00:00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</si>
  <si>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11:30:00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</si>
  <si>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12:00:00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</si>
  <si>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12:30:00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</si>
  <si>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13:00:00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</si>
  <si>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13:30:00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</si>
  <si>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14:00:00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</si>
  <si>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14:30:00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</si>
  <si>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15:00:00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</si>
  <si>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15:30:00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</si>
  <si>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16:00:00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</si>
  <si>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16:30:00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</si>
  <si>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17:00:00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</si>
  <si>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17:30:00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</si>
  <si>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18:00:00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</si>
  <si>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18:30:00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</si>
  <si>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19:00:00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</si>
  <si>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19:30:00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</si>
  <si>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20:00:00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</si>
  <si>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20:30:00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</si>
  <si>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21:00:00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</si>
  <si>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21:30:00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</si>
  <si>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22:00:00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</si>
  <si>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22:30:00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</si>
  <si>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23:00:00</t>
    </r>
  </si>
  <si>
    <r>
      <rPr>
        <sz val="8"/>
        <rFont val="Times New Roman"/>
        <family val="1"/>
      </rPr>
      <t xml:space="preserve">07-18-2024
</t>
    </r>
    <r>
      <rPr>
        <sz val="8"/>
        <rFont val="Times New Roman"/>
        <family val="1"/>
      </rPr>
      <t>23:30:00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</si>
  <si>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00:00:00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</si>
  <si>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00:30:00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</si>
  <si>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01:00:00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</si>
  <si>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01:30:00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</si>
  <si>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02:00:00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</si>
  <si>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02:30:00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</si>
  <si>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03:00:00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</si>
  <si>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03:30:00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</si>
  <si>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04:00:00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</si>
  <si>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04:30:00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</si>
  <si>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05:00:00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</si>
  <si>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05:30:00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</si>
  <si>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06:00:00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</si>
  <si>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06:30:00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</si>
  <si>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07:00:00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</si>
  <si>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07:30:00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</si>
  <si>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08:00:00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</si>
  <si>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08:30:00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</si>
  <si>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09:00:00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</si>
  <si>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09:30:00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</si>
  <si>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10:00:00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</si>
  <si>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10:30:00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</si>
  <si>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11:00:00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</si>
  <si>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11:30:00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</si>
  <si>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12:00:00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</si>
  <si>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12:30:00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</si>
  <si>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13:00:00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</si>
  <si>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13:30:00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</si>
  <si>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14:00:00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</si>
  <si>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14:30:00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</si>
  <si>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15:00:00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</si>
  <si>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15:30:00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</si>
  <si>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16:00:00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</si>
  <si>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16:30:00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</si>
  <si>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17:00:00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</si>
  <si>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17:30:00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</si>
  <si>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18:00:00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</si>
  <si>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18:30:00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</si>
  <si>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19:00:00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</si>
  <si>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19:30:00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</si>
  <si>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20:00:00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</si>
  <si>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20:30:00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</si>
  <si>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21:00:00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</si>
  <si>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21:30:00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</si>
  <si>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22:00:00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</si>
  <si>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22:30:00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</si>
  <si>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23:00:00</t>
    </r>
  </si>
  <si>
    <r>
      <rPr>
        <sz val="8"/>
        <rFont val="Times New Roman"/>
        <family val="1"/>
      </rPr>
      <t xml:space="preserve">07-19-2024
</t>
    </r>
    <r>
      <rPr>
        <sz val="8"/>
        <rFont val="Times New Roman"/>
        <family val="1"/>
      </rPr>
      <t>23:30:00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</si>
  <si>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00:00:00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</si>
  <si>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00:30:00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</si>
  <si>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01:00:00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</si>
  <si>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01:30:00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</si>
  <si>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02:00:00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</si>
  <si>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02:30:00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</si>
  <si>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03:00:00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</si>
  <si>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03:30:00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</si>
  <si>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04:00:00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</si>
  <si>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04:30:00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</si>
  <si>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05:00:00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</si>
  <si>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05:30:00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</si>
  <si>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06:00:00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</si>
  <si>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06:30:00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</si>
  <si>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07:00:00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</si>
  <si>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07:30:00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</si>
  <si>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08:00:00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</si>
  <si>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08:30:00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</si>
  <si>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09:00:00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</si>
  <si>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09:30:00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</si>
  <si>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10:00:00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</si>
  <si>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10:30:00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</si>
  <si>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11:00:00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</si>
  <si>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11:30:00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</si>
  <si>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12:00:00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</si>
  <si>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12:30:00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</si>
  <si>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13:00:00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</si>
  <si>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13:30:00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</si>
  <si>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14:00:00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</si>
  <si>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14:30:00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</si>
  <si>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15:00:00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</si>
  <si>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15:30:00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</si>
  <si>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16:00:00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</si>
  <si>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16:30:00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</si>
  <si>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17:00:00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</si>
  <si>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17:30:00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</si>
  <si>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18:00:00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</si>
  <si>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18:30:00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</si>
  <si>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19:00:00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</si>
  <si>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19:30:00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</si>
  <si>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20:30:00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</si>
  <si>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21:00:00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</si>
  <si>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21:30:00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</si>
  <si>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22:00:00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</si>
  <si>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22:30:00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</si>
  <si>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23:00:00</t>
    </r>
  </si>
  <si>
    <r>
      <rPr>
        <sz val="8"/>
        <rFont val="Times New Roman"/>
        <family val="1"/>
      </rPr>
      <t xml:space="preserve">07-20-2024
</t>
    </r>
    <r>
      <rPr>
        <sz val="8"/>
        <rFont val="Times New Roman"/>
        <family val="1"/>
      </rPr>
      <t>23:30:00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</si>
  <si>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00:00:00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</si>
  <si>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00:30:00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</si>
  <si>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01:00:00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</si>
  <si>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01:30:00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</si>
  <si>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02:00:00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</si>
  <si>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02:30:00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</si>
  <si>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03:00:00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</si>
  <si>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03:30:00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</si>
  <si>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04:00:00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</si>
  <si>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04:30:00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</si>
  <si>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05:00:00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</si>
  <si>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05:30:00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</si>
  <si>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06:00:00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</si>
  <si>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06:30:00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</si>
  <si>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07:00:00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</si>
  <si>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07:30:00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</si>
  <si>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08:00:00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</si>
  <si>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08:30:00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</si>
  <si>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09:00:00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</si>
  <si>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09:30:00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</si>
  <si>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10:00:00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</si>
  <si>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10:30:00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</si>
  <si>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11:00:00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</si>
  <si>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11:30:00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</si>
  <si>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12:00:00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</si>
  <si>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12:30:00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</si>
  <si>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13:00:00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</si>
  <si>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13:30:00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</si>
  <si>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14:00:00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</si>
  <si>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14:30:00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</si>
  <si>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15:00:00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</si>
  <si>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15:30:00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</si>
  <si>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16:00:00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</si>
  <si>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16:30:00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</si>
  <si>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17:00:00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</si>
  <si>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17:30:00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</si>
  <si>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18:00:00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</si>
  <si>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18:30:00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</si>
  <si>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19:00:00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</si>
  <si>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19:30:00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</si>
  <si>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20:00:00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</si>
  <si>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20:30:00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</si>
  <si>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21:00:00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</si>
  <si>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21:30:00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</si>
  <si>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22:00:00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</si>
  <si>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22:30:00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</si>
  <si>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23:00:00</t>
    </r>
  </si>
  <si>
    <r>
      <rPr>
        <sz val="8"/>
        <rFont val="Times New Roman"/>
        <family val="1"/>
      </rPr>
      <t xml:space="preserve">07-21-2024
</t>
    </r>
    <r>
      <rPr>
        <sz val="8"/>
        <rFont val="Times New Roman"/>
        <family val="1"/>
      </rPr>
      <t>23:30:00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</si>
  <si>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00:00:00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</si>
  <si>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00:30:00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</si>
  <si>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01:00:00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</si>
  <si>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01:30:00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</si>
  <si>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02:00:00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</si>
  <si>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02:30:00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</si>
  <si>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03:00:00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</si>
  <si>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03:30:00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</si>
  <si>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04:00:00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</si>
  <si>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04:30:00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</si>
  <si>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05:00:00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</si>
  <si>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05:30:00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</si>
  <si>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06:00:00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</si>
  <si>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06:30:00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</si>
  <si>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07:00:00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</si>
  <si>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07:30:00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</si>
  <si>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08:00:00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</si>
  <si>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08:30:00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</si>
  <si>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09:00:00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</si>
  <si>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09:30:00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</si>
  <si>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10:00:00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</si>
  <si>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10:30:00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</si>
  <si>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11:00:00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</si>
  <si>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11:30:00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</si>
  <si>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12:00:00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</si>
  <si>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12:30:00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</si>
  <si>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13:00:00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</si>
  <si>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13:30:00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</si>
  <si>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14:00:00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</si>
  <si>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14:30:00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</si>
  <si>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15:00:00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</si>
  <si>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15:30:00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</si>
  <si>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16:00:00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</si>
  <si>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16:30:00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</si>
  <si>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17:00:00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</si>
  <si>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17:30:00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</si>
  <si>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18:00:00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</si>
  <si>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18:30:00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</si>
  <si>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19:00:00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</si>
  <si>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19:30:00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</si>
  <si>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20:00:00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</si>
  <si>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20:30:00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</si>
  <si>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21:00:00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</si>
  <si>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21:30:00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</si>
  <si>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22:00:00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</si>
  <si>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22:30:00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</si>
  <si>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23:00:00</t>
    </r>
  </si>
  <si>
    <r>
      <rPr>
        <sz val="8"/>
        <rFont val="Times New Roman"/>
        <family val="1"/>
      </rPr>
      <t xml:space="preserve">07-22-2024
</t>
    </r>
    <r>
      <rPr>
        <sz val="8"/>
        <rFont val="Times New Roman"/>
        <family val="1"/>
      </rPr>
      <t>23:30:00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</si>
  <si>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00:00:00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</si>
  <si>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00:30:00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</si>
  <si>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01:00:00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</si>
  <si>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01:30:00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</si>
  <si>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02:00:00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</si>
  <si>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02:30:00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</si>
  <si>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03:00:00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</si>
  <si>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03:30:00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</si>
  <si>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04:00:00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</si>
  <si>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04:30:00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</si>
  <si>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05:00:00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</si>
  <si>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05:30:00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</si>
  <si>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06:00:00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</si>
  <si>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06:30:00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</si>
  <si>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07:00:00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</si>
  <si>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07:30:00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</si>
  <si>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08:00:00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</si>
  <si>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08:30:00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</si>
  <si>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09:00:00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</si>
  <si>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09:30:00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</si>
  <si>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10:00:00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</si>
  <si>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10:30:00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</si>
  <si>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11:00:00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</si>
  <si>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11:30:00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</si>
  <si>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12:00:00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</si>
  <si>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12:30:00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</si>
  <si>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13:00:00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</si>
  <si>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13:30:00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</si>
  <si>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14:00:00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</si>
  <si>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14:30:00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</si>
  <si>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15:00:00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</si>
  <si>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15:30:00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</si>
  <si>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16:00:00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</si>
  <si>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16:30:00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</si>
  <si>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17:00:00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</si>
  <si>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17:30:00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</si>
  <si>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18:00:00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</si>
  <si>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18:30:00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</si>
  <si>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19:00:00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</si>
  <si>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19:30:00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</si>
  <si>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20:00:00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</si>
  <si>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20:30:00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</si>
  <si>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21:00:00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</si>
  <si>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21:30:00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</si>
  <si>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22:00:00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</si>
  <si>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22:30:00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</si>
  <si>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23:00:00</t>
    </r>
  </si>
  <si>
    <r>
      <rPr>
        <sz val="8"/>
        <rFont val="Times New Roman"/>
        <family val="1"/>
      </rPr>
      <t xml:space="preserve">07-23-2024
</t>
    </r>
    <r>
      <rPr>
        <sz val="8"/>
        <rFont val="Times New Roman"/>
        <family val="1"/>
      </rPr>
      <t>23:30:00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</si>
  <si>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00:00:00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</si>
  <si>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00:30:00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</si>
  <si>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01:00:00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</si>
  <si>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01:30:00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</si>
  <si>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02:00:00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</si>
  <si>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02:30:00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</si>
  <si>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03:00:00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</si>
  <si>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03:30:00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</si>
  <si>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04:00:00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</si>
  <si>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04:30:00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</si>
  <si>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05:00:00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</si>
  <si>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06:00:00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</si>
  <si>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06:30:00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</si>
  <si>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07:00:00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</si>
  <si>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07:30:00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</si>
  <si>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08:00:00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</si>
  <si>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08:30:00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</si>
  <si>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09:00:00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</si>
  <si>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09:30:00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</si>
  <si>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10:00:00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</si>
  <si>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10:30:00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</si>
  <si>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11:00:00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</si>
  <si>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11:30:00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</si>
  <si>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12:00:00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</si>
  <si>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12:30:00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</si>
  <si>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13:00:00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</si>
  <si>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13:30:00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</si>
  <si>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14:00:00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</si>
  <si>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14:30:00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</si>
  <si>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15:00:00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</si>
  <si>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15:30:00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</si>
  <si>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16:00:00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</si>
  <si>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16:30:00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</si>
  <si>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17:00:00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</si>
  <si>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17:30:00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</si>
  <si>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18:00:00</t>
    </r>
  </si>
  <si>
    <r>
      <rPr>
        <sz val="8"/>
        <rFont val="Times New Roman"/>
        <family val="1"/>
      </rPr>
      <t xml:space="preserve">07-24-2024
</t>
    </r>
    <r>
      <rPr>
        <sz val="8"/>
        <rFont val="Times New Roman"/>
        <family val="1"/>
      </rPr>
      <t>18:30:00</t>
    </r>
  </si>
  <si>
    <t>Branch Number</t>
  </si>
  <si>
    <t>From Bus</t>
  </si>
  <si>
    <t>To Bus</t>
  </si>
  <si>
    <t>From</t>
  </si>
  <si>
    <t>To</t>
  </si>
  <si>
    <t>Substation</t>
  </si>
  <si>
    <t>Hotel Ravi mahal(Aarghau Chowk)</t>
  </si>
  <si>
    <t>Hotel Ravi Mahal</t>
  </si>
  <si>
    <t>DadaNaak</t>
  </si>
  <si>
    <t>NTC Office</t>
  </si>
  <si>
    <t>Sujal Foods</t>
  </si>
  <si>
    <t xml:space="preserve">Sujal Foods </t>
  </si>
  <si>
    <t>Bhatyako Chawki</t>
  </si>
  <si>
    <t>Grihyalaxmi</t>
  </si>
  <si>
    <t>Tallo Gagangauda</t>
  </si>
  <si>
    <t>Buddiman</t>
  </si>
  <si>
    <t>Lameyhaat</t>
  </si>
  <si>
    <t>Majuwa</t>
  </si>
  <si>
    <t>Kotre</t>
  </si>
  <si>
    <t>Kotre Pole Plant</t>
  </si>
  <si>
    <t>Yaso Santi</t>
  </si>
  <si>
    <t>GachhyaFaat</t>
  </si>
  <si>
    <t>Bhandari Rice Mill</t>
  </si>
  <si>
    <t>BhandariDhik</t>
  </si>
  <si>
    <t>Chhaplayang</t>
  </si>
  <si>
    <t>Thulo Pudi</t>
  </si>
  <si>
    <t>Ncell</t>
  </si>
  <si>
    <t>Aapukaseri</t>
  </si>
  <si>
    <t>Bio Gas</t>
  </si>
  <si>
    <t>Block Factory</t>
  </si>
  <si>
    <t>Eakleya Faat I</t>
  </si>
  <si>
    <t>Eakleya Faat II</t>
  </si>
  <si>
    <t>Tallo Pudi</t>
  </si>
  <si>
    <t>Uppalo Pudi I</t>
  </si>
  <si>
    <t>Uppalo Pudi II</t>
  </si>
  <si>
    <t>Lf</t>
  </si>
  <si>
    <t>PF</t>
  </si>
  <si>
    <t>With Load Factor(kVA)</t>
  </si>
  <si>
    <t>Transformer Capacity (kVA)</t>
  </si>
  <si>
    <t>Length (km)</t>
  </si>
  <si>
    <t>Type of Conductor(mm2)</t>
  </si>
  <si>
    <t>R</t>
  </si>
  <si>
    <t>X</t>
  </si>
  <si>
    <t>Dog</t>
  </si>
  <si>
    <t>Rabbit</t>
  </si>
  <si>
    <t>Weasel</t>
  </si>
  <si>
    <t>Average Power factor of a Day</t>
  </si>
  <si>
    <t>Average pf of a Feeder</t>
  </si>
  <si>
    <t>PL (KW)</t>
  </si>
  <si>
    <t>QL(KVAR)</t>
  </si>
  <si>
    <t>Bus ID</t>
  </si>
  <si>
    <t>R(ohm)</t>
  </si>
  <si>
    <t>X(ohm)</t>
  </si>
  <si>
    <t>Bus No</t>
  </si>
  <si>
    <t xml:space="preserve">From </t>
  </si>
  <si>
    <t>R (ohm)</t>
  </si>
  <si>
    <t>X (ohm)</t>
  </si>
  <si>
    <t>P (KW)</t>
  </si>
  <si>
    <t>Q (KVAR)</t>
  </si>
  <si>
    <t>Voltage (pu)</t>
  </si>
  <si>
    <t>Branch No</t>
  </si>
  <si>
    <t>1-2</t>
  </si>
  <si>
    <t>3-23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</si>
  <si>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</si>
  <si>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</si>
  <si>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</si>
  <si>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</si>
  <si>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</si>
  <si>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</si>
  <si>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</si>
  <si>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</si>
  <si>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</si>
  <si>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</si>
  <si>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</si>
  <si>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</si>
  <si>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2-15</t>
  </si>
  <si>
    <t>5-16</t>
  </si>
  <si>
    <t>16-17</t>
  </si>
  <si>
    <t>8-18</t>
  </si>
  <si>
    <t>18-19</t>
  </si>
  <si>
    <t>19-20</t>
  </si>
  <si>
    <t>20-21</t>
  </si>
  <si>
    <t>11-22</t>
  </si>
  <si>
    <t>22-23</t>
  </si>
  <si>
    <t>22-24</t>
  </si>
  <si>
    <t>24-25</t>
  </si>
  <si>
    <t>12-26</t>
  </si>
  <si>
    <t>26-27</t>
  </si>
  <si>
    <t>26-28</t>
  </si>
  <si>
    <t>28-29</t>
  </si>
  <si>
    <t>14-15</t>
  </si>
  <si>
    <t>15-16</t>
  </si>
  <si>
    <t>17-18</t>
  </si>
  <si>
    <t>2-19</t>
  </si>
  <si>
    <t>21-22</t>
  </si>
  <si>
    <t>23-24</t>
  </si>
  <si>
    <t>6-26</t>
  </si>
  <si>
    <t>27-28</t>
  </si>
  <si>
    <t>29-30</t>
  </si>
  <si>
    <t>30-31</t>
  </si>
  <si>
    <t>31-32</t>
  </si>
  <si>
    <t>32-33</t>
  </si>
  <si>
    <t>Transformer Location</t>
  </si>
  <si>
    <t>Active Power Loss(KW)</t>
  </si>
  <si>
    <t>Active Power Loss(KVAR)</t>
  </si>
  <si>
    <t>Reactive Power Loss(KVAR)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</si>
</sst>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"/>
    <numFmt numFmtId="166" formatCode="0.0000"/>
    <numFmt numFmtId="167" formatCode="0.000"/>
  </numFmts>
  <fonts count="1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left" vertical="top" shrinkToFit="1"/>
    </xf>
    <xf numFmtId="166" fontId="4" fillId="0" borderId="1" xfId="0" applyNumberFormat="1" applyFont="1" applyBorder="1" applyAlignment="1">
      <alignment horizontal="left" vertical="top" shrinkToFit="1"/>
    </xf>
    <xf numFmtId="167" fontId="4" fillId="0" borderId="1" xfId="0" applyNumberFormat="1" applyFont="1" applyBorder="1" applyAlignment="1">
      <alignment horizontal="left" vertical="top" shrinkToFit="1"/>
    </xf>
    <xf numFmtId="1" fontId="4" fillId="0" borderId="1" xfId="0" applyNumberFormat="1" applyFont="1" applyBorder="1" applyAlignment="1">
      <alignment horizontal="center" vertical="top" shrinkToFit="1"/>
    </xf>
    <xf numFmtId="2" fontId="4" fillId="0" borderId="1" xfId="0" applyNumberFormat="1" applyFont="1" applyBorder="1" applyAlignment="1">
      <alignment horizontal="left" vertical="top" shrinkToFit="1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4" xfId="0" applyFont="1" applyBorder="1" applyAlignment="1">
      <alignment horizontal="center" wrapText="1"/>
    </xf>
    <xf numFmtId="0" fontId="6" fillId="0" borderId="0" xfId="0" applyFont="1"/>
    <xf numFmtId="0" fontId="9" fillId="0" borderId="2" xfId="0" applyFont="1" applyBorder="1"/>
    <xf numFmtId="0" fontId="0" fillId="0" borderId="2" xfId="0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8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166" fontId="4" fillId="0" borderId="5" xfId="0" applyNumberFormat="1" applyFont="1" applyBorder="1" applyAlignment="1">
      <alignment horizontal="left" vertical="top" shrinkToFit="1"/>
    </xf>
    <xf numFmtId="167" fontId="4" fillId="0" borderId="5" xfId="0" applyNumberFormat="1" applyFont="1" applyBorder="1" applyAlignment="1">
      <alignment horizontal="left" vertical="top" shrinkToFit="1"/>
    </xf>
    <xf numFmtId="1" fontId="4" fillId="0" borderId="5" xfId="0" applyNumberFormat="1" applyFont="1" applyBorder="1" applyAlignment="1">
      <alignment horizontal="left" vertical="top" shrinkToFit="1"/>
    </xf>
    <xf numFmtId="2" fontId="4" fillId="0" borderId="5" xfId="0" applyNumberFormat="1" applyFont="1" applyBorder="1" applyAlignment="1">
      <alignment horizontal="left" vertical="top" shrinkToFit="1"/>
    </xf>
    <xf numFmtId="165" fontId="4" fillId="0" borderId="5" xfId="0" applyNumberFormat="1" applyFont="1" applyBorder="1" applyAlignment="1">
      <alignment horizontal="left" vertical="top" shrinkToFit="1"/>
    </xf>
    <xf numFmtId="0" fontId="0" fillId="0" borderId="2" xfId="0" applyBorder="1" applyAlignment="1">
      <alignment horizontal="left" vertical="top" wrapText="1"/>
    </xf>
    <xf numFmtId="167" fontId="0" fillId="0" borderId="2" xfId="0" applyNumberForma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12" fillId="0" borderId="2" xfId="0" applyFont="1" applyBorder="1"/>
    <xf numFmtId="2" fontId="12" fillId="0" borderId="2" xfId="0" applyNumberFormat="1" applyFont="1" applyBorder="1"/>
    <xf numFmtId="0" fontId="10" fillId="0" borderId="2" xfId="0" applyFont="1" applyBorder="1" applyAlignment="1">
      <alignment horizontal="left" vertical="top"/>
    </xf>
    <xf numFmtId="16" fontId="0" fillId="0" borderId="0" xfId="0" applyNumberFormat="1" applyAlignment="1">
      <alignment horizontal="left" vertical="top"/>
    </xf>
    <xf numFmtId="1" fontId="11" fillId="0" borderId="2" xfId="0" applyNumberFormat="1" applyFont="1" applyBorder="1" applyAlignment="1">
      <alignment horizontal="left" vertical="top"/>
    </xf>
    <xf numFmtId="49" fontId="11" fillId="0" borderId="2" xfId="0" applyNumberFormat="1" applyFont="1" applyBorder="1" applyAlignment="1">
      <alignment horizontal="left" vertical="top"/>
    </xf>
    <xf numFmtId="0" fontId="8" fillId="0" borderId="2" xfId="0" applyFont="1" applyBorder="1" applyAlignment="1">
      <alignment horizontal="center" vertical="top" wrapText="1"/>
    </xf>
    <xf numFmtId="0" fontId="13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left"/>
    </xf>
    <xf numFmtId="0" fontId="14" fillId="0" borderId="0" xfId="0" applyFont="1" applyAlignment="1">
      <alignment horizontal="left"/>
    </xf>
    <xf numFmtId="166" fontId="0" fillId="0" borderId="2" xfId="0" applyNumberFormat="1" applyBorder="1" applyAlignment="1">
      <alignment horizontal="left" vertical="top"/>
    </xf>
    <xf numFmtId="2" fontId="10" fillId="0" borderId="2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 indent="28"/>
    </xf>
    <xf numFmtId="0" fontId="0" fillId="0" borderId="0" xfId="0" applyAlignment="1">
      <alignment horizontal="left" vertical="top" wrapText="1" indent="1"/>
    </xf>
    <xf numFmtId="0" fontId="6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Border="1"/>
    <xf numFmtId="0" fontId="6" fillId="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0"/>
  <sheetViews>
    <sheetView topLeftCell="A213" workbookViewId="0">
      <selection activeCell="F306" sqref="F306"/>
    </sheetView>
  </sheetViews>
  <sheetFormatPr defaultRowHeight="13.2" x14ac:dyDescent="0.25"/>
  <cols>
    <col min="1" max="1" width="4.6640625" customWidth="1"/>
    <col min="2" max="2" width="15.109375" customWidth="1"/>
    <col min="3" max="5" width="10.44140625" customWidth="1"/>
    <col min="6" max="6" width="17.6640625" bestFit="1" customWidth="1"/>
  </cols>
  <sheetData>
    <row r="1" spans="1:6" ht="17.25" customHeight="1" x14ac:dyDescent="0.25">
      <c r="A1" s="56" t="s">
        <v>0</v>
      </c>
      <c r="B1" s="56"/>
      <c r="C1" s="56"/>
      <c r="D1" s="56"/>
      <c r="E1" s="56"/>
      <c r="F1" s="56"/>
    </row>
    <row r="2" spans="1:6" ht="133.80000000000001" customHeight="1" x14ac:dyDescent="0.25">
      <c r="A2" s="57" t="s">
        <v>1</v>
      </c>
      <c r="B2" s="57"/>
      <c r="C2" s="57"/>
      <c r="D2" s="57"/>
      <c r="E2" s="57"/>
      <c r="F2" s="57"/>
    </row>
    <row r="3" spans="1:6" ht="43.95" customHeight="1" x14ac:dyDescent="0.25">
      <c r="A3" s="1" t="s">
        <v>2</v>
      </c>
      <c r="B3" s="2" t="s">
        <v>3</v>
      </c>
      <c r="C3" s="2" t="s">
        <v>4</v>
      </c>
      <c r="D3" s="2" t="s">
        <v>5</v>
      </c>
      <c r="E3" s="24" t="s">
        <v>6</v>
      </c>
      <c r="F3" s="30" t="s">
        <v>359</v>
      </c>
    </row>
    <row r="4" spans="1:6" ht="22.5" customHeight="1" x14ac:dyDescent="0.25">
      <c r="A4" s="4">
        <v>1</v>
      </c>
      <c r="B4" s="3" t="s">
        <v>7</v>
      </c>
      <c r="C4" s="6">
        <v>0.94840000000000002</v>
      </c>
      <c r="D4" s="6">
        <v>0.96309999999999996</v>
      </c>
      <c r="E4" s="25">
        <v>0.96530000000000005</v>
      </c>
      <c r="F4" s="31">
        <f>(C4+D4+E4)/3</f>
        <v>0.95893333333333342</v>
      </c>
    </row>
    <row r="5" spans="1:6" ht="22.5" customHeight="1" x14ac:dyDescent="0.25">
      <c r="A5" s="4">
        <v>2</v>
      </c>
      <c r="B5" s="3" t="s">
        <v>8</v>
      </c>
      <c r="C5" s="6">
        <v>0.93210000000000004</v>
      </c>
      <c r="D5" s="6">
        <v>0.93420000000000003</v>
      </c>
      <c r="E5" s="25">
        <v>0.94010000000000005</v>
      </c>
      <c r="F5" s="31">
        <f t="shared" ref="F5:F68" si="0">(C5+D5+E5)/3</f>
        <v>0.93546666666666667</v>
      </c>
    </row>
    <row r="6" spans="1:6" ht="22.5" customHeight="1" x14ac:dyDescent="0.25">
      <c r="A6" s="4">
        <v>3</v>
      </c>
      <c r="B6" s="3" t="s">
        <v>9</v>
      </c>
      <c r="C6" s="6">
        <v>0.94020000000000004</v>
      </c>
      <c r="D6" s="6">
        <v>0.94259999999999999</v>
      </c>
      <c r="E6" s="25">
        <v>0.94189999999999996</v>
      </c>
      <c r="F6" s="31">
        <f t="shared" si="0"/>
        <v>0.94156666666666666</v>
      </c>
    </row>
    <row r="7" spans="1:6" ht="22.5" customHeight="1" x14ac:dyDescent="0.25">
      <c r="A7" s="4">
        <v>4</v>
      </c>
      <c r="B7" s="3" t="s">
        <v>10</v>
      </c>
      <c r="C7" s="6">
        <v>0.93440000000000001</v>
      </c>
      <c r="D7" s="6">
        <v>0.94089999999999996</v>
      </c>
      <c r="E7" s="25">
        <v>0.95369999999999999</v>
      </c>
      <c r="F7" s="31">
        <f t="shared" si="0"/>
        <v>0.94299999999999995</v>
      </c>
    </row>
    <row r="8" spans="1:6" ht="22.5" customHeight="1" x14ac:dyDescent="0.25">
      <c r="A8" s="4">
        <v>5</v>
      </c>
      <c r="B8" s="3" t="s">
        <v>11</v>
      </c>
      <c r="C8" s="6">
        <v>0.92659999999999998</v>
      </c>
      <c r="D8" s="6">
        <v>0.94369999999999998</v>
      </c>
      <c r="E8" s="25">
        <v>0.94289999999999996</v>
      </c>
      <c r="F8" s="31">
        <f t="shared" si="0"/>
        <v>0.9377333333333332</v>
      </c>
    </row>
    <row r="9" spans="1:6" ht="22.5" customHeight="1" x14ac:dyDescent="0.25">
      <c r="A9" s="4">
        <v>6</v>
      </c>
      <c r="B9" s="3" t="s">
        <v>12</v>
      </c>
      <c r="C9" s="6">
        <v>0.9395</v>
      </c>
      <c r="D9" s="6">
        <v>0.9446</v>
      </c>
      <c r="E9" s="25">
        <v>0.95509999999999995</v>
      </c>
      <c r="F9" s="31">
        <f t="shared" si="0"/>
        <v>0.94640000000000002</v>
      </c>
    </row>
    <row r="10" spans="1:6" ht="22.5" customHeight="1" x14ac:dyDescent="0.25">
      <c r="A10" s="4">
        <v>7</v>
      </c>
      <c r="B10" s="3" t="s">
        <v>13</v>
      </c>
      <c r="C10" s="7">
        <v>0.93600000000000005</v>
      </c>
      <c r="D10" s="6">
        <v>0.93930000000000002</v>
      </c>
      <c r="E10" s="25">
        <v>0.95330000000000004</v>
      </c>
      <c r="F10" s="31">
        <f t="shared" si="0"/>
        <v>0.94286666666666674</v>
      </c>
    </row>
    <row r="11" spans="1:6" ht="22.5" customHeight="1" x14ac:dyDescent="0.25">
      <c r="A11" s="4">
        <v>8</v>
      </c>
      <c r="B11" s="3" t="s">
        <v>14</v>
      </c>
      <c r="C11" s="6">
        <v>0.91069999999999995</v>
      </c>
      <c r="D11" s="6">
        <v>0.93320000000000003</v>
      </c>
      <c r="E11" s="25">
        <v>0.94220000000000004</v>
      </c>
      <c r="F11" s="31">
        <f t="shared" si="0"/>
        <v>0.92870000000000008</v>
      </c>
    </row>
    <row r="12" spans="1:6" ht="22.5" customHeight="1" x14ac:dyDescent="0.25">
      <c r="A12" s="4">
        <v>9</v>
      </c>
      <c r="B12" s="3" t="s">
        <v>15</v>
      </c>
      <c r="C12" s="6">
        <v>0.94369999999999998</v>
      </c>
      <c r="D12" s="6">
        <v>0.95020000000000004</v>
      </c>
      <c r="E12" s="25">
        <v>0.9506</v>
      </c>
      <c r="F12" s="31">
        <f t="shared" si="0"/>
        <v>0.94816666666666671</v>
      </c>
    </row>
    <row r="13" spans="1:6" ht="22.5" customHeight="1" x14ac:dyDescent="0.25">
      <c r="A13" s="8">
        <v>10</v>
      </c>
      <c r="B13" s="3" t="s">
        <v>16</v>
      </c>
      <c r="C13" s="6">
        <v>0.95620000000000005</v>
      </c>
      <c r="D13" s="6">
        <v>0.9647</v>
      </c>
      <c r="E13" s="25">
        <v>0.96850000000000003</v>
      </c>
      <c r="F13" s="31">
        <f t="shared" si="0"/>
        <v>0.9631333333333334</v>
      </c>
    </row>
    <row r="14" spans="1:6" ht="22.5" customHeight="1" x14ac:dyDescent="0.25">
      <c r="A14" s="8">
        <v>11</v>
      </c>
      <c r="B14" s="3" t="s">
        <v>17</v>
      </c>
      <c r="C14" s="7">
        <v>0.95299999999999996</v>
      </c>
      <c r="D14" s="6">
        <v>0.95860000000000001</v>
      </c>
      <c r="E14" s="25">
        <v>0.96650000000000003</v>
      </c>
      <c r="F14" s="31">
        <f t="shared" si="0"/>
        <v>0.95936666666666659</v>
      </c>
    </row>
    <row r="15" spans="1:6" ht="22.5" customHeight="1" x14ac:dyDescent="0.25">
      <c r="A15" s="8">
        <v>12</v>
      </c>
      <c r="B15" s="3" t="s">
        <v>18</v>
      </c>
      <c r="C15" s="6">
        <v>0.94089999999999996</v>
      </c>
      <c r="D15" s="6">
        <v>0.95660000000000001</v>
      </c>
      <c r="E15" s="25">
        <v>0.96050000000000002</v>
      </c>
      <c r="F15" s="31">
        <f t="shared" si="0"/>
        <v>0.95266666666666666</v>
      </c>
    </row>
    <row r="16" spans="1:6" ht="22.5" customHeight="1" x14ac:dyDescent="0.25">
      <c r="A16" s="8">
        <v>13</v>
      </c>
      <c r="B16" s="3" t="s">
        <v>19</v>
      </c>
      <c r="C16" s="6">
        <v>0.92730000000000001</v>
      </c>
      <c r="D16" s="6">
        <v>0.92879999999999996</v>
      </c>
      <c r="E16" s="25">
        <v>0.94410000000000005</v>
      </c>
      <c r="F16" s="31">
        <f t="shared" si="0"/>
        <v>0.93340000000000012</v>
      </c>
    </row>
    <row r="17" spans="1:6" ht="22.5" customHeight="1" x14ac:dyDescent="0.25">
      <c r="A17" s="8">
        <v>14</v>
      </c>
      <c r="B17" s="3" t="s">
        <v>20</v>
      </c>
      <c r="C17" s="6">
        <v>0.91269999999999996</v>
      </c>
      <c r="D17" s="6">
        <v>0.92430000000000001</v>
      </c>
      <c r="E17" s="25">
        <v>0.93189999999999995</v>
      </c>
      <c r="F17" s="31">
        <f t="shared" si="0"/>
        <v>0.9229666666666666</v>
      </c>
    </row>
    <row r="18" spans="1:6" ht="22.5" customHeight="1" x14ac:dyDescent="0.25">
      <c r="A18" s="8">
        <v>15</v>
      </c>
      <c r="B18" s="3" t="s">
        <v>21</v>
      </c>
      <c r="C18" s="6">
        <v>0.9446</v>
      </c>
      <c r="D18" s="6">
        <v>0.94810000000000005</v>
      </c>
      <c r="E18" s="26">
        <v>0.95899999999999996</v>
      </c>
      <c r="F18" s="31">
        <f t="shared" si="0"/>
        <v>0.95056666666666667</v>
      </c>
    </row>
    <row r="19" spans="1:6" ht="22.5" customHeight="1" x14ac:dyDescent="0.25">
      <c r="A19" s="8">
        <v>16</v>
      </c>
      <c r="B19" s="3" t="s">
        <v>22</v>
      </c>
      <c r="C19" s="6">
        <v>0.86880000000000002</v>
      </c>
      <c r="D19" s="6">
        <v>0.88129999999999997</v>
      </c>
      <c r="E19" s="25">
        <v>0.87050000000000005</v>
      </c>
      <c r="F19" s="31">
        <f t="shared" si="0"/>
        <v>0.87353333333333338</v>
      </c>
    </row>
    <row r="20" spans="1:6" ht="22.5" customHeight="1" x14ac:dyDescent="0.25">
      <c r="A20" s="8">
        <v>17</v>
      </c>
      <c r="B20" s="3" t="s">
        <v>23</v>
      </c>
      <c r="C20" s="6">
        <v>0.85009999999999997</v>
      </c>
      <c r="D20" s="6">
        <v>0.86950000000000005</v>
      </c>
      <c r="E20" s="25">
        <v>0.85829999999999995</v>
      </c>
      <c r="F20" s="31">
        <f t="shared" si="0"/>
        <v>0.85930000000000006</v>
      </c>
    </row>
    <row r="21" spans="1:6" ht="22.5" customHeight="1" x14ac:dyDescent="0.25">
      <c r="A21" s="8">
        <v>18</v>
      </c>
      <c r="B21" s="3" t="s">
        <v>24</v>
      </c>
      <c r="C21" s="6">
        <v>0.84550000000000003</v>
      </c>
      <c r="D21" s="6">
        <v>0.85429999999999995</v>
      </c>
      <c r="E21" s="25">
        <v>0.84560000000000002</v>
      </c>
      <c r="F21" s="31">
        <f t="shared" si="0"/>
        <v>0.84846666666666659</v>
      </c>
    </row>
    <row r="22" spans="1:6" ht="22.5" customHeight="1" x14ac:dyDescent="0.25">
      <c r="A22" s="8">
        <v>19</v>
      </c>
      <c r="B22" s="3" t="s">
        <v>25</v>
      </c>
      <c r="C22" s="6">
        <v>0.87029999999999996</v>
      </c>
      <c r="D22" s="6">
        <v>0.88739999999999997</v>
      </c>
      <c r="E22" s="25">
        <v>0.85809999999999997</v>
      </c>
      <c r="F22" s="31">
        <f t="shared" si="0"/>
        <v>0.87193333333333323</v>
      </c>
    </row>
    <row r="23" spans="1:6" ht="22.5" customHeight="1" x14ac:dyDescent="0.25">
      <c r="A23" s="8">
        <v>20</v>
      </c>
      <c r="B23" s="3" t="s">
        <v>26</v>
      </c>
      <c r="C23" s="6">
        <v>0.87170000000000003</v>
      </c>
      <c r="D23" s="6">
        <v>0.88390000000000002</v>
      </c>
      <c r="E23" s="25">
        <v>0.86109999999999998</v>
      </c>
      <c r="F23" s="31">
        <f t="shared" si="0"/>
        <v>0.8722333333333333</v>
      </c>
    </row>
    <row r="24" spans="1:6" ht="22.5" customHeight="1" x14ac:dyDescent="0.25">
      <c r="A24" s="8">
        <v>21</v>
      </c>
      <c r="B24" s="3" t="s">
        <v>27</v>
      </c>
      <c r="C24" s="6">
        <v>0.90559999999999996</v>
      </c>
      <c r="D24" s="6">
        <v>0.91669999999999996</v>
      </c>
      <c r="E24" s="25">
        <v>0.90269999999999995</v>
      </c>
      <c r="F24" s="31">
        <f t="shared" si="0"/>
        <v>0.90833333333333321</v>
      </c>
    </row>
    <row r="25" spans="1:6" ht="22.5" customHeight="1" x14ac:dyDescent="0.25">
      <c r="A25" s="8">
        <v>22</v>
      </c>
      <c r="B25" s="3" t="s">
        <v>28</v>
      </c>
      <c r="C25" s="6">
        <v>0.94069999999999998</v>
      </c>
      <c r="D25" s="6">
        <v>0.94440000000000002</v>
      </c>
      <c r="E25" s="25">
        <v>0.9415</v>
      </c>
      <c r="F25" s="31">
        <f t="shared" si="0"/>
        <v>0.94220000000000004</v>
      </c>
    </row>
    <row r="26" spans="1:6" ht="22.5" customHeight="1" x14ac:dyDescent="0.25">
      <c r="A26" s="8">
        <v>23</v>
      </c>
      <c r="B26" s="3" t="s">
        <v>29</v>
      </c>
      <c r="C26" s="6">
        <v>0.9577</v>
      </c>
      <c r="D26" s="7">
        <v>0.96699999999999997</v>
      </c>
      <c r="E26" s="25">
        <v>0.96160000000000001</v>
      </c>
      <c r="F26" s="31">
        <f t="shared" si="0"/>
        <v>0.96210000000000007</v>
      </c>
    </row>
    <row r="27" spans="1:6" ht="22.5" customHeight="1" x14ac:dyDescent="0.25">
      <c r="A27" s="8">
        <v>24</v>
      </c>
      <c r="B27" s="3" t="s">
        <v>30</v>
      </c>
      <c r="C27" s="6">
        <v>0.94069999999999998</v>
      </c>
      <c r="D27" s="6">
        <v>0.95909999999999995</v>
      </c>
      <c r="E27" s="25">
        <v>0.9446</v>
      </c>
      <c r="F27" s="31">
        <f t="shared" si="0"/>
        <v>0.94813333333333327</v>
      </c>
    </row>
    <row r="28" spans="1:6" ht="22.5" customHeight="1" x14ac:dyDescent="0.25">
      <c r="A28" s="8">
        <v>25</v>
      </c>
      <c r="B28" s="3" t="s">
        <v>31</v>
      </c>
      <c r="C28" s="6">
        <v>0.94830000000000003</v>
      </c>
      <c r="D28" s="6">
        <v>0.96330000000000005</v>
      </c>
      <c r="E28" s="25">
        <v>0.95120000000000005</v>
      </c>
      <c r="F28" s="31">
        <f t="shared" si="0"/>
        <v>0.95426666666666671</v>
      </c>
    </row>
    <row r="29" spans="1:6" ht="22.5" customHeight="1" x14ac:dyDescent="0.25">
      <c r="A29" s="8">
        <v>26</v>
      </c>
      <c r="B29" s="3" t="s">
        <v>32</v>
      </c>
      <c r="C29" s="6">
        <v>0.92020000000000002</v>
      </c>
      <c r="D29" s="6">
        <v>0.94279999999999997</v>
      </c>
      <c r="E29" s="25">
        <v>0.92730000000000001</v>
      </c>
      <c r="F29" s="31">
        <f t="shared" si="0"/>
        <v>0.93010000000000004</v>
      </c>
    </row>
    <row r="30" spans="1:6" ht="22.5" customHeight="1" x14ac:dyDescent="0.25">
      <c r="A30" s="8">
        <v>27</v>
      </c>
      <c r="B30" s="3" t="s">
        <v>33</v>
      </c>
      <c r="C30" s="6">
        <v>0.87350000000000005</v>
      </c>
      <c r="D30" s="6">
        <v>0.8931</v>
      </c>
      <c r="E30" s="25">
        <v>0.88090000000000002</v>
      </c>
      <c r="F30" s="31">
        <f t="shared" si="0"/>
        <v>0.88249999999999995</v>
      </c>
    </row>
    <row r="31" spans="1:6" ht="22.5" customHeight="1" x14ac:dyDescent="0.25">
      <c r="A31" s="8">
        <v>28</v>
      </c>
      <c r="B31" s="3" t="s">
        <v>34</v>
      </c>
      <c r="C31" s="6">
        <v>0.86719999999999997</v>
      </c>
      <c r="D31" s="6">
        <v>0.8921</v>
      </c>
      <c r="E31" s="25">
        <v>0.87729999999999997</v>
      </c>
      <c r="F31" s="31">
        <f t="shared" si="0"/>
        <v>0.87886666666666668</v>
      </c>
    </row>
    <row r="32" spans="1:6" ht="22.5" customHeight="1" x14ac:dyDescent="0.25">
      <c r="A32" s="8">
        <v>29</v>
      </c>
      <c r="B32" s="3" t="s">
        <v>35</v>
      </c>
      <c r="C32" s="6">
        <v>0.86419999999999997</v>
      </c>
      <c r="D32" s="6">
        <v>0.88349999999999995</v>
      </c>
      <c r="E32" s="25">
        <v>0.86729999999999996</v>
      </c>
      <c r="F32" s="31">
        <f t="shared" si="0"/>
        <v>0.8716666666666667</v>
      </c>
    </row>
    <row r="33" spans="1:6" ht="22.5" customHeight="1" x14ac:dyDescent="0.25">
      <c r="A33" s="8">
        <v>30</v>
      </c>
      <c r="B33" s="3" t="s">
        <v>36</v>
      </c>
      <c r="C33" s="6">
        <v>0.88929999999999998</v>
      </c>
      <c r="D33" s="6">
        <v>0.90559999999999996</v>
      </c>
      <c r="E33" s="25">
        <v>0.89749999999999996</v>
      </c>
      <c r="F33" s="31">
        <f t="shared" si="0"/>
        <v>0.89746666666666675</v>
      </c>
    </row>
    <row r="34" spans="1:6" ht="22.5" customHeight="1" x14ac:dyDescent="0.25">
      <c r="A34" s="8">
        <v>31</v>
      </c>
      <c r="B34" s="3" t="s">
        <v>37</v>
      </c>
      <c r="C34" s="7">
        <v>0.85699999999999998</v>
      </c>
      <c r="D34" s="6">
        <v>0.87119999999999997</v>
      </c>
      <c r="E34" s="25">
        <v>0.86360000000000003</v>
      </c>
      <c r="F34" s="31">
        <f t="shared" si="0"/>
        <v>0.86393333333333333</v>
      </c>
    </row>
    <row r="35" spans="1:6" ht="22.5" customHeight="1" x14ac:dyDescent="0.25">
      <c r="A35" s="8">
        <v>32</v>
      </c>
      <c r="B35" s="3" t="s">
        <v>38</v>
      </c>
      <c r="C35" s="6">
        <v>0.86850000000000005</v>
      </c>
      <c r="D35" s="6">
        <v>0.88759999999999994</v>
      </c>
      <c r="E35" s="25">
        <v>0.87160000000000004</v>
      </c>
      <c r="F35" s="31">
        <f t="shared" si="0"/>
        <v>0.87590000000000001</v>
      </c>
    </row>
    <row r="36" spans="1:6" ht="22.5" customHeight="1" x14ac:dyDescent="0.25">
      <c r="A36" s="8">
        <v>33</v>
      </c>
      <c r="B36" s="3" t="s">
        <v>39</v>
      </c>
      <c r="C36" s="6">
        <v>0.9052</v>
      </c>
      <c r="D36" s="6">
        <v>0.91769999999999996</v>
      </c>
      <c r="E36" s="25">
        <v>0.90659999999999996</v>
      </c>
      <c r="F36" s="31">
        <f t="shared" si="0"/>
        <v>0.90983333333333327</v>
      </c>
    </row>
    <row r="37" spans="1:6" ht="22.5" customHeight="1" x14ac:dyDescent="0.25">
      <c r="A37" s="8">
        <v>34</v>
      </c>
      <c r="B37" s="3" t="s">
        <v>40</v>
      </c>
      <c r="C37" s="6">
        <v>0.87570000000000003</v>
      </c>
      <c r="D37" s="7">
        <v>0.89300000000000002</v>
      </c>
      <c r="E37" s="25">
        <v>0.89149999999999996</v>
      </c>
      <c r="F37" s="31">
        <f t="shared" si="0"/>
        <v>0.88673333333333326</v>
      </c>
    </row>
    <row r="38" spans="1:6" ht="22.5" customHeight="1" x14ac:dyDescent="0.25">
      <c r="A38" s="8">
        <v>35</v>
      </c>
      <c r="B38" s="3" t="s">
        <v>41</v>
      </c>
      <c r="C38" s="6">
        <v>0.87980000000000003</v>
      </c>
      <c r="D38" s="6">
        <v>0.89580000000000004</v>
      </c>
      <c r="E38" s="25">
        <v>0.87070000000000003</v>
      </c>
      <c r="F38" s="31">
        <f t="shared" si="0"/>
        <v>0.8821</v>
      </c>
    </row>
    <row r="39" spans="1:6" ht="22.5" customHeight="1" x14ac:dyDescent="0.25">
      <c r="A39" s="8">
        <v>36</v>
      </c>
      <c r="B39" s="3" t="s">
        <v>42</v>
      </c>
      <c r="C39" s="6">
        <v>0.89570000000000005</v>
      </c>
      <c r="D39" s="6">
        <v>0.91159999999999997</v>
      </c>
      <c r="E39" s="25">
        <v>0.90280000000000005</v>
      </c>
      <c r="F39" s="31">
        <f t="shared" si="0"/>
        <v>0.90336666666666676</v>
      </c>
    </row>
    <row r="40" spans="1:6" ht="22.5" customHeight="1" x14ac:dyDescent="0.25">
      <c r="A40" s="8">
        <v>37</v>
      </c>
      <c r="B40" s="3" t="s">
        <v>43</v>
      </c>
      <c r="C40" s="7">
        <v>0.86499999999999999</v>
      </c>
      <c r="D40" s="6">
        <v>0.88770000000000004</v>
      </c>
      <c r="E40" s="25">
        <v>0.87329999999999997</v>
      </c>
      <c r="F40" s="31">
        <f t="shared" si="0"/>
        <v>0.8753333333333333</v>
      </c>
    </row>
    <row r="41" spans="1:6" ht="22.5" customHeight="1" x14ac:dyDescent="0.25">
      <c r="A41" s="8">
        <v>38</v>
      </c>
      <c r="B41" s="3" t="s">
        <v>44</v>
      </c>
      <c r="C41" s="6">
        <v>0.89039999999999997</v>
      </c>
      <c r="D41" s="6">
        <v>0.9032</v>
      </c>
      <c r="E41" s="26">
        <v>0.88700000000000001</v>
      </c>
      <c r="F41" s="31">
        <f t="shared" si="0"/>
        <v>0.8935333333333334</v>
      </c>
    </row>
    <row r="42" spans="1:6" ht="22.5" customHeight="1" x14ac:dyDescent="0.25">
      <c r="A42" s="8">
        <v>39</v>
      </c>
      <c r="B42" s="3" t="s">
        <v>45</v>
      </c>
      <c r="C42" s="6">
        <v>0.90390000000000004</v>
      </c>
      <c r="D42" s="6">
        <v>0.91649999999999998</v>
      </c>
      <c r="E42" s="25">
        <v>0.9012</v>
      </c>
      <c r="F42" s="31">
        <f t="shared" si="0"/>
        <v>0.90720000000000001</v>
      </c>
    </row>
    <row r="43" spans="1:6" ht="22.5" customHeight="1" x14ac:dyDescent="0.25">
      <c r="A43" s="8">
        <v>40</v>
      </c>
      <c r="B43" s="3" t="s">
        <v>46</v>
      </c>
      <c r="C43" s="6">
        <v>0.86380000000000001</v>
      </c>
      <c r="D43" s="6">
        <v>0.87549999999999994</v>
      </c>
      <c r="E43" s="25">
        <v>0.86080000000000001</v>
      </c>
      <c r="F43" s="31">
        <f t="shared" si="0"/>
        <v>0.86670000000000014</v>
      </c>
    </row>
    <row r="44" spans="1:6" ht="22.5" customHeight="1" x14ac:dyDescent="0.25">
      <c r="A44" s="8">
        <v>41</v>
      </c>
      <c r="B44" s="3" t="s">
        <v>47</v>
      </c>
      <c r="C44" s="6">
        <v>0.86160000000000003</v>
      </c>
      <c r="D44" s="6">
        <v>0.87909999999999999</v>
      </c>
      <c r="E44" s="25">
        <v>0.86150000000000004</v>
      </c>
      <c r="F44" s="31">
        <f t="shared" si="0"/>
        <v>0.86739999999999995</v>
      </c>
    </row>
    <row r="45" spans="1:6" ht="22.5" customHeight="1" x14ac:dyDescent="0.25">
      <c r="A45" s="8">
        <v>42</v>
      </c>
      <c r="B45" s="3" t="s">
        <v>48</v>
      </c>
      <c r="C45" s="6">
        <v>0.84370000000000001</v>
      </c>
      <c r="D45" s="6">
        <v>0.87070000000000003</v>
      </c>
      <c r="E45" s="25">
        <v>0.84460000000000002</v>
      </c>
      <c r="F45" s="31">
        <f t="shared" si="0"/>
        <v>0.85300000000000009</v>
      </c>
    </row>
    <row r="46" spans="1:6" ht="22.5" customHeight="1" x14ac:dyDescent="0.25">
      <c r="A46" s="8">
        <v>43</v>
      </c>
      <c r="B46" s="3" t="s">
        <v>49</v>
      </c>
      <c r="C46" s="6">
        <v>0.88460000000000005</v>
      </c>
      <c r="D46" s="6">
        <v>0.89510000000000001</v>
      </c>
      <c r="E46" s="25">
        <v>0.86990000000000001</v>
      </c>
      <c r="F46" s="31">
        <f t="shared" si="0"/>
        <v>0.88319999999999999</v>
      </c>
    </row>
    <row r="47" spans="1:6" ht="22.5" customHeight="1" x14ac:dyDescent="0.25">
      <c r="A47" s="8">
        <v>44</v>
      </c>
      <c r="B47" s="3" t="s">
        <v>50</v>
      </c>
      <c r="C47" s="6">
        <v>0.86160000000000003</v>
      </c>
      <c r="D47" s="6">
        <v>0.87109999999999999</v>
      </c>
      <c r="E47" s="25">
        <v>0.85719999999999996</v>
      </c>
      <c r="F47" s="31">
        <f t="shared" si="0"/>
        <v>0.86330000000000007</v>
      </c>
    </row>
    <row r="48" spans="1:6" ht="22.5" customHeight="1" x14ac:dyDescent="0.25">
      <c r="A48" s="8">
        <v>45</v>
      </c>
      <c r="B48" s="3" t="s">
        <v>51</v>
      </c>
      <c r="C48" s="6">
        <v>0.8014</v>
      </c>
      <c r="D48" s="6">
        <v>0.81669999999999998</v>
      </c>
      <c r="E48" s="25">
        <v>0.81110000000000004</v>
      </c>
      <c r="F48" s="31">
        <f t="shared" si="0"/>
        <v>0.80973333333333342</v>
      </c>
    </row>
    <row r="49" spans="1:6" ht="22.5" customHeight="1" x14ac:dyDescent="0.25">
      <c r="A49" s="8">
        <v>46</v>
      </c>
      <c r="B49" s="3" t="s">
        <v>52</v>
      </c>
      <c r="C49" s="6">
        <v>0.82130000000000003</v>
      </c>
      <c r="D49" s="6">
        <v>0.83340000000000003</v>
      </c>
      <c r="E49" s="25">
        <v>0.83509999999999995</v>
      </c>
      <c r="F49" s="31">
        <f t="shared" si="0"/>
        <v>0.8299333333333333</v>
      </c>
    </row>
    <row r="50" spans="1:6" ht="22.5" customHeight="1" x14ac:dyDescent="0.25">
      <c r="A50" s="8">
        <v>47</v>
      </c>
      <c r="B50" s="3" t="s">
        <v>53</v>
      </c>
      <c r="C50" s="6">
        <v>0.82130000000000003</v>
      </c>
      <c r="D50" s="6">
        <v>0.8357</v>
      </c>
      <c r="E50" s="25">
        <v>0.83420000000000005</v>
      </c>
      <c r="F50" s="31">
        <f t="shared" si="0"/>
        <v>0.83040000000000003</v>
      </c>
    </row>
    <row r="51" spans="1:6" ht="22.5" customHeight="1" x14ac:dyDescent="0.25">
      <c r="A51" s="8">
        <v>48</v>
      </c>
      <c r="B51" s="3" t="s">
        <v>54</v>
      </c>
      <c r="C51" s="7">
        <v>0.82899999999999996</v>
      </c>
      <c r="D51" s="6">
        <v>0.83209999999999995</v>
      </c>
      <c r="E51" s="25">
        <v>0.84289999999999998</v>
      </c>
      <c r="F51" s="31">
        <f t="shared" si="0"/>
        <v>0.83466666666666656</v>
      </c>
    </row>
    <row r="52" spans="1:6" ht="22.5" customHeight="1" x14ac:dyDescent="0.25">
      <c r="A52" s="8">
        <v>49</v>
      </c>
      <c r="B52" s="3" t="s">
        <v>55</v>
      </c>
      <c r="C52" s="6">
        <v>0.82569999999999999</v>
      </c>
      <c r="D52" s="6">
        <v>0.83109999999999995</v>
      </c>
      <c r="E52" s="25">
        <v>0.84330000000000005</v>
      </c>
      <c r="F52" s="31">
        <f t="shared" si="0"/>
        <v>0.8333666666666667</v>
      </c>
    </row>
    <row r="53" spans="1:6" ht="22.5" customHeight="1" x14ac:dyDescent="0.25">
      <c r="A53" s="8">
        <v>50</v>
      </c>
      <c r="B53" s="3" t="s">
        <v>56</v>
      </c>
      <c r="C53" s="6">
        <v>0.80920000000000003</v>
      </c>
      <c r="D53" s="6">
        <v>0.80940000000000001</v>
      </c>
      <c r="E53" s="25">
        <v>0.82440000000000002</v>
      </c>
      <c r="F53" s="31">
        <f t="shared" si="0"/>
        <v>0.81433333333333335</v>
      </c>
    </row>
    <row r="54" spans="1:6" ht="22.5" customHeight="1" x14ac:dyDescent="0.25">
      <c r="A54" s="8">
        <v>51</v>
      </c>
      <c r="B54" s="3" t="s">
        <v>57</v>
      </c>
      <c r="C54" s="6">
        <v>0.79110000000000003</v>
      </c>
      <c r="D54" s="6">
        <v>0.79759999999999998</v>
      </c>
      <c r="E54" s="25">
        <v>0.81159999999999999</v>
      </c>
      <c r="F54" s="31">
        <f t="shared" si="0"/>
        <v>0.80010000000000003</v>
      </c>
    </row>
    <row r="55" spans="1:6" ht="22.5" customHeight="1" x14ac:dyDescent="0.25">
      <c r="A55" s="8">
        <v>52</v>
      </c>
      <c r="B55" s="3" t="s">
        <v>58</v>
      </c>
      <c r="C55" s="6">
        <v>0.84179999999999999</v>
      </c>
      <c r="D55" s="6">
        <v>0.85240000000000005</v>
      </c>
      <c r="E55" s="25">
        <v>0.86180000000000001</v>
      </c>
      <c r="F55" s="31">
        <f t="shared" si="0"/>
        <v>0.85199999999999998</v>
      </c>
    </row>
    <row r="56" spans="1:6" ht="22.5" customHeight="1" x14ac:dyDescent="0.25">
      <c r="A56" s="8">
        <v>53</v>
      </c>
      <c r="B56" s="3" t="s">
        <v>59</v>
      </c>
      <c r="C56" s="7">
        <v>0.78800000000000003</v>
      </c>
      <c r="D56" s="6">
        <v>0.80420000000000003</v>
      </c>
      <c r="E56" s="26">
        <v>0.80700000000000005</v>
      </c>
      <c r="F56" s="31">
        <f t="shared" si="0"/>
        <v>0.7997333333333333</v>
      </c>
    </row>
    <row r="57" spans="1:6" ht="22.5" customHeight="1" x14ac:dyDescent="0.25">
      <c r="A57" s="8">
        <v>54</v>
      </c>
      <c r="B57" s="3" t="s">
        <v>60</v>
      </c>
      <c r="C57" s="6">
        <v>0.79210000000000003</v>
      </c>
      <c r="D57" s="6">
        <v>0.80520000000000003</v>
      </c>
      <c r="E57" s="26">
        <v>0.81499999999999995</v>
      </c>
      <c r="F57" s="31">
        <f t="shared" si="0"/>
        <v>0.80410000000000004</v>
      </c>
    </row>
    <row r="58" spans="1:6" ht="22.5" customHeight="1" x14ac:dyDescent="0.25">
      <c r="A58" s="8">
        <v>55</v>
      </c>
      <c r="B58" s="3" t="s">
        <v>61</v>
      </c>
      <c r="C58" s="6">
        <v>0.78859999999999997</v>
      </c>
      <c r="D58" s="7">
        <v>0.81100000000000005</v>
      </c>
      <c r="E58" s="25">
        <v>0.8236</v>
      </c>
      <c r="F58" s="31">
        <f t="shared" si="0"/>
        <v>0.8077333333333333</v>
      </c>
    </row>
    <row r="59" spans="1:6" ht="22.5" customHeight="1" x14ac:dyDescent="0.25">
      <c r="A59" s="8">
        <v>56</v>
      </c>
      <c r="B59" s="3" t="s">
        <v>62</v>
      </c>
      <c r="C59" s="6">
        <v>0.83260000000000001</v>
      </c>
      <c r="D59" s="6">
        <v>0.84040000000000004</v>
      </c>
      <c r="E59" s="25">
        <v>0.8417</v>
      </c>
      <c r="F59" s="31">
        <f t="shared" si="0"/>
        <v>0.83823333333333327</v>
      </c>
    </row>
    <row r="60" spans="1:6" ht="22.5" customHeight="1" x14ac:dyDescent="0.25">
      <c r="A60" s="8">
        <v>57</v>
      </c>
      <c r="B60" s="3" t="s">
        <v>63</v>
      </c>
      <c r="C60" s="6">
        <v>0.78680000000000005</v>
      </c>
      <c r="D60" s="6">
        <v>0.79890000000000005</v>
      </c>
      <c r="E60" s="25">
        <v>0.81459999999999999</v>
      </c>
      <c r="F60" s="31">
        <f t="shared" si="0"/>
        <v>0.80010000000000003</v>
      </c>
    </row>
    <row r="61" spans="1:6" ht="22.5" customHeight="1" x14ac:dyDescent="0.25">
      <c r="A61" s="8">
        <v>58</v>
      </c>
      <c r="B61" s="3" t="s">
        <v>64</v>
      </c>
      <c r="C61" s="6">
        <v>0.78349999999999997</v>
      </c>
      <c r="D61" s="6">
        <v>0.79630000000000001</v>
      </c>
      <c r="E61" s="25">
        <v>0.81169999999999998</v>
      </c>
      <c r="F61" s="31">
        <f t="shared" si="0"/>
        <v>0.79716666666666669</v>
      </c>
    </row>
    <row r="62" spans="1:6" ht="22.5" customHeight="1" x14ac:dyDescent="0.25">
      <c r="A62" s="8">
        <v>59</v>
      </c>
      <c r="B62" s="3" t="s">
        <v>65</v>
      </c>
      <c r="C62" s="5">
        <v>0</v>
      </c>
      <c r="D62" s="5">
        <v>0</v>
      </c>
      <c r="E62" s="27">
        <v>0</v>
      </c>
      <c r="F62" s="31">
        <f t="shared" si="0"/>
        <v>0</v>
      </c>
    </row>
    <row r="63" spans="1:6" ht="22.5" customHeight="1" x14ac:dyDescent="0.25">
      <c r="A63" s="8">
        <v>60</v>
      </c>
      <c r="B63" s="3" t="s">
        <v>66</v>
      </c>
      <c r="C63" s="6">
        <v>0.78810000000000002</v>
      </c>
      <c r="D63" s="6">
        <v>0.80249999999999999</v>
      </c>
      <c r="E63" s="26">
        <v>0.83499999999999996</v>
      </c>
      <c r="F63" s="31">
        <f t="shared" si="0"/>
        <v>0.80853333333333344</v>
      </c>
    </row>
    <row r="64" spans="1:6" ht="22.5" customHeight="1" x14ac:dyDescent="0.25">
      <c r="A64" s="8">
        <v>61</v>
      </c>
      <c r="B64" s="3" t="s">
        <v>67</v>
      </c>
      <c r="C64" s="6">
        <v>0.77170000000000005</v>
      </c>
      <c r="D64" s="6">
        <v>0.78559999999999997</v>
      </c>
      <c r="E64" s="25">
        <v>0.81420000000000003</v>
      </c>
      <c r="F64" s="31">
        <f t="shared" si="0"/>
        <v>0.79050000000000009</v>
      </c>
    </row>
    <row r="65" spans="1:6" ht="22.5" customHeight="1" x14ac:dyDescent="0.25">
      <c r="A65" s="8">
        <v>62</v>
      </c>
      <c r="B65" s="3" t="s">
        <v>68</v>
      </c>
      <c r="C65" s="7">
        <v>0.76700000000000002</v>
      </c>
      <c r="D65" s="7">
        <v>0.77700000000000002</v>
      </c>
      <c r="E65" s="25">
        <v>0.8145</v>
      </c>
      <c r="F65" s="31">
        <f t="shared" si="0"/>
        <v>0.78616666666666679</v>
      </c>
    </row>
    <row r="66" spans="1:6" ht="22.5" customHeight="1" x14ac:dyDescent="0.25">
      <c r="A66" s="8">
        <v>63</v>
      </c>
      <c r="B66" s="3" t="s">
        <v>69</v>
      </c>
      <c r="C66" s="6">
        <v>0.78610000000000002</v>
      </c>
      <c r="D66" s="6">
        <v>0.78320000000000001</v>
      </c>
      <c r="E66" s="25">
        <v>0.81210000000000004</v>
      </c>
      <c r="F66" s="31">
        <f t="shared" si="0"/>
        <v>0.79380000000000006</v>
      </c>
    </row>
    <row r="67" spans="1:6" ht="22.5" customHeight="1" x14ac:dyDescent="0.25">
      <c r="A67" s="8">
        <v>64</v>
      </c>
      <c r="B67" s="3" t="s">
        <v>70</v>
      </c>
      <c r="C67" s="7">
        <v>0.78100000000000003</v>
      </c>
      <c r="D67" s="6">
        <v>0.78710000000000002</v>
      </c>
      <c r="E67" s="25">
        <v>0.81889999999999996</v>
      </c>
      <c r="F67" s="31">
        <f t="shared" si="0"/>
        <v>0.79566666666666663</v>
      </c>
    </row>
    <row r="68" spans="1:6" ht="22.5" customHeight="1" x14ac:dyDescent="0.25">
      <c r="A68" s="8">
        <v>65</v>
      </c>
      <c r="B68" s="3" t="s">
        <v>71</v>
      </c>
      <c r="C68" s="6">
        <v>0.81130000000000002</v>
      </c>
      <c r="D68" s="6">
        <v>0.81010000000000004</v>
      </c>
      <c r="E68" s="25">
        <v>0.83660000000000001</v>
      </c>
      <c r="F68" s="31">
        <f t="shared" si="0"/>
        <v>0.81933333333333336</v>
      </c>
    </row>
    <row r="69" spans="1:6" ht="22.5" customHeight="1" x14ac:dyDescent="0.25">
      <c r="A69" s="8">
        <v>66</v>
      </c>
      <c r="B69" s="3" t="s">
        <v>72</v>
      </c>
      <c r="C69" s="6">
        <v>0.77980000000000005</v>
      </c>
      <c r="D69" s="6">
        <v>0.78380000000000005</v>
      </c>
      <c r="E69" s="26">
        <v>0.81599999999999995</v>
      </c>
      <c r="F69" s="31">
        <f t="shared" ref="F69:F132" si="1">(C69+D69+E69)/3</f>
        <v>0.79320000000000002</v>
      </c>
    </row>
    <row r="70" spans="1:6" ht="22.5" customHeight="1" x14ac:dyDescent="0.25">
      <c r="A70" s="8">
        <v>67</v>
      </c>
      <c r="B70" s="3" t="s">
        <v>73</v>
      </c>
      <c r="C70" s="6">
        <v>0.83030000000000004</v>
      </c>
      <c r="D70" s="6">
        <v>0.84009999999999996</v>
      </c>
      <c r="E70" s="25">
        <v>0.86619999999999997</v>
      </c>
      <c r="F70" s="31">
        <f t="shared" si="1"/>
        <v>0.84553333333333336</v>
      </c>
    </row>
    <row r="71" spans="1:6" ht="22.5" customHeight="1" x14ac:dyDescent="0.25">
      <c r="A71" s="8">
        <v>68</v>
      </c>
      <c r="B71" s="3" t="s">
        <v>74</v>
      </c>
      <c r="C71" s="6">
        <v>0.86809999999999998</v>
      </c>
      <c r="D71" s="6">
        <v>0.86739999999999995</v>
      </c>
      <c r="E71" s="25">
        <v>0.88880000000000003</v>
      </c>
      <c r="F71" s="31">
        <f t="shared" si="1"/>
        <v>0.87476666666666658</v>
      </c>
    </row>
    <row r="72" spans="1:6" ht="22.5" customHeight="1" x14ac:dyDescent="0.25">
      <c r="A72" s="8">
        <v>69</v>
      </c>
      <c r="B72" s="3" t="s">
        <v>75</v>
      </c>
      <c r="C72" s="6">
        <v>0.9032</v>
      </c>
      <c r="D72" s="6">
        <v>0.89249999999999996</v>
      </c>
      <c r="E72" s="25">
        <v>0.90280000000000005</v>
      </c>
      <c r="F72" s="31">
        <f t="shared" si="1"/>
        <v>0.89950000000000008</v>
      </c>
    </row>
    <row r="73" spans="1:6" ht="22.5" customHeight="1" x14ac:dyDescent="0.25">
      <c r="A73" s="8">
        <v>70</v>
      </c>
      <c r="B73" s="3" t="s">
        <v>76</v>
      </c>
      <c r="C73" s="6">
        <v>0.93220000000000003</v>
      </c>
      <c r="D73" s="6">
        <v>0.91369999999999996</v>
      </c>
      <c r="E73" s="25">
        <v>0.93879999999999997</v>
      </c>
      <c r="F73" s="31">
        <f t="shared" si="1"/>
        <v>0.92823333333333335</v>
      </c>
    </row>
    <row r="74" spans="1:6" ht="22.5" customHeight="1" x14ac:dyDescent="0.25">
      <c r="A74" s="8">
        <v>71</v>
      </c>
      <c r="B74" s="3" t="s">
        <v>77</v>
      </c>
      <c r="C74" s="9">
        <v>0.91</v>
      </c>
      <c r="D74" s="6">
        <v>0.90910000000000002</v>
      </c>
      <c r="E74" s="25">
        <v>0.94069999999999998</v>
      </c>
      <c r="F74" s="31">
        <f t="shared" si="1"/>
        <v>0.91993333333333338</v>
      </c>
    </row>
    <row r="75" spans="1:6" ht="22.5" customHeight="1" x14ac:dyDescent="0.25">
      <c r="A75" s="8">
        <v>72</v>
      </c>
      <c r="B75" s="3" t="s">
        <v>78</v>
      </c>
      <c r="C75" s="6">
        <v>0.9224</v>
      </c>
      <c r="D75" s="6">
        <v>0.92420000000000002</v>
      </c>
      <c r="E75" s="25">
        <v>0.94189999999999996</v>
      </c>
      <c r="F75" s="31">
        <f t="shared" si="1"/>
        <v>0.92949999999999999</v>
      </c>
    </row>
    <row r="76" spans="1:6" ht="22.5" customHeight="1" x14ac:dyDescent="0.25">
      <c r="A76" s="8">
        <v>73</v>
      </c>
      <c r="B76" s="3" t="s">
        <v>79</v>
      </c>
      <c r="C76" s="6">
        <v>0.91310000000000002</v>
      </c>
      <c r="D76" s="6">
        <v>0.90459999999999996</v>
      </c>
      <c r="E76" s="26">
        <v>0.93799999999999994</v>
      </c>
      <c r="F76" s="31">
        <f t="shared" si="1"/>
        <v>0.91856666666666664</v>
      </c>
    </row>
    <row r="77" spans="1:6" ht="22.5" customHeight="1" x14ac:dyDescent="0.25">
      <c r="A77" s="8">
        <v>74</v>
      </c>
      <c r="B77" s="3" t="s">
        <v>80</v>
      </c>
      <c r="C77" s="6">
        <v>0.90469999999999995</v>
      </c>
      <c r="D77" s="6">
        <v>0.90820000000000001</v>
      </c>
      <c r="E77" s="25">
        <v>0.93610000000000004</v>
      </c>
      <c r="F77" s="31">
        <f t="shared" si="1"/>
        <v>0.91633333333333333</v>
      </c>
    </row>
    <row r="78" spans="1:6" ht="22.5" customHeight="1" x14ac:dyDescent="0.25">
      <c r="A78" s="8">
        <v>75</v>
      </c>
      <c r="B78" s="3" t="s">
        <v>81</v>
      </c>
      <c r="C78" s="7">
        <v>0.89500000000000002</v>
      </c>
      <c r="D78" s="6">
        <v>0.90769999999999995</v>
      </c>
      <c r="E78" s="25">
        <v>0.92910000000000004</v>
      </c>
      <c r="F78" s="31">
        <f t="shared" si="1"/>
        <v>0.91059999999999997</v>
      </c>
    </row>
    <row r="79" spans="1:6" ht="22.5" customHeight="1" x14ac:dyDescent="0.25">
      <c r="A79" s="8">
        <v>76</v>
      </c>
      <c r="B79" s="3" t="s">
        <v>82</v>
      </c>
      <c r="C79" s="6">
        <v>0.87839999999999996</v>
      </c>
      <c r="D79" s="6">
        <v>0.88390000000000002</v>
      </c>
      <c r="E79" s="25">
        <v>0.90910000000000002</v>
      </c>
      <c r="F79" s="31">
        <f t="shared" si="1"/>
        <v>0.89046666666666674</v>
      </c>
    </row>
    <row r="80" spans="1:6" ht="22.5" customHeight="1" x14ac:dyDescent="0.25">
      <c r="A80" s="8">
        <v>77</v>
      </c>
      <c r="B80" s="3" t="s">
        <v>83</v>
      </c>
      <c r="C80" s="6">
        <v>0.84640000000000004</v>
      </c>
      <c r="D80" s="6">
        <v>0.86539999999999995</v>
      </c>
      <c r="E80" s="25">
        <v>0.88519999999999999</v>
      </c>
      <c r="F80" s="31">
        <f t="shared" si="1"/>
        <v>0.8656666666666667</v>
      </c>
    </row>
    <row r="81" spans="1:6" ht="22.5" customHeight="1" x14ac:dyDescent="0.25">
      <c r="A81" s="8">
        <v>78</v>
      </c>
      <c r="B81" s="3" t="s">
        <v>84</v>
      </c>
      <c r="C81" s="6">
        <v>0.8821</v>
      </c>
      <c r="D81" s="6">
        <v>0.88939999999999997</v>
      </c>
      <c r="E81" s="25">
        <v>0.90629999999999999</v>
      </c>
      <c r="F81" s="31">
        <f t="shared" si="1"/>
        <v>0.89259999999999995</v>
      </c>
    </row>
    <row r="82" spans="1:6" ht="22.5" customHeight="1" x14ac:dyDescent="0.25">
      <c r="A82" s="8">
        <v>79</v>
      </c>
      <c r="B82" s="3" t="s">
        <v>85</v>
      </c>
      <c r="C82" s="7">
        <v>0.86299999999999999</v>
      </c>
      <c r="D82" s="6">
        <v>0.88039999999999996</v>
      </c>
      <c r="E82" s="25">
        <v>0.89439999999999997</v>
      </c>
      <c r="F82" s="31">
        <f t="shared" si="1"/>
        <v>0.87926666666666664</v>
      </c>
    </row>
    <row r="83" spans="1:6" ht="22.5" customHeight="1" x14ac:dyDescent="0.25">
      <c r="A83" s="8">
        <v>80</v>
      </c>
      <c r="B83" s="3" t="s">
        <v>86</v>
      </c>
      <c r="C83" s="6">
        <v>0.86729999999999996</v>
      </c>
      <c r="D83" s="6">
        <v>0.87709999999999999</v>
      </c>
      <c r="E83" s="25">
        <v>0.89449999999999996</v>
      </c>
      <c r="F83" s="31">
        <f t="shared" si="1"/>
        <v>0.87963333333333338</v>
      </c>
    </row>
    <row r="84" spans="1:6" ht="22.5" customHeight="1" x14ac:dyDescent="0.25">
      <c r="A84" s="8">
        <v>81</v>
      </c>
      <c r="B84" s="3" t="s">
        <v>87</v>
      </c>
      <c r="C84" s="6">
        <v>0.85050000000000003</v>
      </c>
      <c r="D84" s="6">
        <v>0.8599</v>
      </c>
      <c r="E84" s="25">
        <v>0.88090000000000002</v>
      </c>
      <c r="F84" s="31">
        <f t="shared" si="1"/>
        <v>0.86376666666666668</v>
      </c>
    </row>
    <row r="85" spans="1:6" ht="22.5" customHeight="1" x14ac:dyDescent="0.25">
      <c r="A85" s="8">
        <v>82</v>
      </c>
      <c r="B85" s="3" t="s">
        <v>88</v>
      </c>
      <c r="C85" s="6">
        <v>0.84889999999999999</v>
      </c>
      <c r="D85" s="6">
        <v>0.8619</v>
      </c>
      <c r="E85" s="25">
        <v>0.88029999999999997</v>
      </c>
      <c r="F85" s="31">
        <f t="shared" si="1"/>
        <v>0.86370000000000002</v>
      </c>
    </row>
    <row r="86" spans="1:6" ht="22.5" customHeight="1" x14ac:dyDescent="0.25">
      <c r="A86" s="8">
        <v>83</v>
      </c>
      <c r="B86" s="3" t="s">
        <v>89</v>
      </c>
      <c r="C86" s="6">
        <v>0.82920000000000005</v>
      </c>
      <c r="D86" s="6">
        <v>0.84519999999999995</v>
      </c>
      <c r="E86" s="25">
        <v>0.87429999999999997</v>
      </c>
      <c r="F86" s="31">
        <f t="shared" si="1"/>
        <v>0.84956666666666658</v>
      </c>
    </row>
    <row r="87" spans="1:6" ht="22.5" customHeight="1" x14ac:dyDescent="0.25">
      <c r="A87" s="8">
        <v>84</v>
      </c>
      <c r="B87" s="3" t="s">
        <v>90</v>
      </c>
      <c r="C87" s="6">
        <v>0.90229999999999999</v>
      </c>
      <c r="D87" s="6">
        <v>0.90939999999999999</v>
      </c>
      <c r="E87" s="25">
        <v>0.92810000000000004</v>
      </c>
      <c r="F87" s="31">
        <f t="shared" si="1"/>
        <v>0.91326666666666678</v>
      </c>
    </row>
    <row r="88" spans="1:6" ht="22.5" customHeight="1" x14ac:dyDescent="0.25">
      <c r="A88" s="8">
        <v>85</v>
      </c>
      <c r="B88" s="3" t="s">
        <v>91</v>
      </c>
      <c r="C88" s="6">
        <v>0.85470000000000002</v>
      </c>
      <c r="D88" s="6">
        <v>0.86850000000000005</v>
      </c>
      <c r="E88" s="25">
        <v>0.89290000000000003</v>
      </c>
      <c r="F88" s="31">
        <f t="shared" si="1"/>
        <v>0.87203333333333344</v>
      </c>
    </row>
    <row r="89" spans="1:6" ht="22.5" customHeight="1" x14ac:dyDescent="0.25">
      <c r="A89" s="8">
        <v>86</v>
      </c>
      <c r="B89" s="3" t="s">
        <v>92</v>
      </c>
      <c r="C89" s="6">
        <v>0.88109999999999999</v>
      </c>
      <c r="D89" s="6">
        <v>0.88759999999999994</v>
      </c>
      <c r="E89" s="25">
        <v>0.90369999999999995</v>
      </c>
      <c r="F89" s="31">
        <f t="shared" si="1"/>
        <v>0.89079999999999993</v>
      </c>
    </row>
    <row r="90" spans="1:6" ht="22.5" customHeight="1" x14ac:dyDescent="0.25">
      <c r="A90" s="8">
        <v>87</v>
      </c>
      <c r="B90" s="3" t="s">
        <v>93</v>
      </c>
      <c r="C90" s="6">
        <v>0.86870000000000003</v>
      </c>
      <c r="D90" s="6">
        <v>0.87980000000000003</v>
      </c>
      <c r="E90" s="25">
        <v>0.89670000000000005</v>
      </c>
      <c r="F90" s="31">
        <f t="shared" si="1"/>
        <v>0.88173333333333337</v>
      </c>
    </row>
    <row r="91" spans="1:6" ht="22.5" customHeight="1" x14ac:dyDescent="0.25">
      <c r="A91" s="8">
        <v>88</v>
      </c>
      <c r="B91" s="3" t="s">
        <v>94</v>
      </c>
      <c r="C91" s="6">
        <v>0.83560000000000001</v>
      </c>
      <c r="D91" s="6">
        <v>0.84609999999999996</v>
      </c>
      <c r="E91" s="25">
        <v>0.86429999999999996</v>
      </c>
      <c r="F91" s="31">
        <f t="shared" si="1"/>
        <v>0.84866666666666657</v>
      </c>
    </row>
    <row r="92" spans="1:6" ht="22.5" customHeight="1" x14ac:dyDescent="0.25">
      <c r="A92" s="8">
        <v>89</v>
      </c>
      <c r="B92" s="3" t="s">
        <v>95</v>
      </c>
      <c r="C92" s="6">
        <v>0.81210000000000004</v>
      </c>
      <c r="D92" s="6">
        <v>0.84589999999999999</v>
      </c>
      <c r="E92" s="25">
        <v>0.86109999999999998</v>
      </c>
      <c r="F92" s="31">
        <f t="shared" si="1"/>
        <v>0.8397</v>
      </c>
    </row>
    <row r="93" spans="1:6" ht="22.5" customHeight="1" x14ac:dyDescent="0.25">
      <c r="A93" s="8">
        <v>90</v>
      </c>
      <c r="B93" s="3" t="s">
        <v>96</v>
      </c>
      <c r="C93" s="6">
        <v>0.90190000000000003</v>
      </c>
      <c r="D93" s="6">
        <v>0.90759999999999996</v>
      </c>
      <c r="E93" s="25">
        <v>0.93620000000000003</v>
      </c>
      <c r="F93" s="31">
        <f t="shared" si="1"/>
        <v>0.91523333333333323</v>
      </c>
    </row>
    <row r="94" spans="1:6" ht="22.5" customHeight="1" x14ac:dyDescent="0.25">
      <c r="A94" s="8">
        <v>91</v>
      </c>
      <c r="B94" s="3" t="s">
        <v>97</v>
      </c>
      <c r="C94" s="6">
        <v>0.89470000000000005</v>
      </c>
      <c r="D94" s="6">
        <v>0.89849999999999997</v>
      </c>
      <c r="E94" s="25">
        <v>0.94350000000000001</v>
      </c>
      <c r="F94" s="31">
        <f t="shared" si="1"/>
        <v>0.91223333333333334</v>
      </c>
    </row>
    <row r="95" spans="1:6" ht="22.5" customHeight="1" x14ac:dyDescent="0.25">
      <c r="A95" s="8">
        <v>92</v>
      </c>
      <c r="B95" s="3" t="s">
        <v>98</v>
      </c>
      <c r="C95" s="6">
        <v>0.82909999999999995</v>
      </c>
      <c r="D95" s="6">
        <v>0.84279999999999999</v>
      </c>
      <c r="E95" s="25">
        <v>0.84930000000000005</v>
      </c>
      <c r="F95" s="31">
        <f t="shared" si="1"/>
        <v>0.84039999999999992</v>
      </c>
    </row>
    <row r="96" spans="1:6" ht="22.5" customHeight="1" x14ac:dyDescent="0.25">
      <c r="A96" s="8">
        <v>93</v>
      </c>
      <c r="B96" s="3" t="s">
        <v>99</v>
      </c>
      <c r="C96" s="7">
        <v>0.77600000000000002</v>
      </c>
      <c r="D96" s="6">
        <v>0.78649999999999998</v>
      </c>
      <c r="E96" s="25">
        <v>0.83020000000000005</v>
      </c>
      <c r="F96" s="31">
        <f t="shared" si="1"/>
        <v>0.79756666666666665</v>
      </c>
    </row>
    <row r="97" spans="1:6" ht="22.5" customHeight="1" x14ac:dyDescent="0.25">
      <c r="A97" s="8">
        <v>94</v>
      </c>
      <c r="B97" s="3" t="s">
        <v>100</v>
      </c>
      <c r="C97" s="6">
        <v>0.7238</v>
      </c>
      <c r="D97" s="6">
        <v>0.73750000000000004</v>
      </c>
      <c r="E97" s="25">
        <v>0.76880000000000004</v>
      </c>
      <c r="F97" s="31">
        <f t="shared" si="1"/>
        <v>0.74336666666666673</v>
      </c>
    </row>
    <row r="98" spans="1:6" ht="22.5" customHeight="1" x14ac:dyDescent="0.25">
      <c r="A98" s="8">
        <v>95</v>
      </c>
      <c r="B98" s="3" t="s">
        <v>101</v>
      </c>
      <c r="C98" s="6">
        <v>0.78120000000000001</v>
      </c>
      <c r="D98" s="6">
        <v>0.79449999999999998</v>
      </c>
      <c r="E98" s="25">
        <v>0.83660000000000001</v>
      </c>
      <c r="F98" s="31">
        <f t="shared" si="1"/>
        <v>0.80410000000000004</v>
      </c>
    </row>
    <row r="99" spans="1:6" ht="22.5" customHeight="1" x14ac:dyDescent="0.25">
      <c r="A99" s="8">
        <v>96</v>
      </c>
      <c r="B99" s="3" t="s">
        <v>102</v>
      </c>
      <c r="C99" s="6">
        <v>0.72470000000000001</v>
      </c>
      <c r="D99" s="6">
        <v>0.76229999999999998</v>
      </c>
      <c r="E99" s="25">
        <v>0.79890000000000005</v>
      </c>
      <c r="F99" s="31">
        <f t="shared" si="1"/>
        <v>0.76196666666666679</v>
      </c>
    </row>
    <row r="100" spans="1:6" ht="22.5" customHeight="1" x14ac:dyDescent="0.25">
      <c r="A100" s="8">
        <v>97</v>
      </c>
      <c r="B100" s="3" t="s">
        <v>103</v>
      </c>
      <c r="C100" s="6">
        <v>0.83819999999999995</v>
      </c>
      <c r="D100" s="6">
        <v>0.84530000000000005</v>
      </c>
      <c r="E100" s="25">
        <v>0.86970000000000003</v>
      </c>
      <c r="F100" s="31">
        <f t="shared" si="1"/>
        <v>0.85106666666666664</v>
      </c>
    </row>
    <row r="101" spans="1:6" ht="22.5" customHeight="1" x14ac:dyDescent="0.25">
      <c r="A101" s="8">
        <v>98</v>
      </c>
      <c r="B101" s="3" t="s">
        <v>104</v>
      </c>
      <c r="C101" s="6">
        <v>0.76959999999999995</v>
      </c>
      <c r="D101" s="6">
        <v>0.78590000000000004</v>
      </c>
      <c r="E101" s="25">
        <v>0.8024</v>
      </c>
      <c r="F101" s="31">
        <f t="shared" si="1"/>
        <v>0.78596666666666659</v>
      </c>
    </row>
    <row r="102" spans="1:6" ht="22.5" customHeight="1" x14ac:dyDescent="0.25">
      <c r="A102" s="8">
        <v>99</v>
      </c>
      <c r="B102" s="3" t="s">
        <v>105</v>
      </c>
      <c r="C102" s="6">
        <v>0.75549999999999995</v>
      </c>
      <c r="D102" s="6">
        <v>0.77059999999999995</v>
      </c>
      <c r="E102" s="25">
        <v>0.79830000000000001</v>
      </c>
      <c r="F102" s="31">
        <f t="shared" si="1"/>
        <v>0.77479999999999993</v>
      </c>
    </row>
    <row r="103" spans="1:6" ht="22.5" customHeight="1" x14ac:dyDescent="0.25">
      <c r="A103" s="8">
        <v>100</v>
      </c>
      <c r="B103" s="3" t="s">
        <v>106</v>
      </c>
      <c r="C103" s="7">
        <v>0.76400000000000001</v>
      </c>
      <c r="D103" s="6">
        <v>0.78120000000000001</v>
      </c>
      <c r="E103" s="25">
        <v>0.81320000000000003</v>
      </c>
      <c r="F103" s="31">
        <f t="shared" si="1"/>
        <v>0.78613333333333335</v>
      </c>
    </row>
    <row r="104" spans="1:6" ht="22.5" customHeight="1" x14ac:dyDescent="0.25">
      <c r="A104" s="8">
        <v>101</v>
      </c>
      <c r="B104" s="3" t="s">
        <v>107</v>
      </c>
      <c r="C104" s="7">
        <v>0.76100000000000001</v>
      </c>
      <c r="D104" s="6">
        <v>0.78420000000000001</v>
      </c>
      <c r="E104" s="25">
        <v>0.80530000000000002</v>
      </c>
      <c r="F104" s="31">
        <f t="shared" si="1"/>
        <v>0.78349999999999997</v>
      </c>
    </row>
    <row r="105" spans="1:6" ht="22.5" customHeight="1" x14ac:dyDescent="0.25">
      <c r="A105" s="8">
        <v>102</v>
      </c>
      <c r="B105" s="3" t="s">
        <v>108</v>
      </c>
      <c r="C105" s="7">
        <v>0.88200000000000001</v>
      </c>
      <c r="D105" s="6">
        <v>0.87780000000000002</v>
      </c>
      <c r="E105" s="25">
        <v>0.93410000000000004</v>
      </c>
      <c r="F105" s="31">
        <f t="shared" si="1"/>
        <v>0.89796666666666669</v>
      </c>
    </row>
    <row r="106" spans="1:6" ht="22.5" customHeight="1" x14ac:dyDescent="0.25">
      <c r="A106" s="8">
        <v>103</v>
      </c>
      <c r="B106" s="3" t="s">
        <v>109</v>
      </c>
      <c r="C106" s="6">
        <v>0.7621</v>
      </c>
      <c r="D106" s="6">
        <v>0.76939999999999997</v>
      </c>
      <c r="E106" s="25">
        <v>0.84150000000000003</v>
      </c>
      <c r="F106" s="31">
        <f t="shared" si="1"/>
        <v>0.79099999999999993</v>
      </c>
    </row>
    <row r="107" spans="1:6" ht="22.5" customHeight="1" x14ac:dyDescent="0.25">
      <c r="A107" s="8">
        <v>104</v>
      </c>
      <c r="B107" s="3" t="s">
        <v>110</v>
      </c>
      <c r="C107" s="6">
        <v>0.77349999999999997</v>
      </c>
      <c r="D107" s="7">
        <v>0.76700000000000002</v>
      </c>
      <c r="E107" s="25">
        <v>0.85050000000000003</v>
      </c>
      <c r="F107" s="31">
        <f t="shared" si="1"/>
        <v>0.79700000000000004</v>
      </c>
    </row>
    <row r="108" spans="1:6" ht="22.5" customHeight="1" x14ac:dyDescent="0.25">
      <c r="A108" s="8">
        <v>105</v>
      </c>
      <c r="B108" s="3" t="s">
        <v>111</v>
      </c>
      <c r="C108" s="6">
        <v>0.70089999999999997</v>
      </c>
      <c r="D108" s="6">
        <v>0.71870000000000001</v>
      </c>
      <c r="E108" s="25">
        <v>0.79979999999999996</v>
      </c>
      <c r="F108" s="31">
        <f t="shared" si="1"/>
        <v>0.7397999999999999</v>
      </c>
    </row>
    <row r="109" spans="1:6" ht="22.5" customHeight="1" x14ac:dyDescent="0.25">
      <c r="A109" s="8">
        <v>106</v>
      </c>
      <c r="B109" s="3" t="s">
        <v>112</v>
      </c>
      <c r="C109" s="6">
        <v>0.85760000000000003</v>
      </c>
      <c r="D109" s="6">
        <v>0.82230000000000003</v>
      </c>
      <c r="E109" s="25">
        <v>0.92989999999999995</v>
      </c>
      <c r="F109" s="31">
        <f t="shared" si="1"/>
        <v>0.86993333333333334</v>
      </c>
    </row>
    <row r="110" spans="1:6" ht="22.5" customHeight="1" x14ac:dyDescent="0.25">
      <c r="A110" s="8">
        <v>107</v>
      </c>
      <c r="B110" s="3" t="s">
        <v>113</v>
      </c>
      <c r="C110" s="6">
        <v>0.84989999999999999</v>
      </c>
      <c r="D110" s="6">
        <v>0.86060000000000003</v>
      </c>
      <c r="E110" s="25">
        <v>0.87670000000000003</v>
      </c>
      <c r="F110" s="31">
        <f t="shared" si="1"/>
        <v>0.86240000000000006</v>
      </c>
    </row>
    <row r="111" spans="1:6" ht="22.5" customHeight="1" x14ac:dyDescent="0.25">
      <c r="A111" s="8">
        <v>108</v>
      </c>
      <c r="B111" s="3" t="s">
        <v>114</v>
      </c>
      <c r="C111" s="6">
        <v>0.78090000000000004</v>
      </c>
      <c r="D111" s="6">
        <v>0.79010000000000002</v>
      </c>
      <c r="E111" s="25">
        <v>0.80969999999999998</v>
      </c>
      <c r="F111" s="31">
        <f t="shared" si="1"/>
        <v>0.79356666666666664</v>
      </c>
    </row>
    <row r="112" spans="1:6" ht="22.5" customHeight="1" x14ac:dyDescent="0.25">
      <c r="A112" s="8">
        <v>109</v>
      </c>
      <c r="B112" s="3" t="s">
        <v>115</v>
      </c>
      <c r="C112" s="6">
        <v>0.82669999999999999</v>
      </c>
      <c r="D112" s="6">
        <v>0.83960000000000001</v>
      </c>
      <c r="E112" s="25">
        <v>0.85429999999999995</v>
      </c>
      <c r="F112" s="31">
        <f t="shared" si="1"/>
        <v>0.84019999999999995</v>
      </c>
    </row>
    <row r="113" spans="1:6" ht="22.5" customHeight="1" x14ac:dyDescent="0.25">
      <c r="A113" s="8">
        <v>110</v>
      </c>
      <c r="B113" s="3" t="s">
        <v>116</v>
      </c>
      <c r="C113" s="6">
        <v>0.85440000000000005</v>
      </c>
      <c r="D113" s="6">
        <v>0.86180000000000001</v>
      </c>
      <c r="E113" s="25">
        <v>0.87080000000000002</v>
      </c>
      <c r="F113" s="31">
        <f t="shared" si="1"/>
        <v>0.8623333333333334</v>
      </c>
    </row>
    <row r="114" spans="1:6" ht="22.5" customHeight="1" x14ac:dyDescent="0.25">
      <c r="A114" s="8">
        <v>111</v>
      </c>
      <c r="B114" s="3" t="s">
        <v>117</v>
      </c>
      <c r="C114" s="6">
        <v>0.81659999999999999</v>
      </c>
      <c r="D114" s="6">
        <v>0.83509999999999995</v>
      </c>
      <c r="E114" s="25">
        <v>0.81610000000000005</v>
      </c>
      <c r="F114" s="31">
        <f t="shared" si="1"/>
        <v>0.8226</v>
      </c>
    </row>
    <row r="115" spans="1:6" ht="22.5" customHeight="1" x14ac:dyDescent="0.25">
      <c r="A115" s="8">
        <v>112</v>
      </c>
      <c r="B115" s="3" t="s">
        <v>118</v>
      </c>
      <c r="C115" s="6">
        <v>0.78739999999999999</v>
      </c>
      <c r="D115" s="6">
        <v>0.83520000000000005</v>
      </c>
      <c r="E115" s="25">
        <v>0.81320000000000003</v>
      </c>
      <c r="F115" s="31">
        <f t="shared" si="1"/>
        <v>0.81193333333333328</v>
      </c>
    </row>
    <row r="116" spans="1:6" ht="22.5" customHeight="1" x14ac:dyDescent="0.25">
      <c r="A116" s="8">
        <v>113</v>
      </c>
      <c r="B116" s="3" t="s">
        <v>119</v>
      </c>
      <c r="C116" s="6">
        <v>0.82720000000000005</v>
      </c>
      <c r="D116" s="6">
        <v>0.86960000000000004</v>
      </c>
      <c r="E116" s="25">
        <v>0.86350000000000005</v>
      </c>
      <c r="F116" s="31">
        <f t="shared" si="1"/>
        <v>0.85343333333333338</v>
      </c>
    </row>
    <row r="117" spans="1:6" ht="22.5" customHeight="1" x14ac:dyDescent="0.25">
      <c r="A117" s="8">
        <v>114</v>
      </c>
      <c r="B117" s="3" t="s">
        <v>120</v>
      </c>
      <c r="C117" s="6">
        <v>0.80549999999999999</v>
      </c>
      <c r="D117" s="7">
        <v>0.83699999999999997</v>
      </c>
      <c r="E117" s="25">
        <v>0.82189999999999996</v>
      </c>
      <c r="F117" s="31">
        <f t="shared" si="1"/>
        <v>0.82146666666666668</v>
      </c>
    </row>
    <row r="118" spans="1:6" ht="22.5" customHeight="1" x14ac:dyDescent="0.25">
      <c r="A118" s="8">
        <v>115</v>
      </c>
      <c r="B118" s="3" t="s">
        <v>121</v>
      </c>
      <c r="C118" s="6">
        <v>0.84109999999999996</v>
      </c>
      <c r="D118" s="6">
        <v>0.89859999999999995</v>
      </c>
      <c r="E118" s="25">
        <v>0.87649999999999995</v>
      </c>
      <c r="F118" s="31">
        <f t="shared" si="1"/>
        <v>0.87206666666666666</v>
      </c>
    </row>
    <row r="119" spans="1:6" ht="22.5" customHeight="1" x14ac:dyDescent="0.25">
      <c r="A119" s="8">
        <v>116</v>
      </c>
      <c r="B119" s="3" t="s">
        <v>122</v>
      </c>
      <c r="C119" s="6">
        <v>0.87190000000000001</v>
      </c>
      <c r="D119" s="6">
        <v>0.91349999999999998</v>
      </c>
      <c r="E119" s="25">
        <v>0.90810000000000002</v>
      </c>
      <c r="F119" s="31">
        <f t="shared" si="1"/>
        <v>0.89783333333333337</v>
      </c>
    </row>
    <row r="120" spans="1:6" ht="22.5" customHeight="1" x14ac:dyDescent="0.25">
      <c r="A120" s="8">
        <v>117</v>
      </c>
      <c r="B120" s="3" t="s">
        <v>123</v>
      </c>
      <c r="C120" s="6">
        <v>0.9093</v>
      </c>
      <c r="D120" s="6">
        <v>0.92769999999999997</v>
      </c>
      <c r="E120" s="25">
        <v>0.92259999999999998</v>
      </c>
      <c r="F120" s="31">
        <f t="shared" si="1"/>
        <v>0.91986666666666661</v>
      </c>
    </row>
    <row r="121" spans="1:6" ht="22.5" customHeight="1" x14ac:dyDescent="0.25">
      <c r="A121" s="8">
        <v>118</v>
      </c>
      <c r="B121" s="3" t="s">
        <v>124</v>
      </c>
      <c r="C121" s="6">
        <v>0.91469999999999996</v>
      </c>
      <c r="D121" s="6">
        <v>0.94840000000000002</v>
      </c>
      <c r="E121" s="25">
        <v>0.92989999999999995</v>
      </c>
      <c r="F121" s="31">
        <f t="shared" si="1"/>
        <v>0.93100000000000005</v>
      </c>
    </row>
    <row r="122" spans="1:6" ht="22.5" customHeight="1" x14ac:dyDescent="0.25">
      <c r="A122" s="8">
        <v>119</v>
      </c>
      <c r="B122" s="3" t="s">
        <v>125</v>
      </c>
      <c r="C122" s="6">
        <v>0.96909999999999996</v>
      </c>
      <c r="D122" s="6">
        <v>0.9859</v>
      </c>
      <c r="E122" s="25">
        <v>0.9859</v>
      </c>
      <c r="F122" s="31">
        <f t="shared" si="1"/>
        <v>0.98030000000000006</v>
      </c>
    </row>
    <row r="123" spans="1:6" ht="22.5" customHeight="1" x14ac:dyDescent="0.25">
      <c r="A123" s="8">
        <v>120</v>
      </c>
      <c r="B123" s="3" t="s">
        <v>126</v>
      </c>
      <c r="C123" s="6">
        <v>0.8488</v>
      </c>
      <c r="D123" s="6">
        <v>0.90410000000000001</v>
      </c>
      <c r="E123" s="25">
        <v>0.88190000000000002</v>
      </c>
      <c r="F123" s="31">
        <f t="shared" si="1"/>
        <v>0.87826666666666664</v>
      </c>
    </row>
    <row r="124" spans="1:6" ht="22.5" customHeight="1" x14ac:dyDescent="0.25">
      <c r="A124" s="8">
        <v>121</v>
      </c>
      <c r="B124" s="3" t="s">
        <v>127</v>
      </c>
      <c r="C124" s="6">
        <v>0.8901</v>
      </c>
      <c r="D124" s="6">
        <v>0.92769999999999997</v>
      </c>
      <c r="E124" s="25">
        <v>0.91369999999999996</v>
      </c>
      <c r="F124" s="31">
        <f t="shared" si="1"/>
        <v>0.91049999999999998</v>
      </c>
    </row>
    <row r="125" spans="1:6" ht="22.5" customHeight="1" x14ac:dyDescent="0.25">
      <c r="A125" s="8">
        <v>122</v>
      </c>
      <c r="B125" s="3" t="s">
        <v>128</v>
      </c>
      <c r="C125" s="9">
        <v>0.86</v>
      </c>
      <c r="D125" s="6">
        <v>0.90359999999999996</v>
      </c>
      <c r="E125" s="25">
        <v>0.89070000000000005</v>
      </c>
      <c r="F125" s="31">
        <f t="shared" si="1"/>
        <v>0.8847666666666667</v>
      </c>
    </row>
    <row r="126" spans="1:6" ht="22.5" customHeight="1" x14ac:dyDescent="0.25">
      <c r="A126" s="8">
        <v>123</v>
      </c>
      <c r="B126" s="3" t="s">
        <v>129</v>
      </c>
      <c r="C126" s="6">
        <v>0.85250000000000004</v>
      </c>
      <c r="D126" s="6">
        <v>0.90239999999999998</v>
      </c>
      <c r="E126" s="25">
        <v>0.88029999999999997</v>
      </c>
      <c r="F126" s="31">
        <f t="shared" si="1"/>
        <v>0.87840000000000007</v>
      </c>
    </row>
    <row r="127" spans="1:6" ht="22.5" customHeight="1" x14ac:dyDescent="0.25">
      <c r="A127" s="8">
        <v>124</v>
      </c>
      <c r="B127" s="3" t="s">
        <v>130</v>
      </c>
      <c r="C127" s="6">
        <v>0.87470000000000003</v>
      </c>
      <c r="D127" s="6">
        <v>0.91839999999999999</v>
      </c>
      <c r="E127" s="25">
        <v>0.90710000000000002</v>
      </c>
      <c r="F127" s="31">
        <f t="shared" si="1"/>
        <v>0.90006666666666657</v>
      </c>
    </row>
    <row r="128" spans="1:6" ht="22.5" customHeight="1" x14ac:dyDescent="0.25">
      <c r="A128" s="8">
        <v>125</v>
      </c>
      <c r="B128" s="3" t="s">
        <v>131</v>
      </c>
      <c r="C128" s="6">
        <v>0.9022</v>
      </c>
      <c r="D128" s="6">
        <v>0.93920000000000003</v>
      </c>
      <c r="E128" s="25">
        <v>0.92789999999999995</v>
      </c>
      <c r="F128" s="31">
        <f t="shared" si="1"/>
        <v>0.92310000000000014</v>
      </c>
    </row>
    <row r="129" spans="1:6" ht="22.5" customHeight="1" x14ac:dyDescent="0.25">
      <c r="A129" s="8">
        <v>126</v>
      </c>
      <c r="B129" s="3" t="s">
        <v>132</v>
      </c>
      <c r="C129" s="6">
        <v>0.91310000000000002</v>
      </c>
      <c r="D129" s="6">
        <v>0.94830000000000003</v>
      </c>
      <c r="E129" s="25">
        <v>0.94330000000000003</v>
      </c>
      <c r="F129" s="31">
        <f t="shared" si="1"/>
        <v>0.93490000000000018</v>
      </c>
    </row>
    <row r="130" spans="1:6" ht="22.5" customHeight="1" x14ac:dyDescent="0.25">
      <c r="A130" s="8">
        <v>127</v>
      </c>
      <c r="B130" s="3" t="s">
        <v>133</v>
      </c>
      <c r="C130" s="7">
        <v>0.88300000000000001</v>
      </c>
      <c r="D130" s="7">
        <v>0.92400000000000004</v>
      </c>
      <c r="E130" s="25">
        <v>0.91039999999999999</v>
      </c>
      <c r="F130" s="31">
        <f t="shared" si="1"/>
        <v>0.90580000000000005</v>
      </c>
    </row>
    <row r="131" spans="1:6" ht="22.5" customHeight="1" x14ac:dyDescent="0.25">
      <c r="A131" s="8">
        <v>128</v>
      </c>
      <c r="B131" s="3" t="s">
        <v>134</v>
      </c>
      <c r="C131" s="6">
        <v>0.87290000000000001</v>
      </c>
      <c r="D131" s="6">
        <v>0.92020000000000002</v>
      </c>
      <c r="E131" s="25">
        <v>0.90769999999999995</v>
      </c>
      <c r="F131" s="31">
        <f t="shared" si="1"/>
        <v>0.90026666666666666</v>
      </c>
    </row>
    <row r="132" spans="1:6" ht="22.5" customHeight="1" x14ac:dyDescent="0.25">
      <c r="A132" s="8">
        <v>129</v>
      </c>
      <c r="B132" s="3" t="s">
        <v>135</v>
      </c>
      <c r="C132" s="6">
        <v>0.85129999999999995</v>
      </c>
      <c r="D132" s="6">
        <v>0.90339999999999998</v>
      </c>
      <c r="E132" s="25">
        <v>0.87629999999999997</v>
      </c>
      <c r="F132" s="31">
        <f t="shared" si="1"/>
        <v>0.87699999999999989</v>
      </c>
    </row>
    <row r="133" spans="1:6" ht="22.5" customHeight="1" x14ac:dyDescent="0.25">
      <c r="A133" s="8">
        <v>130</v>
      </c>
      <c r="B133" s="3" t="s">
        <v>136</v>
      </c>
      <c r="C133" s="6">
        <v>0.86050000000000004</v>
      </c>
      <c r="D133" s="6">
        <v>0.9083</v>
      </c>
      <c r="E133" s="25">
        <v>0.88260000000000005</v>
      </c>
      <c r="F133" s="31">
        <f t="shared" ref="F133:F196" si="2">(C133+D133+E133)/3</f>
        <v>0.88380000000000003</v>
      </c>
    </row>
    <row r="134" spans="1:6" ht="22.5" customHeight="1" x14ac:dyDescent="0.25">
      <c r="A134" s="8">
        <v>131</v>
      </c>
      <c r="B134" s="3" t="s">
        <v>137</v>
      </c>
      <c r="C134" s="6">
        <v>0.82879999999999998</v>
      </c>
      <c r="D134" s="6">
        <v>0.88170000000000004</v>
      </c>
      <c r="E134" s="25">
        <v>0.85629999999999995</v>
      </c>
      <c r="F134" s="31">
        <f t="shared" si="2"/>
        <v>0.85560000000000003</v>
      </c>
    </row>
    <row r="135" spans="1:6" ht="22.5" customHeight="1" x14ac:dyDescent="0.25">
      <c r="A135" s="8">
        <v>132</v>
      </c>
      <c r="B135" s="3" t="s">
        <v>138</v>
      </c>
      <c r="C135" s="6">
        <v>0.84850000000000003</v>
      </c>
      <c r="D135" s="6">
        <v>0.90069999999999995</v>
      </c>
      <c r="E135" s="25">
        <v>0.87380000000000002</v>
      </c>
      <c r="F135" s="31">
        <f t="shared" si="2"/>
        <v>0.87433333333333341</v>
      </c>
    </row>
    <row r="136" spans="1:6" ht="22.5" customHeight="1" x14ac:dyDescent="0.25">
      <c r="A136" s="8">
        <v>133</v>
      </c>
      <c r="B136" s="3" t="s">
        <v>139</v>
      </c>
      <c r="C136" s="6">
        <v>0.79490000000000005</v>
      </c>
      <c r="D136" s="7">
        <v>0.85399999999999998</v>
      </c>
      <c r="E136" s="25">
        <v>0.82110000000000005</v>
      </c>
      <c r="F136" s="31">
        <f t="shared" si="2"/>
        <v>0.82333333333333336</v>
      </c>
    </row>
    <row r="137" spans="1:6" ht="22.5" customHeight="1" x14ac:dyDescent="0.25">
      <c r="A137" s="8">
        <v>134</v>
      </c>
      <c r="B137" s="3" t="s">
        <v>140</v>
      </c>
      <c r="C137" s="6">
        <v>0.80230000000000001</v>
      </c>
      <c r="D137" s="6">
        <v>0.85880000000000001</v>
      </c>
      <c r="E137" s="25">
        <v>0.82689999999999997</v>
      </c>
      <c r="F137" s="31">
        <f t="shared" si="2"/>
        <v>0.82933333333333337</v>
      </c>
    </row>
    <row r="138" spans="1:6" ht="22.5" customHeight="1" x14ac:dyDescent="0.25">
      <c r="A138" s="8">
        <v>135</v>
      </c>
      <c r="B138" s="3" t="s">
        <v>141</v>
      </c>
      <c r="C138" s="6">
        <v>0.79930000000000001</v>
      </c>
      <c r="D138" s="6">
        <v>0.84719999999999995</v>
      </c>
      <c r="E138" s="25">
        <v>0.8165</v>
      </c>
      <c r="F138" s="31">
        <f t="shared" si="2"/>
        <v>0.82100000000000006</v>
      </c>
    </row>
    <row r="139" spans="1:6" ht="22.5" customHeight="1" x14ac:dyDescent="0.25">
      <c r="A139" s="8">
        <v>136</v>
      </c>
      <c r="B139" s="3" t="s">
        <v>142</v>
      </c>
      <c r="C139" s="6">
        <v>0.80940000000000001</v>
      </c>
      <c r="D139" s="6">
        <v>0.86470000000000002</v>
      </c>
      <c r="E139" s="25">
        <v>0.83879999999999999</v>
      </c>
      <c r="F139" s="31">
        <f t="shared" si="2"/>
        <v>0.83763333333333334</v>
      </c>
    </row>
    <row r="140" spans="1:6" ht="22.5" customHeight="1" x14ac:dyDescent="0.25">
      <c r="A140" s="8">
        <v>137</v>
      </c>
      <c r="B140" s="3" t="s">
        <v>143</v>
      </c>
      <c r="C140" s="6">
        <v>0.81810000000000005</v>
      </c>
      <c r="D140" s="6">
        <v>0.86080000000000001</v>
      </c>
      <c r="E140" s="28">
        <v>0.83</v>
      </c>
      <c r="F140" s="31">
        <f t="shared" si="2"/>
        <v>0.83630000000000004</v>
      </c>
    </row>
    <row r="141" spans="1:6" ht="22.5" customHeight="1" x14ac:dyDescent="0.25">
      <c r="A141" s="8">
        <v>138</v>
      </c>
      <c r="B141" s="3" t="s">
        <v>144</v>
      </c>
      <c r="C141" s="7">
        <v>0.82699999999999996</v>
      </c>
      <c r="D141" s="6">
        <v>0.86709999999999998</v>
      </c>
      <c r="E141" s="25">
        <v>0.84409999999999996</v>
      </c>
      <c r="F141" s="31">
        <f t="shared" si="2"/>
        <v>0.84606666666666663</v>
      </c>
    </row>
    <row r="142" spans="1:6" ht="22.5" customHeight="1" x14ac:dyDescent="0.25">
      <c r="A142" s="8">
        <v>139</v>
      </c>
      <c r="B142" s="3" t="s">
        <v>145</v>
      </c>
      <c r="C142" s="6">
        <v>0.82709999999999995</v>
      </c>
      <c r="D142" s="6">
        <v>0.85709999999999997</v>
      </c>
      <c r="E142" s="25">
        <v>0.8548</v>
      </c>
      <c r="F142" s="31">
        <f t="shared" si="2"/>
        <v>0.84633333333333327</v>
      </c>
    </row>
    <row r="143" spans="1:6" ht="22.5" customHeight="1" x14ac:dyDescent="0.25">
      <c r="A143" s="8">
        <v>140</v>
      </c>
      <c r="B143" s="3" t="s">
        <v>146</v>
      </c>
      <c r="C143" s="6">
        <v>0.90269999999999995</v>
      </c>
      <c r="D143" s="6">
        <v>0.95840000000000003</v>
      </c>
      <c r="E143" s="25">
        <v>0.67269999999999996</v>
      </c>
      <c r="F143" s="31">
        <f t="shared" si="2"/>
        <v>0.84459999999999991</v>
      </c>
    </row>
    <row r="144" spans="1:6" ht="22.5" customHeight="1" x14ac:dyDescent="0.25">
      <c r="A144" s="8">
        <v>141</v>
      </c>
      <c r="B144" s="3" t="s">
        <v>147</v>
      </c>
      <c r="C144" s="6">
        <v>0.90949999999999998</v>
      </c>
      <c r="D144" s="6">
        <v>0.95689999999999997</v>
      </c>
      <c r="E144" s="25">
        <v>0.90480000000000005</v>
      </c>
      <c r="F144" s="31">
        <f t="shared" si="2"/>
        <v>0.92373333333333341</v>
      </c>
    </row>
    <row r="145" spans="1:6" ht="22.5" customHeight="1" x14ac:dyDescent="0.25">
      <c r="A145" s="8">
        <v>142</v>
      </c>
      <c r="B145" s="3" t="s">
        <v>148</v>
      </c>
      <c r="C145" s="6">
        <v>0.84660000000000002</v>
      </c>
      <c r="D145" s="6">
        <v>0.87629999999999997</v>
      </c>
      <c r="E145" s="25">
        <v>0.81059999999999999</v>
      </c>
      <c r="F145" s="31">
        <f t="shared" si="2"/>
        <v>0.84450000000000003</v>
      </c>
    </row>
    <row r="146" spans="1:6" ht="22.5" customHeight="1" x14ac:dyDescent="0.25">
      <c r="A146" s="8">
        <v>143</v>
      </c>
      <c r="B146" s="3" t="s">
        <v>149</v>
      </c>
      <c r="C146" s="6">
        <v>0.86370000000000002</v>
      </c>
      <c r="D146" s="6">
        <v>0.9163</v>
      </c>
      <c r="E146" s="25">
        <v>0.87629999999999997</v>
      </c>
      <c r="F146" s="31">
        <f t="shared" si="2"/>
        <v>0.88543333333333329</v>
      </c>
    </row>
    <row r="147" spans="1:6" ht="22.5" customHeight="1" x14ac:dyDescent="0.25">
      <c r="A147" s="8">
        <v>144</v>
      </c>
      <c r="B147" s="3" t="s">
        <v>150</v>
      </c>
      <c r="C147" s="6">
        <v>0.85409999999999997</v>
      </c>
      <c r="D147" s="6">
        <v>0.89280000000000004</v>
      </c>
      <c r="E147" s="25">
        <v>0.86040000000000005</v>
      </c>
      <c r="F147" s="31">
        <f t="shared" si="2"/>
        <v>0.86910000000000009</v>
      </c>
    </row>
    <row r="148" spans="1:6" ht="22.5" customHeight="1" x14ac:dyDescent="0.25">
      <c r="A148" s="8">
        <v>145</v>
      </c>
      <c r="B148" s="3" t="s">
        <v>151</v>
      </c>
      <c r="C148" s="7">
        <v>0.84299999999999997</v>
      </c>
      <c r="D148" s="6">
        <v>0.87270000000000003</v>
      </c>
      <c r="E148" s="25">
        <v>0.84970000000000001</v>
      </c>
      <c r="F148" s="31">
        <f t="shared" si="2"/>
        <v>0.8551333333333333</v>
      </c>
    </row>
    <row r="149" spans="1:6" ht="22.5" customHeight="1" x14ac:dyDescent="0.25">
      <c r="A149" s="8">
        <v>146</v>
      </c>
      <c r="B149" s="3" t="s">
        <v>152</v>
      </c>
      <c r="C149" s="6">
        <v>0.81569999999999998</v>
      </c>
      <c r="D149" s="6">
        <v>0.84670000000000001</v>
      </c>
      <c r="E149" s="25">
        <v>0.8226</v>
      </c>
      <c r="F149" s="31">
        <f t="shared" si="2"/>
        <v>0.82833333333333325</v>
      </c>
    </row>
    <row r="150" spans="1:6" ht="22.5" customHeight="1" x14ac:dyDescent="0.25">
      <c r="A150" s="8">
        <v>147</v>
      </c>
      <c r="B150" s="3" t="s">
        <v>153</v>
      </c>
      <c r="C150" s="6">
        <v>0.84450000000000003</v>
      </c>
      <c r="D150" s="6">
        <v>0.87250000000000005</v>
      </c>
      <c r="E150" s="25">
        <v>0.84440000000000004</v>
      </c>
      <c r="F150" s="31">
        <f t="shared" si="2"/>
        <v>0.8538</v>
      </c>
    </row>
    <row r="151" spans="1:6" ht="22.5" customHeight="1" x14ac:dyDescent="0.25">
      <c r="A151" s="8">
        <v>148</v>
      </c>
      <c r="B151" s="3" t="s">
        <v>154</v>
      </c>
      <c r="C151" s="6">
        <v>0.86550000000000005</v>
      </c>
      <c r="D151" s="6">
        <v>0.90920000000000001</v>
      </c>
      <c r="E151" s="25">
        <v>0.85819999999999996</v>
      </c>
      <c r="F151" s="31">
        <f t="shared" si="2"/>
        <v>0.87763333333333338</v>
      </c>
    </row>
    <row r="152" spans="1:6" ht="22.5" customHeight="1" x14ac:dyDescent="0.25">
      <c r="A152" s="8">
        <v>149</v>
      </c>
      <c r="B152" s="3" t="s">
        <v>155</v>
      </c>
      <c r="C152" s="9">
        <v>0.82</v>
      </c>
      <c r="D152" s="6">
        <v>0.84209999999999996</v>
      </c>
      <c r="E152" s="25">
        <v>0.83440000000000003</v>
      </c>
      <c r="F152" s="31">
        <f t="shared" si="2"/>
        <v>0.83216666666666672</v>
      </c>
    </row>
    <row r="153" spans="1:6" ht="22.5" customHeight="1" x14ac:dyDescent="0.25">
      <c r="A153" s="8">
        <v>150</v>
      </c>
      <c r="B153" s="3" t="s">
        <v>156</v>
      </c>
      <c r="C153" s="6">
        <v>0.77959999999999996</v>
      </c>
      <c r="D153" s="6">
        <v>0.79679999999999995</v>
      </c>
      <c r="E153" s="25">
        <v>0.7954</v>
      </c>
      <c r="F153" s="31">
        <f t="shared" si="2"/>
        <v>0.79059999999999997</v>
      </c>
    </row>
    <row r="154" spans="1:6" ht="22.5" customHeight="1" x14ac:dyDescent="0.25">
      <c r="A154" s="8">
        <v>151</v>
      </c>
      <c r="B154" s="3" t="s">
        <v>157</v>
      </c>
      <c r="C154" s="6">
        <v>0.73229999999999995</v>
      </c>
      <c r="D154" s="6">
        <v>0.80049999999999999</v>
      </c>
      <c r="E154" s="28">
        <v>0.77</v>
      </c>
      <c r="F154" s="31">
        <f t="shared" si="2"/>
        <v>0.76759999999999995</v>
      </c>
    </row>
    <row r="155" spans="1:6" ht="22.5" customHeight="1" x14ac:dyDescent="0.25">
      <c r="A155" s="8">
        <v>152</v>
      </c>
      <c r="B155" s="3" t="s">
        <v>158</v>
      </c>
      <c r="C155" s="6">
        <v>0.73560000000000003</v>
      </c>
      <c r="D155" s="6">
        <v>0.76039999999999996</v>
      </c>
      <c r="E155" s="25">
        <v>0.76819999999999999</v>
      </c>
      <c r="F155" s="31">
        <f t="shared" si="2"/>
        <v>0.75473333333333326</v>
      </c>
    </row>
    <row r="156" spans="1:6" ht="22.5" customHeight="1" x14ac:dyDescent="0.25">
      <c r="A156" s="8">
        <v>153</v>
      </c>
      <c r="B156" s="3" t="s">
        <v>159</v>
      </c>
      <c r="C156" s="6">
        <v>0.7702</v>
      </c>
      <c r="D156" s="6">
        <v>0.79330000000000001</v>
      </c>
      <c r="E156" s="25">
        <v>0.78779999999999994</v>
      </c>
      <c r="F156" s="31">
        <f t="shared" si="2"/>
        <v>0.78376666666666661</v>
      </c>
    </row>
    <row r="157" spans="1:6" ht="22.5" customHeight="1" x14ac:dyDescent="0.25">
      <c r="A157" s="8">
        <v>154</v>
      </c>
      <c r="B157" s="3" t="s">
        <v>160</v>
      </c>
      <c r="C157" s="6">
        <v>0.73780000000000001</v>
      </c>
      <c r="D157" s="6">
        <v>0.76259999999999994</v>
      </c>
      <c r="E157" s="25">
        <v>0.75309999999999999</v>
      </c>
      <c r="F157" s="31">
        <f t="shared" si="2"/>
        <v>0.75116666666666665</v>
      </c>
    </row>
    <row r="158" spans="1:6" ht="22.5" customHeight="1" x14ac:dyDescent="0.25">
      <c r="A158" s="8">
        <v>155</v>
      </c>
      <c r="B158" s="3" t="s">
        <v>161</v>
      </c>
      <c r="C158" s="6">
        <v>0.74870000000000003</v>
      </c>
      <c r="D158" s="6">
        <v>0.77749999999999997</v>
      </c>
      <c r="E158" s="26">
        <v>0.77100000000000002</v>
      </c>
      <c r="F158" s="31">
        <f t="shared" si="2"/>
        <v>0.76573333333333338</v>
      </c>
    </row>
    <row r="159" spans="1:6" ht="22.5" customHeight="1" x14ac:dyDescent="0.25">
      <c r="A159" s="8">
        <v>156</v>
      </c>
      <c r="B159" s="3" t="s">
        <v>162</v>
      </c>
      <c r="C159" s="6">
        <v>0.74690000000000001</v>
      </c>
      <c r="D159" s="6">
        <v>0.77290000000000003</v>
      </c>
      <c r="E159" s="25">
        <v>0.76839999999999997</v>
      </c>
      <c r="F159" s="31">
        <f t="shared" si="2"/>
        <v>0.76273333333333326</v>
      </c>
    </row>
    <row r="160" spans="1:6" ht="22.5" customHeight="1" x14ac:dyDescent="0.25">
      <c r="A160" s="8">
        <v>157</v>
      </c>
      <c r="B160" s="3" t="s">
        <v>163</v>
      </c>
      <c r="C160" s="6">
        <v>0.74270000000000003</v>
      </c>
      <c r="D160" s="7">
        <v>0.76600000000000001</v>
      </c>
      <c r="E160" s="25">
        <v>0.77390000000000003</v>
      </c>
      <c r="F160" s="31">
        <f t="shared" si="2"/>
        <v>0.7608666666666668</v>
      </c>
    </row>
    <row r="161" spans="1:6" ht="22.5" customHeight="1" x14ac:dyDescent="0.25">
      <c r="A161" s="8">
        <v>158</v>
      </c>
      <c r="B161" s="3" t="s">
        <v>164</v>
      </c>
      <c r="C161" s="6">
        <v>0.77070000000000005</v>
      </c>
      <c r="D161" s="6">
        <v>0.79969999999999997</v>
      </c>
      <c r="E161" s="25">
        <v>0.80410000000000004</v>
      </c>
      <c r="F161" s="31">
        <f t="shared" si="2"/>
        <v>0.79150000000000009</v>
      </c>
    </row>
    <row r="162" spans="1:6" ht="22.5" customHeight="1" x14ac:dyDescent="0.25">
      <c r="A162" s="8">
        <v>159</v>
      </c>
      <c r="B162" s="3" t="s">
        <v>165</v>
      </c>
      <c r="C162" s="9">
        <v>0.77</v>
      </c>
      <c r="D162" s="6">
        <v>0.78180000000000005</v>
      </c>
      <c r="E162" s="25">
        <v>0.79290000000000005</v>
      </c>
      <c r="F162" s="31">
        <f t="shared" si="2"/>
        <v>0.78156666666666663</v>
      </c>
    </row>
    <row r="163" spans="1:6" ht="22.5" customHeight="1" x14ac:dyDescent="0.25">
      <c r="A163" s="8">
        <v>160</v>
      </c>
      <c r="B163" s="3" t="s">
        <v>166</v>
      </c>
      <c r="C163" s="6">
        <v>0.79830000000000001</v>
      </c>
      <c r="D163" s="6">
        <v>0.80840000000000001</v>
      </c>
      <c r="E163" s="25">
        <v>0.81520000000000004</v>
      </c>
      <c r="F163" s="31">
        <f t="shared" si="2"/>
        <v>0.80730000000000002</v>
      </c>
    </row>
    <row r="164" spans="1:6" ht="22.5" customHeight="1" x14ac:dyDescent="0.25">
      <c r="A164" s="8">
        <v>161</v>
      </c>
      <c r="B164" s="3" t="s">
        <v>167</v>
      </c>
      <c r="C164" s="6">
        <v>0.84950000000000003</v>
      </c>
      <c r="D164" s="6">
        <v>0.86250000000000004</v>
      </c>
      <c r="E164" s="26">
        <v>0.872</v>
      </c>
      <c r="F164" s="31">
        <f t="shared" si="2"/>
        <v>0.8613333333333334</v>
      </c>
    </row>
    <row r="165" spans="1:6" ht="22.5" customHeight="1" x14ac:dyDescent="0.25">
      <c r="A165" s="8">
        <v>162</v>
      </c>
      <c r="B165" s="3" t="s">
        <v>168</v>
      </c>
      <c r="C165" s="5">
        <v>0</v>
      </c>
      <c r="D165" s="5">
        <v>0</v>
      </c>
      <c r="E165" s="27">
        <v>0</v>
      </c>
      <c r="F165" s="31">
        <f t="shared" si="2"/>
        <v>0</v>
      </c>
    </row>
    <row r="166" spans="1:6" ht="22.5" customHeight="1" x14ac:dyDescent="0.25">
      <c r="A166" s="8">
        <v>163</v>
      </c>
      <c r="B166" s="3" t="s">
        <v>169</v>
      </c>
      <c r="C166" s="6">
        <v>0.9143</v>
      </c>
      <c r="D166" s="6">
        <v>0.92310000000000003</v>
      </c>
      <c r="E166" s="25">
        <v>0.91259999999999997</v>
      </c>
      <c r="F166" s="31">
        <f t="shared" si="2"/>
        <v>0.91666666666666663</v>
      </c>
    </row>
    <row r="167" spans="1:6" ht="22.5" customHeight="1" x14ac:dyDescent="0.25">
      <c r="A167" s="8">
        <v>164</v>
      </c>
      <c r="B167" s="3" t="s">
        <v>170</v>
      </c>
      <c r="C167" s="6">
        <v>0.89259999999999995</v>
      </c>
      <c r="D167" s="6">
        <v>0.90610000000000002</v>
      </c>
      <c r="E167" s="25">
        <v>0.90969999999999995</v>
      </c>
      <c r="F167" s="31">
        <f t="shared" si="2"/>
        <v>0.90280000000000005</v>
      </c>
    </row>
    <row r="168" spans="1:6" ht="22.5" customHeight="1" x14ac:dyDescent="0.25">
      <c r="A168" s="8">
        <v>165</v>
      </c>
      <c r="B168" s="3" t="s">
        <v>171</v>
      </c>
      <c r="C168" s="6">
        <v>0.90990000000000004</v>
      </c>
      <c r="D168" s="6">
        <v>0.92620000000000002</v>
      </c>
      <c r="E168" s="25">
        <v>0.91239999999999999</v>
      </c>
      <c r="F168" s="31">
        <f t="shared" si="2"/>
        <v>0.91616666666666668</v>
      </c>
    </row>
    <row r="169" spans="1:6" ht="22.5" customHeight="1" x14ac:dyDescent="0.25">
      <c r="A169" s="8">
        <v>166</v>
      </c>
      <c r="B169" s="3" t="s">
        <v>172</v>
      </c>
      <c r="C169" s="6">
        <v>0.92520000000000002</v>
      </c>
      <c r="D169" s="6">
        <v>0.9425</v>
      </c>
      <c r="E169" s="25">
        <v>0.93589999999999995</v>
      </c>
      <c r="F169" s="31">
        <f t="shared" si="2"/>
        <v>0.93453333333333344</v>
      </c>
    </row>
    <row r="170" spans="1:6" ht="22.5" customHeight="1" x14ac:dyDescent="0.25">
      <c r="A170" s="8">
        <v>167</v>
      </c>
      <c r="B170" s="3" t="s">
        <v>173</v>
      </c>
      <c r="C170" s="6">
        <v>0.90620000000000001</v>
      </c>
      <c r="D170" s="6">
        <v>0.92359999999999998</v>
      </c>
      <c r="E170" s="25">
        <v>0.91979999999999995</v>
      </c>
      <c r="F170" s="31">
        <f t="shared" si="2"/>
        <v>0.91653333333333331</v>
      </c>
    </row>
    <row r="171" spans="1:6" ht="22.5" customHeight="1" x14ac:dyDescent="0.25">
      <c r="A171" s="8">
        <v>168</v>
      </c>
      <c r="B171" s="3" t="s">
        <v>174</v>
      </c>
      <c r="C171" s="6">
        <v>0.90680000000000005</v>
      </c>
      <c r="D171" s="6">
        <v>0.93110000000000004</v>
      </c>
      <c r="E171" s="25">
        <v>0.91559999999999997</v>
      </c>
      <c r="F171" s="31">
        <f t="shared" si="2"/>
        <v>0.91783333333333328</v>
      </c>
    </row>
    <row r="172" spans="1:6" ht="22.5" customHeight="1" x14ac:dyDescent="0.25">
      <c r="A172" s="8">
        <v>169</v>
      </c>
      <c r="B172" s="3" t="s">
        <v>175</v>
      </c>
      <c r="C172" s="6">
        <v>0.89429999999999998</v>
      </c>
      <c r="D172" s="6">
        <v>0.91090000000000004</v>
      </c>
      <c r="E172" s="25">
        <v>0.90449999999999997</v>
      </c>
      <c r="F172" s="31">
        <f t="shared" si="2"/>
        <v>0.90323333333333344</v>
      </c>
    </row>
    <row r="173" spans="1:6" ht="22.5" customHeight="1" x14ac:dyDescent="0.25">
      <c r="A173" s="8">
        <v>170</v>
      </c>
      <c r="B173" s="3" t="s">
        <v>176</v>
      </c>
      <c r="C173" s="6">
        <v>0.90339999999999998</v>
      </c>
      <c r="D173" s="6">
        <v>0.91369999999999996</v>
      </c>
      <c r="E173" s="29">
        <v>0.9</v>
      </c>
      <c r="F173" s="31">
        <f t="shared" si="2"/>
        <v>0.90569999999999995</v>
      </c>
    </row>
    <row r="174" spans="1:6" ht="22.5" customHeight="1" x14ac:dyDescent="0.25">
      <c r="A174" s="8">
        <v>171</v>
      </c>
      <c r="B174" s="3" t="s">
        <v>177</v>
      </c>
      <c r="C174" s="6">
        <v>0.89149999999999996</v>
      </c>
      <c r="D174" s="6">
        <v>0.9002</v>
      </c>
      <c r="E174" s="25">
        <v>0.88780000000000003</v>
      </c>
      <c r="F174" s="31">
        <f t="shared" si="2"/>
        <v>0.89316666666666666</v>
      </c>
    </row>
    <row r="175" spans="1:6" ht="22.5" customHeight="1" x14ac:dyDescent="0.25">
      <c r="A175" s="8">
        <v>172</v>
      </c>
      <c r="B175" s="3" t="s">
        <v>178</v>
      </c>
      <c r="C175" s="6">
        <v>0.89119999999999999</v>
      </c>
      <c r="D175" s="6">
        <v>0.90629999999999999</v>
      </c>
      <c r="E175" s="29">
        <v>0.9</v>
      </c>
      <c r="F175" s="31">
        <f t="shared" si="2"/>
        <v>0.89916666666666656</v>
      </c>
    </row>
    <row r="176" spans="1:6" ht="22.5" customHeight="1" x14ac:dyDescent="0.25">
      <c r="A176" s="8">
        <v>173</v>
      </c>
      <c r="B176" s="3" t="s">
        <v>179</v>
      </c>
      <c r="C176" s="6">
        <v>0.89570000000000005</v>
      </c>
      <c r="D176" s="6">
        <v>0.90890000000000004</v>
      </c>
      <c r="E176" s="25">
        <v>0.90249999999999997</v>
      </c>
      <c r="F176" s="31">
        <f t="shared" si="2"/>
        <v>0.90236666666666665</v>
      </c>
    </row>
    <row r="177" spans="1:6" ht="22.5" customHeight="1" x14ac:dyDescent="0.25">
      <c r="A177" s="8">
        <v>174</v>
      </c>
      <c r="B177" s="3" t="s">
        <v>180</v>
      </c>
      <c r="C177" s="6">
        <v>0.86040000000000005</v>
      </c>
      <c r="D177" s="6">
        <v>0.87350000000000005</v>
      </c>
      <c r="E177" s="25">
        <v>0.86670000000000003</v>
      </c>
      <c r="F177" s="31">
        <f t="shared" si="2"/>
        <v>0.86686666666666667</v>
      </c>
    </row>
    <row r="178" spans="1:6" ht="22.5" customHeight="1" x14ac:dyDescent="0.25">
      <c r="A178" s="8">
        <v>175</v>
      </c>
      <c r="B178" s="3" t="s">
        <v>181</v>
      </c>
      <c r="C178" s="6">
        <v>0.86750000000000005</v>
      </c>
      <c r="D178" s="6">
        <v>0.88129999999999997</v>
      </c>
      <c r="E178" s="25">
        <v>0.87170000000000003</v>
      </c>
      <c r="F178" s="31">
        <f t="shared" si="2"/>
        <v>0.87350000000000005</v>
      </c>
    </row>
    <row r="179" spans="1:6" ht="22.5" customHeight="1" x14ac:dyDescent="0.25">
      <c r="A179" s="8">
        <v>176</v>
      </c>
      <c r="B179" s="3" t="s">
        <v>182</v>
      </c>
      <c r="C179" s="6">
        <v>0.86739999999999995</v>
      </c>
      <c r="D179" s="6">
        <v>0.88119999999999998</v>
      </c>
      <c r="E179" s="25">
        <v>0.86770000000000003</v>
      </c>
      <c r="F179" s="31">
        <f t="shared" si="2"/>
        <v>0.87209999999999999</v>
      </c>
    </row>
    <row r="180" spans="1:6" ht="22.5" customHeight="1" x14ac:dyDescent="0.25">
      <c r="A180" s="8">
        <v>177</v>
      </c>
      <c r="B180" s="3" t="s">
        <v>183</v>
      </c>
      <c r="C180" s="6">
        <v>0.8417</v>
      </c>
      <c r="D180" s="6">
        <v>0.86150000000000004</v>
      </c>
      <c r="E180" s="26">
        <v>0.84599999999999997</v>
      </c>
      <c r="F180" s="31">
        <f t="shared" si="2"/>
        <v>0.84973333333333334</v>
      </c>
    </row>
    <row r="181" spans="1:6" ht="22.5" customHeight="1" x14ac:dyDescent="0.25">
      <c r="A181" s="8">
        <v>178</v>
      </c>
      <c r="B181" s="3" t="s">
        <v>184</v>
      </c>
      <c r="C181" s="6">
        <v>0.87339999999999995</v>
      </c>
      <c r="D181" s="7">
        <v>0.89400000000000002</v>
      </c>
      <c r="E181" s="26">
        <v>0.874</v>
      </c>
      <c r="F181" s="31">
        <f t="shared" si="2"/>
        <v>0.88046666666666662</v>
      </c>
    </row>
    <row r="182" spans="1:6" ht="22.5" customHeight="1" x14ac:dyDescent="0.25">
      <c r="A182" s="8">
        <v>179</v>
      </c>
      <c r="B182" s="3" t="s">
        <v>185</v>
      </c>
      <c r="C182" s="6">
        <v>0.86219999999999997</v>
      </c>
      <c r="D182" s="6">
        <v>0.88419999999999999</v>
      </c>
      <c r="E182" s="26">
        <v>0.85899999999999999</v>
      </c>
      <c r="F182" s="31">
        <f t="shared" si="2"/>
        <v>0.86846666666666661</v>
      </c>
    </row>
    <row r="183" spans="1:6" ht="22.5" customHeight="1" x14ac:dyDescent="0.25">
      <c r="A183" s="8">
        <v>180</v>
      </c>
      <c r="B183" s="3" t="s">
        <v>186</v>
      </c>
      <c r="C183" s="6">
        <v>0.86929999999999996</v>
      </c>
      <c r="D183" s="6">
        <v>0.88749999999999996</v>
      </c>
      <c r="E183" s="25">
        <v>0.86990000000000001</v>
      </c>
      <c r="F183" s="31">
        <f t="shared" si="2"/>
        <v>0.87556666666666672</v>
      </c>
    </row>
    <row r="184" spans="1:6" ht="22.5" customHeight="1" x14ac:dyDescent="0.25">
      <c r="A184" s="8">
        <v>181</v>
      </c>
      <c r="B184" s="3" t="s">
        <v>187</v>
      </c>
      <c r="C184" s="6">
        <v>0.88270000000000004</v>
      </c>
      <c r="D184" s="6">
        <v>0.89639999999999997</v>
      </c>
      <c r="E184" s="25">
        <v>0.88759999999999994</v>
      </c>
      <c r="F184" s="31">
        <f t="shared" si="2"/>
        <v>0.88890000000000002</v>
      </c>
    </row>
    <row r="185" spans="1:6" ht="22.5" customHeight="1" x14ac:dyDescent="0.25">
      <c r="A185" s="8">
        <v>182</v>
      </c>
      <c r="B185" s="3" t="s">
        <v>188</v>
      </c>
      <c r="C185" s="6">
        <v>0.88360000000000005</v>
      </c>
      <c r="D185" s="6">
        <v>0.89529999999999998</v>
      </c>
      <c r="E185" s="25">
        <v>0.87619999999999998</v>
      </c>
      <c r="F185" s="31">
        <f t="shared" si="2"/>
        <v>0.88503333333333334</v>
      </c>
    </row>
    <row r="186" spans="1:6" ht="22.5" customHeight="1" x14ac:dyDescent="0.25">
      <c r="A186" s="8">
        <v>183</v>
      </c>
      <c r="B186" s="3" t="s">
        <v>189</v>
      </c>
      <c r="C186" s="6">
        <v>0.87380000000000002</v>
      </c>
      <c r="D186" s="6">
        <v>0.89580000000000004</v>
      </c>
      <c r="E186" s="25">
        <v>0.87919999999999998</v>
      </c>
      <c r="F186" s="31">
        <f t="shared" si="2"/>
        <v>0.88293333333333335</v>
      </c>
    </row>
    <row r="187" spans="1:6" ht="22.5" customHeight="1" x14ac:dyDescent="0.25">
      <c r="A187" s="8">
        <v>184</v>
      </c>
      <c r="B187" s="3" t="s">
        <v>190</v>
      </c>
      <c r="C187" s="6">
        <v>0.87150000000000005</v>
      </c>
      <c r="D187" s="7">
        <v>0.88900000000000001</v>
      </c>
      <c r="E187" s="25">
        <v>0.87380000000000002</v>
      </c>
      <c r="F187" s="31">
        <f t="shared" si="2"/>
        <v>0.87809999999999999</v>
      </c>
    </row>
    <row r="188" spans="1:6" ht="22.5" customHeight="1" x14ac:dyDescent="0.25">
      <c r="A188" s="8">
        <v>185</v>
      </c>
      <c r="B188" s="3" t="s">
        <v>191</v>
      </c>
      <c r="C188" s="6">
        <v>0.91820000000000002</v>
      </c>
      <c r="D188" s="6">
        <v>0.92390000000000005</v>
      </c>
      <c r="E188" s="26">
        <v>0.91700000000000004</v>
      </c>
      <c r="F188" s="31">
        <f t="shared" si="2"/>
        <v>0.91970000000000007</v>
      </c>
    </row>
    <row r="189" spans="1:6" ht="22.5" customHeight="1" x14ac:dyDescent="0.25">
      <c r="A189" s="8">
        <v>186</v>
      </c>
      <c r="B189" s="3" t="s">
        <v>192</v>
      </c>
      <c r="C189" s="6">
        <v>0.88819999999999999</v>
      </c>
      <c r="D189" s="6">
        <v>0.90249999999999997</v>
      </c>
      <c r="E189" s="25">
        <v>0.89059999999999995</v>
      </c>
      <c r="F189" s="31">
        <f t="shared" si="2"/>
        <v>0.8937666666666666</v>
      </c>
    </row>
    <row r="190" spans="1:6" ht="22.5" customHeight="1" x14ac:dyDescent="0.25">
      <c r="A190" s="8">
        <v>187</v>
      </c>
      <c r="B190" s="3" t="s">
        <v>193</v>
      </c>
      <c r="C190" s="6">
        <v>0.88619999999999999</v>
      </c>
      <c r="D190" s="6">
        <v>0.88880000000000003</v>
      </c>
      <c r="E190" s="25">
        <v>0.88019999999999998</v>
      </c>
      <c r="F190" s="31">
        <f t="shared" si="2"/>
        <v>0.88506666666666656</v>
      </c>
    </row>
    <row r="191" spans="1:6" ht="22.5" customHeight="1" x14ac:dyDescent="0.25">
      <c r="A191" s="8">
        <v>188</v>
      </c>
      <c r="B191" s="3" t="s">
        <v>194</v>
      </c>
      <c r="C191" s="6">
        <v>0.8891</v>
      </c>
      <c r="D191" s="6">
        <v>0.88419999999999999</v>
      </c>
      <c r="E191" s="25">
        <v>0.87929999999999997</v>
      </c>
      <c r="F191" s="31">
        <f t="shared" si="2"/>
        <v>0.88419999999999987</v>
      </c>
    </row>
    <row r="192" spans="1:6" ht="22.5" customHeight="1" x14ac:dyDescent="0.25">
      <c r="A192" s="8">
        <v>189</v>
      </c>
      <c r="B192" s="3" t="s">
        <v>195</v>
      </c>
      <c r="C192" s="6">
        <v>0.86860000000000004</v>
      </c>
      <c r="D192" s="6">
        <v>0.86980000000000002</v>
      </c>
      <c r="E192" s="25">
        <v>0.88349999999999995</v>
      </c>
      <c r="F192" s="31">
        <f t="shared" si="2"/>
        <v>0.87396666666666667</v>
      </c>
    </row>
    <row r="193" spans="1:6" ht="22.5" customHeight="1" x14ac:dyDescent="0.25">
      <c r="A193" s="8">
        <v>190</v>
      </c>
      <c r="B193" s="3" t="s">
        <v>196</v>
      </c>
      <c r="C193" s="6">
        <v>0.8669</v>
      </c>
      <c r="D193" s="6">
        <v>0.87319999999999998</v>
      </c>
      <c r="E193" s="25">
        <v>0.88160000000000005</v>
      </c>
      <c r="F193" s="31">
        <f t="shared" si="2"/>
        <v>0.87390000000000001</v>
      </c>
    </row>
    <row r="194" spans="1:6" ht="22.5" customHeight="1" x14ac:dyDescent="0.25">
      <c r="A194" s="8">
        <v>191</v>
      </c>
      <c r="B194" s="3" t="s">
        <v>197</v>
      </c>
      <c r="C194" s="6">
        <v>0.87809999999999999</v>
      </c>
      <c r="D194" s="6">
        <v>0.87960000000000005</v>
      </c>
      <c r="E194" s="25">
        <v>0.88090000000000002</v>
      </c>
      <c r="F194" s="31">
        <f t="shared" si="2"/>
        <v>0.87953333333333339</v>
      </c>
    </row>
    <row r="195" spans="1:6" ht="22.5" customHeight="1" x14ac:dyDescent="0.25">
      <c r="A195" s="8">
        <v>192</v>
      </c>
      <c r="B195" s="3" t="s">
        <v>198</v>
      </c>
      <c r="C195" s="6">
        <v>0.83179999999999998</v>
      </c>
      <c r="D195" s="6">
        <v>0.84419999999999995</v>
      </c>
      <c r="E195" s="25">
        <v>0.84030000000000005</v>
      </c>
      <c r="F195" s="31">
        <f t="shared" si="2"/>
        <v>0.83876666666666677</v>
      </c>
    </row>
    <row r="196" spans="1:6" ht="22.5" customHeight="1" x14ac:dyDescent="0.25">
      <c r="A196" s="8">
        <v>193</v>
      </c>
      <c r="B196" s="3" t="s">
        <v>199</v>
      </c>
      <c r="C196" s="6">
        <v>0.83330000000000004</v>
      </c>
      <c r="D196" s="6">
        <v>0.83409999999999995</v>
      </c>
      <c r="E196" s="25">
        <v>0.84519999999999995</v>
      </c>
      <c r="F196" s="31">
        <f t="shared" si="2"/>
        <v>0.83753333333333335</v>
      </c>
    </row>
    <row r="197" spans="1:6" ht="22.5" customHeight="1" x14ac:dyDescent="0.25">
      <c r="A197" s="8">
        <v>194</v>
      </c>
      <c r="B197" s="3" t="s">
        <v>200</v>
      </c>
      <c r="C197" s="6">
        <v>0.8306</v>
      </c>
      <c r="D197" s="9">
        <v>0.84</v>
      </c>
      <c r="E197" s="25">
        <v>0.84560000000000002</v>
      </c>
      <c r="F197" s="31">
        <f t="shared" ref="F197:F260" si="3">(C197+D197+E197)/3</f>
        <v>0.83873333333333333</v>
      </c>
    </row>
    <row r="198" spans="1:6" ht="22.5" customHeight="1" x14ac:dyDescent="0.25">
      <c r="A198" s="8">
        <v>195</v>
      </c>
      <c r="B198" s="3" t="s">
        <v>201</v>
      </c>
      <c r="C198" s="7">
        <v>0.81399999999999995</v>
      </c>
      <c r="D198" s="6">
        <v>0.81640000000000001</v>
      </c>
      <c r="E198" s="25">
        <v>0.83020000000000005</v>
      </c>
      <c r="F198" s="31">
        <f t="shared" si="3"/>
        <v>0.82019999999999993</v>
      </c>
    </row>
    <row r="199" spans="1:6" ht="22.5" customHeight="1" x14ac:dyDescent="0.25">
      <c r="A199" s="8">
        <v>196</v>
      </c>
      <c r="B199" s="3" t="s">
        <v>202</v>
      </c>
      <c r="C199" s="6">
        <v>0.77470000000000006</v>
      </c>
      <c r="D199" s="6">
        <v>0.78280000000000005</v>
      </c>
      <c r="E199" s="25">
        <v>0.79979999999999996</v>
      </c>
      <c r="F199" s="31">
        <f t="shared" si="3"/>
        <v>0.78576666666666661</v>
      </c>
    </row>
    <row r="200" spans="1:6" ht="22.5" customHeight="1" x14ac:dyDescent="0.25">
      <c r="A200" s="8">
        <v>197</v>
      </c>
      <c r="B200" s="3" t="s">
        <v>203</v>
      </c>
      <c r="C200" s="6">
        <v>0.77739999999999998</v>
      </c>
      <c r="D200" s="6">
        <v>0.79110000000000003</v>
      </c>
      <c r="E200" s="25">
        <v>0.80049999999999999</v>
      </c>
      <c r="F200" s="31">
        <f t="shared" si="3"/>
        <v>0.78966666666666663</v>
      </c>
    </row>
    <row r="201" spans="1:6" ht="22.5" customHeight="1" x14ac:dyDescent="0.25">
      <c r="A201" s="8">
        <v>198</v>
      </c>
      <c r="B201" s="3" t="s">
        <v>204</v>
      </c>
      <c r="C201" s="6">
        <v>0.78439999999999999</v>
      </c>
      <c r="D201" s="6">
        <v>0.79390000000000005</v>
      </c>
      <c r="E201" s="25">
        <v>0.80740000000000001</v>
      </c>
      <c r="F201" s="31">
        <f t="shared" si="3"/>
        <v>0.79523333333333335</v>
      </c>
    </row>
    <row r="202" spans="1:6" ht="22.5" customHeight="1" x14ac:dyDescent="0.25">
      <c r="A202" s="8">
        <v>199</v>
      </c>
      <c r="B202" s="3" t="s">
        <v>205</v>
      </c>
      <c r="C202" s="6">
        <v>0.83160000000000001</v>
      </c>
      <c r="D202" s="6">
        <v>0.85089999999999999</v>
      </c>
      <c r="E202" s="25">
        <v>0.8548</v>
      </c>
      <c r="F202" s="31">
        <f t="shared" si="3"/>
        <v>0.84576666666666667</v>
      </c>
    </row>
    <row r="203" spans="1:6" ht="22.5" customHeight="1" x14ac:dyDescent="0.25">
      <c r="A203" s="8">
        <v>200</v>
      </c>
      <c r="B203" s="3" t="s">
        <v>206</v>
      </c>
      <c r="C203" s="6">
        <v>0.79079999999999995</v>
      </c>
      <c r="D203" s="6">
        <v>0.80510000000000004</v>
      </c>
      <c r="E203" s="25">
        <v>0.8135</v>
      </c>
      <c r="F203" s="31">
        <f t="shared" si="3"/>
        <v>0.80313333333333325</v>
      </c>
    </row>
    <row r="204" spans="1:6" ht="22.5" customHeight="1" x14ac:dyDescent="0.25">
      <c r="A204" s="8">
        <v>201</v>
      </c>
      <c r="B204" s="3" t="s">
        <v>207</v>
      </c>
      <c r="C204" s="6">
        <v>0.78790000000000004</v>
      </c>
      <c r="D204" s="6">
        <v>0.81059999999999999</v>
      </c>
      <c r="E204" s="25">
        <v>0.8236</v>
      </c>
      <c r="F204" s="31">
        <f t="shared" si="3"/>
        <v>0.80736666666666668</v>
      </c>
    </row>
    <row r="205" spans="1:6" ht="22.5" customHeight="1" x14ac:dyDescent="0.25">
      <c r="A205" s="8">
        <v>202</v>
      </c>
      <c r="B205" s="3" t="s">
        <v>208</v>
      </c>
      <c r="C205" s="6">
        <v>0.78210000000000002</v>
      </c>
      <c r="D205" s="6">
        <v>0.79949999999999999</v>
      </c>
      <c r="E205" s="26">
        <v>0.81599999999999995</v>
      </c>
      <c r="F205" s="31">
        <f t="shared" si="3"/>
        <v>0.79919999999999991</v>
      </c>
    </row>
    <row r="206" spans="1:6" ht="22.5" customHeight="1" x14ac:dyDescent="0.25">
      <c r="A206" s="8">
        <v>203</v>
      </c>
      <c r="B206" s="3" t="s">
        <v>209</v>
      </c>
      <c r="C206" s="6">
        <v>0.82030000000000003</v>
      </c>
      <c r="D206" s="6">
        <v>0.83250000000000002</v>
      </c>
      <c r="E206" s="25">
        <v>0.84809999999999997</v>
      </c>
      <c r="F206" s="31">
        <f t="shared" si="3"/>
        <v>0.83363333333333334</v>
      </c>
    </row>
    <row r="207" spans="1:6" ht="22.5" customHeight="1" x14ac:dyDescent="0.25">
      <c r="A207" s="8">
        <v>204</v>
      </c>
      <c r="B207" s="3" t="s">
        <v>210</v>
      </c>
      <c r="C207" s="6">
        <v>0.84030000000000005</v>
      </c>
      <c r="D207" s="6">
        <v>0.84919999999999995</v>
      </c>
      <c r="E207" s="26">
        <v>0.86799999999999999</v>
      </c>
      <c r="F207" s="31">
        <f t="shared" si="3"/>
        <v>0.85250000000000004</v>
      </c>
    </row>
    <row r="208" spans="1:6" ht="22.5" customHeight="1" x14ac:dyDescent="0.25">
      <c r="A208" s="8">
        <v>205</v>
      </c>
      <c r="B208" s="3" t="s">
        <v>211</v>
      </c>
      <c r="C208" s="6">
        <v>0.83989999999999998</v>
      </c>
      <c r="D208" s="6">
        <v>0.85250000000000004</v>
      </c>
      <c r="E208" s="25">
        <v>0.86150000000000004</v>
      </c>
      <c r="F208" s="31">
        <f t="shared" si="3"/>
        <v>0.85130000000000006</v>
      </c>
    </row>
    <row r="209" spans="1:6" ht="22.5" customHeight="1" x14ac:dyDescent="0.25">
      <c r="A209" s="8">
        <v>206</v>
      </c>
      <c r="B209" s="3" t="s">
        <v>212</v>
      </c>
      <c r="C209" s="6">
        <v>0.77780000000000005</v>
      </c>
      <c r="D209" s="6">
        <v>0.79879999999999995</v>
      </c>
      <c r="E209" s="25">
        <v>0.80410000000000004</v>
      </c>
      <c r="F209" s="31">
        <f t="shared" si="3"/>
        <v>0.79356666666666664</v>
      </c>
    </row>
    <row r="210" spans="1:6" ht="22.5" customHeight="1" x14ac:dyDescent="0.25">
      <c r="A210" s="8">
        <v>207</v>
      </c>
      <c r="B210" s="3" t="s">
        <v>213</v>
      </c>
      <c r="C210" s="6">
        <v>0.73970000000000002</v>
      </c>
      <c r="D210" s="6">
        <v>0.76519999999999999</v>
      </c>
      <c r="E210" s="25">
        <v>0.76549999999999996</v>
      </c>
      <c r="F210" s="31">
        <f t="shared" si="3"/>
        <v>0.75680000000000003</v>
      </c>
    </row>
    <row r="211" spans="1:6" ht="22.5" customHeight="1" x14ac:dyDescent="0.25">
      <c r="A211" s="8">
        <v>208</v>
      </c>
      <c r="B211" s="3" t="s">
        <v>214</v>
      </c>
      <c r="C211" s="6">
        <v>0.74709999999999999</v>
      </c>
      <c r="D211" s="6">
        <v>0.77329999999999999</v>
      </c>
      <c r="E211" s="25">
        <v>0.77529999999999999</v>
      </c>
      <c r="F211" s="31">
        <f t="shared" si="3"/>
        <v>0.76523333333333332</v>
      </c>
    </row>
    <row r="212" spans="1:6" ht="22.5" customHeight="1" x14ac:dyDescent="0.25">
      <c r="A212" s="8">
        <v>209</v>
      </c>
      <c r="B212" s="3" t="s">
        <v>215</v>
      </c>
      <c r="C212" s="6">
        <v>0.84519999999999995</v>
      </c>
      <c r="D212" s="6">
        <v>0.85750000000000004</v>
      </c>
      <c r="E212" s="25">
        <v>0.86819999999999997</v>
      </c>
      <c r="F212" s="31">
        <f t="shared" si="3"/>
        <v>0.85696666666666665</v>
      </c>
    </row>
    <row r="213" spans="1:6" ht="22.5" customHeight="1" x14ac:dyDescent="0.25">
      <c r="A213" s="8">
        <v>210</v>
      </c>
      <c r="B213" s="3" t="s">
        <v>216</v>
      </c>
      <c r="C213" s="6">
        <v>0.8669</v>
      </c>
      <c r="D213" s="6">
        <v>0.87609999999999999</v>
      </c>
      <c r="E213" s="25">
        <v>0.87150000000000005</v>
      </c>
      <c r="F213" s="31">
        <f t="shared" si="3"/>
        <v>0.87150000000000005</v>
      </c>
    </row>
    <row r="214" spans="1:6" ht="22.5" customHeight="1" x14ac:dyDescent="0.25">
      <c r="A214" s="8">
        <v>211</v>
      </c>
      <c r="B214" s="3" t="s">
        <v>217</v>
      </c>
      <c r="C214" s="7">
        <v>0.86799999999999999</v>
      </c>
      <c r="D214" s="6">
        <v>0.88349999999999995</v>
      </c>
      <c r="E214" s="25">
        <v>0.88460000000000005</v>
      </c>
      <c r="F214" s="31">
        <f t="shared" si="3"/>
        <v>0.87869999999999993</v>
      </c>
    </row>
    <row r="215" spans="1:6" ht="22.5" customHeight="1" x14ac:dyDescent="0.25">
      <c r="A215" s="8">
        <v>212</v>
      </c>
      <c r="B215" s="3" t="s">
        <v>218</v>
      </c>
      <c r="C215" s="6">
        <v>0.89859999999999995</v>
      </c>
      <c r="D215" s="6">
        <v>0.89910000000000001</v>
      </c>
      <c r="E215" s="25">
        <v>0.89249999999999996</v>
      </c>
      <c r="F215" s="31">
        <f t="shared" si="3"/>
        <v>0.89673333333333327</v>
      </c>
    </row>
    <row r="216" spans="1:6" ht="22.5" customHeight="1" x14ac:dyDescent="0.25">
      <c r="A216" s="8">
        <v>213</v>
      </c>
      <c r="B216" s="3" t="s">
        <v>219</v>
      </c>
      <c r="C216" s="6">
        <v>0.93359999999999999</v>
      </c>
      <c r="D216" s="6">
        <v>0.95230000000000004</v>
      </c>
      <c r="E216" s="25">
        <v>0.94330000000000003</v>
      </c>
      <c r="F216" s="31">
        <f t="shared" si="3"/>
        <v>0.94306666666666672</v>
      </c>
    </row>
    <row r="217" spans="1:6" ht="22.5" customHeight="1" x14ac:dyDescent="0.25">
      <c r="A217" s="8">
        <v>214</v>
      </c>
      <c r="B217" s="3" t="s">
        <v>220</v>
      </c>
      <c r="C217" s="6">
        <v>0.92169999999999996</v>
      </c>
      <c r="D217" s="6">
        <v>0.9456</v>
      </c>
      <c r="E217" s="25">
        <v>0.93869999999999998</v>
      </c>
      <c r="F217" s="31">
        <f t="shared" si="3"/>
        <v>0.93533333333333335</v>
      </c>
    </row>
    <row r="218" spans="1:6" ht="22.5" customHeight="1" x14ac:dyDescent="0.25">
      <c r="A218" s="8">
        <v>215</v>
      </c>
      <c r="B218" s="3" t="s">
        <v>221</v>
      </c>
      <c r="C218" s="6">
        <v>0.91269999999999996</v>
      </c>
      <c r="D218" s="6">
        <v>0.93920000000000003</v>
      </c>
      <c r="E218" s="25">
        <v>0.93820000000000003</v>
      </c>
      <c r="F218" s="31">
        <f t="shared" si="3"/>
        <v>0.93003333333333338</v>
      </c>
    </row>
    <row r="219" spans="1:6" ht="22.5" customHeight="1" x14ac:dyDescent="0.25">
      <c r="A219" s="8">
        <v>216</v>
      </c>
      <c r="B219" s="3" t="s">
        <v>222</v>
      </c>
      <c r="C219" s="6">
        <v>0.91169999999999995</v>
      </c>
      <c r="D219" s="7">
        <v>0.93799999999999994</v>
      </c>
      <c r="E219" s="26">
        <v>0.93400000000000005</v>
      </c>
      <c r="F219" s="31">
        <f t="shared" si="3"/>
        <v>0.92790000000000006</v>
      </c>
    </row>
    <row r="220" spans="1:6" ht="22.5" customHeight="1" x14ac:dyDescent="0.25">
      <c r="A220" s="8">
        <v>217</v>
      </c>
      <c r="B220" s="3" t="s">
        <v>223</v>
      </c>
      <c r="C220" s="7">
        <v>0.91700000000000004</v>
      </c>
      <c r="D220" s="6">
        <v>0.94120000000000004</v>
      </c>
      <c r="E220" s="25">
        <v>0.94279999999999997</v>
      </c>
      <c r="F220" s="31">
        <f t="shared" si="3"/>
        <v>0.93366666666666676</v>
      </c>
    </row>
    <row r="221" spans="1:6" ht="22.5" customHeight="1" x14ac:dyDescent="0.25">
      <c r="A221" s="8">
        <v>218</v>
      </c>
      <c r="B221" s="3" t="s">
        <v>224</v>
      </c>
      <c r="C221" s="6">
        <v>0.90490000000000004</v>
      </c>
      <c r="D221" s="6">
        <v>0.93569999999999998</v>
      </c>
      <c r="E221" s="25">
        <v>0.94230000000000003</v>
      </c>
      <c r="F221" s="31">
        <f t="shared" si="3"/>
        <v>0.92763333333333342</v>
      </c>
    </row>
    <row r="222" spans="1:6" ht="22.5" customHeight="1" x14ac:dyDescent="0.25">
      <c r="A222" s="8">
        <v>219</v>
      </c>
      <c r="B222" s="3" t="s">
        <v>225</v>
      </c>
      <c r="C222" s="6">
        <v>0.91859999999999997</v>
      </c>
      <c r="D222" s="6">
        <v>0.93759999999999999</v>
      </c>
      <c r="E222" s="25">
        <v>0.93910000000000005</v>
      </c>
      <c r="F222" s="31">
        <f t="shared" si="3"/>
        <v>0.93176666666666674</v>
      </c>
    </row>
    <row r="223" spans="1:6" ht="22.5" customHeight="1" x14ac:dyDescent="0.25">
      <c r="A223" s="8">
        <v>220</v>
      </c>
      <c r="B223" s="3" t="s">
        <v>226</v>
      </c>
      <c r="C223" s="9">
        <v>0.89</v>
      </c>
      <c r="D223" s="7">
        <v>0.91300000000000003</v>
      </c>
      <c r="E223" s="25">
        <v>0.91269999999999996</v>
      </c>
      <c r="F223" s="31">
        <f t="shared" si="3"/>
        <v>0.90523333333333333</v>
      </c>
    </row>
    <row r="224" spans="1:6" ht="22.5" customHeight="1" x14ac:dyDescent="0.25">
      <c r="A224" s="8">
        <v>221</v>
      </c>
      <c r="B224" s="3" t="s">
        <v>227</v>
      </c>
      <c r="C224" s="6">
        <v>0.91759999999999997</v>
      </c>
      <c r="D224" s="6">
        <v>0.93220000000000003</v>
      </c>
      <c r="E224" s="28">
        <v>0.93</v>
      </c>
      <c r="F224" s="31">
        <f t="shared" si="3"/>
        <v>0.92660000000000009</v>
      </c>
    </row>
    <row r="225" spans="1:6" ht="22.5" customHeight="1" x14ac:dyDescent="0.25">
      <c r="A225" s="8">
        <v>222</v>
      </c>
      <c r="B225" s="3" t="s">
        <v>228</v>
      </c>
      <c r="C225" s="6">
        <v>0.88009999999999999</v>
      </c>
      <c r="D225" s="6">
        <v>0.89839999999999998</v>
      </c>
      <c r="E225" s="25">
        <v>0.89770000000000005</v>
      </c>
      <c r="F225" s="31">
        <f t="shared" si="3"/>
        <v>0.89206666666666667</v>
      </c>
    </row>
    <row r="226" spans="1:6" ht="22.5" customHeight="1" x14ac:dyDescent="0.25">
      <c r="A226" s="8">
        <v>223</v>
      </c>
      <c r="B226" s="3" t="s">
        <v>229</v>
      </c>
      <c r="C226" s="6">
        <v>0.89610000000000001</v>
      </c>
      <c r="D226" s="6">
        <v>0.91490000000000005</v>
      </c>
      <c r="E226" s="25">
        <v>0.91369999999999996</v>
      </c>
      <c r="F226" s="31">
        <f t="shared" si="3"/>
        <v>0.90823333333333334</v>
      </c>
    </row>
    <row r="227" spans="1:6" ht="22.5" customHeight="1" x14ac:dyDescent="0.25">
      <c r="A227" s="8">
        <v>224</v>
      </c>
      <c r="B227" s="3" t="s">
        <v>230</v>
      </c>
      <c r="C227" s="6">
        <v>0.90439999999999998</v>
      </c>
      <c r="D227" s="6">
        <v>0.92030000000000001</v>
      </c>
      <c r="E227" s="25">
        <v>0.92310000000000003</v>
      </c>
      <c r="F227" s="31">
        <f t="shared" si="3"/>
        <v>0.91593333333333327</v>
      </c>
    </row>
    <row r="228" spans="1:6" ht="22.5" customHeight="1" x14ac:dyDescent="0.25">
      <c r="A228" s="8">
        <v>225</v>
      </c>
      <c r="B228" s="3" t="s">
        <v>231</v>
      </c>
      <c r="C228" s="6">
        <v>0.8831</v>
      </c>
      <c r="D228" s="6">
        <v>0.90429999999999999</v>
      </c>
      <c r="E228" s="26">
        <v>0.90300000000000002</v>
      </c>
      <c r="F228" s="31">
        <f t="shared" si="3"/>
        <v>0.89679999999999993</v>
      </c>
    </row>
    <row r="229" spans="1:6" ht="22.5" customHeight="1" x14ac:dyDescent="0.25">
      <c r="A229" s="8">
        <v>226</v>
      </c>
      <c r="B229" s="3" t="s">
        <v>232</v>
      </c>
      <c r="C229" s="6">
        <v>0.87370000000000003</v>
      </c>
      <c r="D229" s="6">
        <v>0.89559999999999995</v>
      </c>
      <c r="E229" s="25">
        <v>0.89610000000000001</v>
      </c>
      <c r="F229" s="31">
        <f t="shared" si="3"/>
        <v>0.88846666666666663</v>
      </c>
    </row>
    <row r="230" spans="1:6" ht="22.5" customHeight="1" x14ac:dyDescent="0.25">
      <c r="A230" s="8">
        <v>227</v>
      </c>
      <c r="B230" s="3" t="s">
        <v>233</v>
      </c>
      <c r="C230" s="6">
        <v>0.84540000000000004</v>
      </c>
      <c r="D230" s="7">
        <v>0.876</v>
      </c>
      <c r="E230" s="25">
        <v>0.87119999999999997</v>
      </c>
      <c r="F230" s="31">
        <f t="shared" si="3"/>
        <v>0.86419999999999997</v>
      </c>
    </row>
    <row r="231" spans="1:6" ht="22.5" customHeight="1" x14ac:dyDescent="0.25">
      <c r="A231" s="8">
        <v>228</v>
      </c>
      <c r="B231" s="3" t="s">
        <v>234</v>
      </c>
      <c r="C231" s="6">
        <v>0.85409999999999997</v>
      </c>
      <c r="D231" s="6">
        <v>0.88039999999999996</v>
      </c>
      <c r="E231" s="25">
        <v>0.87570000000000003</v>
      </c>
      <c r="F231" s="31">
        <f t="shared" si="3"/>
        <v>0.87006666666666665</v>
      </c>
    </row>
    <row r="232" spans="1:6" ht="22.5" customHeight="1" x14ac:dyDescent="0.25">
      <c r="A232" s="8">
        <v>229</v>
      </c>
      <c r="B232" s="3" t="s">
        <v>235</v>
      </c>
      <c r="C232" s="6">
        <v>0.87319999999999998</v>
      </c>
      <c r="D232" s="7">
        <v>0.90700000000000003</v>
      </c>
      <c r="E232" s="25">
        <v>0.92220000000000002</v>
      </c>
      <c r="F232" s="31">
        <f t="shared" si="3"/>
        <v>0.90079999999999993</v>
      </c>
    </row>
    <row r="233" spans="1:6" ht="22.5" customHeight="1" x14ac:dyDescent="0.25">
      <c r="A233" s="8">
        <v>230</v>
      </c>
      <c r="B233" s="3" t="s">
        <v>236</v>
      </c>
      <c r="C233" s="6">
        <v>0.86080000000000001</v>
      </c>
      <c r="D233" s="6">
        <v>0.8901</v>
      </c>
      <c r="E233" s="26">
        <v>0.88200000000000001</v>
      </c>
      <c r="F233" s="31">
        <f t="shared" si="3"/>
        <v>0.87763333333333338</v>
      </c>
    </row>
    <row r="234" spans="1:6" ht="22.5" customHeight="1" x14ac:dyDescent="0.25">
      <c r="A234" s="8">
        <v>231</v>
      </c>
      <c r="B234" s="3" t="s">
        <v>237</v>
      </c>
      <c r="C234" s="6">
        <v>0.85960000000000003</v>
      </c>
      <c r="D234" s="6">
        <v>0.88270000000000004</v>
      </c>
      <c r="E234" s="25">
        <v>0.87519999999999998</v>
      </c>
      <c r="F234" s="31">
        <f t="shared" si="3"/>
        <v>0.87250000000000005</v>
      </c>
    </row>
    <row r="235" spans="1:6" ht="22.5" customHeight="1" x14ac:dyDescent="0.25">
      <c r="A235" s="8">
        <v>232</v>
      </c>
      <c r="B235" s="3" t="s">
        <v>238</v>
      </c>
      <c r="C235" s="6">
        <v>0.87570000000000003</v>
      </c>
      <c r="D235" s="6">
        <v>0.89749999999999996</v>
      </c>
      <c r="E235" s="25">
        <v>0.88490000000000002</v>
      </c>
      <c r="F235" s="31">
        <f t="shared" si="3"/>
        <v>0.88603333333333334</v>
      </c>
    </row>
    <row r="236" spans="1:6" ht="22.5" customHeight="1" x14ac:dyDescent="0.25">
      <c r="A236" s="8">
        <v>233</v>
      </c>
      <c r="B236" s="3" t="s">
        <v>239</v>
      </c>
      <c r="C236" s="6">
        <v>0.89459999999999995</v>
      </c>
      <c r="D236" s="6">
        <v>0.90620000000000001</v>
      </c>
      <c r="E236" s="25">
        <v>0.90429999999999999</v>
      </c>
      <c r="F236" s="31">
        <f t="shared" si="3"/>
        <v>0.90169999999999995</v>
      </c>
    </row>
    <row r="237" spans="1:6" ht="22.5" customHeight="1" x14ac:dyDescent="0.25">
      <c r="A237" s="8">
        <v>234</v>
      </c>
      <c r="B237" s="3" t="s">
        <v>240</v>
      </c>
      <c r="C237" s="7">
        <v>0.89900000000000002</v>
      </c>
      <c r="D237" s="9">
        <v>0.92</v>
      </c>
      <c r="E237" s="25">
        <v>0.90949999999999998</v>
      </c>
      <c r="F237" s="31">
        <f t="shared" si="3"/>
        <v>0.90949999999999998</v>
      </c>
    </row>
    <row r="238" spans="1:6" ht="22.5" customHeight="1" x14ac:dyDescent="0.25">
      <c r="A238" s="8">
        <v>235</v>
      </c>
      <c r="B238" s="3" t="s">
        <v>241</v>
      </c>
      <c r="C238" s="6">
        <v>0.87939999999999996</v>
      </c>
      <c r="D238" s="6">
        <v>0.89249999999999996</v>
      </c>
      <c r="E238" s="25">
        <v>0.90680000000000005</v>
      </c>
      <c r="F238" s="31">
        <f t="shared" si="3"/>
        <v>0.89290000000000003</v>
      </c>
    </row>
    <row r="239" spans="1:6" ht="22.5" customHeight="1" x14ac:dyDescent="0.25">
      <c r="A239" s="8">
        <v>236</v>
      </c>
      <c r="B239" s="3" t="s">
        <v>242</v>
      </c>
      <c r="C239" s="6">
        <v>0.8629</v>
      </c>
      <c r="D239" s="6">
        <v>0.87080000000000002</v>
      </c>
      <c r="E239" s="25">
        <v>0.87660000000000005</v>
      </c>
      <c r="F239" s="31">
        <f t="shared" si="3"/>
        <v>0.87009999999999998</v>
      </c>
    </row>
    <row r="240" spans="1:6" ht="22.5" customHeight="1" x14ac:dyDescent="0.25">
      <c r="A240" s="8">
        <v>237</v>
      </c>
      <c r="B240" s="3" t="s">
        <v>243</v>
      </c>
      <c r="C240" s="6">
        <v>0.86419999999999997</v>
      </c>
      <c r="D240" s="6">
        <v>0.86890000000000001</v>
      </c>
      <c r="E240" s="25">
        <v>0.86719999999999997</v>
      </c>
      <c r="F240" s="31">
        <f t="shared" si="3"/>
        <v>0.86676666666666657</v>
      </c>
    </row>
    <row r="241" spans="1:6" ht="22.5" customHeight="1" x14ac:dyDescent="0.25">
      <c r="A241" s="8">
        <v>238</v>
      </c>
      <c r="B241" s="3" t="s">
        <v>244</v>
      </c>
      <c r="C241" s="6">
        <v>0.87150000000000005</v>
      </c>
      <c r="D241" s="6">
        <v>0.88729999999999998</v>
      </c>
      <c r="E241" s="25">
        <v>0.90580000000000005</v>
      </c>
      <c r="F241" s="31">
        <f t="shared" si="3"/>
        <v>0.88819999999999999</v>
      </c>
    </row>
    <row r="242" spans="1:6" ht="22.5" customHeight="1" x14ac:dyDescent="0.25">
      <c r="A242" s="8">
        <v>239</v>
      </c>
      <c r="B242" s="3" t="s">
        <v>245</v>
      </c>
      <c r="C242" s="6">
        <v>0.85589999999999999</v>
      </c>
      <c r="D242" s="6">
        <v>0.86729999999999996</v>
      </c>
      <c r="E242" s="25">
        <v>0.87229999999999996</v>
      </c>
      <c r="F242" s="31">
        <f t="shared" si="3"/>
        <v>0.86516666666666664</v>
      </c>
    </row>
    <row r="243" spans="1:6" ht="22.5" customHeight="1" x14ac:dyDescent="0.25">
      <c r="A243" s="8">
        <v>240</v>
      </c>
      <c r="B243" s="3" t="s">
        <v>246</v>
      </c>
      <c r="C243" s="6">
        <v>0.86229999999999996</v>
      </c>
      <c r="D243" s="6">
        <v>0.88929999999999998</v>
      </c>
      <c r="E243" s="25">
        <v>0.87290000000000001</v>
      </c>
      <c r="F243" s="31">
        <f t="shared" si="3"/>
        <v>0.87483333333333324</v>
      </c>
    </row>
    <row r="244" spans="1:6" ht="22.5" customHeight="1" x14ac:dyDescent="0.25">
      <c r="A244" s="8">
        <v>241</v>
      </c>
      <c r="B244" s="3" t="s">
        <v>247</v>
      </c>
      <c r="C244" s="6">
        <v>0.84750000000000003</v>
      </c>
      <c r="D244" s="6">
        <v>0.87090000000000001</v>
      </c>
      <c r="E244" s="25">
        <v>0.87070000000000003</v>
      </c>
      <c r="F244" s="31">
        <f t="shared" si="3"/>
        <v>0.86303333333333343</v>
      </c>
    </row>
    <row r="245" spans="1:6" ht="22.5" customHeight="1" x14ac:dyDescent="0.25">
      <c r="A245" s="8">
        <v>242</v>
      </c>
      <c r="B245" s="3" t="s">
        <v>248</v>
      </c>
      <c r="C245" s="7">
        <v>0.82099999999999995</v>
      </c>
      <c r="D245" s="6">
        <v>0.83650000000000002</v>
      </c>
      <c r="E245" s="25">
        <v>0.84870000000000001</v>
      </c>
      <c r="F245" s="31">
        <f t="shared" si="3"/>
        <v>0.83539999999999992</v>
      </c>
    </row>
    <row r="246" spans="1:6" ht="22.5" customHeight="1" x14ac:dyDescent="0.25">
      <c r="A246" s="8">
        <v>243</v>
      </c>
      <c r="B246" s="3" t="s">
        <v>249</v>
      </c>
      <c r="C246" s="7">
        <v>0.81799999999999995</v>
      </c>
      <c r="D246" s="6">
        <v>0.83530000000000004</v>
      </c>
      <c r="E246" s="26">
        <v>0.84199999999999997</v>
      </c>
      <c r="F246" s="31">
        <f t="shared" si="3"/>
        <v>0.83176666666666665</v>
      </c>
    </row>
    <row r="247" spans="1:6" ht="22.5" customHeight="1" x14ac:dyDescent="0.25">
      <c r="A247" s="8">
        <v>244</v>
      </c>
      <c r="B247" s="3" t="s">
        <v>250</v>
      </c>
      <c r="C247" s="6">
        <v>0.78449999999999998</v>
      </c>
      <c r="D247" s="6">
        <v>0.81040000000000001</v>
      </c>
      <c r="E247" s="26">
        <v>0.81599999999999995</v>
      </c>
      <c r="F247" s="31">
        <f t="shared" si="3"/>
        <v>0.80363333333333331</v>
      </c>
    </row>
    <row r="248" spans="1:6" ht="22.5" customHeight="1" x14ac:dyDescent="0.25">
      <c r="A248" s="8">
        <v>245</v>
      </c>
      <c r="B248" s="3" t="s">
        <v>251</v>
      </c>
      <c r="C248" s="6">
        <v>0.82879999999999998</v>
      </c>
      <c r="D248" s="6">
        <v>0.84509999999999996</v>
      </c>
      <c r="E248" s="25">
        <v>0.85260000000000002</v>
      </c>
      <c r="F248" s="31">
        <f t="shared" si="3"/>
        <v>0.84216666666666662</v>
      </c>
    </row>
    <row r="249" spans="1:6" ht="22.5" customHeight="1" x14ac:dyDescent="0.25">
      <c r="A249" s="8">
        <v>246</v>
      </c>
      <c r="B249" s="3" t="s">
        <v>252</v>
      </c>
      <c r="C249" s="7">
        <v>0.752</v>
      </c>
      <c r="D249" s="6">
        <v>0.7802</v>
      </c>
      <c r="E249" s="25">
        <v>0.76959999999999995</v>
      </c>
      <c r="F249" s="31">
        <f t="shared" si="3"/>
        <v>0.76726666666666665</v>
      </c>
    </row>
    <row r="250" spans="1:6" ht="22.5" customHeight="1" x14ac:dyDescent="0.25">
      <c r="A250" s="8">
        <v>247</v>
      </c>
      <c r="B250" s="3" t="s">
        <v>253</v>
      </c>
      <c r="C250" s="6">
        <v>0.73650000000000004</v>
      </c>
      <c r="D250" s="7">
        <v>0.76700000000000002</v>
      </c>
      <c r="E250" s="25">
        <v>0.7641</v>
      </c>
      <c r="F250" s="31">
        <f t="shared" si="3"/>
        <v>0.75586666666666658</v>
      </c>
    </row>
    <row r="251" spans="1:6" ht="22.5" customHeight="1" x14ac:dyDescent="0.25">
      <c r="A251" s="8">
        <v>248</v>
      </c>
      <c r="B251" s="3" t="s">
        <v>254</v>
      </c>
      <c r="C251" s="6">
        <v>0.76490000000000002</v>
      </c>
      <c r="D251" s="6">
        <v>0.78510000000000002</v>
      </c>
      <c r="E251" s="25">
        <v>0.78010000000000002</v>
      </c>
      <c r="F251" s="31">
        <f t="shared" si="3"/>
        <v>0.77669999999999995</v>
      </c>
    </row>
    <row r="252" spans="1:6" ht="22.5" customHeight="1" x14ac:dyDescent="0.25">
      <c r="A252" s="8">
        <v>249</v>
      </c>
      <c r="B252" s="3" t="s">
        <v>255</v>
      </c>
      <c r="C252" s="6">
        <v>0.74990000000000001</v>
      </c>
      <c r="D252" s="6">
        <v>0.76770000000000005</v>
      </c>
      <c r="E252" s="25">
        <v>0.75290000000000001</v>
      </c>
      <c r="F252" s="31">
        <f t="shared" si="3"/>
        <v>0.75683333333333336</v>
      </c>
    </row>
    <row r="253" spans="1:6" ht="22.5" customHeight="1" x14ac:dyDescent="0.25">
      <c r="A253" s="8">
        <v>250</v>
      </c>
      <c r="B253" s="3" t="s">
        <v>256</v>
      </c>
      <c r="C253" s="6">
        <v>0.77910000000000001</v>
      </c>
      <c r="D253" s="6">
        <v>0.80869999999999997</v>
      </c>
      <c r="E253" s="25">
        <v>0.80059999999999998</v>
      </c>
      <c r="F253" s="31">
        <f t="shared" si="3"/>
        <v>0.79613333333333325</v>
      </c>
    </row>
    <row r="254" spans="1:6" ht="22.5" customHeight="1" x14ac:dyDescent="0.25">
      <c r="A254" s="8">
        <v>251</v>
      </c>
      <c r="B254" s="3" t="s">
        <v>257</v>
      </c>
      <c r="C254" s="6">
        <v>0.77129999999999999</v>
      </c>
      <c r="D254" s="6">
        <v>0.78439999999999999</v>
      </c>
      <c r="E254" s="25">
        <v>0.78490000000000004</v>
      </c>
      <c r="F254" s="31">
        <f t="shared" si="3"/>
        <v>0.78019999999999989</v>
      </c>
    </row>
    <row r="255" spans="1:6" ht="22.5" customHeight="1" x14ac:dyDescent="0.25">
      <c r="A255" s="8">
        <v>252</v>
      </c>
      <c r="B255" s="3" t="s">
        <v>258</v>
      </c>
      <c r="C255" s="6">
        <v>0.77449999999999997</v>
      </c>
      <c r="D255" s="6">
        <v>0.79479999999999995</v>
      </c>
      <c r="E255" s="26">
        <v>0.79400000000000004</v>
      </c>
      <c r="F255" s="31">
        <f t="shared" si="3"/>
        <v>0.78776666666666662</v>
      </c>
    </row>
    <row r="256" spans="1:6" ht="22.5" customHeight="1" x14ac:dyDescent="0.25">
      <c r="A256" s="8">
        <v>253</v>
      </c>
      <c r="B256" s="3" t="s">
        <v>259</v>
      </c>
      <c r="C256" s="6">
        <v>0.75949999999999995</v>
      </c>
      <c r="D256" s="6">
        <v>0.77239999999999998</v>
      </c>
      <c r="E256" s="26">
        <v>0.76800000000000002</v>
      </c>
      <c r="F256" s="31">
        <f t="shared" si="3"/>
        <v>0.76663333333333339</v>
      </c>
    </row>
    <row r="257" spans="1:6" ht="22.5" customHeight="1" x14ac:dyDescent="0.25">
      <c r="A257" s="8">
        <v>254</v>
      </c>
      <c r="B257" s="3" t="s">
        <v>260</v>
      </c>
      <c r="C257" s="6">
        <v>0.77980000000000005</v>
      </c>
      <c r="D257" s="6">
        <v>0.80559999999999998</v>
      </c>
      <c r="E257" s="25">
        <v>0.79010000000000002</v>
      </c>
      <c r="F257" s="31">
        <f t="shared" si="3"/>
        <v>0.79183333333333328</v>
      </c>
    </row>
    <row r="258" spans="1:6" ht="22.5" customHeight="1" x14ac:dyDescent="0.25">
      <c r="A258" s="8">
        <v>255</v>
      </c>
      <c r="B258" s="3" t="s">
        <v>261</v>
      </c>
      <c r="C258" s="7">
        <v>0.84599999999999997</v>
      </c>
      <c r="D258" s="7">
        <v>0.86499999999999999</v>
      </c>
      <c r="E258" s="25">
        <v>0.85919999999999996</v>
      </c>
      <c r="F258" s="31">
        <f t="shared" si="3"/>
        <v>0.85673333333333324</v>
      </c>
    </row>
    <row r="259" spans="1:6" ht="22.5" customHeight="1" x14ac:dyDescent="0.25">
      <c r="A259" s="8">
        <v>256</v>
      </c>
      <c r="B259" s="3" t="s">
        <v>262</v>
      </c>
      <c r="C259" s="6">
        <v>0.85129999999999995</v>
      </c>
      <c r="D259" s="9">
        <v>0.86</v>
      </c>
      <c r="E259" s="25">
        <v>0.86360000000000003</v>
      </c>
      <c r="F259" s="31">
        <f t="shared" si="3"/>
        <v>0.85829999999999995</v>
      </c>
    </row>
    <row r="260" spans="1:6" ht="22.5" customHeight="1" x14ac:dyDescent="0.25">
      <c r="A260" s="8">
        <v>257</v>
      </c>
      <c r="B260" s="3" t="s">
        <v>263</v>
      </c>
      <c r="C260" s="6">
        <v>0.86670000000000003</v>
      </c>
      <c r="D260" s="6">
        <v>0.87409999999999999</v>
      </c>
      <c r="E260" s="25">
        <v>0.88580000000000003</v>
      </c>
      <c r="F260" s="31">
        <f t="shared" si="3"/>
        <v>0.87553333333333339</v>
      </c>
    </row>
    <row r="261" spans="1:6" ht="22.5" customHeight="1" x14ac:dyDescent="0.25">
      <c r="A261" s="8">
        <v>258</v>
      </c>
      <c r="B261" s="3" t="s">
        <v>264</v>
      </c>
      <c r="C261" s="6">
        <v>0.87360000000000004</v>
      </c>
      <c r="D261" s="6">
        <v>0.88859999999999995</v>
      </c>
      <c r="E261" s="26">
        <v>0.88900000000000001</v>
      </c>
      <c r="F261" s="31">
        <f t="shared" ref="F261:F309" si="4">(C261+D261+E261)/3</f>
        <v>0.88373333333333337</v>
      </c>
    </row>
    <row r="262" spans="1:6" ht="22.5" customHeight="1" x14ac:dyDescent="0.25">
      <c r="A262" s="8">
        <v>259</v>
      </c>
      <c r="B262" s="3" t="s">
        <v>265</v>
      </c>
      <c r="C262" s="6">
        <v>0.86670000000000003</v>
      </c>
      <c r="D262" s="6">
        <v>0.90169999999999995</v>
      </c>
      <c r="E262" s="25">
        <v>0.87519999999999998</v>
      </c>
      <c r="F262" s="31">
        <f t="shared" si="4"/>
        <v>0.88120000000000009</v>
      </c>
    </row>
    <row r="263" spans="1:6" ht="22.5" customHeight="1" x14ac:dyDescent="0.25">
      <c r="A263" s="8">
        <v>260</v>
      </c>
      <c r="B263" s="3" t="s">
        <v>266</v>
      </c>
      <c r="C263" s="6">
        <v>0.88470000000000004</v>
      </c>
      <c r="D263" s="6">
        <v>0.88880000000000003</v>
      </c>
      <c r="E263" s="26">
        <v>0.88900000000000001</v>
      </c>
      <c r="F263" s="31">
        <f t="shared" si="4"/>
        <v>0.88750000000000007</v>
      </c>
    </row>
    <row r="264" spans="1:6" ht="22.5" customHeight="1" x14ac:dyDescent="0.25">
      <c r="A264" s="8">
        <v>261</v>
      </c>
      <c r="B264" s="3" t="s">
        <v>267</v>
      </c>
      <c r="C264" s="6">
        <v>0.94359999999999999</v>
      </c>
      <c r="D264" s="6">
        <v>0.94020000000000004</v>
      </c>
      <c r="E264" s="25">
        <v>0.9395</v>
      </c>
      <c r="F264" s="31">
        <f t="shared" si="4"/>
        <v>0.94109999999999994</v>
      </c>
    </row>
    <row r="265" spans="1:6" ht="22.5" customHeight="1" x14ac:dyDescent="0.25">
      <c r="A265" s="8">
        <v>262</v>
      </c>
      <c r="B265" s="3" t="s">
        <v>268</v>
      </c>
      <c r="C265" s="6">
        <v>0.92769999999999997</v>
      </c>
      <c r="D265" s="6">
        <v>0.94259999999999999</v>
      </c>
      <c r="E265" s="25">
        <v>0.94540000000000002</v>
      </c>
      <c r="F265" s="31">
        <f t="shared" si="4"/>
        <v>0.93856666666666655</v>
      </c>
    </row>
    <row r="266" spans="1:6" ht="22.5" customHeight="1" x14ac:dyDescent="0.25">
      <c r="A266" s="8">
        <v>263</v>
      </c>
      <c r="B266" s="3" t="s">
        <v>269</v>
      </c>
      <c r="C266" s="6">
        <v>0.91849999999999998</v>
      </c>
      <c r="D266" s="6">
        <v>0.93259999999999998</v>
      </c>
      <c r="E266" s="25">
        <v>0.9365</v>
      </c>
      <c r="F266" s="31">
        <f t="shared" si="4"/>
        <v>0.92919999999999991</v>
      </c>
    </row>
    <row r="267" spans="1:6" ht="22.5" customHeight="1" x14ac:dyDescent="0.25">
      <c r="A267" s="8">
        <v>264</v>
      </c>
      <c r="B267" s="3" t="s">
        <v>270</v>
      </c>
      <c r="C267" s="6">
        <v>0.93530000000000002</v>
      </c>
      <c r="D267" s="6">
        <v>0.94610000000000005</v>
      </c>
      <c r="E267" s="25">
        <v>0.9476</v>
      </c>
      <c r="F267" s="31">
        <f t="shared" si="4"/>
        <v>0.94300000000000006</v>
      </c>
    </row>
    <row r="268" spans="1:6" ht="22.5" customHeight="1" x14ac:dyDescent="0.25">
      <c r="A268" s="8">
        <v>265</v>
      </c>
      <c r="B268" s="3" t="s">
        <v>271</v>
      </c>
      <c r="C268" s="6">
        <v>0.93289999999999995</v>
      </c>
      <c r="D268" s="6">
        <v>0.94750000000000001</v>
      </c>
      <c r="E268" s="25">
        <v>0.95009999999999994</v>
      </c>
      <c r="F268" s="31">
        <f t="shared" si="4"/>
        <v>0.94349999999999989</v>
      </c>
    </row>
    <row r="269" spans="1:6" ht="22.5" customHeight="1" x14ac:dyDescent="0.25">
      <c r="A269" s="8">
        <v>266</v>
      </c>
      <c r="B269" s="3" t="s">
        <v>272</v>
      </c>
      <c r="C269" s="6">
        <v>0.89970000000000006</v>
      </c>
      <c r="D269" s="6">
        <v>0.92010000000000003</v>
      </c>
      <c r="E269" s="25">
        <v>0.91620000000000001</v>
      </c>
      <c r="F269" s="31">
        <f t="shared" si="4"/>
        <v>0.91200000000000003</v>
      </c>
    </row>
    <row r="270" spans="1:6" ht="22.5" customHeight="1" x14ac:dyDescent="0.25">
      <c r="A270" s="8">
        <v>267</v>
      </c>
      <c r="B270" s="3" t="s">
        <v>273</v>
      </c>
      <c r="C270" s="6">
        <v>0.8881</v>
      </c>
      <c r="D270" s="6">
        <v>0.90959999999999996</v>
      </c>
      <c r="E270" s="25">
        <v>0.90210000000000001</v>
      </c>
      <c r="F270" s="31">
        <f t="shared" si="4"/>
        <v>0.89993333333333325</v>
      </c>
    </row>
    <row r="271" spans="1:6" ht="22.5" customHeight="1" x14ac:dyDescent="0.25">
      <c r="A271" s="8">
        <v>268</v>
      </c>
      <c r="B271" s="3" t="s">
        <v>274</v>
      </c>
      <c r="C271" s="6">
        <v>0.88939999999999997</v>
      </c>
      <c r="D271" s="6">
        <v>0.91249999999999998</v>
      </c>
      <c r="E271" s="25">
        <v>0.90949999999999998</v>
      </c>
      <c r="F271" s="31">
        <f t="shared" si="4"/>
        <v>0.90379999999999994</v>
      </c>
    </row>
    <row r="272" spans="1:6" ht="22.5" customHeight="1" x14ac:dyDescent="0.25">
      <c r="A272" s="8">
        <v>269</v>
      </c>
      <c r="B272" s="3" t="s">
        <v>275</v>
      </c>
      <c r="C272" s="6">
        <v>0.89190000000000003</v>
      </c>
      <c r="D272" s="6">
        <v>0.91210000000000002</v>
      </c>
      <c r="E272" s="26">
        <v>0.91400000000000003</v>
      </c>
      <c r="F272" s="31">
        <f t="shared" si="4"/>
        <v>0.90600000000000003</v>
      </c>
    </row>
    <row r="273" spans="1:6" ht="22.5" customHeight="1" x14ac:dyDescent="0.25">
      <c r="A273" s="8">
        <v>270</v>
      </c>
      <c r="B273" s="3" t="s">
        <v>276</v>
      </c>
      <c r="C273" s="6">
        <v>0.89839999999999998</v>
      </c>
      <c r="D273" s="7">
        <v>0.91300000000000003</v>
      </c>
      <c r="E273" s="25">
        <v>0.91459999999999997</v>
      </c>
      <c r="F273" s="31">
        <f t="shared" si="4"/>
        <v>0.90866666666666662</v>
      </c>
    </row>
    <row r="274" spans="1:6" ht="22.5" customHeight="1" x14ac:dyDescent="0.25">
      <c r="A274" s="8">
        <v>271</v>
      </c>
      <c r="B274" s="3" t="s">
        <v>277</v>
      </c>
      <c r="C274" s="6">
        <v>0.88390000000000002</v>
      </c>
      <c r="D274" s="6">
        <v>0.90459999999999996</v>
      </c>
      <c r="E274" s="25">
        <v>0.90690000000000004</v>
      </c>
      <c r="F274" s="31">
        <f t="shared" si="4"/>
        <v>0.89846666666666675</v>
      </c>
    </row>
    <row r="275" spans="1:6" ht="22.5" customHeight="1" x14ac:dyDescent="0.25">
      <c r="A275" s="8">
        <v>272</v>
      </c>
      <c r="B275" s="3" t="s">
        <v>278</v>
      </c>
      <c r="C275" s="6">
        <v>0.88770000000000004</v>
      </c>
      <c r="D275" s="6">
        <v>0.90739999999999998</v>
      </c>
      <c r="E275" s="25">
        <v>0.90390000000000004</v>
      </c>
      <c r="F275" s="31">
        <f t="shared" si="4"/>
        <v>0.89966666666666673</v>
      </c>
    </row>
    <row r="276" spans="1:6" ht="22.5" customHeight="1" x14ac:dyDescent="0.25">
      <c r="A276" s="8">
        <v>273</v>
      </c>
      <c r="B276" s="3" t="s">
        <v>279</v>
      </c>
      <c r="C276" s="6">
        <v>0.88339999999999996</v>
      </c>
      <c r="D276" s="6">
        <v>0.90039999999999998</v>
      </c>
      <c r="E276" s="25">
        <v>0.90159999999999996</v>
      </c>
      <c r="F276" s="31">
        <f t="shared" si="4"/>
        <v>0.89513333333333323</v>
      </c>
    </row>
    <row r="277" spans="1:6" ht="22.5" customHeight="1" x14ac:dyDescent="0.25">
      <c r="A277" s="8">
        <v>274</v>
      </c>
      <c r="B277" s="3" t="s">
        <v>280</v>
      </c>
      <c r="C277" s="6">
        <v>0.88660000000000005</v>
      </c>
      <c r="D277" s="6">
        <v>0.90739999999999998</v>
      </c>
      <c r="E277" s="25">
        <v>0.90449999999999997</v>
      </c>
      <c r="F277" s="31">
        <f t="shared" si="4"/>
        <v>0.89950000000000008</v>
      </c>
    </row>
    <row r="278" spans="1:6" ht="22.5" customHeight="1" x14ac:dyDescent="0.25">
      <c r="A278" s="8">
        <v>275</v>
      </c>
      <c r="B278" s="3" t="s">
        <v>281</v>
      </c>
      <c r="C278" s="6">
        <v>0.85609999999999997</v>
      </c>
      <c r="D278" s="6">
        <v>0.87749999999999995</v>
      </c>
      <c r="E278" s="25">
        <v>0.87509999999999999</v>
      </c>
      <c r="F278" s="31">
        <f t="shared" si="4"/>
        <v>0.8695666666666666</v>
      </c>
    </row>
    <row r="279" spans="1:6" ht="22.5" customHeight="1" x14ac:dyDescent="0.25">
      <c r="A279" s="8">
        <v>276</v>
      </c>
      <c r="B279" s="3" t="s">
        <v>282</v>
      </c>
      <c r="C279" s="6">
        <v>0.85760000000000003</v>
      </c>
      <c r="D279" s="6">
        <v>0.88649999999999995</v>
      </c>
      <c r="E279" s="25">
        <v>0.87519999999999998</v>
      </c>
      <c r="F279" s="31">
        <f t="shared" si="4"/>
        <v>0.87309999999999999</v>
      </c>
    </row>
    <row r="280" spans="1:6" ht="22.5" customHeight="1" x14ac:dyDescent="0.25">
      <c r="A280" s="8">
        <v>277</v>
      </c>
      <c r="B280" s="3" t="s">
        <v>283</v>
      </c>
      <c r="C280" s="6">
        <v>0.87260000000000004</v>
      </c>
      <c r="D280" s="6">
        <v>0.89680000000000004</v>
      </c>
      <c r="E280" s="25">
        <v>0.8911</v>
      </c>
      <c r="F280" s="31">
        <f t="shared" si="4"/>
        <v>0.88683333333333325</v>
      </c>
    </row>
    <row r="281" spans="1:6" ht="22.5" customHeight="1" x14ac:dyDescent="0.25">
      <c r="A281" s="8">
        <v>278</v>
      </c>
      <c r="B281" s="3" t="s">
        <v>284</v>
      </c>
      <c r="C281" s="7">
        <v>0.83399999999999996</v>
      </c>
      <c r="D281" s="6">
        <v>0.86439999999999995</v>
      </c>
      <c r="E281" s="25">
        <v>0.85360000000000003</v>
      </c>
      <c r="F281" s="31">
        <f t="shared" si="4"/>
        <v>0.85066666666666668</v>
      </c>
    </row>
    <row r="282" spans="1:6" ht="22.5" customHeight="1" x14ac:dyDescent="0.25">
      <c r="A282" s="8">
        <v>279</v>
      </c>
      <c r="B282" s="3" t="s">
        <v>285</v>
      </c>
      <c r="C282" s="6">
        <v>0.89410000000000001</v>
      </c>
      <c r="D282" s="6">
        <v>0.91649999999999998</v>
      </c>
      <c r="E282" s="25">
        <v>0.90190000000000003</v>
      </c>
      <c r="F282" s="31">
        <f t="shared" si="4"/>
        <v>0.90416666666666667</v>
      </c>
    </row>
    <row r="283" spans="1:6" ht="22.5" customHeight="1" x14ac:dyDescent="0.25">
      <c r="A283" s="8">
        <v>280</v>
      </c>
      <c r="B283" s="3" t="s">
        <v>286</v>
      </c>
      <c r="C283" s="6">
        <v>0.92889999999999995</v>
      </c>
      <c r="D283" s="6">
        <v>0.95340000000000003</v>
      </c>
      <c r="E283" s="25">
        <v>0.9698</v>
      </c>
      <c r="F283" s="31">
        <f t="shared" si="4"/>
        <v>0.95069999999999999</v>
      </c>
    </row>
    <row r="284" spans="1:6" ht="22.5" customHeight="1" x14ac:dyDescent="0.25">
      <c r="A284" s="8">
        <v>281</v>
      </c>
      <c r="B284" s="3" t="s">
        <v>287</v>
      </c>
      <c r="C284" s="7">
        <v>0.88300000000000001</v>
      </c>
      <c r="D284" s="6">
        <v>0.88280000000000003</v>
      </c>
      <c r="E284" s="25">
        <v>0.88560000000000005</v>
      </c>
      <c r="F284" s="31">
        <f t="shared" si="4"/>
        <v>0.88380000000000003</v>
      </c>
    </row>
    <row r="285" spans="1:6" ht="22.5" customHeight="1" x14ac:dyDescent="0.25">
      <c r="A285" s="8">
        <v>282</v>
      </c>
      <c r="B285" s="3" t="s">
        <v>288</v>
      </c>
      <c r="C285" s="6">
        <v>0.93279999999999996</v>
      </c>
      <c r="D285" s="6">
        <v>0.94320000000000004</v>
      </c>
      <c r="E285" s="25">
        <v>0.93389999999999995</v>
      </c>
      <c r="F285" s="31">
        <f t="shared" si="4"/>
        <v>0.93663333333333332</v>
      </c>
    </row>
    <row r="286" spans="1:6" ht="22.5" customHeight="1" x14ac:dyDescent="0.25">
      <c r="A286" s="8">
        <v>283</v>
      </c>
      <c r="B286" s="3" t="s">
        <v>289</v>
      </c>
      <c r="C286" s="6">
        <v>0.84379999999999999</v>
      </c>
      <c r="D286" s="6">
        <v>0.85329999999999995</v>
      </c>
      <c r="E286" s="25">
        <v>0.86080000000000001</v>
      </c>
      <c r="F286" s="31">
        <f t="shared" si="4"/>
        <v>0.85263333333333335</v>
      </c>
    </row>
    <row r="287" spans="1:6" ht="22.5" customHeight="1" x14ac:dyDescent="0.25">
      <c r="A287" s="8">
        <v>284</v>
      </c>
      <c r="B287" s="3" t="s">
        <v>290</v>
      </c>
      <c r="C287" s="7">
        <v>0.84099999999999997</v>
      </c>
      <c r="D287" s="7">
        <v>0.84399999999999997</v>
      </c>
      <c r="E287" s="25">
        <v>0.85950000000000004</v>
      </c>
      <c r="F287" s="31">
        <f t="shared" si="4"/>
        <v>0.84816666666666674</v>
      </c>
    </row>
    <row r="288" spans="1:6" ht="22.5" customHeight="1" x14ac:dyDescent="0.25">
      <c r="A288" s="8">
        <v>285</v>
      </c>
      <c r="B288" s="3" t="s">
        <v>291</v>
      </c>
      <c r="C288" s="6">
        <v>0.85740000000000005</v>
      </c>
      <c r="D288" s="6">
        <v>0.86719999999999997</v>
      </c>
      <c r="E288" s="25">
        <v>0.87909999999999999</v>
      </c>
      <c r="F288" s="31">
        <f t="shared" si="4"/>
        <v>0.8679</v>
      </c>
    </row>
    <row r="289" spans="1:6" ht="22.5" customHeight="1" x14ac:dyDescent="0.25">
      <c r="A289" s="8">
        <v>286</v>
      </c>
      <c r="B289" s="3" t="s">
        <v>292</v>
      </c>
      <c r="C289" s="6">
        <v>0.81850000000000001</v>
      </c>
      <c r="D289" s="6">
        <v>0.83930000000000005</v>
      </c>
      <c r="E289" s="25">
        <v>0.8448</v>
      </c>
      <c r="F289" s="31">
        <f t="shared" si="4"/>
        <v>0.83420000000000005</v>
      </c>
    </row>
    <row r="290" spans="1:6" ht="22.5" customHeight="1" x14ac:dyDescent="0.25">
      <c r="A290" s="8">
        <v>287</v>
      </c>
      <c r="B290" s="3" t="s">
        <v>293</v>
      </c>
      <c r="C290" s="6">
        <v>0.81469999999999998</v>
      </c>
      <c r="D290" s="7">
        <v>0.82899999999999996</v>
      </c>
      <c r="E290" s="25">
        <v>0.83679999999999999</v>
      </c>
      <c r="F290" s="31">
        <f t="shared" si="4"/>
        <v>0.82683333333333342</v>
      </c>
    </row>
    <row r="291" spans="1:6" ht="22.5" customHeight="1" x14ac:dyDescent="0.25">
      <c r="A291" s="8">
        <v>288</v>
      </c>
      <c r="B291" s="3" t="s">
        <v>294</v>
      </c>
      <c r="C291" s="6">
        <v>0.81069999999999998</v>
      </c>
      <c r="D291" s="6">
        <v>0.81440000000000001</v>
      </c>
      <c r="E291" s="25">
        <v>0.83169999999999999</v>
      </c>
      <c r="F291" s="31">
        <f t="shared" si="4"/>
        <v>0.81893333333333329</v>
      </c>
    </row>
    <row r="292" spans="1:6" ht="22.5" customHeight="1" x14ac:dyDescent="0.25">
      <c r="A292" s="8">
        <v>289</v>
      </c>
      <c r="B292" s="3" t="s">
        <v>295</v>
      </c>
      <c r="C292" s="7">
        <v>0.78100000000000003</v>
      </c>
      <c r="D292" s="7">
        <v>0.80300000000000005</v>
      </c>
      <c r="E292" s="25">
        <v>0.80449999999999999</v>
      </c>
      <c r="F292" s="31">
        <f t="shared" si="4"/>
        <v>0.79616666666666669</v>
      </c>
    </row>
    <row r="293" spans="1:6" ht="22.5" customHeight="1" x14ac:dyDescent="0.25">
      <c r="A293" s="8">
        <v>290</v>
      </c>
      <c r="B293" s="3" t="s">
        <v>296</v>
      </c>
      <c r="C293" s="6">
        <v>0.78539999999999999</v>
      </c>
      <c r="D293" s="6">
        <v>0.80610000000000004</v>
      </c>
      <c r="E293" s="25">
        <v>0.81530000000000002</v>
      </c>
      <c r="F293" s="31">
        <f t="shared" si="4"/>
        <v>0.80226666666666668</v>
      </c>
    </row>
    <row r="294" spans="1:6" ht="22.5" customHeight="1" x14ac:dyDescent="0.25">
      <c r="A294" s="8">
        <v>291</v>
      </c>
      <c r="B294" s="3" t="s">
        <v>297</v>
      </c>
      <c r="C294" s="7">
        <v>0.79200000000000004</v>
      </c>
      <c r="D294" s="6">
        <v>0.81269999999999998</v>
      </c>
      <c r="E294" s="25">
        <v>0.82120000000000004</v>
      </c>
      <c r="F294" s="31">
        <f t="shared" si="4"/>
        <v>0.80863333333333332</v>
      </c>
    </row>
    <row r="295" spans="1:6" ht="22.5" customHeight="1" x14ac:dyDescent="0.25">
      <c r="A295" s="8">
        <v>292</v>
      </c>
      <c r="B295" s="3" t="s">
        <v>298</v>
      </c>
      <c r="C295" s="6">
        <v>0.79110000000000003</v>
      </c>
      <c r="D295" s="6">
        <v>0.81479999999999997</v>
      </c>
      <c r="E295" s="25">
        <v>0.81420000000000003</v>
      </c>
      <c r="F295" s="31">
        <f t="shared" si="4"/>
        <v>0.80670000000000008</v>
      </c>
    </row>
    <row r="296" spans="1:6" ht="22.5" customHeight="1" x14ac:dyDescent="0.25">
      <c r="A296" s="8">
        <v>293</v>
      </c>
      <c r="B296" s="3" t="s">
        <v>299</v>
      </c>
      <c r="C296" s="6">
        <v>0.78949999999999998</v>
      </c>
      <c r="D296" s="6">
        <v>0.82469999999999999</v>
      </c>
      <c r="E296" s="25">
        <v>0.81869999999999998</v>
      </c>
      <c r="F296" s="31">
        <f t="shared" si="4"/>
        <v>0.81096666666666672</v>
      </c>
    </row>
    <row r="297" spans="1:6" ht="22.5" customHeight="1" x14ac:dyDescent="0.25">
      <c r="A297" s="8">
        <v>294</v>
      </c>
      <c r="B297" s="3" t="s">
        <v>300</v>
      </c>
      <c r="C297" s="6">
        <v>0.7671</v>
      </c>
      <c r="D297" s="6">
        <v>0.7964</v>
      </c>
      <c r="E297" s="26">
        <v>0.79800000000000004</v>
      </c>
      <c r="F297" s="31">
        <f t="shared" si="4"/>
        <v>0.78716666666666668</v>
      </c>
    </row>
    <row r="298" spans="1:6" ht="22.5" customHeight="1" x14ac:dyDescent="0.25">
      <c r="A298" s="8">
        <v>295</v>
      </c>
      <c r="B298" s="3" t="s">
        <v>301</v>
      </c>
      <c r="C298" s="6">
        <v>0.82130000000000003</v>
      </c>
      <c r="D298" s="6">
        <v>0.83289999999999997</v>
      </c>
      <c r="E298" s="25">
        <v>0.84460000000000002</v>
      </c>
      <c r="F298" s="31">
        <f t="shared" si="4"/>
        <v>0.83293333333333341</v>
      </c>
    </row>
    <row r="299" spans="1:6" ht="22.5" customHeight="1" x14ac:dyDescent="0.25">
      <c r="A299" s="8">
        <v>296</v>
      </c>
      <c r="B299" s="3" t="s">
        <v>302</v>
      </c>
      <c r="C299" s="6">
        <v>0.80869999999999997</v>
      </c>
      <c r="D299" s="6">
        <v>0.83230000000000004</v>
      </c>
      <c r="E299" s="25">
        <v>0.82920000000000005</v>
      </c>
      <c r="F299" s="31">
        <f t="shared" si="4"/>
        <v>0.82340000000000002</v>
      </c>
    </row>
    <row r="300" spans="1:6" ht="22.5" customHeight="1" x14ac:dyDescent="0.25">
      <c r="A300" s="8">
        <v>297</v>
      </c>
      <c r="B300" s="3" t="s">
        <v>303</v>
      </c>
      <c r="C300" s="7">
        <v>0.79600000000000004</v>
      </c>
      <c r="D300" s="7">
        <v>0.81499999999999995</v>
      </c>
      <c r="E300" s="25">
        <v>0.8135</v>
      </c>
      <c r="F300" s="31">
        <f t="shared" si="4"/>
        <v>0.8081666666666667</v>
      </c>
    </row>
    <row r="301" spans="1:6" ht="22.5" customHeight="1" x14ac:dyDescent="0.25">
      <c r="A301" s="8">
        <v>298</v>
      </c>
      <c r="B301" s="3" t="s">
        <v>304</v>
      </c>
      <c r="C301" s="6">
        <v>0.72309999999999997</v>
      </c>
      <c r="D301" s="6">
        <v>0.73729999999999996</v>
      </c>
      <c r="E301" s="26">
        <v>0.74099999999999999</v>
      </c>
      <c r="F301" s="31">
        <f t="shared" si="4"/>
        <v>0.73380000000000001</v>
      </c>
    </row>
    <row r="302" spans="1:6" ht="22.5" customHeight="1" x14ac:dyDescent="0.25">
      <c r="A302" s="8">
        <v>299</v>
      </c>
      <c r="B302" s="3" t="s">
        <v>305</v>
      </c>
      <c r="C302" s="6">
        <v>0.73839999999999995</v>
      </c>
      <c r="D302" s="6">
        <v>0.76119999999999999</v>
      </c>
      <c r="E302" s="25">
        <v>0.76859999999999995</v>
      </c>
      <c r="F302" s="31">
        <f t="shared" si="4"/>
        <v>0.75606666666666678</v>
      </c>
    </row>
    <row r="303" spans="1:6" ht="22.5" customHeight="1" x14ac:dyDescent="0.25">
      <c r="A303" s="8">
        <v>300</v>
      </c>
      <c r="B303" s="3" t="s">
        <v>306</v>
      </c>
      <c r="C303" s="6">
        <v>0.83540000000000003</v>
      </c>
      <c r="D303" s="6">
        <v>0.85270000000000001</v>
      </c>
      <c r="E303" s="25">
        <v>0.85860000000000003</v>
      </c>
      <c r="F303" s="31">
        <f t="shared" si="4"/>
        <v>0.84889999999999999</v>
      </c>
    </row>
    <row r="304" spans="1:6" ht="22.5" customHeight="1" x14ac:dyDescent="0.25">
      <c r="A304" s="8">
        <v>301</v>
      </c>
      <c r="B304" s="3" t="s">
        <v>307</v>
      </c>
      <c r="C304" s="6">
        <v>0.80969999999999998</v>
      </c>
      <c r="D304" s="7">
        <v>0.82699999999999996</v>
      </c>
      <c r="E304" s="25">
        <v>0.83350000000000002</v>
      </c>
      <c r="F304" s="31">
        <f t="shared" si="4"/>
        <v>0.82339999999999991</v>
      </c>
    </row>
    <row r="305" spans="1:6" ht="22.5" customHeight="1" x14ac:dyDescent="0.25">
      <c r="A305" s="8">
        <v>302</v>
      </c>
      <c r="B305" s="3" t="s">
        <v>308</v>
      </c>
      <c r="C305" s="6">
        <v>0.83889999999999998</v>
      </c>
      <c r="D305" s="6">
        <v>0.86439999999999995</v>
      </c>
      <c r="E305" s="25">
        <v>0.86380000000000001</v>
      </c>
      <c r="F305" s="31">
        <f t="shared" si="4"/>
        <v>0.85570000000000002</v>
      </c>
    </row>
    <row r="306" spans="1:6" ht="22.5" customHeight="1" x14ac:dyDescent="0.25">
      <c r="A306" s="8">
        <v>303</v>
      </c>
      <c r="B306" s="3" t="s">
        <v>309</v>
      </c>
      <c r="C306" s="6">
        <v>0.83650000000000002</v>
      </c>
      <c r="D306" s="6">
        <v>0.86709999999999998</v>
      </c>
      <c r="E306" s="25">
        <v>0.85309999999999997</v>
      </c>
      <c r="F306" s="31">
        <f t="shared" si="4"/>
        <v>0.8522333333333334</v>
      </c>
    </row>
    <row r="307" spans="1:6" ht="22.5" customHeight="1" x14ac:dyDescent="0.25">
      <c r="A307" s="8">
        <v>304</v>
      </c>
      <c r="B307" s="3" t="s">
        <v>310</v>
      </c>
      <c r="C307" s="6">
        <v>0.8679</v>
      </c>
      <c r="D307" s="6">
        <v>0.88080000000000003</v>
      </c>
      <c r="E307" s="25">
        <v>0.87239999999999995</v>
      </c>
      <c r="F307" s="31">
        <f t="shared" si="4"/>
        <v>0.87369999999999992</v>
      </c>
    </row>
    <row r="308" spans="1:6" ht="22.5" customHeight="1" x14ac:dyDescent="0.25">
      <c r="A308" s="8">
        <v>305</v>
      </c>
      <c r="B308" s="3" t="s">
        <v>311</v>
      </c>
      <c r="C308" s="6">
        <v>0.8669</v>
      </c>
      <c r="D308" s="6">
        <v>0.89739999999999998</v>
      </c>
      <c r="E308" s="25">
        <v>0.89149999999999996</v>
      </c>
      <c r="F308" s="31">
        <f t="shared" si="4"/>
        <v>0.88526666666666676</v>
      </c>
    </row>
    <row r="309" spans="1:6" ht="22.5" customHeight="1" x14ac:dyDescent="0.25">
      <c r="A309" s="8">
        <v>306</v>
      </c>
      <c r="B309" s="3" t="s">
        <v>312</v>
      </c>
      <c r="C309" s="7">
        <v>0.86099999999999999</v>
      </c>
      <c r="D309" s="6">
        <v>0.88639999999999997</v>
      </c>
      <c r="E309" s="25">
        <v>0.89139999999999997</v>
      </c>
      <c r="F309" s="31">
        <f t="shared" si="4"/>
        <v>0.87959999999999994</v>
      </c>
    </row>
    <row r="310" spans="1:6" x14ac:dyDescent="0.25">
      <c r="D310" s="32" t="s">
        <v>360</v>
      </c>
      <c r="E310" s="32"/>
      <c r="F310" s="33">
        <f>SUM(F4:F309)/306</f>
        <v>0.85796971677559908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25F5-DC50-4606-B11D-04456B49921F}">
  <dimension ref="A2:W35"/>
  <sheetViews>
    <sheetView tabSelected="1" topLeftCell="B6" workbookViewId="0">
      <selection activeCell="H26" sqref="H26"/>
    </sheetView>
  </sheetViews>
  <sheetFormatPr defaultRowHeight="13.2" x14ac:dyDescent="0.25"/>
  <cols>
    <col min="1" max="1" width="15.5546875" bestFit="1" customWidth="1"/>
    <col min="2" max="2" width="14.33203125" bestFit="1" customWidth="1"/>
    <col min="5" max="5" width="11.21875" customWidth="1"/>
    <col min="6" max="6" width="22.6640625" customWidth="1"/>
    <col min="7" max="10" width="8.88671875" customWidth="1"/>
    <col min="12" max="12" width="0" hidden="1" customWidth="1"/>
    <col min="17" max="17" width="18.33203125" bestFit="1" customWidth="1"/>
    <col min="18" max="18" width="14" customWidth="1"/>
    <col min="20" max="20" width="15.77734375" customWidth="1"/>
    <col min="21" max="21" width="19.44140625" bestFit="1" customWidth="1"/>
    <col min="23" max="23" width="17.5546875" customWidth="1"/>
  </cols>
  <sheetData>
    <row r="2" spans="1:23" ht="13.8" x14ac:dyDescent="0.25">
      <c r="B2" s="13"/>
      <c r="C2" s="13"/>
      <c r="D2" s="13"/>
      <c r="E2" s="13"/>
      <c r="F2" s="13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43" t="s">
        <v>348</v>
      </c>
      <c r="S2" s="43">
        <v>0.8</v>
      </c>
      <c r="T2" s="15"/>
      <c r="U2" s="13"/>
      <c r="V2" s="13"/>
      <c r="W2" s="13"/>
    </row>
    <row r="3" spans="1:23" ht="13.8" x14ac:dyDescent="0.25">
      <c r="B3" s="13"/>
      <c r="C3" s="13"/>
      <c r="D3" s="13"/>
      <c r="E3" s="13"/>
      <c r="F3" s="13"/>
      <c r="G3" s="14"/>
      <c r="H3" s="13"/>
      <c r="I3" s="13"/>
      <c r="J3" s="13"/>
      <c r="K3" s="13"/>
      <c r="L3" s="13"/>
      <c r="M3" s="13"/>
      <c r="N3" s="13"/>
      <c r="O3" s="13"/>
      <c r="P3" s="13"/>
      <c r="Q3" s="13"/>
      <c r="R3" s="43" t="s">
        <v>349</v>
      </c>
      <c r="S3" s="44">
        <f>'Feeder data'!F310</f>
        <v>0.85796971677559908</v>
      </c>
      <c r="T3" s="15"/>
      <c r="U3" s="13"/>
      <c r="V3" s="13"/>
      <c r="W3" s="13"/>
    </row>
    <row r="4" spans="1:23" ht="31.2" customHeight="1" x14ac:dyDescent="0.25">
      <c r="B4" s="21"/>
      <c r="C4" s="21"/>
      <c r="D4" s="21"/>
      <c r="E4" s="21"/>
      <c r="F4" s="21"/>
      <c r="G4" s="22"/>
      <c r="H4" s="21"/>
      <c r="I4" s="21"/>
      <c r="J4" s="21"/>
      <c r="K4" s="21"/>
      <c r="L4" s="21"/>
      <c r="M4" s="21"/>
      <c r="N4" s="21"/>
      <c r="O4" s="21"/>
      <c r="P4" s="21"/>
      <c r="Q4" s="50" t="s">
        <v>415</v>
      </c>
      <c r="R4" s="23" t="s">
        <v>350</v>
      </c>
      <c r="S4" s="23"/>
      <c r="T4" s="49" t="s">
        <v>351</v>
      </c>
      <c r="V4" s="21"/>
      <c r="W4" s="21"/>
    </row>
    <row r="5" spans="1:23" ht="15.6" x14ac:dyDescent="0.3">
      <c r="A5" s="40" t="s">
        <v>363</v>
      </c>
      <c r="B5" s="10" t="s">
        <v>313</v>
      </c>
      <c r="C5" s="10" t="s">
        <v>314</v>
      </c>
      <c r="D5" s="10" t="s">
        <v>315</v>
      </c>
      <c r="E5" s="10" t="s">
        <v>352</v>
      </c>
      <c r="F5" s="10" t="s">
        <v>353</v>
      </c>
      <c r="G5" s="11" t="s">
        <v>364</v>
      </c>
      <c r="H5" s="11" t="s">
        <v>365</v>
      </c>
      <c r="I5" s="11" t="s">
        <v>361</v>
      </c>
      <c r="J5" s="11" t="s">
        <v>362</v>
      </c>
      <c r="K5" s="58" t="s">
        <v>354</v>
      </c>
      <c r="L5" s="13"/>
      <c r="M5" s="61" t="s">
        <v>355</v>
      </c>
      <c r="N5" s="13"/>
      <c r="O5" s="13"/>
      <c r="P5" s="13"/>
      <c r="Q5" s="10"/>
      <c r="R5" s="17"/>
      <c r="S5" s="17"/>
      <c r="T5" s="51"/>
      <c r="V5" s="13"/>
      <c r="W5" s="13"/>
    </row>
    <row r="6" spans="1:23" ht="15.6" x14ac:dyDescent="0.3">
      <c r="A6" s="12" t="s">
        <v>318</v>
      </c>
      <c r="B6" s="10"/>
      <c r="C6" s="10"/>
      <c r="D6" s="12">
        <v>1</v>
      </c>
      <c r="E6" s="10"/>
      <c r="F6" s="10"/>
      <c r="G6" s="10"/>
      <c r="H6" s="10"/>
      <c r="I6" s="34">
        <f>R6*0.86</f>
        <v>0</v>
      </c>
      <c r="J6" s="34">
        <f>R6*0.51</f>
        <v>0</v>
      </c>
      <c r="K6" s="18"/>
      <c r="L6" s="18"/>
      <c r="M6" s="18"/>
      <c r="N6" s="18"/>
      <c r="O6" s="18"/>
      <c r="P6" s="18"/>
      <c r="Q6" s="20"/>
      <c r="R6" s="19">
        <f>T6*$S$1</f>
        <v>0</v>
      </c>
      <c r="S6" s="19"/>
      <c r="T6" s="19">
        <v>0</v>
      </c>
      <c r="V6" s="18"/>
      <c r="W6" s="18"/>
    </row>
    <row r="7" spans="1:23" ht="15.6" x14ac:dyDescent="0.3">
      <c r="A7" s="12" t="s">
        <v>320</v>
      </c>
      <c r="B7" s="12">
        <v>1</v>
      </c>
      <c r="C7" s="12">
        <v>1</v>
      </c>
      <c r="D7" s="12">
        <v>2</v>
      </c>
      <c r="E7" s="12">
        <v>0.75</v>
      </c>
      <c r="F7" s="12" t="s">
        <v>356</v>
      </c>
      <c r="G7" s="12">
        <f>E7*0.2745</f>
        <v>0.20587500000000003</v>
      </c>
      <c r="H7" s="12">
        <f>E7*0.315</f>
        <v>0.23625000000000002</v>
      </c>
      <c r="I7" s="34">
        <f t="shared" ref="I7:I34" si="0">R7*0.86</f>
        <v>103.2</v>
      </c>
      <c r="J7" s="34">
        <f t="shared" ref="J7:J34" si="1">R7*0.51</f>
        <v>61.2</v>
      </c>
      <c r="K7" s="13"/>
      <c r="L7" s="12">
        <v>850</v>
      </c>
      <c r="M7" s="59"/>
      <c r="N7" s="13"/>
      <c r="O7" s="13"/>
      <c r="P7" s="13"/>
      <c r="Q7" s="52" t="s">
        <v>320</v>
      </c>
      <c r="R7" s="19">
        <f>T7*0.8</f>
        <v>120</v>
      </c>
      <c r="S7" s="19"/>
      <c r="T7" s="19">
        <v>150</v>
      </c>
      <c r="V7" s="13"/>
      <c r="W7" s="13"/>
    </row>
    <row r="8" spans="1:23" ht="15.6" x14ac:dyDescent="0.3">
      <c r="A8" s="12" t="s">
        <v>321</v>
      </c>
      <c r="B8" s="12">
        <v>2</v>
      </c>
      <c r="C8" s="12">
        <v>2</v>
      </c>
      <c r="D8" s="12">
        <v>3</v>
      </c>
      <c r="E8" s="12">
        <v>0.15</v>
      </c>
      <c r="F8" s="12" t="s">
        <v>356</v>
      </c>
      <c r="G8" s="12">
        <f>E8*0.2745</f>
        <v>4.1175000000000003E-2</v>
      </c>
      <c r="H8" s="12">
        <f>E8*0.315</f>
        <v>4.725E-2</v>
      </c>
      <c r="I8" s="34">
        <f t="shared" si="0"/>
        <v>137.6</v>
      </c>
      <c r="J8" s="34">
        <f t="shared" si="1"/>
        <v>81.599999999999994</v>
      </c>
      <c r="K8" s="13"/>
      <c r="L8" s="12">
        <v>250</v>
      </c>
      <c r="M8" s="59"/>
      <c r="N8" s="13"/>
      <c r="O8" s="13"/>
      <c r="P8" s="13"/>
      <c r="Q8" s="52" t="s">
        <v>321</v>
      </c>
      <c r="R8" s="19">
        <f t="shared" ref="R8:R34" si="2">T8*0.8</f>
        <v>160</v>
      </c>
      <c r="S8" s="19"/>
      <c r="T8" s="19">
        <v>200</v>
      </c>
      <c r="V8" s="13"/>
      <c r="W8" s="13"/>
    </row>
    <row r="9" spans="1:23" ht="15.6" x14ac:dyDescent="0.3">
      <c r="A9" s="12" t="s">
        <v>322</v>
      </c>
      <c r="B9" s="12">
        <v>3</v>
      </c>
      <c r="C9" s="12">
        <v>3</v>
      </c>
      <c r="D9" s="12">
        <v>4</v>
      </c>
      <c r="E9" s="12">
        <v>0.4</v>
      </c>
      <c r="F9" s="12" t="s">
        <v>356</v>
      </c>
      <c r="G9" s="12">
        <f>E9*0.2745</f>
        <v>0.10980000000000001</v>
      </c>
      <c r="H9" s="12">
        <f>E9*0.315</f>
        <v>0.126</v>
      </c>
      <c r="I9" s="34">
        <f t="shared" si="0"/>
        <v>17.2</v>
      </c>
      <c r="J9" s="34">
        <f t="shared" si="1"/>
        <v>10.199999999999999</v>
      </c>
      <c r="K9" s="13"/>
      <c r="L9" s="12">
        <v>500</v>
      </c>
      <c r="M9" s="59"/>
      <c r="N9" s="13"/>
      <c r="O9" s="13"/>
      <c r="P9" s="13"/>
      <c r="Q9" s="52" t="s">
        <v>322</v>
      </c>
      <c r="R9" s="19">
        <f t="shared" si="2"/>
        <v>20</v>
      </c>
      <c r="S9" s="19"/>
      <c r="T9" s="19">
        <v>25</v>
      </c>
      <c r="V9" s="13"/>
      <c r="W9" s="13"/>
    </row>
    <row r="10" spans="1:23" ht="15.6" x14ac:dyDescent="0.3">
      <c r="A10" s="12" t="s">
        <v>324</v>
      </c>
      <c r="B10" s="12">
        <v>4</v>
      </c>
      <c r="C10" s="12">
        <v>4</v>
      </c>
      <c r="D10" s="12">
        <v>5</v>
      </c>
      <c r="E10" s="12">
        <v>0.35</v>
      </c>
      <c r="F10" s="12" t="s">
        <v>356</v>
      </c>
      <c r="G10" s="12">
        <f>E10*0.2745</f>
        <v>9.6075000000000008E-2</v>
      </c>
      <c r="H10" s="12">
        <f>E10*0.315</f>
        <v>0.11024999999999999</v>
      </c>
      <c r="I10" s="34">
        <f t="shared" si="0"/>
        <v>433.44</v>
      </c>
      <c r="J10" s="34">
        <f t="shared" si="1"/>
        <v>257.04000000000002</v>
      </c>
      <c r="K10" s="13"/>
      <c r="L10" s="62">
        <v>450</v>
      </c>
      <c r="M10" s="59"/>
      <c r="N10" s="20"/>
      <c r="O10" s="20" t="s">
        <v>354</v>
      </c>
      <c r="P10" s="20" t="s">
        <v>355</v>
      </c>
      <c r="Q10" s="52" t="s">
        <v>324</v>
      </c>
      <c r="R10" s="19">
        <f t="shared" si="2"/>
        <v>504</v>
      </c>
      <c r="S10" s="19"/>
      <c r="T10" s="19">
        <v>630</v>
      </c>
      <c r="V10" s="13"/>
      <c r="W10" s="13"/>
    </row>
    <row r="11" spans="1:23" ht="15.6" x14ac:dyDescent="0.3">
      <c r="A11" s="12" t="s">
        <v>325</v>
      </c>
      <c r="B11" s="12">
        <v>5</v>
      </c>
      <c r="C11" s="12">
        <v>5</v>
      </c>
      <c r="D11" s="12">
        <v>6</v>
      </c>
      <c r="E11" s="12">
        <v>3</v>
      </c>
      <c r="F11" s="12" t="s">
        <v>356</v>
      </c>
      <c r="G11" s="12">
        <f>E11*0.2745</f>
        <v>0.82350000000000012</v>
      </c>
      <c r="H11" s="12">
        <f>E11*0.315</f>
        <v>0.94500000000000006</v>
      </c>
      <c r="I11" s="34">
        <f t="shared" si="0"/>
        <v>34.4</v>
      </c>
      <c r="J11" s="34">
        <f t="shared" si="1"/>
        <v>20.399999999999999</v>
      </c>
      <c r="K11" s="13"/>
      <c r="L11" s="62">
        <v>3100</v>
      </c>
      <c r="M11" s="59"/>
      <c r="N11" s="20" t="s">
        <v>356</v>
      </c>
      <c r="O11" s="20">
        <v>0.27450000000000002</v>
      </c>
      <c r="P11" s="20">
        <v>0.315</v>
      </c>
      <c r="Q11" s="52" t="s">
        <v>325</v>
      </c>
      <c r="R11" s="19">
        <f t="shared" si="2"/>
        <v>40</v>
      </c>
      <c r="S11" s="19"/>
      <c r="T11" s="19">
        <v>50</v>
      </c>
      <c r="V11" s="13"/>
      <c r="W11" s="13"/>
    </row>
    <row r="12" spans="1:23" ht="15.6" x14ac:dyDescent="0.3">
      <c r="A12" s="12" t="s">
        <v>326</v>
      </c>
      <c r="B12" s="12">
        <v>6</v>
      </c>
      <c r="C12" s="12">
        <v>6</v>
      </c>
      <c r="D12" s="12">
        <v>7</v>
      </c>
      <c r="E12" s="12">
        <v>0.1</v>
      </c>
      <c r="F12" s="12" t="s">
        <v>356</v>
      </c>
      <c r="G12" s="12">
        <f>E12*0.2745</f>
        <v>2.7450000000000002E-2</v>
      </c>
      <c r="H12" s="12">
        <f>E12*0.315</f>
        <v>3.15E-2</v>
      </c>
      <c r="I12" s="34">
        <f t="shared" si="0"/>
        <v>137.6</v>
      </c>
      <c r="J12" s="34">
        <f t="shared" si="1"/>
        <v>81.599999999999994</v>
      </c>
      <c r="K12" s="13"/>
      <c r="L12" s="62">
        <v>200</v>
      </c>
      <c r="M12" s="59"/>
      <c r="N12" s="20" t="s">
        <v>357</v>
      </c>
      <c r="O12" s="20">
        <v>0.54490000000000005</v>
      </c>
      <c r="P12" s="20">
        <v>0.33500000000000002</v>
      </c>
      <c r="Q12" s="52" t="s">
        <v>326</v>
      </c>
      <c r="R12" s="19">
        <f t="shared" si="2"/>
        <v>160</v>
      </c>
      <c r="S12" s="19"/>
      <c r="T12" s="19">
        <v>200</v>
      </c>
      <c r="V12" s="13"/>
      <c r="W12" s="13"/>
    </row>
    <row r="13" spans="1:23" ht="15.6" x14ac:dyDescent="0.3">
      <c r="A13" s="12" t="s">
        <v>327</v>
      </c>
      <c r="B13" s="12">
        <v>7</v>
      </c>
      <c r="C13" s="12">
        <v>7</v>
      </c>
      <c r="D13" s="12">
        <v>8</v>
      </c>
      <c r="E13" s="12">
        <v>0.2</v>
      </c>
      <c r="F13" s="12" t="s">
        <v>356</v>
      </c>
      <c r="G13" s="12">
        <f>E13*0.2745</f>
        <v>5.4900000000000004E-2</v>
      </c>
      <c r="H13" s="12">
        <f>E13*0.315</f>
        <v>6.3E-2</v>
      </c>
      <c r="I13" s="34">
        <f t="shared" si="0"/>
        <v>137.6</v>
      </c>
      <c r="J13" s="34">
        <f t="shared" si="1"/>
        <v>81.599999999999994</v>
      </c>
      <c r="K13" s="13"/>
      <c r="L13" s="62">
        <v>300</v>
      </c>
      <c r="M13" s="59"/>
      <c r="N13" s="20" t="s">
        <v>358</v>
      </c>
      <c r="O13" s="20">
        <v>0.91159999999999997</v>
      </c>
      <c r="P13" s="20">
        <v>0.34499999999999997</v>
      </c>
      <c r="Q13" s="52" t="s">
        <v>327</v>
      </c>
      <c r="R13" s="19">
        <f t="shared" si="2"/>
        <v>160</v>
      </c>
      <c r="S13" s="19"/>
      <c r="T13" s="19">
        <v>200</v>
      </c>
      <c r="V13" s="13"/>
      <c r="W13" s="13"/>
    </row>
    <row r="14" spans="1:23" ht="15.6" x14ac:dyDescent="0.3">
      <c r="A14" s="12" t="s">
        <v>328</v>
      </c>
      <c r="B14" s="12">
        <v>8</v>
      </c>
      <c r="C14" s="12">
        <v>8</v>
      </c>
      <c r="D14" s="12">
        <v>9</v>
      </c>
      <c r="E14" s="12">
        <v>1.8</v>
      </c>
      <c r="F14" s="12" t="s">
        <v>356</v>
      </c>
      <c r="G14" s="12">
        <f>E14*0.2745</f>
        <v>0.49410000000000004</v>
      </c>
      <c r="H14" s="12">
        <f>E14*0.315</f>
        <v>0.56700000000000006</v>
      </c>
      <c r="I14" s="34">
        <f t="shared" si="0"/>
        <v>137.6</v>
      </c>
      <c r="J14" s="34">
        <f t="shared" si="1"/>
        <v>81.599999999999994</v>
      </c>
      <c r="K14" s="13"/>
      <c r="L14" s="12">
        <v>1900</v>
      </c>
      <c r="M14" s="59"/>
      <c r="N14" s="13"/>
      <c r="O14" s="13"/>
      <c r="P14" s="13"/>
      <c r="Q14" s="52" t="s">
        <v>328</v>
      </c>
      <c r="R14" s="19">
        <f t="shared" si="2"/>
        <v>160</v>
      </c>
      <c r="S14" s="19"/>
      <c r="T14" s="19">
        <v>200</v>
      </c>
      <c r="V14" s="13"/>
      <c r="W14" s="13"/>
    </row>
    <row r="15" spans="1:23" ht="15.6" x14ac:dyDescent="0.3">
      <c r="A15" s="12" t="s">
        <v>329</v>
      </c>
      <c r="B15" s="12">
        <v>9</v>
      </c>
      <c r="C15" s="12">
        <v>9</v>
      </c>
      <c r="D15" s="12">
        <v>10</v>
      </c>
      <c r="E15" s="12">
        <v>0.09</v>
      </c>
      <c r="F15" s="12" t="s">
        <v>356</v>
      </c>
      <c r="G15" s="12">
        <f>E15*0.2745</f>
        <v>2.4705000000000001E-2</v>
      </c>
      <c r="H15" s="12">
        <f>E15*0.315</f>
        <v>2.835E-2</v>
      </c>
      <c r="I15" s="34">
        <f t="shared" si="0"/>
        <v>68.8</v>
      </c>
      <c r="J15" s="34">
        <f t="shared" si="1"/>
        <v>40.799999999999997</v>
      </c>
      <c r="K15" s="13"/>
      <c r="L15" s="12">
        <v>200</v>
      </c>
      <c r="M15" s="59"/>
      <c r="N15" s="13"/>
      <c r="O15" s="13"/>
      <c r="P15" s="13"/>
      <c r="Q15" s="52" t="s">
        <v>329</v>
      </c>
      <c r="R15" s="19">
        <f t="shared" si="2"/>
        <v>80</v>
      </c>
      <c r="S15" s="19"/>
      <c r="T15" s="19">
        <v>100</v>
      </c>
      <c r="V15" s="13"/>
      <c r="W15" s="13"/>
    </row>
    <row r="16" spans="1:23" ht="15.6" x14ac:dyDescent="0.3">
      <c r="A16" s="12" t="s">
        <v>330</v>
      </c>
      <c r="B16" s="12">
        <v>10</v>
      </c>
      <c r="C16" s="12">
        <v>10</v>
      </c>
      <c r="D16" s="12">
        <v>11</v>
      </c>
      <c r="E16" s="12">
        <v>0.6</v>
      </c>
      <c r="F16" s="12" t="s">
        <v>356</v>
      </c>
      <c r="G16" s="12">
        <f>E16*0.2745</f>
        <v>0.16470000000000001</v>
      </c>
      <c r="H16" s="12">
        <f>E16*0.315</f>
        <v>0.189</v>
      </c>
      <c r="I16" s="34">
        <f t="shared" si="0"/>
        <v>137.6</v>
      </c>
      <c r="J16" s="34">
        <f t="shared" si="1"/>
        <v>81.599999999999994</v>
      </c>
      <c r="K16" s="13"/>
      <c r="L16" s="12">
        <v>700</v>
      </c>
      <c r="M16" s="59"/>
      <c r="N16" s="13"/>
      <c r="O16" s="13"/>
      <c r="P16" s="13"/>
      <c r="Q16" s="52" t="s">
        <v>330</v>
      </c>
      <c r="R16" s="19">
        <f t="shared" si="2"/>
        <v>160</v>
      </c>
      <c r="S16" s="19"/>
      <c r="T16" s="19">
        <v>200</v>
      </c>
      <c r="V16" s="13"/>
      <c r="W16" s="13"/>
    </row>
    <row r="17" spans="1:23" ht="15.6" x14ac:dyDescent="0.3">
      <c r="A17" s="12" t="s">
        <v>331</v>
      </c>
      <c r="B17" s="12">
        <v>11</v>
      </c>
      <c r="C17" s="12">
        <v>11</v>
      </c>
      <c r="D17" s="12">
        <v>12</v>
      </c>
      <c r="E17" s="12">
        <v>1.4</v>
      </c>
      <c r="F17" s="12" t="s">
        <v>356</v>
      </c>
      <c r="G17" s="12">
        <f>E17*0.2745</f>
        <v>0.38430000000000003</v>
      </c>
      <c r="H17" s="12">
        <f>E17*0.315</f>
        <v>0.44099999999999995</v>
      </c>
      <c r="I17" s="34">
        <f t="shared" si="0"/>
        <v>137.6</v>
      </c>
      <c r="J17" s="34">
        <f t="shared" si="1"/>
        <v>81.599999999999994</v>
      </c>
      <c r="K17" s="13"/>
      <c r="L17" s="12">
        <v>1500</v>
      </c>
      <c r="M17" s="59"/>
      <c r="N17" s="13"/>
      <c r="O17" s="13"/>
      <c r="P17" s="13"/>
      <c r="Q17" s="52" t="s">
        <v>331</v>
      </c>
      <c r="R17" s="19">
        <f t="shared" si="2"/>
        <v>160</v>
      </c>
      <c r="S17" s="19"/>
      <c r="T17" s="19">
        <v>200</v>
      </c>
      <c r="V17" s="13"/>
      <c r="W17" s="13"/>
    </row>
    <row r="18" spans="1:23" ht="15.6" x14ac:dyDescent="0.3">
      <c r="A18" s="12" t="s">
        <v>332</v>
      </c>
      <c r="B18" s="12">
        <v>12</v>
      </c>
      <c r="C18" s="12">
        <v>12</v>
      </c>
      <c r="D18" s="12">
        <v>13</v>
      </c>
      <c r="E18" s="12">
        <v>1.1000000000000001</v>
      </c>
      <c r="F18" s="12" t="s">
        <v>356</v>
      </c>
      <c r="G18" s="12">
        <f>E18*0.2745</f>
        <v>0.30195000000000005</v>
      </c>
      <c r="H18" s="12">
        <f>E18*0.315</f>
        <v>0.34650000000000003</v>
      </c>
      <c r="I18" s="34">
        <f t="shared" si="0"/>
        <v>137.6</v>
      </c>
      <c r="J18" s="34">
        <f t="shared" si="1"/>
        <v>81.599999999999994</v>
      </c>
      <c r="K18" s="13"/>
      <c r="L18" s="12">
        <v>1200</v>
      </c>
      <c r="M18" s="59"/>
      <c r="N18" s="13"/>
      <c r="O18" s="13"/>
      <c r="P18" s="13"/>
      <c r="Q18" s="52" t="s">
        <v>332</v>
      </c>
      <c r="R18" s="19">
        <f t="shared" si="2"/>
        <v>160</v>
      </c>
      <c r="S18" s="19"/>
      <c r="T18" s="19">
        <v>200</v>
      </c>
      <c r="V18" s="13"/>
      <c r="W18" s="13"/>
    </row>
    <row r="19" spans="1:23" ht="15.6" x14ac:dyDescent="0.3">
      <c r="A19" s="12" t="s">
        <v>320</v>
      </c>
      <c r="B19" s="12">
        <v>13</v>
      </c>
      <c r="C19" s="12">
        <v>13</v>
      </c>
      <c r="D19" s="12">
        <v>14</v>
      </c>
      <c r="E19" s="12">
        <v>0.4</v>
      </c>
      <c r="F19" s="12" t="s">
        <v>357</v>
      </c>
      <c r="G19" s="12">
        <f>E19*0.5449</f>
        <v>0.21796000000000004</v>
      </c>
      <c r="H19" s="20">
        <f>E19*0.335</f>
        <v>0.13400000000000001</v>
      </c>
      <c r="I19" s="34">
        <f t="shared" si="0"/>
        <v>137.6</v>
      </c>
      <c r="J19" s="34">
        <f t="shared" si="1"/>
        <v>81.599999999999994</v>
      </c>
      <c r="K19" s="13"/>
      <c r="L19" s="12">
        <v>500</v>
      </c>
      <c r="M19" s="59"/>
      <c r="N19" s="13"/>
      <c r="O19" s="13"/>
      <c r="P19" s="13"/>
      <c r="Q19" s="52" t="s">
        <v>320</v>
      </c>
      <c r="R19" s="19">
        <f t="shared" si="2"/>
        <v>160</v>
      </c>
      <c r="S19" s="19"/>
      <c r="T19" s="19">
        <v>200</v>
      </c>
      <c r="V19" s="13"/>
      <c r="W19" s="13"/>
    </row>
    <row r="20" spans="1:23" ht="15.6" x14ac:dyDescent="0.3">
      <c r="A20" s="12" t="s">
        <v>324</v>
      </c>
      <c r="B20" s="12">
        <v>14</v>
      </c>
      <c r="C20" s="12">
        <v>2</v>
      </c>
      <c r="D20" s="12">
        <v>15</v>
      </c>
      <c r="E20" s="12">
        <f>L20/1000</f>
        <v>0.1</v>
      </c>
      <c r="F20" s="12" t="s">
        <v>357</v>
      </c>
      <c r="G20" s="12">
        <f>E20*0.5449</f>
        <v>5.4490000000000011E-2</v>
      </c>
      <c r="H20" s="20">
        <f>E20*0.335</f>
        <v>3.3500000000000002E-2</v>
      </c>
      <c r="I20" s="34">
        <f t="shared" si="0"/>
        <v>103.2</v>
      </c>
      <c r="J20" s="34">
        <f t="shared" si="1"/>
        <v>61.2</v>
      </c>
      <c r="K20" s="13"/>
      <c r="L20" s="12">
        <v>100</v>
      </c>
      <c r="M20" s="59"/>
      <c r="N20" s="13"/>
      <c r="O20" s="13"/>
      <c r="P20" s="13"/>
      <c r="Q20" s="52" t="s">
        <v>324</v>
      </c>
      <c r="R20" s="19">
        <f t="shared" si="2"/>
        <v>120</v>
      </c>
      <c r="S20" s="19"/>
      <c r="T20" s="19">
        <v>150</v>
      </c>
      <c r="V20" s="13"/>
      <c r="W20" s="13"/>
    </row>
    <row r="21" spans="1:23" ht="15.6" x14ac:dyDescent="0.3">
      <c r="A21" s="12" t="s">
        <v>335</v>
      </c>
      <c r="B21" s="12">
        <v>15</v>
      </c>
      <c r="C21" s="12">
        <v>5</v>
      </c>
      <c r="D21" s="12">
        <v>16</v>
      </c>
      <c r="E21" s="12">
        <v>1.2</v>
      </c>
      <c r="F21" s="12" t="s">
        <v>357</v>
      </c>
      <c r="G21" s="12">
        <f>E21*0.5449</f>
        <v>0.65388000000000002</v>
      </c>
      <c r="H21" s="20">
        <f>E21*0.335</f>
        <v>0.40200000000000002</v>
      </c>
      <c r="I21" s="34">
        <f t="shared" si="0"/>
        <v>68.8</v>
      </c>
      <c r="J21" s="34">
        <f t="shared" si="1"/>
        <v>40.799999999999997</v>
      </c>
      <c r="K21" s="13"/>
      <c r="L21" s="12">
        <v>1300</v>
      </c>
      <c r="M21" s="59"/>
      <c r="N21" s="13"/>
      <c r="O21" s="13"/>
      <c r="P21" s="13"/>
      <c r="Q21" s="52" t="s">
        <v>335</v>
      </c>
      <c r="R21" s="19">
        <f t="shared" si="2"/>
        <v>80</v>
      </c>
      <c r="S21" s="19"/>
      <c r="T21" s="19">
        <v>100</v>
      </c>
      <c r="V21" s="13"/>
      <c r="W21" s="13"/>
    </row>
    <row r="22" spans="1:23" ht="15.6" x14ac:dyDescent="0.3">
      <c r="A22" s="12" t="s">
        <v>327</v>
      </c>
      <c r="B22" s="12">
        <v>16</v>
      </c>
      <c r="C22" s="12">
        <v>16</v>
      </c>
      <c r="D22" s="12">
        <v>17</v>
      </c>
      <c r="E22" s="12">
        <v>0.1</v>
      </c>
      <c r="F22" s="12" t="s">
        <v>357</v>
      </c>
      <c r="G22" s="12">
        <f>E22*0.5449</f>
        <v>5.4490000000000011E-2</v>
      </c>
      <c r="H22" s="20">
        <f>E22*0.335</f>
        <v>3.3500000000000002E-2</v>
      </c>
      <c r="I22" s="34">
        <f t="shared" si="0"/>
        <v>68.8</v>
      </c>
      <c r="J22" s="34">
        <f t="shared" si="1"/>
        <v>40.799999999999997</v>
      </c>
      <c r="K22" s="13"/>
      <c r="L22" s="12">
        <v>200</v>
      </c>
      <c r="M22" s="59"/>
      <c r="N22" s="13"/>
      <c r="O22" s="13"/>
      <c r="P22" s="13"/>
      <c r="Q22" s="52" t="s">
        <v>327</v>
      </c>
      <c r="R22" s="19">
        <f t="shared" si="2"/>
        <v>80</v>
      </c>
      <c r="S22" s="19"/>
      <c r="T22" s="19">
        <v>100</v>
      </c>
      <c r="V22" s="13"/>
      <c r="W22" s="13"/>
    </row>
    <row r="23" spans="1:23" ht="15.6" x14ac:dyDescent="0.3">
      <c r="A23" s="12" t="s">
        <v>337</v>
      </c>
      <c r="B23" s="12">
        <v>17</v>
      </c>
      <c r="C23" s="12">
        <v>8</v>
      </c>
      <c r="D23" s="12">
        <v>18</v>
      </c>
      <c r="E23" s="12">
        <v>0.9</v>
      </c>
      <c r="F23" s="12" t="s">
        <v>357</v>
      </c>
      <c r="G23" s="12">
        <f>E23*0.5449</f>
        <v>0.49041000000000007</v>
      </c>
      <c r="H23" s="20">
        <f>E23*0.335</f>
        <v>0.30150000000000005</v>
      </c>
      <c r="I23" s="34">
        <f t="shared" si="0"/>
        <v>68.8</v>
      </c>
      <c r="J23" s="34">
        <f t="shared" si="1"/>
        <v>40.799999999999997</v>
      </c>
      <c r="K23" s="13"/>
      <c r="L23" s="12">
        <v>1000</v>
      </c>
      <c r="M23" s="59"/>
      <c r="N23" s="13"/>
      <c r="O23" s="13"/>
      <c r="P23" s="13"/>
      <c r="Q23" s="52" t="s">
        <v>337</v>
      </c>
      <c r="R23" s="19">
        <f t="shared" si="2"/>
        <v>80</v>
      </c>
      <c r="S23" s="19"/>
      <c r="T23" s="19">
        <v>100</v>
      </c>
      <c r="V23" s="13"/>
      <c r="W23" s="13"/>
    </row>
    <row r="24" spans="1:23" ht="15.6" x14ac:dyDescent="0.3">
      <c r="A24" s="12" t="s">
        <v>338</v>
      </c>
      <c r="B24" s="12">
        <v>18</v>
      </c>
      <c r="C24" s="12">
        <v>18</v>
      </c>
      <c r="D24" s="12">
        <v>19</v>
      </c>
      <c r="E24" s="12">
        <v>0.6</v>
      </c>
      <c r="F24" s="12" t="s">
        <v>357</v>
      </c>
      <c r="G24" s="12">
        <f>E24*0.5449</f>
        <v>0.32694000000000001</v>
      </c>
      <c r="H24" s="20">
        <f>E24*0.335</f>
        <v>0.20100000000000001</v>
      </c>
      <c r="I24" s="34">
        <f t="shared" si="0"/>
        <v>34.4</v>
      </c>
      <c r="J24" s="34">
        <f t="shared" si="1"/>
        <v>20.399999999999999</v>
      </c>
      <c r="K24" s="13"/>
      <c r="L24" s="12">
        <v>700</v>
      </c>
      <c r="M24" s="59"/>
      <c r="N24" s="13"/>
      <c r="O24" s="13"/>
      <c r="P24" s="13"/>
      <c r="Q24" s="52" t="s">
        <v>338</v>
      </c>
      <c r="R24" s="19">
        <f t="shared" si="2"/>
        <v>40</v>
      </c>
      <c r="S24" s="19"/>
      <c r="T24" s="19">
        <v>50</v>
      </c>
      <c r="V24" s="13"/>
      <c r="W24" s="13"/>
    </row>
    <row r="25" spans="1:23" ht="15.6" x14ac:dyDescent="0.3">
      <c r="A25" s="12" t="s">
        <v>339</v>
      </c>
      <c r="B25" s="12">
        <v>19</v>
      </c>
      <c r="C25" s="12">
        <v>19</v>
      </c>
      <c r="D25" s="12">
        <v>20</v>
      </c>
      <c r="E25" s="12">
        <v>1.8</v>
      </c>
      <c r="F25" s="12" t="s">
        <v>357</v>
      </c>
      <c r="G25" s="12">
        <f>E25*0.5449</f>
        <v>0.98082000000000014</v>
      </c>
      <c r="H25" s="20">
        <f>E25*0.335</f>
        <v>0.60300000000000009</v>
      </c>
      <c r="I25" s="34">
        <f t="shared" si="0"/>
        <v>17.2</v>
      </c>
      <c r="J25" s="34">
        <f t="shared" si="1"/>
        <v>10.199999999999999</v>
      </c>
      <c r="K25" s="13"/>
      <c r="L25" s="12">
        <v>1900</v>
      </c>
      <c r="M25" s="59"/>
      <c r="N25" s="13"/>
      <c r="O25" s="13"/>
      <c r="P25" s="13"/>
      <c r="Q25" s="52" t="s">
        <v>339</v>
      </c>
      <c r="R25" s="19">
        <f t="shared" si="2"/>
        <v>20</v>
      </c>
      <c r="S25" s="19"/>
      <c r="T25" s="19">
        <v>25</v>
      </c>
      <c r="V25" s="13"/>
      <c r="W25" s="13"/>
    </row>
    <row r="26" spans="1:23" ht="15.6" x14ac:dyDescent="0.3">
      <c r="A26" s="12" t="s">
        <v>330</v>
      </c>
      <c r="B26" s="12">
        <v>20</v>
      </c>
      <c r="C26" s="12">
        <v>20</v>
      </c>
      <c r="D26" s="12">
        <v>21</v>
      </c>
      <c r="E26" s="12">
        <v>0.1</v>
      </c>
      <c r="F26" s="12" t="s">
        <v>357</v>
      </c>
      <c r="G26" s="12">
        <f>E26*0.5449</f>
        <v>5.4490000000000011E-2</v>
      </c>
      <c r="H26" s="20">
        <f>E26*0.335</f>
        <v>3.3500000000000002E-2</v>
      </c>
      <c r="I26" s="34">
        <f t="shared" si="0"/>
        <v>34.4</v>
      </c>
      <c r="J26" s="34">
        <f t="shared" si="1"/>
        <v>20.399999999999999</v>
      </c>
      <c r="K26" s="13"/>
      <c r="L26" s="12">
        <v>100</v>
      </c>
      <c r="M26" s="59"/>
      <c r="N26" s="13"/>
      <c r="O26" s="13"/>
      <c r="P26" s="13"/>
      <c r="Q26" s="52" t="s">
        <v>330</v>
      </c>
      <c r="R26" s="19">
        <f t="shared" si="2"/>
        <v>40</v>
      </c>
      <c r="S26" s="19"/>
      <c r="T26" s="19">
        <v>50</v>
      </c>
      <c r="V26" s="13"/>
      <c r="W26" s="13"/>
    </row>
    <row r="27" spans="1:23" ht="15.6" x14ac:dyDescent="0.3">
      <c r="A27" s="12" t="s">
        <v>341</v>
      </c>
      <c r="B27" s="12">
        <v>21</v>
      </c>
      <c r="C27" s="12">
        <v>11</v>
      </c>
      <c r="D27" s="12">
        <v>22</v>
      </c>
      <c r="E27" s="12">
        <v>0.9</v>
      </c>
      <c r="F27" s="12" t="s">
        <v>358</v>
      </c>
      <c r="G27" s="12">
        <f>E27*0.9116</f>
        <v>0.82043999999999995</v>
      </c>
      <c r="H27" s="20">
        <f>E27*0.345</f>
        <v>0.3105</v>
      </c>
      <c r="I27" s="34">
        <f t="shared" si="0"/>
        <v>68.8</v>
      </c>
      <c r="J27" s="34">
        <f t="shared" si="1"/>
        <v>40.799999999999997</v>
      </c>
      <c r="K27" s="13"/>
      <c r="L27" s="12">
        <v>1000</v>
      </c>
      <c r="M27" s="59"/>
      <c r="N27" s="13"/>
      <c r="O27" s="13"/>
      <c r="P27" s="13"/>
      <c r="Q27" s="52" t="s">
        <v>341</v>
      </c>
      <c r="R27" s="19">
        <f t="shared" si="2"/>
        <v>80</v>
      </c>
      <c r="S27" s="19"/>
      <c r="T27" s="19">
        <v>100</v>
      </c>
      <c r="V27" s="13"/>
      <c r="W27" s="13"/>
    </row>
    <row r="28" spans="1:23" ht="15.6" x14ac:dyDescent="0.3">
      <c r="A28" s="12" t="s">
        <v>341</v>
      </c>
      <c r="B28" s="12">
        <v>22</v>
      </c>
      <c r="C28" s="12">
        <v>22</v>
      </c>
      <c r="D28" s="12">
        <v>23</v>
      </c>
      <c r="E28" s="12">
        <f>L28/1000</f>
        <v>0.1</v>
      </c>
      <c r="F28" s="12" t="s">
        <v>358</v>
      </c>
      <c r="G28" s="12">
        <f>E28*0.9116</f>
        <v>9.1160000000000005E-2</v>
      </c>
      <c r="H28" s="20">
        <f>E28*0.345</f>
        <v>3.4499999999999996E-2</v>
      </c>
      <c r="I28" s="34">
        <f t="shared" si="0"/>
        <v>34.4</v>
      </c>
      <c r="J28" s="34">
        <f t="shared" si="1"/>
        <v>20.399999999999999</v>
      </c>
      <c r="K28" s="13"/>
      <c r="L28" s="12">
        <v>100</v>
      </c>
      <c r="M28" s="59"/>
      <c r="N28" s="13"/>
      <c r="O28" s="13"/>
      <c r="P28" s="13"/>
      <c r="Q28" s="52" t="s">
        <v>341</v>
      </c>
      <c r="R28" s="19">
        <f t="shared" si="2"/>
        <v>40</v>
      </c>
      <c r="S28" s="19"/>
      <c r="T28" s="19">
        <v>50</v>
      </c>
      <c r="V28" s="13"/>
      <c r="W28" s="13"/>
    </row>
    <row r="29" spans="1:23" ht="15.6" x14ac:dyDescent="0.3">
      <c r="A29" s="12" t="s">
        <v>343</v>
      </c>
      <c r="B29" s="12">
        <v>23</v>
      </c>
      <c r="C29" s="12">
        <v>22</v>
      </c>
      <c r="D29" s="12">
        <v>24</v>
      </c>
      <c r="E29" s="12">
        <v>0.9</v>
      </c>
      <c r="F29" s="12" t="s">
        <v>358</v>
      </c>
      <c r="G29" s="12">
        <f>E29*0.9116</f>
        <v>0.82043999999999995</v>
      </c>
      <c r="H29" s="20">
        <f>E29*0.345</f>
        <v>0.3105</v>
      </c>
      <c r="I29" s="34">
        <f t="shared" si="0"/>
        <v>68.8</v>
      </c>
      <c r="J29" s="34">
        <f t="shared" si="1"/>
        <v>40.799999999999997</v>
      </c>
      <c r="K29" s="13"/>
      <c r="L29" s="12">
        <v>1000</v>
      </c>
      <c r="M29" s="59"/>
      <c r="N29" s="13"/>
      <c r="O29" s="13"/>
      <c r="P29" s="13"/>
      <c r="Q29" s="52" t="s">
        <v>343</v>
      </c>
      <c r="R29" s="19">
        <f t="shared" si="2"/>
        <v>80</v>
      </c>
      <c r="S29" s="19"/>
      <c r="T29" s="19">
        <v>100</v>
      </c>
      <c r="V29" s="13"/>
      <c r="W29" s="13"/>
    </row>
    <row r="30" spans="1:23" ht="15.6" x14ac:dyDescent="0.3">
      <c r="A30" s="12" t="s">
        <v>331</v>
      </c>
      <c r="B30" s="12">
        <v>24</v>
      </c>
      <c r="C30" s="12">
        <v>24</v>
      </c>
      <c r="D30" s="12">
        <v>25</v>
      </c>
      <c r="E30" s="12">
        <v>0.6</v>
      </c>
      <c r="F30" s="12" t="s">
        <v>357</v>
      </c>
      <c r="G30" s="12">
        <f>E30*0.5449</f>
        <v>0.32694000000000001</v>
      </c>
      <c r="H30" s="20">
        <f>E30*0.335</f>
        <v>0.20100000000000001</v>
      </c>
      <c r="I30" s="34">
        <f t="shared" si="0"/>
        <v>68.8</v>
      </c>
      <c r="J30" s="34">
        <f t="shared" si="1"/>
        <v>40.799999999999997</v>
      </c>
      <c r="K30" s="13"/>
      <c r="L30" s="12">
        <v>700</v>
      </c>
      <c r="M30" s="59"/>
      <c r="N30" s="13"/>
      <c r="O30" s="13"/>
      <c r="P30" s="13"/>
      <c r="Q30" s="52" t="s">
        <v>331</v>
      </c>
      <c r="R30" s="19">
        <f t="shared" si="2"/>
        <v>80</v>
      </c>
      <c r="S30" s="19"/>
      <c r="T30" s="19">
        <v>100</v>
      </c>
      <c r="V30" s="13"/>
      <c r="W30" s="13"/>
    </row>
    <row r="31" spans="1:23" ht="15.6" x14ac:dyDescent="0.3">
      <c r="A31" s="12" t="s">
        <v>345</v>
      </c>
      <c r="B31" s="12">
        <v>25</v>
      </c>
      <c r="C31" s="12">
        <v>12</v>
      </c>
      <c r="D31" s="12">
        <v>26</v>
      </c>
      <c r="E31" s="12">
        <v>2</v>
      </c>
      <c r="F31" s="12" t="s">
        <v>357</v>
      </c>
      <c r="G31" s="12">
        <f>E31*0.5449</f>
        <v>1.0898000000000001</v>
      </c>
      <c r="H31" s="20">
        <f>E31*0.335</f>
        <v>0.67</v>
      </c>
      <c r="I31" s="34">
        <f t="shared" si="0"/>
        <v>68.8</v>
      </c>
      <c r="J31" s="34">
        <f t="shared" si="1"/>
        <v>40.799999999999997</v>
      </c>
      <c r="K31" s="13"/>
      <c r="L31" s="12">
        <v>2100</v>
      </c>
      <c r="M31" s="59"/>
      <c r="N31" s="13"/>
      <c r="O31" s="13"/>
      <c r="P31" s="13"/>
      <c r="Q31" s="52" t="s">
        <v>345</v>
      </c>
      <c r="R31" s="19">
        <f t="shared" si="2"/>
        <v>80</v>
      </c>
      <c r="S31" s="19"/>
      <c r="T31" s="19">
        <v>100</v>
      </c>
      <c r="V31" s="13"/>
      <c r="W31" s="13"/>
    </row>
    <row r="32" spans="1:23" ht="15.6" x14ac:dyDescent="0.3">
      <c r="A32" s="12" t="s">
        <v>345</v>
      </c>
      <c r="B32" s="12">
        <v>26</v>
      </c>
      <c r="C32" s="12">
        <v>26</v>
      </c>
      <c r="D32" s="12">
        <v>27</v>
      </c>
      <c r="E32" s="12">
        <v>0.1</v>
      </c>
      <c r="F32" s="12" t="s">
        <v>357</v>
      </c>
      <c r="G32" s="12">
        <f>E32*0.5449</f>
        <v>5.4490000000000011E-2</v>
      </c>
      <c r="H32" s="20">
        <f>E32*0.335</f>
        <v>3.3500000000000002E-2</v>
      </c>
      <c r="I32" s="34">
        <f t="shared" si="0"/>
        <v>17.2</v>
      </c>
      <c r="J32" s="34">
        <f t="shared" si="1"/>
        <v>10.199999999999999</v>
      </c>
      <c r="K32" s="13"/>
      <c r="L32" s="12">
        <v>150</v>
      </c>
      <c r="M32" s="59"/>
      <c r="N32" s="13"/>
      <c r="O32" s="13"/>
      <c r="P32" s="13"/>
      <c r="Q32" s="52" t="s">
        <v>345</v>
      </c>
      <c r="R32" s="19">
        <f t="shared" si="2"/>
        <v>20</v>
      </c>
      <c r="S32" s="19"/>
      <c r="T32" s="19">
        <v>25</v>
      </c>
      <c r="V32" s="13"/>
      <c r="W32" s="13"/>
    </row>
    <row r="33" spans="1:23" ht="15.6" x14ac:dyDescent="0.3">
      <c r="A33" s="12" t="s">
        <v>346</v>
      </c>
      <c r="B33" s="12">
        <v>27</v>
      </c>
      <c r="C33" s="12">
        <v>26</v>
      </c>
      <c r="D33" s="12">
        <v>28</v>
      </c>
      <c r="E33" s="12">
        <v>1.4</v>
      </c>
      <c r="F33" s="12" t="s">
        <v>357</v>
      </c>
      <c r="G33" s="12">
        <f>E33*0.5449</f>
        <v>0.76285999999999998</v>
      </c>
      <c r="H33" s="20">
        <f>E33*0.335</f>
        <v>0.46899999999999997</v>
      </c>
      <c r="I33" s="34">
        <f t="shared" si="0"/>
        <v>34.4</v>
      </c>
      <c r="J33" s="34">
        <f t="shared" si="1"/>
        <v>20.399999999999999</v>
      </c>
      <c r="K33" s="13"/>
      <c r="L33" s="12">
        <v>1500</v>
      </c>
      <c r="M33" s="59"/>
      <c r="N33" s="13"/>
      <c r="O33" s="13"/>
      <c r="P33" s="13"/>
      <c r="Q33" s="52" t="s">
        <v>346</v>
      </c>
      <c r="R33" s="19">
        <f t="shared" si="2"/>
        <v>40</v>
      </c>
      <c r="S33" s="19"/>
      <c r="T33" s="19">
        <v>50</v>
      </c>
      <c r="V33" s="13"/>
      <c r="W33" s="13"/>
    </row>
    <row r="34" spans="1:23" ht="15.6" x14ac:dyDescent="0.3">
      <c r="A34" s="42" t="s">
        <v>347</v>
      </c>
      <c r="B34" s="35">
        <v>28</v>
      </c>
      <c r="C34" s="35">
        <v>28</v>
      </c>
      <c r="D34" s="35">
        <v>29</v>
      </c>
      <c r="E34" s="35">
        <v>0.6</v>
      </c>
      <c r="F34" s="35" t="s">
        <v>357</v>
      </c>
      <c r="G34" s="35">
        <f>E34*0.5449</f>
        <v>0.32694000000000001</v>
      </c>
      <c r="H34" s="36">
        <f>E34*0.335</f>
        <v>0.20100000000000001</v>
      </c>
      <c r="I34" s="37">
        <f t="shared" si="0"/>
        <v>34.4</v>
      </c>
      <c r="J34" s="37">
        <f t="shared" si="1"/>
        <v>20.399999999999999</v>
      </c>
      <c r="K34" s="13"/>
      <c r="L34" s="35">
        <v>700</v>
      </c>
      <c r="M34" s="59"/>
      <c r="N34" s="13"/>
      <c r="O34" s="13"/>
      <c r="P34" s="13"/>
      <c r="Q34" s="52" t="s">
        <v>347</v>
      </c>
      <c r="R34" s="19">
        <f t="shared" si="2"/>
        <v>40</v>
      </c>
      <c r="S34" s="19"/>
      <c r="T34" s="19">
        <v>50</v>
      </c>
      <c r="V34" s="13"/>
      <c r="W34" s="13"/>
    </row>
    <row r="35" spans="1:23" ht="15.6" x14ac:dyDescent="0.3">
      <c r="A35" s="41"/>
      <c r="B35" s="38"/>
      <c r="C35" s="38"/>
      <c r="D35" s="38"/>
      <c r="E35" s="38"/>
      <c r="F35" s="38"/>
      <c r="G35" s="39"/>
      <c r="H35" s="38"/>
      <c r="I35" s="10">
        <f>SUM(I7:I34)</f>
        <v>2549.0400000000004</v>
      </c>
      <c r="J35" s="10">
        <f>SUM(J6:J34)</f>
        <v>1511.6400000000003</v>
      </c>
      <c r="K35" s="38"/>
      <c r="L35" s="38">
        <f>SUM(L7:L34)</f>
        <v>24200</v>
      </c>
      <c r="M35" s="60"/>
      <c r="N35" s="13"/>
      <c r="O35" s="13"/>
      <c r="P35" s="13"/>
      <c r="Q35" s="53"/>
      <c r="R35" s="16">
        <f>SUM(R6:R34)</f>
        <v>2964</v>
      </c>
      <c r="S35" s="16"/>
      <c r="T35" s="16">
        <f>SUM(T6:T34)</f>
        <v>3705</v>
      </c>
      <c r="U35" s="13"/>
      <c r="V35" s="13"/>
      <c r="W3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AD72-406A-4590-96A1-2FFCD2865A06}">
  <dimension ref="A2:E30"/>
  <sheetViews>
    <sheetView topLeftCell="A5" workbookViewId="0">
      <selection activeCell="D24" sqref="D24"/>
    </sheetView>
  </sheetViews>
  <sheetFormatPr defaultRowHeight="13.2" x14ac:dyDescent="0.25"/>
  <cols>
    <col min="1" max="1" width="14.33203125" bestFit="1" customWidth="1"/>
    <col min="4" max="4" width="15.5546875" bestFit="1" customWidth="1"/>
    <col min="5" max="5" width="27.5546875" bestFit="1" customWidth="1"/>
  </cols>
  <sheetData>
    <row r="2" spans="1:5" ht="14.4" x14ac:dyDescent="0.3">
      <c r="A2" s="10" t="s">
        <v>313</v>
      </c>
      <c r="B2" s="10" t="s">
        <v>314</v>
      </c>
      <c r="C2" s="10" t="s">
        <v>315</v>
      </c>
      <c r="D2" s="11" t="s">
        <v>316</v>
      </c>
      <c r="E2" s="11" t="s">
        <v>317</v>
      </c>
    </row>
    <row r="3" spans="1:5" x14ac:dyDescent="0.25">
      <c r="A3" s="12">
        <v>1</v>
      </c>
      <c r="B3" s="12">
        <v>1</v>
      </c>
      <c r="C3" s="12">
        <v>2</v>
      </c>
      <c r="D3" s="12" t="s">
        <v>318</v>
      </c>
      <c r="E3" s="12" t="s">
        <v>319</v>
      </c>
    </row>
    <row r="4" spans="1:5" x14ac:dyDescent="0.25">
      <c r="A4" s="12">
        <v>2</v>
      </c>
      <c r="B4" s="12">
        <v>2</v>
      </c>
      <c r="C4" s="12">
        <v>3</v>
      </c>
      <c r="D4" s="12" t="s">
        <v>320</v>
      </c>
      <c r="E4" s="12" t="s">
        <v>321</v>
      </c>
    </row>
    <row r="5" spans="1:5" x14ac:dyDescent="0.25">
      <c r="A5" s="12">
        <v>3</v>
      </c>
      <c r="B5" s="12">
        <v>3</v>
      </c>
      <c r="C5" s="12">
        <v>4</v>
      </c>
      <c r="D5" s="12" t="s">
        <v>321</v>
      </c>
      <c r="E5" s="12" t="s">
        <v>322</v>
      </c>
    </row>
    <row r="6" spans="1:5" x14ac:dyDescent="0.25">
      <c r="A6" s="12">
        <v>4</v>
      </c>
      <c r="B6" s="12">
        <v>4</v>
      </c>
      <c r="C6" s="12">
        <v>5</v>
      </c>
      <c r="D6" s="12" t="s">
        <v>322</v>
      </c>
      <c r="E6" s="12" t="s">
        <v>323</v>
      </c>
    </row>
    <row r="7" spans="1:5" x14ac:dyDescent="0.25">
      <c r="A7" s="12">
        <v>5</v>
      </c>
      <c r="B7" s="12">
        <v>5</v>
      </c>
      <c r="C7" s="12">
        <v>6</v>
      </c>
      <c r="D7" s="12" t="s">
        <v>324</v>
      </c>
      <c r="E7" s="12" t="s">
        <v>325</v>
      </c>
    </row>
    <row r="8" spans="1:5" x14ac:dyDescent="0.25">
      <c r="A8" s="12">
        <v>6</v>
      </c>
      <c r="B8" s="12">
        <v>6</v>
      </c>
      <c r="C8" s="12">
        <v>7</v>
      </c>
      <c r="D8" s="12" t="s">
        <v>325</v>
      </c>
      <c r="E8" s="12" t="s">
        <v>326</v>
      </c>
    </row>
    <row r="9" spans="1:5" x14ac:dyDescent="0.25">
      <c r="A9" s="12">
        <v>7</v>
      </c>
      <c r="B9" s="12">
        <v>7</v>
      </c>
      <c r="C9" s="12">
        <v>8</v>
      </c>
      <c r="D9" s="12" t="s">
        <v>326</v>
      </c>
      <c r="E9" s="12" t="s">
        <v>327</v>
      </c>
    </row>
    <row r="10" spans="1:5" x14ac:dyDescent="0.25">
      <c r="A10" s="12">
        <v>8</v>
      </c>
      <c r="B10" s="12">
        <v>8</v>
      </c>
      <c r="C10" s="12">
        <v>9</v>
      </c>
      <c r="D10" s="12" t="s">
        <v>327</v>
      </c>
      <c r="E10" s="12" t="s">
        <v>328</v>
      </c>
    </row>
    <row r="11" spans="1:5" x14ac:dyDescent="0.25">
      <c r="A11" s="12">
        <v>9</v>
      </c>
      <c r="B11" s="12">
        <v>9</v>
      </c>
      <c r="C11" s="12">
        <v>10</v>
      </c>
      <c r="D11" s="12" t="s">
        <v>328</v>
      </c>
      <c r="E11" s="12" t="s">
        <v>329</v>
      </c>
    </row>
    <row r="12" spans="1:5" x14ac:dyDescent="0.25">
      <c r="A12" s="12">
        <v>10</v>
      </c>
      <c r="B12" s="12">
        <v>10</v>
      </c>
      <c r="C12" s="12">
        <v>11</v>
      </c>
      <c r="D12" s="12" t="s">
        <v>329</v>
      </c>
      <c r="E12" s="12" t="s">
        <v>330</v>
      </c>
    </row>
    <row r="13" spans="1:5" x14ac:dyDescent="0.25">
      <c r="A13" s="12">
        <v>11</v>
      </c>
      <c r="B13" s="12">
        <v>11</v>
      </c>
      <c r="C13" s="12">
        <v>12</v>
      </c>
      <c r="D13" s="12" t="s">
        <v>330</v>
      </c>
      <c r="E13" s="12" t="s">
        <v>331</v>
      </c>
    </row>
    <row r="14" spans="1:5" x14ac:dyDescent="0.25">
      <c r="A14" s="12">
        <v>12</v>
      </c>
      <c r="B14" s="12">
        <v>12</v>
      </c>
      <c r="C14" s="12">
        <v>13</v>
      </c>
      <c r="D14" s="12" t="s">
        <v>331</v>
      </c>
      <c r="E14" s="12" t="s">
        <v>332</v>
      </c>
    </row>
    <row r="15" spans="1:5" x14ac:dyDescent="0.25">
      <c r="A15" s="12">
        <v>13</v>
      </c>
      <c r="B15" s="12">
        <v>13</v>
      </c>
      <c r="C15" s="12">
        <v>14</v>
      </c>
      <c r="D15" s="12" t="s">
        <v>332</v>
      </c>
      <c r="E15" s="12" t="s">
        <v>333</v>
      </c>
    </row>
    <row r="16" spans="1:5" x14ac:dyDescent="0.25">
      <c r="A16" s="12">
        <v>14</v>
      </c>
      <c r="B16" s="12">
        <v>2</v>
      </c>
      <c r="C16" s="12">
        <v>15</v>
      </c>
      <c r="D16" s="12" t="s">
        <v>320</v>
      </c>
      <c r="E16" s="12" t="s">
        <v>334</v>
      </c>
    </row>
    <row r="17" spans="1:5" x14ac:dyDescent="0.25">
      <c r="A17" s="12">
        <v>15</v>
      </c>
      <c r="B17" s="12">
        <v>5</v>
      </c>
      <c r="C17" s="12">
        <v>16</v>
      </c>
      <c r="D17" s="12" t="s">
        <v>324</v>
      </c>
      <c r="E17" s="12" t="s">
        <v>335</v>
      </c>
    </row>
    <row r="18" spans="1:5" x14ac:dyDescent="0.25">
      <c r="A18" s="12">
        <v>16</v>
      </c>
      <c r="B18" s="12">
        <v>16</v>
      </c>
      <c r="C18" s="12">
        <v>17</v>
      </c>
      <c r="D18" s="12" t="s">
        <v>335</v>
      </c>
      <c r="E18" s="12" t="s">
        <v>336</v>
      </c>
    </row>
    <row r="19" spans="1:5" x14ac:dyDescent="0.25">
      <c r="A19" s="12">
        <v>17</v>
      </c>
      <c r="B19" s="12">
        <v>8</v>
      </c>
      <c r="C19" s="12">
        <v>18</v>
      </c>
      <c r="D19" s="12" t="s">
        <v>327</v>
      </c>
      <c r="E19" s="12" t="s">
        <v>337</v>
      </c>
    </row>
    <row r="20" spans="1:5" x14ac:dyDescent="0.25">
      <c r="A20" s="12">
        <v>18</v>
      </c>
      <c r="B20" s="12">
        <v>18</v>
      </c>
      <c r="C20" s="12">
        <v>19</v>
      </c>
      <c r="D20" s="12" t="s">
        <v>337</v>
      </c>
      <c r="E20" s="12" t="s">
        <v>338</v>
      </c>
    </row>
    <row r="21" spans="1:5" x14ac:dyDescent="0.25">
      <c r="A21" s="12">
        <v>19</v>
      </c>
      <c r="B21" s="12">
        <v>19</v>
      </c>
      <c r="C21" s="12">
        <v>20</v>
      </c>
      <c r="D21" s="12" t="s">
        <v>338</v>
      </c>
      <c r="E21" s="12" t="s">
        <v>339</v>
      </c>
    </row>
    <row r="22" spans="1:5" x14ac:dyDescent="0.25">
      <c r="A22" s="12">
        <v>20</v>
      </c>
      <c r="B22" s="12">
        <v>20</v>
      </c>
      <c r="C22" s="12">
        <v>21</v>
      </c>
      <c r="D22" s="12" t="s">
        <v>339</v>
      </c>
      <c r="E22" s="12" t="s">
        <v>340</v>
      </c>
    </row>
    <row r="23" spans="1:5" x14ac:dyDescent="0.25">
      <c r="A23" s="12">
        <v>21</v>
      </c>
      <c r="B23" s="12">
        <v>11</v>
      </c>
      <c r="C23" s="12">
        <v>22</v>
      </c>
      <c r="D23" s="12" t="s">
        <v>330</v>
      </c>
      <c r="E23" s="12" t="s">
        <v>341</v>
      </c>
    </row>
    <row r="24" spans="1:5" x14ac:dyDescent="0.25">
      <c r="A24" s="12">
        <v>22</v>
      </c>
      <c r="B24" s="12">
        <v>22</v>
      </c>
      <c r="C24" s="12">
        <v>23</v>
      </c>
      <c r="D24" s="12" t="s">
        <v>341</v>
      </c>
      <c r="E24" s="12" t="s">
        <v>342</v>
      </c>
    </row>
    <row r="25" spans="1:5" x14ac:dyDescent="0.25">
      <c r="A25" s="12">
        <v>23</v>
      </c>
      <c r="B25" s="12">
        <v>22</v>
      </c>
      <c r="C25" s="12">
        <v>24</v>
      </c>
      <c r="D25" s="12" t="s">
        <v>341</v>
      </c>
      <c r="E25" s="12" t="s">
        <v>343</v>
      </c>
    </row>
    <row r="26" spans="1:5" x14ac:dyDescent="0.25">
      <c r="A26" s="12">
        <v>24</v>
      </c>
      <c r="B26" s="12">
        <v>24</v>
      </c>
      <c r="C26" s="12">
        <v>25</v>
      </c>
      <c r="D26" s="12" t="s">
        <v>343</v>
      </c>
      <c r="E26" s="12" t="s">
        <v>344</v>
      </c>
    </row>
    <row r="27" spans="1:5" x14ac:dyDescent="0.25">
      <c r="A27" s="12">
        <v>25</v>
      </c>
      <c r="B27" s="12">
        <v>12</v>
      </c>
      <c r="C27" s="12">
        <v>26</v>
      </c>
      <c r="D27" s="12" t="s">
        <v>331</v>
      </c>
      <c r="E27" s="12" t="s">
        <v>345</v>
      </c>
    </row>
    <row r="28" spans="1:5" x14ac:dyDescent="0.25">
      <c r="A28" s="12">
        <v>26</v>
      </c>
      <c r="B28" s="12">
        <v>26</v>
      </c>
      <c r="C28" s="12">
        <v>27</v>
      </c>
      <c r="D28" s="12" t="s">
        <v>345</v>
      </c>
      <c r="E28" s="12" t="s">
        <v>339</v>
      </c>
    </row>
    <row r="29" spans="1:5" x14ac:dyDescent="0.25">
      <c r="A29" s="12">
        <v>27</v>
      </c>
      <c r="B29" s="12">
        <v>26</v>
      </c>
      <c r="C29" s="12">
        <v>28</v>
      </c>
      <c r="D29" s="12" t="s">
        <v>345</v>
      </c>
      <c r="E29" s="12" t="s">
        <v>346</v>
      </c>
    </row>
    <row r="30" spans="1:5" x14ac:dyDescent="0.25">
      <c r="A30" s="12">
        <v>28</v>
      </c>
      <c r="B30" s="12">
        <v>28</v>
      </c>
      <c r="C30" s="12">
        <v>29</v>
      </c>
      <c r="D30" s="12" t="s">
        <v>346</v>
      </c>
      <c r="E30" s="12" t="s">
        <v>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920D-D3EE-4A9C-B08C-4CF848A00B38}">
  <dimension ref="A1:E33"/>
  <sheetViews>
    <sheetView workbookViewId="0">
      <selection activeCell="D19" sqref="D19"/>
    </sheetView>
  </sheetViews>
  <sheetFormatPr defaultRowHeight="13.2" x14ac:dyDescent="0.25"/>
  <cols>
    <col min="1" max="1" width="8.88671875" customWidth="1"/>
  </cols>
  <sheetData>
    <row r="1" spans="1:5" s="32" customFormat="1" x14ac:dyDescent="0.25">
      <c r="A1" s="45" t="s">
        <v>366</v>
      </c>
      <c r="B1" s="45" t="s">
        <v>367</v>
      </c>
      <c r="C1" s="45" t="s">
        <v>317</v>
      </c>
      <c r="D1" s="45" t="s">
        <v>368</v>
      </c>
      <c r="E1" s="45" t="s">
        <v>369</v>
      </c>
    </row>
    <row r="2" spans="1:5" x14ac:dyDescent="0.25">
      <c r="A2" s="41">
        <v>1</v>
      </c>
      <c r="B2" s="41">
        <v>1</v>
      </c>
      <c r="C2" s="41">
        <v>2</v>
      </c>
      <c r="D2" s="41">
        <v>9.2200000000000004E-2</v>
      </c>
      <c r="E2" s="41">
        <v>4.7E-2</v>
      </c>
    </row>
    <row r="3" spans="1:5" x14ac:dyDescent="0.25">
      <c r="A3" s="41">
        <v>2</v>
      </c>
      <c r="B3" s="41">
        <v>2</v>
      </c>
      <c r="C3" s="41">
        <v>3</v>
      </c>
      <c r="D3" s="41">
        <v>0.49299999999999999</v>
      </c>
      <c r="E3" s="41">
        <v>0.25109999999999999</v>
      </c>
    </row>
    <row r="4" spans="1:5" x14ac:dyDescent="0.25">
      <c r="A4" s="41">
        <v>3</v>
      </c>
      <c r="B4" s="41">
        <v>3</v>
      </c>
      <c r="C4" s="41">
        <v>4</v>
      </c>
      <c r="D4" s="41">
        <v>0.36599999999999999</v>
      </c>
      <c r="E4" s="41">
        <v>0.18640000000000001</v>
      </c>
    </row>
    <row r="5" spans="1:5" x14ac:dyDescent="0.25">
      <c r="A5" s="41">
        <v>4</v>
      </c>
      <c r="B5" s="41">
        <v>4</v>
      </c>
      <c r="C5" s="41">
        <v>5</v>
      </c>
      <c r="D5" s="41">
        <v>0.38109999999999999</v>
      </c>
      <c r="E5" s="41">
        <v>0.19409999999999999</v>
      </c>
    </row>
    <row r="6" spans="1:5" x14ac:dyDescent="0.25">
      <c r="A6" s="41">
        <v>4</v>
      </c>
      <c r="B6" s="41">
        <v>5</v>
      </c>
      <c r="C6" s="41">
        <v>6</v>
      </c>
      <c r="D6" s="41">
        <v>0.81899999999999995</v>
      </c>
      <c r="E6" s="41">
        <v>0.70699999999999996</v>
      </c>
    </row>
    <row r="7" spans="1:5" x14ac:dyDescent="0.25">
      <c r="A7" s="41">
        <v>6</v>
      </c>
      <c r="B7" s="41">
        <v>6</v>
      </c>
      <c r="C7" s="41">
        <v>7</v>
      </c>
      <c r="D7" s="41">
        <v>0.18720000000000001</v>
      </c>
      <c r="E7" s="41">
        <v>0.61880000000000002</v>
      </c>
    </row>
    <row r="8" spans="1:5" x14ac:dyDescent="0.25">
      <c r="A8" s="41">
        <v>7</v>
      </c>
      <c r="B8" s="41">
        <v>7</v>
      </c>
      <c r="C8" s="41">
        <v>8</v>
      </c>
      <c r="D8" s="41">
        <v>0.71140000000000003</v>
      </c>
      <c r="E8" s="41">
        <v>0.2351</v>
      </c>
    </row>
    <row r="9" spans="1:5" x14ac:dyDescent="0.25">
      <c r="A9" s="41">
        <v>8</v>
      </c>
      <c r="B9" s="41">
        <v>8</v>
      </c>
      <c r="C9" s="41">
        <v>9</v>
      </c>
      <c r="D9" s="41">
        <v>1.03</v>
      </c>
      <c r="E9" s="41">
        <v>0.74</v>
      </c>
    </row>
    <row r="10" spans="1:5" x14ac:dyDescent="0.25">
      <c r="A10" s="41">
        <v>9</v>
      </c>
      <c r="B10" s="41">
        <v>9</v>
      </c>
      <c r="C10" s="41">
        <v>10</v>
      </c>
      <c r="D10" s="41">
        <v>1.044</v>
      </c>
      <c r="E10" s="41">
        <v>0.74</v>
      </c>
    </row>
    <row r="11" spans="1:5" x14ac:dyDescent="0.25">
      <c r="A11" s="41">
        <v>10</v>
      </c>
      <c r="B11" s="41">
        <v>10</v>
      </c>
      <c r="C11" s="41">
        <v>11</v>
      </c>
      <c r="D11" s="41">
        <v>0.1966</v>
      </c>
      <c r="E11" s="41">
        <v>6.5000000000000002E-2</v>
      </c>
    </row>
    <row r="12" spans="1:5" x14ac:dyDescent="0.25">
      <c r="A12" s="41">
        <v>11</v>
      </c>
      <c r="B12" s="41">
        <v>11</v>
      </c>
      <c r="C12" s="41">
        <v>12</v>
      </c>
      <c r="D12" s="41">
        <v>0.37440000000000001</v>
      </c>
      <c r="E12" s="41">
        <v>0.12379999999999999</v>
      </c>
    </row>
    <row r="13" spans="1:5" x14ac:dyDescent="0.25">
      <c r="A13" s="41">
        <v>12</v>
      </c>
      <c r="B13" s="41">
        <v>12</v>
      </c>
      <c r="C13" s="41">
        <v>13</v>
      </c>
      <c r="D13" s="41">
        <v>1.468</v>
      </c>
      <c r="E13" s="41">
        <v>1.155</v>
      </c>
    </row>
    <row r="14" spans="1:5" x14ac:dyDescent="0.25">
      <c r="A14" s="41">
        <v>13</v>
      </c>
      <c r="B14" s="41">
        <v>13</v>
      </c>
      <c r="C14" s="41">
        <v>14</v>
      </c>
      <c r="D14" s="41">
        <v>0.54159999999999997</v>
      </c>
      <c r="E14" s="41">
        <v>0.71289999999999998</v>
      </c>
    </row>
    <row r="15" spans="1:5" x14ac:dyDescent="0.25">
      <c r="A15" s="41">
        <v>14</v>
      </c>
      <c r="B15" s="41">
        <v>14</v>
      </c>
      <c r="C15" s="41">
        <v>15</v>
      </c>
      <c r="D15" s="41">
        <v>0.59099999999999997</v>
      </c>
      <c r="E15" s="41">
        <v>0.52600000000000002</v>
      </c>
    </row>
    <row r="16" spans="1:5" x14ac:dyDescent="0.25">
      <c r="A16" s="41">
        <v>15</v>
      </c>
      <c r="B16" s="41">
        <v>15</v>
      </c>
      <c r="C16" s="41">
        <v>16</v>
      </c>
      <c r="D16" s="41">
        <v>0.74629999999999996</v>
      </c>
      <c r="E16" s="41">
        <v>0.54500000000000004</v>
      </c>
    </row>
    <row r="17" spans="1:5" x14ac:dyDescent="0.25">
      <c r="A17" s="41">
        <v>16</v>
      </c>
      <c r="B17" s="41">
        <v>16</v>
      </c>
      <c r="C17" s="41">
        <v>17</v>
      </c>
      <c r="D17" s="41">
        <v>1.2889999999999999</v>
      </c>
      <c r="E17" s="41">
        <v>1.7210000000000001</v>
      </c>
    </row>
    <row r="18" spans="1:5" x14ac:dyDescent="0.25">
      <c r="A18" s="41">
        <v>17</v>
      </c>
      <c r="B18" s="41">
        <v>17</v>
      </c>
      <c r="C18" s="41">
        <v>18</v>
      </c>
      <c r="D18" s="41">
        <v>0.73199999999999998</v>
      </c>
      <c r="E18" s="41">
        <v>0.57399999999999995</v>
      </c>
    </row>
    <row r="19" spans="1:5" x14ac:dyDescent="0.25">
      <c r="A19" s="41">
        <v>18</v>
      </c>
      <c r="B19" s="41">
        <v>2</v>
      </c>
      <c r="C19" s="41">
        <v>19</v>
      </c>
      <c r="D19" s="41">
        <v>0.26400000000000001</v>
      </c>
      <c r="E19" s="41">
        <v>0.25650000000000001</v>
      </c>
    </row>
    <row r="20" spans="1:5" x14ac:dyDescent="0.25">
      <c r="A20" s="41">
        <v>19</v>
      </c>
      <c r="B20" s="41">
        <v>19</v>
      </c>
      <c r="C20" s="41">
        <v>20</v>
      </c>
      <c r="D20" s="41">
        <v>1.5042</v>
      </c>
      <c r="E20" s="41">
        <v>1.3553999999999999</v>
      </c>
    </row>
    <row r="21" spans="1:5" x14ac:dyDescent="0.25">
      <c r="A21" s="41">
        <v>20</v>
      </c>
      <c r="B21" s="41">
        <v>20</v>
      </c>
      <c r="C21" s="41">
        <v>21</v>
      </c>
      <c r="D21" s="41">
        <v>0.40949999999999998</v>
      </c>
      <c r="E21" s="41">
        <v>0.47839999999999999</v>
      </c>
    </row>
    <row r="22" spans="1:5" x14ac:dyDescent="0.25">
      <c r="A22" s="41">
        <v>21</v>
      </c>
      <c r="B22" s="41">
        <v>21</v>
      </c>
      <c r="C22" s="41">
        <v>22</v>
      </c>
      <c r="D22" s="41">
        <v>0.70889999999999997</v>
      </c>
      <c r="E22" s="41">
        <v>0.93730000000000002</v>
      </c>
    </row>
    <row r="23" spans="1:5" x14ac:dyDescent="0.25">
      <c r="A23" s="41">
        <v>22</v>
      </c>
      <c r="B23" s="41">
        <v>3</v>
      </c>
      <c r="C23" s="41">
        <v>23</v>
      </c>
      <c r="D23" s="41">
        <v>0.45119999999999999</v>
      </c>
      <c r="E23" s="41">
        <v>0.30830000000000002</v>
      </c>
    </row>
    <row r="24" spans="1:5" x14ac:dyDescent="0.25">
      <c r="A24" s="41">
        <v>23</v>
      </c>
      <c r="B24" s="41">
        <v>23</v>
      </c>
      <c r="C24" s="41">
        <v>24</v>
      </c>
      <c r="D24" s="41">
        <v>0.89800000000000002</v>
      </c>
      <c r="E24" s="41">
        <v>0.70909999999999995</v>
      </c>
    </row>
    <row r="25" spans="1:5" x14ac:dyDescent="0.25">
      <c r="A25" s="41">
        <v>24</v>
      </c>
      <c r="B25" s="41">
        <v>24</v>
      </c>
      <c r="C25" s="41">
        <v>25</v>
      </c>
      <c r="D25" s="41">
        <v>0.89600000000000002</v>
      </c>
      <c r="E25" s="41">
        <v>0.70109999999999995</v>
      </c>
    </row>
    <row r="26" spans="1:5" x14ac:dyDescent="0.25">
      <c r="A26" s="41">
        <v>25</v>
      </c>
      <c r="B26" s="41">
        <v>6</v>
      </c>
      <c r="C26" s="41">
        <v>26</v>
      </c>
      <c r="D26" s="41">
        <v>0.20300000000000001</v>
      </c>
      <c r="E26" s="41">
        <v>0.10340000000000001</v>
      </c>
    </row>
    <row r="27" spans="1:5" x14ac:dyDescent="0.25">
      <c r="A27" s="41">
        <v>26</v>
      </c>
      <c r="B27" s="41">
        <v>26</v>
      </c>
      <c r="C27" s="41">
        <v>27</v>
      </c>
      <c r="D27" s="41">
        <v>0.28420000000000001</v>
      </c>
      <c r="E27" s="41">
        <v>0.1447</v>
      </c>
    </row>
    <row r="28" spans="1:5" x14ac:dyDescent="0.25">
      <c r="A28" s="41">
        <v>27</v>
      </c>
      <c r="B28" s="41">
        <v>27</v>
      </c>
      <c r="C28" s="41">
        <v>28</v>
      </c>
      <c r="D28" s="41">
        <v>1.0589999999999999</v>
      </c>
      <c r="E28" s="41">
        <v>0.93369999999999997</v>
      </c>
    </row>
    <row r="29" spans="1:5" x14ac:dyDescent="0.25">
      <c r="A29" s="41">
        <v>28</v>
      </c>
      <c r="B29" s="41">
        <v>28</v>
      </c>
      <c r="C29" s="41">
        <v>29</v>
      </c>
      <c r="D29" s="41">
        <v>0.80420000000000003</v>
      </c>
      <c r="E29" s="41">
        <v>0.7006</v>
      </c>
    </row>
    <row r="30" spans="1:5" x14ac:dyDescent="0.25">
      <c r="A30" s="41">
        <v>29</v>
      </c>
      <c r="B30" s="41">
        <v>29</v>
      </c>
      <c r="C30" s="41">
        <v>30</v>
      </c>
      <c r="D30" s="41">
        <v>0.50749999999999995</v>
      </c>
      <c r="E30" s="41">
        <v>0.25850000000000001</v>
      </c>
    </row>
    <row r="31" spans="1:5" x14ac:dyDescent="0.25">
      <c r="A31" s="41">
        <v>30</v>
      </c>
      <c r="B31" s="41">
        <v>30</v>
      </c>
      <c r="C31" s="41">
        <v>31</v>
      </c>
      <c r="D31" s="41">
        <v>0.97440000000000004</v>
      </c>
      <c r="E31" s="41">
        <v>0.96299999999999997</v>
      </c>
    </row>
    <row r="32" spans="1:5" x14ac:dyDescent="0.25">
      <c r="A32" s="41">
        <v>31</v>
      </c>
      <c r="B32" s="41">
        <v>31</v>
      </c>
      <c r="C32" s="41">
        <v>32</v>
      </c>
      <c r="D32" s="41">
        <v>0.3105</v>
      </c>
      <c r="E32" s="41">
        <v>0.3619</v>
      </c>
    </row>
    <row r="33" spans="1:5" x14ac:dyDescent="0.25">
      <c r="A33" s="41">
        <v>32</v>
      </c>
      <c r="B33" s="41">
        <v>32</v>
      </c>
      <c r="C33" s="41">
        <v>33</v>
      </c>
      <c r="D33" s="41">
        <v>0.34100000000000003</v>
      </c>
      <c r="E33" s="41">
        <v>0.5302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790F-BF26-475D-B319-0872F28E7D10}">
  <dimension ref="A1:C34"/>
  <sheetViews>
    <sheetView workbookViewId="0">
      <selection activeCell="A34" sqref="A34"/>
    </sheetView>
  </sheetViews>
  <sheetFormatPr defaultRowHeight="13.2" x14ac:dyDescent="0.25"/>
  <cols>
    <col min="1" max="1" width="8.88671875" customWidth="1"/>
  </cols>
  <sheetData>
    <row r="1" spans="1:3" s="32" customFormat="1" x14ac:dyDescent="0.25">
      <c r="A1" s="45" t="s">
        <v>366</v>
      </c>
      <c r="B1" s="45" t="s">
        <v>370</v>
      </c>
      <c r="C1" s="45" t="s">
        <v>371</v>
      </c>
    </row>
    <row r="2" spans="1:3" x14ac:dyDescent="0.25">
      <c r="A2" s="41">
        <v>1</v>
      </c>
      <c r="B2" s="41">
        <v>0</v>
      </c>
      <c r="C2" s="41">
        <v>0</v>
      </c>
    </row>
    <row r="3" spans="1:3" x14ac:dyDescent="0.25">
      <c r="A3" s="41">
        <v>2</v>
      </c>
      <c r="B3" s="41">
        <v>100</v>
      </c>
      <c r="C3" s="41">
        <v>60</v>
      </c>
    </row>
    <row r="4" spans="1:3" x14ac:dyDescent="0.25">
      <c r="A4" s="41">
        <v>3</v>
      </c>
      <c r="B4" s="41">
        <v>90</v>
      </c>
      <c r="C4" s="41">
        <v>40</v>
      </c>
    </row>
    <row r="5" spans="1:3" x14ac:dyDescent="0.25">
      <c r="A5" s="41">
        <v>4</v>
      </c>
      <c r="B5" s="41">
        <v>120</v>
      </c>
      <c r="C5" s="41">
        <v>80</v>
      </c>
    </row>
    <row r="6" spans="1:3" x14ac:dyDescent="0.25">
      <c r="A6" s="41">
        <v>4</v>
      </c>
      <c r="B6" s="41">
        <v>60</v>
      </c>
      <c r="C6" s="41">
        <v>30</v>
      </c>
    </row>
    <row r="7" spans="1:3" x14ac:dyDescent="0.25">
      <c r="A7" s="41">
        <v>6</v>
      </c>
      <c r="B7" s="41">
        <v>60</v>
      </c>
      <c r="C7" s="41">
        <v>20</v>
      </c>
    </row>
    <row r="8" spans="1:3" x14ac:dyDescent="0.25">
      <c r="A8" s="41">
        <v>7</v>
      </c>
      <c r="B8" s="41">
        <v>200</v>
      </c>
      <c r="C8" s="41">
        <v>100</v>
      </c>
    </row>
    <row r="9" spans="1:3" x14ac:dyDescent="0.25">
      <c r="A9" s="41">
        <v>8</v>
      </c>
      <c r="B9" s="41">
        <v>200</v>
      </c>
      <c r="C9" s="41">
        <v>100</v>
      </c>
    </row>
    <row r="10" spans="1:3" x14ac:dyDescent="0.25">
      <c r="A10" s="41">
        <v>9</v>
      </c>
      <c r="B10" s="41">
        <v>60</v>
      </c>
      <c r="C10" s="41">
        <v>20</v>
      </c>
    </row>
    <row r="11" spans="1:3" x14ac:dyDescent="0.25">
      <c r="A11" s="41">
        <v>10</v>
      </c>
      <c r="B11" s="41">
        <v>60</v>
      </c>
      <c r="C11" s="41">
        <v>20</v>
      </c>
    </row>
    <row r="12" spans="1:3" x14ac:dyDescent="0.25">
      <c r="A12" s="41">
        <v>11</v>
      </c>
      <c r="B12" s="41">
        <v>45</v>
      </c>
      <c r="C12" s="41">
        <v>30</v>
      </c>
    </row>
    <row r="13" spans="1:3" x14ac:dyDescent="0.25">
      <c r="A13" s="41">
        <v>12</v>
      </c>
      <c r="B13" s="41">
        <v>60</v>
      </c>
      <c r="C13" s="41">
        <v>35</v>
      </c>
    </row>
    <row r="14" spans="1:3" x14ac:dyDescent="0.25">
      <c r="A14" s="41">
        <v>13</v>
      </c>
      <c r="B14" s="41">
        <v>60</v>
      </c>
      <c r="C14" s="41">
        <v>35</v>
      </c>
    </row>
    <row r="15" spans="1:3" x14ac:dyDescent="0.25">
      <c r="A15" s="41">
        <v>14</v>
      </c>
      <c r="B15" s="41">
        <v>120</v>
      </c>
      <c r="C15" s="41">
        <v>80</v>
      </c>
    </row>
    <row r="16" spans="1:3" x14ac:dyDescent="0.25">
      <c r="A16" s="41">
        <v>15</v>
      </c>
      <c r="B16" s="41">
        <v>60</v>
      </c>
      <c r="C16" s="41">
        <v>10</v>
      </c>
    </row>
    <row r="17" spans="1:3" x14ac:dyDescent="0.25">
      <c r="A17" s="41">
        <v>16</v>
      </c>
      <c r="B17" s="41">
        <v>60</v>
      </c>
      <c r="C17" s="41">
        <v>20</v>
      </c>
    </row>
    <row r="18" spans="1:3" x14ac:dyDescent="0.25">
      <c r="A18" s="41">
        <v>17</v>
      </c>
      <c r="B18" s="41">
        <v>60</v>
      </c>
      <c r="C18" s="41">
        <v>20</v>
      </c>
    </row>
    <row r="19" spans="1:3" x14ac:dyDescent="0.25">
      <c r="A19" s="41">
        <v>18</v>
      </c>
      <c r="B19" s="41">
        <v>90</v>
      </c>
      <c r="C19" s="41">
        <v>40</v>
      </c>
    </row>
    <row r="20" spans="1:3" x14ac:dyDescent="0.25">
      <c r="A20" s="41">
        <v>19</v>
      </c>
      <c r="B20" s="41">
        <v>90</v>
      </c>
      <c r="C20" s="41">
        <v>40</v>
      </c>
    </row>
    <row r="21" spans="1:3" x14ac:dyDescent="0.25">
      <c r="A21" s="41">
        <v>20</v>
      </c>
      <c r="B21" s="41">
        <v>90</v>
      </c>
      <c r="C21" s="41">
        <v>40</v>
      </c>
    </row>
    <row r="22" spans="1:3" x14ac:dyDescent="0.25">
      <c r="A22" s="41">
        <v>21</v>
      </c>
      <c r="B22" s="41">
        <v>90</v>
      </c>
      <c r="C22" s="41">
        <v>40</v>
      </c>
    </row>
    <row r="23" spans="1:3" x14ac:dyDescent="0.25">
      <c r="A23" s="41">
        <v>22</v>
      </c>
      <c r="B23" s="41">
        <v>90</v>
      </c>
      <c r="C23" s="41">
        <v>40</v>
      </c>
    </row>
    <row r="24" spans="1:3" x14ac:dyDescent="0.25">
      <c r="A24" s="41">
        <v>23</v>
      </c>
      <c r="B24" s="41">
        <v>90</v>
      </c>
      <c r="C24" s="41">
        <v>50</v>
      </c>
    </row>
    <row r="25" spans="1:3" x14ac:dyDescent="0.25">
      <c r="A25" s="41">
        <v>24</v>
      </c>
      <c r="B25" s="41">
        <v>420</v>
      </c>
      <c r="C25" s="41">
        <v>200</v>
      </c>
    </row>
    <row r="26" spans="1:3" x14ac:dyDescent="0.25">
      <c r="A26" s="41">
        <v>25</v>
      </c>
      <c r="B26" s="41">
        <v>420</v>
      </c>
      <c r="C26" s="41">
        <v>200</v>
      </c>
    </row>
    <row r="27" spans="1:3" x14ac:dyDescent="0.25">
      <c r="A27" s="41">
        <v>26</v>
      </c>
      <c r="B27" s="41">
        <v>60</v>
      </c>
      <c r="C27" s="41">
        <v>25</v>
      </c>
    </row>
    <row r="28" spans="1:3" x14ac:dyDescent="0.25">
      <c r="A28" s="41">
        <v>27</v>
      </c>
      <c r="B28" s="41">
        <v>60</v>
      </c>
      <c r="C28" s="41">
        <v>25</v>
      </c>
    </row>
    <row r="29" spans="1:3" x14ac:dyDescent="0.25">
      <c r="A29" s="41">
        <v>28</v>
      </c>
      <c r="B29" s="41">
        <v>60</v>
      </c>
      <c r="C29" s="41">
        <v>20</v>
      </c>
    </row>
    <row r="30" spans="1:3" x14ac:dyDescent="0.25">
      <c r="A30" s="41">
        <v>29</v>
      </c>
      <c r="B30" s="41">
        <v>120</v>
      </c>
      <c r="C30" s="41">
        <v>70</v>
      </c>
    </row>
    <row r="31" spans="1:3" x14ac:dyDescent="0.25">
      <c r="A31" s="41">
        <v>30</v>
      </c>
      <c r="B31" s="41">
        <v>200</v>
      </c>
      <c r="C31" s="41">
        <v>600</v>
      </c>
    </row>
    <row r="32" spans="1:3" x14ac:dyDescent="0.25">
      <c r="A32" s="41">
        <v>31</v>
      </c>
      <c r="B32" s="41">
        <v>150</v>
      </c>
      <c r="C32" s="41">
        <v>70</v>
      </c>
    </row>
    <row r="33" spans="1:3" x14ac:dyDescent="0.25">
      <c r="A33" s="41">
        <v>32</v>
      </c>
      <c r="B33" s="41">
        <v>210</v>
      </c>
      <c r="C33" s="41">
        <v>100</v>
      </c>
    </row>
    <row r="34" spans="1:3" x14ac:dyDescent="0.25">
      <c r="A34" s="41">
        <v>33</v>
      </c>
      <c r="B34" s="41">
        <v>60</v>
      </c>
      <c r="C34" s="41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FC07-9013-4AF5-AC43-621FC5A1EBC9}">
  <dimension ref="A1:F34"/>
  <sheetViews>
    <sheetView workbookViewId="0">
      <selection activeCell="D1" sqref="D1"/>
    </sheetView>
  </sheetViews>
  <sheetFormatPr defaultRowHeight="13.2" x14ac:dyDescent="0.25"/>
  <cols>
    <col min="1" max="1" width="8.88671875" style="41"/>
    <col min="2" max="2" width="12" style="41" bestFit="1" customWidth="1"/>
    <col min="3" max="3" width="9.77734375" style="41" bestFit="1" customWidth="1"/>
    <col min="4" max="4" width="21" style="41" bestFit="1" customWidth="1"/>
    <col min="5" max="5" width="23.109375" style="41" bestFit="1" customWidth="1"/>
  </cols>
  <sheetData>
    <row r="1" spans="1:6" s="32" customFormat="1" x14ac:dyDescent="0.25">
      <c r="A1" s="45" t="s">
        <v>366</v>
      </c>
      <c r="B1" s="45" t="s">
        <v>372</v>
      </c>
      <c r="C1" s="45" t="s">
        <v>373</v>
      </c>
      <c r="D1" s="45" t="s">
        <v>416</v>
      </c>
      <c r="E1" s="45" t="s">
        <v>417</v>
      </c>
    </row>
    <row r="2" spans="1:6" x14ac:dyDescent="0.25">
      <c r="A2" s="41">
        <v>1</v>
      </c>
      <c r="B2" s="41">
        <v>1</v>
      </c>
      <c r="C2" s="47"/>
      <c r="D2" s="41">
        <v>0</v>
      </c>
      <c r="E2" s="41">
        <v>0</v>
      </c>
      <c r="F2" s="46"/>
    </row>
    <row r="3" spans="1:6" x14ac:dyDescent="0.25">
      <c r="A3" s="41">
        <v>2</v>
      </c>
      <c r="B3" s="41">
        <v>0.99703854730123098</v>
      </c>
      <c r="C3" s="48" t="s">
        <v>374</v>
      </c>
      <c r="D3" s="41">
        <v>12.1933218898319</v>
      </c>
      <c r="E3" s="41">
        <v>15.360517575627901</v>
      </c>
    </row>
    <row r="4" spans="1:6" x14ac:dyDescent="0.25">
      <c r="A4" s="41">
        <v>3</v>
      </c>
      <c r="B4" s="41">
        <v>0.98297821267168295</v>
      </c>
      <c r="C4" s="48" t="s">
        <v>376</v>
      </c>
      <c r="D4" s="41">
        <v>51.571135101484899</v>
      </c>
      <c r="E4" s="41">
        <v>48.292476612254802</v>
      </c>
    </row>
    <row r="5" spans="1:6" x14ac:dyDescent="0.25">
      <c r="A5" s="41">
        <v>4</v>
      </c>
      <c r="B5" s="41">
        <v>0.97552170703161201</v>
      </c>
      <c r="C5" s="48" t="s">
        <v>377</v>
      </c>
      <c r="D5" s="41">
        <v>19.793405760934</v>
      </c>
      <c r="E5" s="41">
        <v>21.654370716758699</v>
      </c>
    </row>
    <row r="6" spans="1:6" x14ac:dyDescent="0.25">
      <c r="A6" s="41">
        <v>5</v>
      </c>
      <c r="B6" s="41">
        <v>0.96815039400506997</v>
      </c>
      <c r="C6" s="48" t="s">
        <v>378</v>
      </c>
      <c r="D6" s="41">
        <v>18.593079307028098</v>
      </c>
      <c r="E6" s="41">
        <v>21.036226186665299</v>
      </c>
    </row>
    <row r="7" spans="1:6" x14ac:dyDescent="0.25">
      <c r="A7" s="41">
        <v>6</v>
      </c>
      <c r="B7" s="41">
        <v>0.94979650757393097</v>
      </c>
      <c r="C7" s="48" t="s">
        <v>379</v>
      </c>
      <c r="D7" s="41">
        <v>38.025654273215601</v>
      </c>
      <c r="E7" s="41">
        <v>74.063010883215398</v>
      </c>
    </row>
    <row r="8" spans="1:6" x14ac:dyDescent="0.25">
      <c r="A8" s="41">
        <v>7</v>
      </c>
      <c r="B8" s="41">
        <v>0.946342730035726</v>
      </c>
      <c r="C8" s="48" t="s">
        <v>380</v>
      </c>
      <c r="D8" s="41">
        <v>1.91307836238454</v>
      </c>
      <c r="E8" s="41">
        <v>52.055973053689698</v>
      </c>
    </row>
    <row r="9" spans="1:6" x14ac:dyDescent="0.25">
      <c r="A9" s="41">
        <v>8</v>
      </c>
      <c r="B9" s="41">
        <v>0.94149523103516097</v>
      </c>
      <c r="C9" s="48" t="s">
        <v>381</v>
      </c>
      <c r="D9" s="41">
        <v>4.8341773912330401</v>
      </c>
      <c r="E9" s="41">
        <v>17.2424767444429</v>
      </c>
    </row>
    <row r="10" spans="1:6" x14ac:dyDescent="0.25">
      <c r="A10" s="41">
        <v>9</v>
      </c>
      <c r="B10" s="41">
        <v>0.93524252559642196</v>
      </c>
      <c r="C10" s="48" t="s">
        <v>382</v>
      </c>
      <c r="D10" s="41">
        <v>4.1773329441951903</v>
      </c>
      <c r="E10" s="41">
        <v>38.603965911956799</v>
      </c>
    </row>
    <row r="11" spans="1:6" x14ac:dyDescent="0.25">
      <c r="A11" s="41">
        <v>10</v>
      </c>
      <c r="B11" s="41">
        <v>0.92944297278515398</v>
      </c>
      <c r="C11" s="48" t="s">
        <v>383</v>
      </c>
      <c r="D11" s="41">
        <v>3.5575413439136998</v>
      </c>
      <c r="E11" s="41">
        <v>36.722286065751497</v>
      </c>
    </row>
    <row r="12" spans="1:6" x14ac:dyDescent="0.25">
      <c r="A12" s="41">
        <v>11</v>
      </c>
      <c r="B12" s="41">
        <v>0.92858204564111102</v>
      </c>
      <c r="C12" s="48" t="s">
        <v>384</v>
      </c>
      <c r="D12" s="41">
        <v>0.55307344811662396</v>
      </c>
      <c r="E12" s="41">
        <v>3.0605813789134499</v>
      </c>
    </row>
    <row r="13" spans="1:6" x14ac:dyDescent="0.25">
      <c r="A13" s="41">
        <v>12</v>
      </c>
      <c r="B13" s="41">
        <v>0.92708092611931803</v>
      </c>
      <c r="C13" s="48" t="s">
        <v>385</v>
      </c>
      <c r="D13" s="41">
        <v>0.880221605543692</v>
      </c>
      <c r="E13" s="41">
        <v>1.3372478455944901</v>
      </c>
    </row>
    <row r="14" spans="1:6" x14ac:dyDescent="0.25">
      <c r="A14" s="41">
        <v>13</v>
      </c>
      <c r="B14" s="41">
        <v>0.92099212713579603</v>
      </c>
      <c r="C14" s="48" t="s">
        <v>386</v>
      </c>
      <c r="D14" s="41">
        <v>2.6637573764372799</v>
      </c>
      <c r="E14" s="41">
        <v>3.38885527951135</v>
      </c>
    </row>
    <row r="15" spans="1:6" x14ac:dyDescent="0.25">
      <c r="A15" s="41">
        <v>14</v>
      </c>
      <c r="B15" s="41">
        <v>0.91874544427274896</v>
      </c>
      <c r="C15" s="48" t="s">
        <v>387</v>
      </c>
      <c r="D15" s="41">
        <v>0.72855566253207704</v>
      </c>
      <c r="E15" s="41">
        <v>1.6220334864691399</v>
      </c>
    </row>
    <row r="16" spans="1:6" x14ac:dyDescent="0.25">
      <c r="A16" s="41">
        <v>15</v>
      </c>
      <c r="B16" s="41">
        <v>0.91734332648792904</v>
      </c>
      <c r="C16" s="48" t="s">
        <v>403</v>
      </c>
      <c r="D16" s="41">
        <v>0.356856434465459</v>
      </c>
      <c r="E16" s="41">
        <v>0.62320616578617005</v>
      </c>
    </row>
    <row r="17" spans="1:5" x14ac:dyDescent="0.25">
      <c r="A17" s="41">
        <v>16</v>
      </c>
      <c r="B17" s="41">
        <v>0.91598222121203199</v>
      </c>
      <c r="C17" s="48" t="s">
        <v>404</v>
      </c>
      <c r="D17" s="41">
        <v>0.28132013412398199</v>
      </c>
      <c r="E17" s="41">
        <v>0.45256056073186302</v>
      </c>
    </row>
    <row r="18" spans="1:5" x14ac:dyDescent="0.25">
      <c r="A18" s="41">
        <v>17</v>
      </c>
      <c r="B18" s="41">
        <v>0.91397776897323402</v>
      </c>
      <c r="C18" s="48" t="s">
        <v>390</v>
      </c>
      <c r="D18" s="41">
        <v>0.25148274541797</v>
      </c>
      <c r="E18" s="41">
        <v>0.89988544590527997</v>
      </c>
    </row>
    <row r="19" spans="1:5" x14ac:dyDescent="0.25">
      <c r="A19" s="41">
        <v>18</v>
      </c>
      <c r="B19" s="41">
        <v>0.913373717647323</v>
      </c>
      <c r="C19" s="48" t="s">
        <v>405</v>
      </c>
      <c r="D19" s="41">
        <v>5.3102917578298603E-2</v>
      </c>
      <c r="E19" s="41">
        <v>0.172378172008534</v>
      </c>
    </row>
    <row r="20" spans="1:5" x14ac:dyDescent="0.25">
      <c r="A20" s="41">
        <v>19</v>
      </c>
      <c r="B20" s="41">
        <v>0.99618386272716997</v>
      </c>
      <c r="C20" s="48" t="s">
        <v>406</v>
      </c>
      <c r="D20" s="41">
        <v>0.25926263043653303</v>
      </c>
      <c r="E20" s="41">
        <v>3.9403881912898999</v>
      </c>
    </row>
    <row r="21" spans="1:5" x14ac:dyDescent="0.25">
      <c r="A21" s="41">
        <v>20</v>
      </c>
      <c r="B21" s="41">
        <v>0.99260882142534101</v>
      </c>
      <c r="C21" s="48" t="s">
        <v>393</v>
      </c>
      <c r="D21" s="41">
        <v>0.83270774216884202</v>
      </c>
      <c r="E21" s="41">
        <v>18.270197561285499</v>
      </c>
    </row>
    <row r="22" spans="1:5" x14ac:dyDescent="0.25">
      <c r="A22" s="41">
        <v>21</v>
      </c>
      <c r="B22" s="41">
        <v>0.991905276536727</v>
      </c>
      <c r="C22" s="48" t="s">
        <v>394</v>
      </c>
      <c r="D22" s="41">
        <v>0.10082228018860399</v>
      </c>
      <c r="E22" s="41">
        <v>5.5921837268346604</v>
      </c>
    </row>
    <row r="23" spans="1:5" x14ac:dyDescent="0.25">
      <c r="A23" s="41">
        <v>22</v>
      </c>
      <c r="B23" s="41">
        <v>0.99126902447758103</v>
      </c>
      <c r="C23" s="48" t="s">
        <v>407</v>
      </c>
      <c r="D23" s="41">
        <v>4.3662261708943301E-2</v>
      </c>
      <c r="E23" s="41">
        <v>9.1812302933893406</v>
      </c>
    </row>
    <row r="24" spans="1:5" x14ac:dyDescent="0.25">
      <c r="A24" s="41">
        <v>23</v>
      </c>
      <c r="B24" s="41">
        <v>0.97939333559570096</v>
      </c>
      <c r="C24" s="48" t="s">
        <v>375</v>
      </c>
      <c r="D24" s="41">
        <v>3.1812013442309</v>
      </c>
      <c r="E24" s="41">
        <v>2.4830945995221398</v>
      </c>
    </row>
    <row r="25" spans="1:5" x14ac:dyDescent="0.25">
      <c r="A25" s="41">
        <v>24</v>
      </c>
      <c r="B25" s="41">
        <v>0.972724809705797</v>
      </c>
      <c r="C25" s="48" t="s">
        <v>408</v>
      </c>
      <c r="D25" s="41">
        <v>5.1432023676696899</v>
      </c>
      <c r="E25" s="41">
        <v>4.6992339818383897</v>
      </c>
    </row>
    <row r="26" spans="1:5" x14ac:dyDescent="0.25">
      <c r="A26" s="41">
        <v>25</v>
      </c>
      <c r="B26" s="41">
        <v>0.96940169460827796</v>
      </c>
      <c r="C26" s="48" t="s">
        <v>398</v>
      </c>
      <c r="D26" s="41">
        <v>1.28733123129722</v>
      </c>
      <c r="E26" s="41">
        <v>1.3174601633658101</v>
      </c>
    </row>
    <row r="27" spans="1:5" x14ac:dyDescent="0.25">
      <c r="A27" s="41">
        <v>26</v>
      </c>
      <c r="B27" s="41">
        <v>0.94788007622493997</v>
      </c>
      <c r="C27" s="48" t="s">
        <v>409</v>
      </c>
      <c r="D27" s="41">
        <v>2.59400819301454</v>
      </c>
      <c r="E27" s="41">
        <v>8.2606659958050499E-2</v>
      </c>
    </row>
    <row r="28" spans="1:5" x14ac:dyDescent="0.25">
      <c r="A28" s="41">
        <v>27</v>
      </c>
      <c r="B28" s="41">
        <v>0.94533441619595804</v>
      </c>
      <c r="C28" s="48" t="s">
        <v>400</v>
      </c>
      <c r="D28" s="41">
        <v>3.3210561888822099</v>
      </c>
      <c r="E28" s="41">
        <v>7.4781348068185399E-2</v>
      </c>
    </row>
    <row r="29" spans="1:5" x14ac:dyDescent="0.25">
      <c r="A29" s="41">
        <v>28</v>
      </c>
      <c r="B29" s="41">
        <v>0.93393086558763805</v>
      </c>
      <c r="C29" s="48" t="s">
        <v>410</v>
      </c>
      <c r="D29" s="41">
        <v>11.276620949683601</v>
      </c>
      <c r="E29" s="41">
        <v>0.27629346437086799</v>
      </c>
    </row>
    <row r="30" spans="1:5" x14ac:dyDescent="0.25">
      <c r="A30" s="41">
        <v>29</v>
      </c>
      <c r="B30" s="41">
        <v>0.92574316065699302</v>
      </c>
      <c r="C30" s="48" t="s">
        <v>402</v>
      </c>
      <c r="D30" s="41">
        <v>7.81798933649047</v>
      </c>
      <c r="E30" s="41">
        <v>9.8858200205513502E-2</v>
      </c>
    </row>
    <row r="31" spans="1:5" x14ac:dyDescent="0.25">
      <c r="A31" s="41">
        <v>30</v>
      </c>
      <c r="B31" s="41">
        <v>0.92221882002386302</v>
      </c>
      <c r="C31" s="48" t="s">
        <v>411</v>
      </c>
      <c r="D31" s="41">
        <v>3.8881257889672001</v>
      </c>
      <c r="E31" s="41">
        <v>1.98893444070333</v>
      </c>
    </row>
    <row r="32" spans="1:5" x14ac:dyDescent="0.25">
      <c r="A32" s="41">
        <v>31</v>
      </c>
      <c r="B32" s="41">
        <v>0.91803855130577405</v>
      </c>
      <c r="C32" s="48" t="s">
        <v>412</v>
      </c>
      <c r="D32" s="41">
        <v>1.5928234446181799</v>
      </c>
      <c r="E32" s="41">
        <v>1.5809785695565699</v>
      </c>
    </row>
    <row r="33" spans="1:5" x14ac:dyDescent="0.25">
      <c r="A33" s="41">
        <v>32</v>
      </c>
      <c r="B33" s="41">
        <v>0.91711794465091401</v>
      </c>
      <c r="C33" s="48" t="s">
        <v>413</v>
      </c>
      <c r="D33" s="41">
        <v>0.21308466245159</v>
      </c>
      <c r="E33" s="41">
        <v>0.24942743837614101</v>
      </c>
    </row>
    <row r="34" spans="1:5" x14ac:dyDescent="0.25">
      <c r="A34" s="41">
        <v>33</v>
      </c>
      <c r="B34" s="41">
        <v>0.91683257868837098</v>
      </c>
      <c r="C34" s="48" t="s">
        <v>414</v>
      </c>
      <c r="D34" s="41">
        <v>1.3161646950743899E-2</v>
      </c>
      <c r="E34" s="41">
        <v>2.0552164566922899E-2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2DE0-D1B3-40D0-838D-9CE20FCC9F0D}">
  <dimension ref="A1:F31"/>
  <sheetViews>
    <sheetView workbookViewId="0">
      <selection activeCell="D16" sqref="D16"/>
    </sheetView>
  </sheetViews>
  <sheetFormatPr defaultRowHeight="13.2" x14ac:dyDescent="0.25"/>
  <cols>
    <col min="1" max="1" width="8.88671875" style="41"/>
    <col min="2" max="2" width="12.44140625" style="41" bestFit="1" customWidth="1"/>
    <col min="3" max="3" width="9.77734375" style="41" bestFit="1" customWidth="1"/>
    <col min="4" max="4" width="21" style="41" bestFit="1" customWidth="1"/>
    <col min="5" max="5" width="25" style="41" bestFit="1" customWidth="1"/>
  </cols>
  <sheetData>
    <row r="1" spans="1:6" s="32" customFormat="1" x14ac:dyDescent="0.25">
      <c r="A1" s="45" t="s">
        <v>366</v>
      </c>
      <c r="B1" s="45" t="s">
        <v>372</v>
      </c>
      <c r="C1" s="45" t="s">
        <v>373</v>
      </c>
      <c r="D1" s="45" t="s">
        <v>416</v>
      </c>
      <c r="E1" s="45" t="s">
        <v>418</v>
      </c>
    </row>
    <row r="2" spans="1:6" x14ac:dyDescent="0.25">
      <c r="A2" s="41">
        <v>1</v>
      </c>
      <c r="B2" s="54">
        <v>1</v>
      </c>
      <c r="C2" s="47"/>
      <c r="D2" s="41">
        <v>0</v>
      </c>
      <c r="E2" s="41">
        <v>0</v>
      </c>
      <c r="F2" s="46"/>
    </row>
    <row r="3" spans="1:6" x14ac:dyDescent="0.25">
      <c r="A3" s="41">
        <v>2</v>
      </c>
      <c r="B3" s="54">
        <v>0.99144702587657896</v>
      </c>
      <c r="C3" s="48" t="s">
        <v>374</v>
      </c>
      <c r="D3" s="41">
        <v>18.351473849247402</v>
      </c>
      <c r="E3" s="41">
        <v>21.0590683515954</v>
      </c>
    </row>
    <row r="4" spans="1:6" x14ac:dyDescent="0.25">
      <c r="A4" s="41">
        <v>3</v>
      </c>
      <c r="B4" s="54">
        <v>0.98913111788139796</v>
      </c>
      <c r="C4" s="48" t="s">
        <v>376</v>
      </c>
      <c r="D4" s="41">
        <v>4.5838076436318698</v>
      </c>
      <c r="E4" s="41">
        <v>5.2601071320365804</v>
      </c>
    </row>
    <row r="5" spans="1:6" x14ac:dyDescent="0.25">
      <c r="A5" s="41">
        <v>4</v>
      </c>
      <c r="B5" s="54">
        <v>0.98476567080803901</v>
      </c>
      <c r="C5" s="48" t="s">
        <v>377</v>
      </c>
      <c r="D5" s="41">
        <v>8.1542616398618293</v>
      </c>
      <c r="E5" s="41">
        <v>9.3573494227922698</v>
      </c>
    </row>
    <row r="6" spans="1:6" x14ac:dyDescent="0.25">
      <c r="A6" s="41">
        <v>5</v>
      </c>
      <c r="B6" s="54">
        <v>0.98086867866829996</v>
      </c>
      <c r="C6" s="48" t="s">
        <v>378</v>
      </c>
      <c r="D6" s="41">
        <v>7.2280995734819804</v>
      </c>
      <c r="E6" s="41">
        <v>8.2945404941596497</v>
      </c>
    </row>
    <row r="7" spans="1:6" x14ac:dyDescent="0.25">
      <c r="A7" s="41">
        <v>6</v>
      </c>
      <c r="B7" s="54">
        <v>0.96090724368097802</v>
      </c>
      <c r="C7" s="48" t="s">
        <v>379</v>
      </c>
      <c r="D7" s="41">
        <v>27.6791465206765</v>
      </c>
      <c r="E7" s="41">
        <v>31.762955023727201</v>
      </c>
    </row>
    <row r="8" spans="1:6" x14ac:dyDescent="0.25">
      <c r="A8" s="41">
        <v>7</v>
      </c>
      <c r="B8" s="54">
        <v>0.95964831328535005</v>
      </c>
      <c r="C8" s="48" t="s">
        <v>380</v>
      </c>
      <c r="D8" s="41">
        <v>1.7116097019879799</v>
      </c>
      <c r="E8" s="41">
        <v>1.9641422809698099</v>
      </c>
    </row>
    <row r="9" spans="1:6" x14ac:dyDescent="0.25">
      <c r="A9" s="41">
        <v>8</v>
      </c>
      <c r="B9" s="54">
        <v>0.95792262643314197</v>
      </c>
      <c r="C9" s="48" t="s">
        <v>381</v>
      </c>
      <c r="D9" s="41">
        <v>2.1456150803780298</v>
      </c>
      <c r="E9" s="41">
        <v>2.4621812397780598</v>
      </c>
    </row>
    <row r="10" spans="1:6" x14ac:dyDescent="0.25">
      <c r="A10" s="41">
        <v>9</v>
      </c>
      <c r="B10" s="54">
        <v>0.94918940172051802</v>
      </c>
      <c r="C10" s="48" t="s">
        <v>382</v>
      </c>
      <c r="D10" s="41">
        <v>8.6963548230219399</v>
      </c>
      <c r="E10" s="41">
        <v>9.9794235674022307</v>
      </c>
    </row>
    <row r="11" spans="1:6" x14ac:dyDescent="0.25">
      <c r="A11" s="41">
        <v>10</v>
      </c>
      <c r="B11" s="54">
        <v>0.94837983513340496</v>
      </c>
      <c r="C11" s="48" t="s">
        <v>383</v>
      </c>
      <c r="D11" s="41">
        <v>0.711058082343206</v>
      </c>
      <c r="E11" s="41">
        <v>0.815968291213515</v>
      </c>
    </row>
    <row r="12" spans="1:6" x14ac:dyDescent="0.25">
      <c r="A12" s="41">
        <v>11</v>
      </c>
      <c r="B12" s="54">
        <v>0.94573805809666101</v>
      </c>
      <c r="C12" s="48" t="s">
        <v>384</v>
      </c>
      <c r="D12" s="41">
        <v>2.1646592872930999</v>
      </c>
      <c r="E12" s="41">
        <v>2.4840352477134</v>
      </c>
    </row>
    <row r="13" spans="1:6" x14ac:dyDescent="0.25">
      <c r="A13" s="41">
        <v>12</v>
      </c>
      <c r="B13" s="54">
        <v>0.94234005971344503</v>
      </c>
      <c r="C13" s="48" t="s">
        <v>385</v>
      </c>
      <c r="D13" s="41">
        <v>1.67378387590788</v>
      </c>
      <c r="E13" s="41">
        <v>1.9207355953041201</v>
      </c>
    </row>
    <row r="14" spans="1:6" x14ac:dyDescent="0.25">
      <c r="A14" s="41">
        <v>13</v>
      </c>
      <c r="B14" s="54">
        <v>0.94102246701266301</v>
      </c>
      <c r="C14" s="48" t="s">
        <v>386</v>
      </c>
      <c r="D14" s="41">
        <v>0.314858240164967</v>
      </c>
      <c r="E14" s="41">
        <v>0.36131273461553598</v>
      </c>
    </row>
    <row r="15" spans="1:6" x14ac:dyDescent="0.25">
      <c r="A15" s="41">
        <v>14</v>
      </c>
      <c r="B15" s="54">
        <v>0.94057372337247502</v>
      </c>
      <c r="C15" s="48" t="s">
        <v>387</v>
      </c>
      <c r="D15" s="41">
        <v>6.5136649534660598E-2</v>
      </c>
      <c r="E15" s="41">
        <v>4.0045471818886597E-2</v>
      </c>
    </row>
    <row r="16" spans="1:6" x14ac:dyDescent="0.25">
      <c r="A16" s="41">
        <v>15</v>
      </c>
      <c r="B16" s="54">
        <v>0.99138306397614195</v>
      </c>
      <c r="C16" s="48" t="s">
        <v>388</v>
      </c>
      <c r="D16" s="41">
        <v>6.5959997548353799E-3</v>
      </c>
      <c r="E16" s="41">
        <v>4.0551659347951002E-3</v>
      </c>
    </row>
    <row r="17" spans="1:5" x14ac:dyDescent="0.25">
      <c r="A17" s="41">
        <v>16</v>
      </c>
      <c r="B17" s="54">
        <v>0.97974700919238999</v>
      </c>
      <c r="C17" s="48" t="s">
        <v>389</v>
      </c>
      <c r="D17" s="41">
        <v>0.15609708938394301</v>
      </c>
      <c r="E17" s="41">
        <v>9.5967195712279393E-2</v>
      </c>
    </row>
    <row r="18" spans="1:5" x14ac:dyDescent="0.25">
      <c r="A18" s="41">
        <v>17</v>
      </c>
      <c r="B18" s="54">
        <v>0.97966072317520903</v>
      </c>
      <c r="C18" s="48" t="s">
        <v>390</v>
      </c>
      <c r="D18" s="41">
        <v>6.0042629890334296E-3</v>
      </c>
      <c r="E18" s="41">
        <v>3.6913710796957198E-3</v>
      </c>
    </row>
    <row r="19" spans="1:5" x14ac:dyDescent="0.25">
      <c r="A19" s="41">
        <v>18</v>
      </c>
      <c r="B19" s="54">
        <v>0.95692905795918803</v>
      </c>
      <c r="C19" s="48" t="s">
        <v>391</v>
      </c>
      <c r="D19" s="41">
        <v>0.15943248408531099</v>
      </c>
      <c r="E19" s="41">
        <v>9.8017768707247793E-2</v>
      </c>
    </row>
    <row r="20" spans="1:5" x14ac:dyDescent="0.25">
      <c r="A20" s="41">
        <v>19</v>
      </c>
      <c r="B20" s="54">
        <v>0.95654253231980702</v>
      </c>
      <c r="C20" s="48" t="s">
        <v>392</v>
      </c>
      <c r="D20" s="41">
        <v>3.4470044421259803E-2</v>
      </c>
      <c r="E20" s="41">
        <v>2.1191897377724402E-2</v>
      </c>
    </row>
    <row r="21" spans="1:5" x14ac:dyDescent="0.25">
      <c r="A21" s="41">
        <v>20</v>
      </c>
      <c r="B21" s="54">
        <v>0.95591287914834</v>
      </c>
      <c r="C21" s="48" t="s">
        <v>393</v>
      </c>
      <c r="D21" s="41">
        <v>3.3700317231726902E-2</v>
      </c>
      <c r="E21" s="41">
        <v>2.0718675486563601E-2</v>
      </c>
    </row>
    <row r="22" spans="1:5" x14ac:dyDescent="0.25">
      <c r="A22" s="41">
        <v>21</v>
      </c>
      <c r="B22" s="54">
        <v>0.955890785901363</v>
      </c>
      <c r="C22" s="48" t="s">
        <v>394</v>
      </c>
      <c r="D22" s="41">
        <v>7.8832366074046804E-4</v>
      </c>
      <c r="E22" s="41">
        <v>4.8465484739962698E-4</v>
      </c>
    </row>
    <row r="23" spans="1:5" x14ac:dyDescent="0.25">
      <c r="A23" s="41">
        <v>22</v>
      </c>
      <c r="B23" s="54">
        <v>0.94336667716092004</v>
      </c>
      <c r="C23" s="48" t="s">
        <v>395</v>
      </c>
      <c r="D23" s="41">
        <v>0.66472952923592299</v>
      </c>
      <c r="E23" s="41">
        <v>0.251570521705127</v>
      </c>
    </row>
    <row r="24" spans="1:5" x14ac:dyDescent="0.25">
      <c r="A24" s="41">
        <v>23</v>
      </c>
      <c r="B24" s="54">
        <v>0.94333283063379103</v>
      </c>
      <c r="C24" s="48" t="s">
        <v>396</v>
      </c>
      <c r="D24" s="41">
        <v>1.35418725537081E-3</v>
      </c>
      <c r="E24" s="41">
        <v>5.1249956461488601E-4</v>
      </c>
    </row>
    <row r="25" spans="1:5" x14ac:dyDescent="0.25">
      <c r="A25" s="41">
        <v>24</v>
      </c>
      <c r="B25" s="54">
        <v>0.94201074023577003</v>
      </c>
      <c r="C25" s="48" t="s">
        <v>397</v>
      </c>
      <c r="D25" s="41">
        <v>0.217350987460493</v>
      </c>
      <c r="E25" s="41">
        <v>8.2257668575987195E-2</v>
      </c>
    </row>
    <row r="26" spans="1:5" x14ac:dyDescent="0.25">
      <c r="A26" s="41">
        <v>25</v>
      </c>
      <c r="B26" s="54">
        <v>0.94169690626705804</v>
      </c>
      <c r="C26" s="48" t="s">
        <v>398</v>
      </c>
      <c r="D26" s="41">
        <v>2.2743476815158099E-2</v>
      </c>
      <c r="E26" s="41">
        <v>1.39825008865443E-2</v>
      </c>
    </row>
    <row r="27" spans="1:5" x14ac:dyDescent="0.25">
      <c r="A27" s="41">
        <v>26</v>
      </c>
      <c r="B27" s="54">
        <v>0.94021807267049395</v>
      </c>
      <c r="C27" s="48" t="s">
        <v>399</v>
      </c>
      <c r="D27" s="41">
        <v>0.346752150179305</v>
      </c>
      <c r="E27" s="41">
        <v>0.21318034558646901</v>
      </c>
    </row>
    <row r="28" spans="1:5" x14ac:dyDescent="0.25">
      <c r="A28" s="41">
        <v>27</v>
      </c>
      <c r="B28" s="54">
        <v>0.94020123727649496</v>
      </c>
      <c r="C28" s="48" t="s">
        <v>400</v>
      </c>
      <c r="D28" s="41">
        <v>3.05570020508145E-4</v>
      </c>
      <c r="E28" s="41">
        <v>1.8786191387452499E-4</v>
      </c>
    </row>
    <row r="29" spans="1:5" x14ac:dyDescent="0.25">
      <c r="A29" s="41">
        <v>28</v>
      </c>
      <c r="B29" s="54">
        <v>0.93954413221492705</v>
      </c>
      <c r="C29" s="48" t="s">
        <v>401</v>
      </c>
      <c r="D29" s="41">
        <v>4.8967811772918701E-2</v>
      </c>
      <c r="E29" s="41">
        <v>3.0105004485094101E-2</v>
      </c>
    </row>
    <row r="30" spans="1:5" x14ac:dyDescent="0.25">
      <c r="A30" s="41">
        <v>29</v>
      </c>
      <c r="B30" s="54">
        <v>0.93938686657197901</v>
      </c>
      <c r="C30" s="48" t="s">
        <v>402</v>
      </c>
      <c r="D30" s="41">
        <v>5.7138677496736097E-3</v>
      </c>
      <c r="E30" s="41">
        <v>3.51283849539486E-3</v>
      </c>
    </row>
    <row r="31" spans="1:5" s="32" customFormat="1" x14ac:dyDescent="0.25">
      <c r="A31" s="45"/>
      <c r="B31" s="45"/>
      <c r="C31" s="45"/>
      <c r="D31" s="55">
        <f>SUM(D2:D30)</f>
        <v>85.184871069547583</v>
      </c>
      <c r="E31" s="55">
        <f>SUM(E3:E30)</f>
        <v>96.601300823485474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Feeder data</vt:lpstr>
      <vt:lpstr>LIne load data</vt:lpstr>
      <vt:lpstr>Location</vt:lpstr>
      <vt:lpstr>33 test Bus Line Data </vt:lpstr>
      <vt:lpstr>33 test Bus Loaad Data</vt:lpstr>
      <vt:lpstr>Voltage Power Loss33 Bus  </vt:lpstr>
      <vt:lpstr>Voltage Power Loss Khaireni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2024-07-25T08:06:40Z</dcterms:created>
  <dcterms:modified xsi:type="dcterms:W3CDTF">2024-09-12T06:01:16Z</dcterms:modified>
</cp:coreProperties>
</file>