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ant/Work/PNL/tr/reports/"/>
    </mc:Choice>
  </mc:AlternateContent>
  <xr:revisionPtr revIDLastSave="0" documentId="13_ncr:1_{B5EC2028-8F33-F64B-A28F-887EE0EB28BF}" xr6:coauthVersionLast="47" xr6:coauthVersionMax="47" xr10:uidLastSave="{00000000-0000-0000-0000-000000000000}"/>
  <bookViews>
    <workbookView xWindow="380" yWindow="500" windowWidth="28040" windowHeight="15740" activeTab="3" xr2:uid="{9D57D127-4A05-8B4E-B4C9-815ACD6FC41C}"/>
  </bookViews>
  <sheets>
    <sheet name="Analysis-1 last 50 days" sheetId="1" r:id="rId1"/>
    <sheet name="Sheet1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4" l="1"/>
  <c r="D7" i="4"/>
  <c r="F8" i="4"/>
  <c r="F7" i="4"/>
  <c r="J7" i="4"/>
  <c r="H7" i="4"/>
  <c r="H6" i="4"/>
</calcChain>
</file>

<file path=xl/sharedStrings.xml><?xml version="1.0" encoding="utf-8"?>
<sst xmlns="http://schemas.openxmlformats.org/spreadsheetml/2006/main" count="134" uniqueCount="103">
  <si>
    <t>CDL3OUTSIDE_BUY_15_15</t>
  </si>
  <si>
    <t>Avg PnL</t>
  </si>
  <si>
    <t>total trades</t>
  </si>
  <si>
    <t>Best Day</t>
  </si>
  <si>
    <t>Thursday</t>
  </si>
  <si>
    <t>Avg PNL on Best Day</t>
  </si>
  <si>
    <t>No of trades on best day</t>
  </si>
  <si>
    <t>Best Open</t>
  </si>
  <si>
    <t>ABOVE_VA</t>
  </si>
  <si>
    <t>Best TPO</t>
  </si>
  <si>
    <t>CDL3OUTSIDE_SELL_15_15</t>
  </si>
  <si>
    <t>BELOW_VA</t>
  </si>
  <si>
    <t>2 and 9</t>
  </si>
  <si>
    <t>Alternate period</t>
  </si>
  <si>
    <t>Tuesday</t>
  </si>
  <si>
    <t>Monday</t>
  </si>
  <si>
    <t>CDLADVANCEBLOCK_SELL_5_15</t>
  </si>
  <si>
    <t>Wednesday</t>
  </si>
  <si>
    <t>GAP_UP</t>
  </si>
  <si>
    <t>CDLBELTHOLD_BUY_15_30</t>
  </si>
  <si>
    <t xml:space="preserve">ABOVE_VA </t>
  </si>
  <si>
    <t>CDLCLOSINGMARUBOZU_BUY_15_30</t>
  </si>
  <si>
    <t>CDLCLOSINGMARUBOZU_BUY_5_30</t>
  </si>
  <si>
    <t>Overall winning trade</t>
  </si>
  <si>
    <t>CDLCLOSINGMARUBOZU_SELL_15_15</t>
  </si>
  <si>
    <t>All day except Tuesday</t>
  </si>
  <si>
    <t>CDLDOJI_BUY_15_30</t>
  </si>
  <si>
    <t>CDLDOJISTAR_SELL_5_30</t>
  </si>
  <si>
    <t>ABOVE_VA and GAP_UP</t>
  </si>
  <si>
    <t>Friday</t>
  </si>
  <si>
    <t>CDLENGULFING_SELL_15_30</t>
  </si>
  <si>
    <t>CDLHAMMER_BUY_15_15/20/30</t>
  </si>
  <si>
    <t>Go reverse trade on all days exclude GAP_UP</t>
  </si>
  <si>
    <t>CDLHIGHWAVE_BUY_15_15</t>
  </si>
  <si>
    <t>CDLHIGHWAVE_BUY_5_30</t>
  </si>
  <si>
    <t>All days</t>
  </si>
  <si>
    <t>CDLHIGHWAVE_SELL_15_15/30</t>
  </si>
  <si>
    <t>CDLHIKKAKE_BUY_15_30</t>
  </si>
  <si>
    <t>ABOVE_VA and INSIDE_VA</t>
  </si>
  <si>
    <t>CDLHIKKAKE_SELL_5_30</t>
  </si>
  <si>
    <t>CDLLONGLEGGEDDOJI_BUY_15_30</t>
  </si>
  <si>
    <t>CDLLONGLINE_BUY_15_15</t>
  </si>
  <si>
    <t>Not Above_VA</t>
  </si>
  <si>
    <t>Tuesday/Thursday</t>
  </si>
  <si>
    <t>CDLLONGLINE_BUY_5_30</t>
  </si>
  <si>
    <t>CDLLONGLINE_SELL_15_30</t>
  </si>
  <si>
    <t>5 and 11</t>
  </si>
  <si>
    <t>CDLMARUBOZU_BUY_5_30</t>
  </si>
  <si>
    <t>CDLMATCHINGLOW_BUY_5_20</t>
  </si>
  <si>
    <t>Check carefully</t>
  </si>
  <si>
    <t>Monday/Wednesday</t>
  </si>
  <si>
    <t>Not 7</t>
  </si>
  <si>
    <t>CDLRICKSHAWMAN_BUY_15_20</t>
  </si>
  <si>
    <t>CDLRICKSHAWMAN_BUY_5_30</t>
  </si>
  <si>
    <t>INSIDE_VA</t>
  </si>
  <si>
    <t>CDLSHOOTINGSTAR_SELL_5_15</t>
  </si>
  <si>
    <t>6 and 9</t>
  </si>
  <si>
    <t>Monday/Tuesday/Wednesday</t>
  </si>
  <si>
    <t>CDLSHORTLINE_BUY_15_30</t>
  </si>
  <si>
    <t>CDLSHORTLINE_SELL_15_30</t>
  </si>
  <si>
    <t>CDLSPINNINGTOP_BUY_15_10</t>
  </si>
  <si>
    <t>CDLSPINNINGTOP_BUY_5_20</t>
  </si>
  <si>
    <t>Not 1</t>
  </si>
  <si>
    <t>Tuesday/Wednesday/Thursday</t>
  </si>
  <si>
    <t xml:space="preserve">CDLSPINNINGTOP_SELL_15_20 </t>
  </si>
  <si>
    <t>CDLXSIDEGAP3METHODS_BUY_15_30</t>
  </si>
  <si>
    <t>CDLXSIDEGAP3METHODS_BUY_5_30</t>
  </si>
  <si>
    <t>DT</t>
  </si>
  <si>
    <t>0,1,10,11</t>
  </si>
  <si>
    <t>CDL3OUTSIDE_BUY_5_10</t>
  </si>
  <si>
    <t>CDLDOJI_BUY_5_20</t>
  </si>
  <si>
    <t>CDLDOJI_BUY_5_30</t>
  </si>
  <si>
    <t>CDLGRAVESTONEDOJI_BUY_5_10</t>
  </si>
  <si>
    <t>CDLHIGHWAVE_SELL_5_10</t>
  </si>
  <si>
    <t>CDLHIGHWAVE_SELL_5_30</t>
  </si>
  <si>
    <t>CDLHIKKAKE_BUY_5_10</t>
  </si>
  <si>
    <t>CDLHIKKAKE_BUY_5_20</t>
  </si>
  <si>
    <t>CDLHIKKAKE_SELL_5_10</t>
  </si>
  <si>
    <t>CDLLONGLEGGEDDOJI_BUY_5_15</t>
  </si>
  <si>
    <t>CDLLONGLEGGEDDOJI_BUY_5_20</t>
  </si>
  <si>
    <t>CDLLONGLINE_SELL_5_30</t>
  </si>
  <si>
    <t>CDLMARUBOZU_SELL_5_15</t>
  </si>
  <si>
    <t>CDLRICKSHAWMAN_BUY_5_10</t>
  </si>
  <si>
    <t>CDLRICKSHAWMAN_BUY_5_15</t>
  </si>
  <si>
    <t>CDLSHORTLINE_SELL_5_30</t>
  </si>
  <si>
    <t>CDLSPINNINGTOP_SELL_5_30</t>
  </si>
  <si>
    <t>CDLHARAMICROSS_SELL_5_15</t>
  </si>
  <si>
    <t>CDLHANGINGMAN_SELL_5_20</t>
  </si>
  <si>
    <t>Day_type_Tuesday</t>
  </si>
  <si>
    <t>open_type_GAP_UP_more_than_0.5%</t>
  </si>
  <si>
    <t>tpo_1_in_U0</t>
  </si>
  <si>
    <t>Maribuzu_buy_in_tpo_1</t>
  </si>
  <si>
    <t>DTBRK in TPO_1</t>
  </si>
  <si>
    <t>tpo_2_in_D1</t>
  </si>
  <si>
    <t>tpo_2_in_U1</t>
  </si>
  <si>
    <t>tpo_2_in_U2</t>
  </si>
  <si>
    <t>Static ratio &gt; 0.5 in U2</t>
  </si>
  <si>
    <t>tpo_2_in_D0</t>
  </si>
  <si>
    <t>tpo_3_in_D3</t>
  </si>
  <si>
    <t>gross</t>
  </si>
  <si>
    <t>PF</t>
  </si>
  <si>
    <t>Gratuity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</si>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</sst>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DejaVuSans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2" fillId="0" borderId="0" xfId="0" applyFont="1"/>
    <xf numFmtId="10" fontId="0" fillId="0" borderId="0" xfId="0" applyNumberFormat="1"/>
    <xf numFmtId="0" fontId="1" fillId="0" borderId="0" xfId="0" applyFont="1"/>
    <xf numFmtId="9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A410C-41B9-FB45-863E-D30E9FC02120}">
  <dimension ref="A1:K35"/>
  <sheetViews>
    <sheetView topLeftCell="A2" workbookViewId="0">
      <selection activeCell="B29" sqref="B29"/>
    </sheetView>
  </sheetViews>
  <sheetFormatPr baseColWidth="10" defaultRowHeight="16"/>
  <cols>
    <col min="2" max="3" width="47.33203125" customWidth="1"/>
    <col min="4" max="4" width="29.33203125" customWidth="1"/>
    <col min="8" max="8" width="18.1640625" bestFit="1" customWidth="1"/>
    <col min="9" max="10" width="21.5" bestFit="1" customWidth="1"/>
  </cols>
  <sheetData>
    <row r="1" spans="1:11">
      <c r="C1" t="s">
        <v>13</v>
      </c>
      <c r="D1" t="s">
        <v>23</v>
      </c>
      <c r="E1" t="s">
        <v>1</v>
      </c>
      <c r="F1" t="s">
        <v>2</v>
      </c>
      <c r="G1" t="s">
        <v>3</v>
      </c>
      <c r="H1" t="s">
        <v>5</v>
      </c>
      <c r="I1" t="s">
        <v>6</v>
      </c>
      <c r="J1" t="s">
        <v>7</v>
      </c>
      <c r="K1" t="s">
        <v>9</v>
      </c>
    </row>
    <row r="2" spans="1:11">
      <c r="A2">
        <v>1</v>
      </c>
      <c r="B2" t="s">
        <v>0</v>
      </c>
      <c r="D2" s="1">
        <v>0.6</v>
      </c>
      <c r="E2">
        <v>10.96</v>
      </c>
      <c r="F2">
        <v>37</v>
      </c>
      <c r="G2" t="s">
        <v>4</v>
      </c>
      <c r="H2">
        <v>27.34</v>
      </c>
      <c r="I2">
        <v>10</v>
      </c>
      <c r="J2" t="s">
        <v>8</v>
      </c>
      <c r="K2">
        <v>4</v>
      </c>
    </row>
    <row r="3" spans="1:11">
      <c r="A3">
        <v>2</v>
      </c>
      <c r="B3" t="s">
        <v>10</v>
      </c>
      <c r="C3">
        <v>20</v>
      </c>
      <c r="D3" s="1">
        <v>0.6</v>
      </c>
      <c r="E3">
        <v>14.56</v>
      </c>
      <c r="F3">
        <v>37</v>
      </c>
      <c r="G3" t="s">
        <v>14</v>
      </c>
      <c r="H3">
        <v>36.799999999999997</v>
      </c>
      <c r="I3">
        <v>8</v>
      </c>
      <c r="J3" t="s">
        <v>11</v>
      </c>
      <c r="K3" t="s">
        <v>12</v>
      </c>
    </row>
    <row r="4" spans="1:11">
      <c r="A4">
        <v>3</v>
      </c>
      <c r="B4" t="s">
        <v>16</v>
      </c>
      <c r="C4">
        <v>20</v>
      </c>
      <c r="D4" s="1">
        <v>0.61</v>
      </c>
      <c r="E4">
        <v>13.74</v>
      </c>
      <c r="F4">
        <v>52</v>
      </c>
      <c r="G4" t="s">
        <v>15</v>
      </c>
      <c r="H4">
        <v>40.659999999999997</v>
      </c>
      <c r="I4">
        <v>10</v>
      </c>
      <c r="J4" t="s">
        <v>18</v>
      </c>
      <c r="K4">
        <v>3</v>
      </c>
    </row>
    <row r="5" spans="1:11">
      <c r="A5">
        <v>4</v>
      </c>
      <c r="B5" t="s">
        <v>16</v>
      </c>
      <c r="C5">
        <v>20</v>
      </c>
      <c r="D5" s="1">
        <v>0.61</v>
      </c>
      <c r="E5">
        <v>13.74</v>
      </c>
      <c r="F5">
        <v>52</v>
      </c>
      <c r="G5" t="s">
        <v>17</v>
      </c>
      <c r="H5">
        <v>30</v>
      </c>
      <c r="I5">
        <v>11</v>
      </c>
      <c r="J5" t="s">
        <v>18</v>
      </c>
      <c r="K5">
        <v>3</v>
      </c>
    </row>
    <row r="6" spans="1:11">
      <c r="A6">
        <v>5</v>
      </c>
      <c r="B6" t="s">
        <v>19</v>
      </c>
      <c r="D6" s="1">
        <v>0.47</v>
      </c>
      <c r="E6">
        <v>5</v>
      </c>
      <c r="F6">
        <v>42</v>
      </c>
      <c r="G6" t="s">
        <v>14</v>
      </c>
      <c r="H6">
        <v>36.5</v>
      </c>
      <c r="I6">
        <v>10</v>
      </c>
    </row>
    <row r="7" spans="1:11">
      <c r="A7">
        <v>6</v>
      </c>
      <c r="B7" t="s">
        <v>21</v>
      </c>
      <c r="D7" s="1">
        <v>0.46</v>
      </c>
      <c r="E7">
        <v>2.81</v>
      </c>
      <c r="F7">
        <v>61</v>
      </c>
      <c r="G7" t="s">
        <v>15</v>
      </c>
      <c r="H7">
        <v>25.05</v>
      </c>
      <c r="I7">
        <v>12</v>
      </c>
      <c r="J7" s="2" t="s">
        <v>20</v>
      </c>
    </row>
    <row r="8" spans="1:11">
      <c r="A8">
        <v>7</v>
      </c>
      <c r="B8" t="s">
        <v>22</v>
      </c>
      <c r="D8" s="1">
        <v>0.48</v>
      </c>
      <c r="E8">
        <v>3.96</v>
      </c>
      <c r="F8">
        <v>258</v>
      </c>
      <c r="G8" t="s">
        <v>4</v>
      </c>
      <c r="H8" s="2">
        <v>29.4</v>
      </c>
      <c r="I8">
        <v>43</v>
      </c>
      <c r="K8">
        <v>2</v>
      </c>
    </row>
    <row r="9" spans="1:11">
      <c r="A9">
        <v>8</v>
      </c>
      <c r="B9" t="s">
        <v>24</v>
      </c>
      <c r="D9" s="1">
        <v>0.42</v>
      </c>
      <c r="E9">
        <v>0.81</v>
      </c>
      <c r="F9">
        <v>55</v>
      </c>
      <c r="G9" t="s">
        <v>17</v>
      </c>
      <c r="H9">
        <v>23.92</v>
      </c>
      <c r="I9">
        <v>13</v>
      </c>
      <c r="J9" t="s">
        <v>8</v>
      </c>
    </row>
    <row r="10" spans="1:11">
      <c r="A10">
        <v>9</v>
      </c>
      <c r="B10" t="s">
        <v>26</v>
      </c>
      <c r="D10" s="3">
        <v>0.27500000000000002</v>
      </c>
      <c r="E10">
        <v>-11.9</v>
      </c>
      <c r="G10" t="s">
        <v>25</v>
      </c>
    </row>
    <row r="11" spans="1:11">
      <c r="A11">
        <v>10</v>
      </c>
      <c r="B11" t="s">
        <v>27</v>
      </c>
      <c r="D11" s="1">
        <v>0.56000000000000005</v>
      </c>
      <c r="E11">
        <v>11.62</v>
      </c>
      <c r="F11">
        <v>25</v>
      </c>
      <c r="G11" t="s">
        <v>14</v>
      </c>
      <c r="H11">
        <v>48.76</v>
      </c>
      <c r="I11">
        <v>7</v>
      </c>
      <c r="J11" t="s">
        <v>28</v>
      </c>
      <c r="K11">
        <v>3</v>
      </c>
    </row>
    <row r="12" spans="1:11">
      <c r="A12">
        <v>11</v>
      </c>
      <c r="B12" t="s">
        <v>30</v>
      </c>
      <c r="D12" s="1">
        <v>0.51</v>
      </c>
      <c r="E12">
        <v>14.9</v>
      </c>
      <c r="F12">
        <v>64</v>
      </c>
      <c r="G12" t="s">
        <v>29</v>
      </c>
      <c r="H12">
        <v>52.5</v>
      </c>
      <c r="I12">
        <v>10</v>
      </c>
      <c r="K12">
        <v>1</v>
      </c>
    </row>
    <row r="13" spans="1:11" s="4" customFormat="1">
      <c r="A13" s="4">
        <v>12</v>
      </c>
      <c r="B13" s="4" t="s">
        <v>31</v>
      </c>
      <c r="C13" s="4" t="s">
        <v>32</v>
      </c>
      <c r="D13" s="5">
        <v>0.2</v>
      </c>
      <c r="E13" s="4">
        <v>-36.659999999999997</v>
      </c>
      <c r="F13" s="4">
        <v>10</v>
      </c>
    </row>
    <row r="14" spans="1:11">
      <c r="A14">
        <v>13</v>
      </c>
      <c r="B14" t="s">
        <v>33</v>
      </c>
      <c r="D14" s="1">
        <v>0.51</v>
      </c>
      <c r="E14">
        <v>1.91</v>
      </c>
      <c r="F14">
        <v>41</v>
      </c>
      <c r="G14" t="s">
        <v>4</v>
      </c>
      <c r="H14">
        <v>40</v>
      </c>
      <c r="I14">
        <v>6</v>
      </c>
    </row>
    <row r="15" spans="1:11">
      <c r="A15">
        <v>14</v>
      </c>
      <c r="B15" t="s">
        <v>34</v>
      </c>
      <c r="D15" s="1">
        <v>0.47</v>
      </c>
      <c r="E15">
        <v>4.2</v>
      </c>
      <c r="F15">
        <v>173</v>
      </c>
      <c r="G15" t="s">
        <v>4</v>
      </c>
      <c r="H15">
        <v>20.94</v>
      </c>
      <c r="I15">
        <v>32</v>
      </c>
    </row>
    <row r="16" spans="1:11" s="4" customFormat="1">
      <c r="A16" s="4">
        <v>15</v>
      </c>
      <c r="B16" s="4" t="s">
        <v>36</v>
      </c>
      <c r="C16" s="4" t="s">
        <v>35</v>
      </c>
      <c r="F16" s="4">
        <v>40</v>
      </c>
    </row>
    <row r="17" spans="1:11" s="4" customFormat="1">
      <c r="A17" s="4">
        <v>16</v>
      </c>
      <c r="B17" s="4" t="s">
        <v>37</v>
      </c>
      <c r="D17" s="6">
        <v>0.35699999999999998</v>
      </c>
      <c r="E17" s="4">
        <v>-9.9</v>
      </c>
      <c r="F17" s="4">
        <v>56</v>
      </c>
      <c r="G17" s="4" t="s">
        <v>29</v>
      </c>
      <c r="H17" s="4">
        <v>-28</v>
      </c>
      <c r="I17" s="4">
        <v>12</v>
      </c>
      <c r="J17" s="4" t="s">
        <v>38</v>
      </c>
    </row>
    <row r="18" spans="1:11">
      <c r="A18">
        <v>17</v>
      </c>
      <c r="B18" t="s">
        <v>39</v>
      </c>
      <c r="D18" s="1">
        <v>0.52</v>
      </c>
      <c r="E18">
        <v>9.08</v>
      </c>
      <c r="F18">
        <v>167</v>
      </c>
      <c r="G18" t="s">
        <v>17</v>
      </c>
      <c r="H18">
        <v>23.5</v>
      </c>
      <c r="I18">
        <v>36</v>
      </c>
    </row>
    <row r="19" spans="1:11" s="4" customFormat="1">
      <c r="A19" s="4">
        <v>18</v>
      </c>
      <c r="B19" s="4" t="s">
        <v>40</v>
      </c>
      <c r="D19" s="5">
        <v>0.28000000000000003</v>
      </c>
      <c r="E19" s="4">
        <v>-16.47</v>
      </c>
      <c r="F19" s="4">
        <v>69</v>
      </c>
      <c r="G19" s="4" t="s">
        <v>17</v>
      </c>
      <c r="H19" s="4">
        <v>-30.79</v>
      </c>
      <c r="I19" s="4">
        <v>16</v>
      </c>
    </row>
    <row r="20" spans="1:11">
      <c r="A20">
        <v>19</v>
      </c>
      <c r="B20" t="s">
        <v>41</v>
      </c>
      <c r="C20">
        <v>30</v>
      </c>
      <c r="D20" s="1">
        <v>0.47</v>
      </c>
      <c r="E20">
        <v>4.97</v>
      </c>
      <c r="F20">
        <v>62</v>
      </c>
      <c r="G20" t="s">
        <v>43</v>
      </c>
      <c r="H20">
        <v>27</v>
      </c>
      <c r="I20">
        <v>10</v>
      </c>
      <c r="J20" t="s">
        <v>42</v>
      </c>
    </row>
    <row r="21" spans="1:11">
      <c r="A21">
        <v>20</v>
      </c>
      <c r="B21" t="s">
        <v>44</v>
      </c>
      <c r="D21" s="1">
        <v>0.47</v>
      </c>
      <c r="E21">
        <v>1.86</v>
      </c>
      <c r="F21">
        <v>293</v>
      </c>
      <c r="G21" t="s">
        <v>4</v>
      </c>
      <c r="H21">
        <v>18</v>
      </c>
      <c r="I21">
        <v>57</v>
      </c>
      <c r="J21" t="s">
        <v>8</v>
      </c>
    </row>
    <row r="22" spans="1:11">
      <c r="A22">
        <v>21</v>
      </c>
      <c r="B22" t="s">
        <v>45</v>
      </c>
      <c r="D22" s="1">
        <v>0.41</v>
      </c>
      <c r="E22">
        <v>-4.0199999999999996</v>
      </c>
      <c r="F22">
        <v>60</v>
      </c>
      <c r="G22" t="s">
        <v>14</v>
      </c>
      <c r="H22">
        <v>-21</v>
      </c>
      <c r="I22">
        <v>8</v>
      </c>
      <c r="K22" t="s">
        <v>46</v>
      </c>
    </row>
    <row r="23" spans="1:11">
      <c r="A23">
        <v>22</v>
      </c>
      <c r="B23" t="s">
        <v>47</v>
      </c>
      <c r="D23" s="1">
        <v>0.49</v>
      </c>
      <c r="E23">
        <v>5.77</v>
      </c>
      <c r="F23">
        <v>105</v>
      </c>
      <c r="G23" t="s">
        <v>14</v>
      </c>
      <c r="H23">
        <v>18</v>
      </c>
      <c r="I23">
        <v>24</v>
      </c>
      <c r="J23" t="s">
        <v>8</v>
      </c>
    </row>
    <row r="24" spans="1:11" s="4" customFormat="1">
      <c r="A24">
        <v>23</v>
      </c>
      <c r="B24" s="4" t="s">
        <v>48</v>
      </c>
      <c r="C24" s="4" t="s">
        <v>49</v>
      </c>
      <c r="F24" s="4">
        <v>40</v>
      </c>
    </row>
    <row r="25" spans="1:11">
      <c r="A25">
        <v>24</v>
      </c>
      <c r="B25" t="s">
        <v>52</v>
      </c>
      <c r="D25" s="3">
        <v>0.34499999999999997</v>
      </c>
      <c r="E25">
        <v>-13</v>
      </c>
      <c r="F25">
        <v>58</v>
      </c>
      <c r="G25" t="s">
        <v>50</v>
      </c>
      <c r="H25">
        <v>-24</v>
      </c>
      <c r="I25">
        <v>28</v>
      </c>
      <c r="K25" t="s">
        <v>51</v>
      </c>
    </row>
    <row r="26" spans="1:11">
      <c r="A26">
        <v>25</v>
      </c>
      <c r="B26" t="s">
        <v>53</v>
      </c>
      <c r="D26" s="1">
        <v>0.44</v>
      </c>
      <c r="E26">
        <v>-1.36</v>
      </c>
      <c r="F26">
        <v>277</v>
      </c>
      <c r="G26" t="s">
        <v>4</v>
      </c>
      <c r="H26">
        <v>22.74</v>
      </c>
      <c r="I26">
        <v>42</v>
      </c>
    </row>
    <row r="27" spans="1:11">
      <c r="A27">
        <v>26</v>
      </c>
      <c r="B27" t="s">
        <v>55</v>
      </c>
      <c r="D27" s="1">
        <v>0.62</v>
      </c>
      <c r="E27">
        <v>10.5</v>
      </c>
      <c r="F27">
        <v>51</v>
      </c>
      <c r="G27" t="s">
        <v>4</v>
      </c>
      <c r="H27">
        <v>31</v>
      </c>
      <c r="I27">
        <v>14</v>
      </c>
      <c r="J27" t="s">
        <v>54</v>
      </c>
      <c r="K27" t="s">
        <v>56</v>
      </c>
    </row>
    <row r="28" spans="1:11">
      <c r="A28">
        <v>27</v>
      </c>
      <c r="B28" t="s">
        <v>58</v>
      </c>
      <c r="D28" s="1">
        <v>0.32</v>
      </c>
      <c r="E28">
        <v>-12</v>
      </c>
      <c r="F28">
        <v>31</v>
      </c>
      <c r="G28" t="s">
        <v>57</v>
      </c>
      <c r="H28">
        <v>-23</v>
      </c>
      <c r="I28">
        <v>21</v>
      </c>
    </row>
    <row r="29" spans="1:11">
      <c r="A29">
        <v>28</v>
      </c>
      <c r="B29" t="s">
        <v>59</v>
      </c>
      <c r="C29" t="s">
        <v>49</v>
      </c>
    </row>
    <row r="30" spans="1:11">
      <c r="A30">
        <v>29</v>
      </c>
      <c r="B30" t="s">
        <v>60</v>
      </c>
      <c r="D30" s="1">
        <v>0.36</v>
      </c>
      <c r="E30">
        <v>-9</v>
      </c>
      <c r="F30">
        <v>85</v>
      </c>
      <c r="G30" t="s">
        <v>29</v>
      </c>
      <c r="H30">
        <v>-25</v>
      </c>
      <c r="I30">
        <v>14</v>
      </c>
    </row>
    <row r="31" spans="1:11">
      <c r="A31">
        <v>30</v>
      </c>
      <c r="B31" t="s">
        <v>61</v>
      </c>
      <c r="D31" s="1">
        <v>0.46</v>
      </c>
      <c r="E31">
        <v>-2</v>
      </c>
      <c r="F31">
        <v>312</v>
      </c>
      <c r="G31" t="s">
        <v>29</v>
      </c>
      <c r="H31">
        <v>-17</v>
      </c>
      <c r="I31">
        <v>50</v>
      </c>
      <c r="K31" t="s">
        <v>62</v>
      </c>
    </row>
    <row r="32" spans="1:11">
      <c r="A32">
        <v>31</v>
      </c>
      <c r="B32" t="s">
        <v>64</v>
      </c>
      <c r="C32" t="s">
        <v>49</v>
      </c>
      <c r="E32">
        <v>11</v>
      </c>
      <c r="F32">
        <v>68</v>
      </c>
      <c r="G32" t="s">
        <v>63</v>
      </c>
      <c r="H32">
        <v>20</v>
      </c>
      <c r="I32">
        <v>38</v>
      </c>
    </row>
    <row r="33" spans="1:11">
      <c r="A33">
        <v>32</v>
      </c>
      <c r="B33" t="s">
        <v>65</v>
      </c>
      <c r="D33" s="1">
        <v>0.7</v>
      </c>
      <c r="E33">
        <v>26</v>
      </c>
      <c r="F33">
        <v>10</v>
      </c>
    </row>
    <row r="34" spans="1:11" s="7" customFormat="1">
      <c r="A34">
        <v>33</v>
      </c>
      <c r="B34" s="7" t="s">
        <v>66</v>
      </c>
      <c r="D34" s="8">
        <v>0.26</v>
      </c>
      <c r="E34" s="7">
        <v>-22</v>
      </c>
      <c r="F34" s="7">
        <v>38</v>
      </c>
      <c r="G34" s="7" t="s">
        <v>35</v>
      </c>
    </row>
    <row r="35" spans="1:11">
      <c r="A35">
        <v>34</v>
      </c>
      <c r="B35" t="s">
        <v>67</v>
      </c>
      <c r="E35">
        <v>1.1000000000000001</v>
      </c>
      <c r="F35">
        <v>92</v>
      </c>
      <c r="G35" t="s">
        <v>29</v>
      </c>
      <c r="H35">
        <v>18</v>
      </c>
      <c r="I35">
        <v>20</v>
      </c>
      <c r="K3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7055-33EB-7A43-8225-04B5058CE3E7}">
  <dimension ref="G8:R26"/>
  <sheetViews>
    <sheetView workbookViewId="0">
      <selection activeCell="R14" sqref="R14"/>
    </sheetView>
  </sheetViews>
  <sheetFormatPr baseColWidth="10" defaultRowHeight="16"/>
  <sheetData>
    <row r="8" spans="7:18">
      <c r="R8" t="s">
        <v>70</v>
      </c>
    </row>
    <row r="9" spans="7:18">
      <c r="N9" t="s">
        <v>70</v>
      </c>
      <c r="R9" t="s">
        <v>79</v>
      </c>
    </row>
    <row r="10" spans="7:18">
      <c r="G10" t="s">
        <v>69</v>
      </c>
      <c r="N10" t="s">
        <v>71</v>
      </c>
      <c r="R10" t="s">
        <v>27</v>
      </c>
    </row>
    <row r="11" spans="7:18">
      <c r="N11" t="s">
        <v>72</v>
      </c>
      <c r="R11" t="s">
        <v>86</v>
      </c>
    </row>
    <row r="12" spans="7:18">
      <c r="N12" t="s">
        <v>73</v>
      </c>
      <c r="R12" t="s">
        <v>87</v>
      </c>
    </row>
    <row r="13" spans="7:18">
      <c r="N13" t="s">
        <v>74</v>
      </c>
    </row>
    <row r="14" spans="7:18">
      <c r="N14" t="s">
        <v>75</v>
      </c>
    </row>
    <row r="15" spans="7:18">
      <c r="N15" t="s">
        <v>76</v>
      </c>
    </row>
    <row r="16" spans="7:18">
      <c r="N16" t="s">
        <v>77</v>
      </c>
    </row>
    <row r="17" spans="14:14">
      <c r="N17" t="s">
        <v>39</v>
      </c>
    </row>
    <row r="18" spans="14:14">
      <c r="N18" t="s">
        <v>78</v>
      </c>
    </row>
    <row r="19" spans="14:14">
      <c r="N19" t="s">
        <v>79</v>
      </c>
    </row>
    <row r="20" spans="14:14">
      <c r="N20" t="s">
        <v>80</v>
      </c>
    </row>
    <row r="21" spans="14:14">
      <c r="N21" t="s">
        <v>81</v>
      </c>
    </row>
    <row r="22" spans="14:14">
      <c r="N22" t="s">
        <v>82</v>
      </c>
    </row>
    <row r="23" spans="14:14">
      <c r="N23" t="s">
        <v>83</v>
      </c>
    </row>
    <row r="24" spans="14:14">
      <c r="N24" t="s">
        <v>53</v>
      </c>
    </row>
    <row r="25" spans="14:14">
      <c r="N25" t="s">
        <v>84</v>
      </c>
    </row>
    <row r="26" spans="14:14">
      <c r="N26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579C-96FD-BF4B-BBEC-620449D72FD6}">
  <dimension ref="B2:F6"/>
  <sheetViews>
    <sheetView workbookViewId="0">
      <selection activeCell="E15" sqref="E15"/>
    </sheetView>
  </sheetViews>
  <sheetFormatPr baseColWidth="10" defaultRowHeight="16"/>
  <cols>
    <col min="2" max="2" width="20.1640625" customWidth="1"/>
    <col min="3" max="3" width="40.5" customWidth="1"/>
    <col min="4" max="5" width="21" bestFit="1" customWidth="1"/>
  </cols>
  <sheetData>
    <row r="2" spans="2:6">
      <c r="B2" t="s">
        <v>88</v>
      </c>
      <c r="C2" t="s">
        <v>89</v>
      </c>
      <c r="D2" t="s">
        <v>90</v>
      </c>
      <c r="E2" t="s">
        <v>97</v>
      </c>
      <c r="F2" t="s">
        <v>98</v>
      </c>
    </row>
    <row r="3" spans="2:6">
      <c r="D3" t="s">
        <v>91</v>
      </c>
      <c r="E3" t="s">
        <v>93</v>
      </c>
    </row>
    <row r="4" spans="2:6">
      <c r="D4" t="s">
        <v>92</v>
      </c>
      <c r="E4" t="s">
        <v>94</v>
      </c>
    </row>
    <row r="5" spans="2:6">
      <c r="E5" t="s">
        <v>95</v>
      </c>
    </row>
    <row r="6" spans="2:6">
      <c r="E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AA39-4939-BE42-A9CE-BEE83181ABD0}">
  <dimension ref="D2:J8"/>
  <sheetViews>
    <sheetView tabSelected="1" workbookViewId="0">
      <selection activeCell="H10" sqref="H10"/>
    </sheetView>
  </sheetViews>
  <sheetFormatPr baseColWidth="10" defaultRowHeight="16"/>
  <sheetData>
    <row r="2" spans="4:10">
      <c r="D2">
        <v>2751938</v>
      </c>
      <c r="G2" t="s">
        <v>99</v>
      </c>
      <c r="H2">
        <v>3000000</v>
      </c>
    </row>
    <row r="3" spans="4:10">
      <c r="D3">
        <v>52948</v>
      </c>
      <c r="G3" t="s">
        <v>100</v>
      </c>
      <c r="H3">
        <v>180000</v>
      </c>
    </row>
    <row r="4" spans="4:10">
      <c r="D4">
        <v>132096</v>
      </c>
      <c r="G4" t="s">
        <v>101</v>
      </c>
      <c r="H4">
        <v>72150</v>
      </c>
    </row>
    <row r="5" spans="4:10">
      <c r="G5" t="s">
        <v>102</v>
      </c>
      <c r="H5">
        <v>210000</v>
      </c>
    </row>
    <row r="6" spans="4:10">
      <c r="H6">
        <f>SUM(H2:H5)</f>
        <v>3462150</v>
      </c>
    </row>
    <row r="7" spans="4:10">
      <c r="D7">
        <f>D2-D3</f>
        <v>2698990</v>
      </c>
      <c r="F7">
        <f>D7*1.25</f>
        <v>3373737.5</v>
      </c>
      <c r="H7">
        <f>H2+H3</f>
        <v>3180000</v>
      </c>
      <c r="J7">
        <f>H7/D7-1</f>
        <v>0.1782185187792471</v>
      </c>
    </row>
    <row r="8" spans="4:10">
      <c r="F8">
        <f>F7+H4+H5</f>
        <v>3655887.5</v>
      </c>
      <c r="H8">
        <f>F7-H7</f>
        <v>193737.5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Analysis-1 last 50 days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2022-06-30T17:01:47Z</dcterms:created>
  <dcterms:modified xsi:type="dcterms:W3CDTF">2022-07-10T20:22:04Z</dcterms:modified>
</cp:coreProperties>
</file>