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abacusagencija-my.sharepoint.com/personal/milos_aba_rs/Documents/Dokumenti/Penzioneri_podnesci/data/"/>
    </mc:Choice>
  </mc:AlternateContent>
  <xr:revisionPtr revIDLastSave="196" documentId="8_{4D0C905F-FF1B-4A5B-BA40-1382AA4AE2BA}" xr6:coauthVersionLast="45" xr6:coauthVersionMax="45" xr10:uidLastSave="{A585CD3B-D769-404A-B666-9C04ABC499E5}"/>
  <bookViews>
    <workbookView xWindow="-108" yWindow="-108" windowWidth="19416" windowHeight="10536" xr2:uid="{80449305-8B7F-4F70-904A-B6D3DF6D9B91}"/>
  </bookViews>
  <sheets>
    <sheet name="Istorija" sheetId="1" r:id="rId1"/>
    <sheet name="Sheet1" sheetId="8" r:id="rId2"/>
    <sheet name="spojeni" sheetId="2" r:id="rId3"/>
    <sheet name="spojeni_short" sheetId="3" r:id="rId4"/>
    <sheet name="Troskovnik" sheetId="4" r:id="rId5"/>
    <sheet name="Tuzioci" sheetId="5" r:id="rId6"/>
    <sheet name="Punomocnici" sheetId="6" r:id="rId7"/>
    <sheet name="Zadaci" sheetId="7" r:id="rId8"/>
    <sheet name="Revizija" sheetId="9" r:id="rId9"/>
  </sheets>
  <externalReferences>
    <externalReference r:id="rId10"/>
  </externalReferences>
  <definedNames>
    <definedName name="_xlnm._FilterDatabase" localSheetId="2" hidden="1">spojeni!$A$1:$E$69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7" i="9" l="1"/>
  <c r="N35" i="9"/>
  <c r="N59" i="9"/>
  <c r="N66" i="9"/>
  <c r="N67" i="9"/>
  <c r="M66" i="9"/>
  <c r="M67" i="9"/>
  <c r="M68" i="9"/>
  <c r="N68" i="9" s="1"/>
  <c r="M69" i="9"/>
  <c r="N69" i="9" s="1"/>
  <c r="M65" i="9"/>
  <c r="N65" i="9" s="1"/>
  <c r="M64" i="9"/>
  <c r="N64" i="9" s="1"/>
  <c r="M63" i="9"/>
  <c r="N63" i="9" s="1"/>
  <c r="M62" i="9"/>
  <c r="N62" i="9" s="1"/>
  <c r="M61" i="9"/>
  <c r="N61" i="9" s="1"/>
  <c r="M60" i="9"/>
  <c r="N60" i="9" s="1"/>
  <c r="M59" i="9"/>
  <c r="M58" i="9"/>
  <c r="N58" i="9" s="1"/>
  <c r="M57" i="9"/>
  <c r="N57" i="9" s="1"/>
  <c r="M56" i="9"/>
  <c r="N56" i="9" s="1"/>
  <c r="M55" i="9"/>
  <c r="N55" i="9" s="1"/>
  <c r="M54" i="9"/>
  <c r="N54" i="9" s="1"/>
  <c r="M53" i="9"/>
  <c r="N53" i="9" s="1"/>
  <c r="M52" i="9"/>
  <c r="N52" i="9" s="1"/>
  <c r="M51" i="9"/>
  <c r="N51" i="9" s="1"/>
  <c r="M50" i="9"/>
  <c r="N50" i="9" s="1"/>
  <c r="M49" i="9"/>
  <c r="N49" i="9" s="1"/>
  <c r="M48" i="9"/>
  <c r="N48" i="9" s="1"/>
  <c r="M47" i="9"/>
  <c r="N47" i="9" s="1"/>
  <c r="M46" i="9"/>
  <c r="N46" i="9" s="1"/>
  <c r="M45" i="9"/>
  <c r="N45" i="9" s="1"/>
  <c r="M44" i="9"/>
  <c r="N44" i="9" s="1"/>
  <c r="M43" i="9"/>
  <c r="N43" i="9" s="1"/>
  <c r="M42" i="9"/>
  <c r="N42" i="9" s="1"/>
  <c r="M41" i="9"/>
  <c r="N41" i="9" s="1"/>
  <c r="M40" i="9"/>
  <c r="N40" i="9" s="1"/>
  <c r="M39" i="9"/>
  <c r="N39" i="9" s="1"/>
  <c r="M38" i="9"/>
  <c r="N38" i="9" s="1"/>
  <c r="M37" i="9"/>
  <c r="N37" i="9" s="1"/>
  <c r="M36" i="9"/>
  <c r="N36" i="9" s="1"/>
  <c r="M35" i="9"/>
  <c r="M34" i="9"/>
  <c r="N34" i="9" s="1"/>
  <c r="M33" i="9"/>
  <c r="N33" i="9" s="1"/>
  <c r="M32" i="9"/>
  <c r="N32" i="9" s="1"/>
  <c r="M31" i="9"/>
  <c r="N31" i="9" s="1"/>
  <c r="M30" i="9"/>
  <c r="N30" i="9" s="1"/>
  <c r="M29" i="9"/>
  <c r="N29" i="9" s="1"/>
  <c r="M28" i="9"/>
  <c r="N28" i="9" s="1"/>
  <c r="M27" i="9"/>
  <c r="M26" i="9"/>
  <c r="N26" i="9" s="1"/>
  <c r="M25" i="9"/>
  <c r="N25" i="9" s="1"/>
  <c r="M24" i="9"/>
  <c r="N24" i="9" s="1"/>
  <c r="M23" i="9"/>
  <c r="N23" i="9" s="1"/>
  <c r="M22" i="9"/>
  <c r="N22" i="9" s="1"/>
  <c r="M21" i="9"/>
  <c r="N21" i="9" s="1"/>
  <c r="M20" i="9"/>
  <c r="N20" i="9" s="1"/>
  <c r="M19" i="9"/>
  <c r="N19" i="9" s="1"/>
  <c r="M18" i="9"/>
  <c r="N18" i="9" s="1"/>
  <c r="M17" i="9"/>
  <c r="N17" i="9" s="1"/>
  <c r="M16" i="9"/>
  <c r="N16" i="9" s="1"/>
  <c r="M15" i="9"/>
  <c r="N15" i="9" s="1"/>
  <c r="M14" i="9"/>
  <c r="N14" i="9" s="1"/>
  <c r="M13" i="9"/>
  <c r="N13" i="9" s="1"/>
  <c r="M12" i="9"/>
  <c r="N12" i="9" s="1"/>
  <c r="M11" i="9"/>
  <c r="N11" i="9" s="1"/>
  <c r="M10" i="9"/>
  <c r="N10" i="9" s="1"/>
  <c r="M9" i="9"/>
  <c r="N9" i="9" s="1"/>
  <c r="M8" i="9"/>
  <c r="N8" i="9" s="1"/>
  <c r="M7" i="9"/>
  <c r="N7" i="9" s="1"/>
  <c r="M6" i="9"/>
  <c r="N6" i="9" s="1"/>
  <c r="M5" i="9"/>
  <c r="N5" i="9" s="1"/>
  <c r="M4" i="9"/>
  <c r="N4" i="9" s="1"/>
  <c r="M3" i="9"/>
  <c r="N3" i="9" s="1"/>
  <c r="M2" i="9"/>
  <c r="N2" i="9" s="1"/>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60" i="9"/>
  <c r="K61" i="9"/>
  <c r="K62" i="9"/>
  <c r="K63" i="9"/>
  <c r="K64" i="9"/>
  <c r="K65" i="9"/>
  <c r="K66" i="9"/>
  <c r="K67" i="9"/>
  <c r="K68" i="9"/>
  <c r="K69" i="9"/>
  <c r="K2" i="9"/>
  <c r="K106" i="6" l="1"/>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I70" i="6"/>
  <c r="J70" i="6" s="1"/>
  <c r="B70" i="6"/>
  <c r="K70" i="6" s="1"/>
  <c r="J69" i="6"/>
  <c r="I69" i="6"/>
  <c r="B69" i="6"/>
  <c r="K69" i="6" s="1"/>
  <c r="I68" i="6"/>
  <c r="J68" i="6" s="1"/>
  <c r="B68" i="6"/>
  <c r="K68" i="6" s="1"/>
  <c r="J67" i="6"/>
  <c r="I67" i="6"/>
  <c r="B67" i="6"/>
  <c r="K67" i="6" s="1"/>
  <c r="I66" i="6"/>
  <c r="J66" i="6" s="1"/>
  <c r="B66" i="6"/>
  <c r="K66" i="6" s="1"/>
  <c r="J65" i="6"/>
  <c r="I65" i="6"/>
  <c r="B65" i="6"/>
  <c r="K65" i="6" s="1"/>
  <c r="I64" i="6"/>
  <c r="J64" i="6" s="1"/>
  <c r="B64" i="6"/>
  <c r="K64" i="6" s="1"/>
  <c r="J63" i="6"/>
  <c r="I63" i="6"/>
  <c r="B63" i="6"/>
  <c r="K63" i="6" s="1"/>
  <c r="I62" i="6"/>
  <c r="J62" i="6" s="1"/>
  <c r="B62" i="6"/>
  <c r="K62" i="6" s="1"/>
  <c r="J61" i="6"/>
  <c r="I61" i="6"/>
  <c r="B61" i="6"/>
  <c r="K61" i="6" s="1"/>
  <c r="I60" i="6"/>
  <c r="J60" i="6" s="1"/>
  <c r="B60" i="6"/>
  <c r="K60" i="6" s="1"/>
  <c r="J59" i="6"/>
  <c r="I59" i="6"/>
  <c r="B59" i="6"/>
  <c r="K59" i="6" s="1"/>
  <c r="I58" i="6"/>
  <c r="J58" i="6" s="1"/>
  <c r="B58" i="6"/>
  <c r="K58" i="6" s="1"/>
  <c r="J57" i="6"/>
  <c r="I57" i="6"/>
  <c r="B57" i="6"/>
  <c r="K57" i="6" s="1"/>
  <c r="I56" i="6"/>
  <c r="J56" i="6" s="1"/>
  <c r="B56" i="6"/>
  <c r="K56" i="6" s="1"/>
  <c r="J55" i="6"/>
  <c r="I55" i="6"/>
  <c r="B55" i="6"/>
  <c r="K55" i="6" s="1"/>
  <c r="I54" i="6"/>
  <c r="J54" i="6" s="1"/>
  <c r="B54" i="6"/>
  <c r="K54" i="6" s="1"/>
  <c r="J53" i="6"/>
  <c r="I53" i="6"/>
  <c r="B53" i="6"/>
  <c r="K53" i="6" s="1"/>
  <c r="I52" i="6"/>
  <c r="J52" i="6" s="1"/>
  <c r="B52" i="6"/>
  <c r="K52" i="6" s="1"/>
  <c r="J51" i="6"/>
  <c r="I51" i="6"/>
  <c r="B51" i="6"/>
  <c r="K51" i="6" s="1"/>
  <c r="I50" i="6"/>
  <c r="J50" i="6" s="1"/>
  <c r="B50" i="6"/>
  <c r="K50" i="6" s="1"/>
  <c r="J49" i="6"/>
  <c r="I49" i="6"/>
  <c r="B49" i="6"/>
  <c r="K49" i="6" s="1"/>
  <c r="I48" i="6"/>
  <c r="J48" i="6" s="1"/>
  <c r="B48" i="6"/>
  <c r="K48" i="6" s="1"/>
  <c r="J47" i="6"/>
  <c r="I47" i="6"/>
  <c r="B47" i="6"/>
  <c r="K47" i="6" s="1"/>
  <c r="I46" i="6"/>
  <c r="J46" i="6" s="1"/>
  <c r="B46" i="6"/>
  <c r="K46" i="6" s="1"/>
  <c r="A46" i="6"/>
  <c r="J45" i="6"/>
  <c r="I45" i="6"/>
  <c r="B45" i="6"/>
  <c r="K45" i="6" s="1"/>
  <c r="A45" i="6"/>
  <c r="I44" i="6"/>
  <c r="J44" i="6" s="1"/>
  <c r="B44" i="6"/>
  <c r="K44" i="6" s="1"/>
  <c r="A44" i="6"/>
  <c r="I43" i="6"/>
  <c r="J43" i="6" s="1"/>
  <c r="B43" i="6"/>
  <c r="K43" i="6" s="1"/>
  <c r="A43" i="6"/>
  <c r="J42" i="6"/>
  <c r="I42" i="6"/>
  <c r="B42" i="6"/>
  <c r="K42" i="6" s="1"/>
  <c r="A42" i="6"/>
  <c r="J41" i="6"/>
  <c r="I41" i="6"/>
  <c r="B41" i="6"/>
  <c r="K41" i="6" s="1"/>
  <c r="A41" i="6"/>
  <c r="J40" i="6"/>
  <c r="I40" i="6"/>
  <c r="B40" i="6"/>
  <c r="K40" i="6" s="1"/>
  <c r="A40" i="6"/>
  <c r="J39" i="6"/>
  <c r="I39" i="6"/>
  <c r="B39" i="6"/>
  <c r="K39" i="6" s="1"/>
  <c r="A39" i="6"/>
  <c r="I38" i="6"/>
  <c r="J38" i="6" s="1"/>
  <c r="B38" i="6"/>
  <c r="K38" i="6" s="1"/>
  <c r="A38" i="6"/>
  <c r="J37" i="6"/>
  <c r="I37" i="6"/>
  <c r="B37" i="6"/>
  <c r="K37" i="6" s="1"/>
  <c r="A37" i="6"/>
  <c r="I36" i="6"/>
  <c r="J36" i="6" s="1"/>
  <c r="B36" i="6"/>
  <c r="K36" i="6" s="1"/>
  <c r="A36" i="6"/>
  <c r="I35" i="6"/>
  <c r="J35" i="6" s="1"/>
  <c r="B35" i="6"/>
  <c r="K35" i="6" s="1"/>
  <c r="A35" i="6"/>
  <c r="J34" i="6"/>
  <c r="I34" i="6"/>
  <c r="B34" i="6"/>
  <c r="K34" i="6" s="1"/>
  <c r="A34" i="6"/>
  <c r="J33" i="6"/>
  <c r="I33" i="6"/>
  <c r="B33" i="6"/>
  <c r="K33" i="6" s="1"/>
  <c r="A33" i="6"/>
  <c r="J32" i="6"/>
  <c r="I32" i="6"/>
  <c r="B32" i="6"/>
  <c r="K32" i="6" s="1"/>
  <c r="A32" i="6"/>
  <c r="J31" i="6"/>
  <c r="I31" i="6"/>
  <c r="B31" i="6"/>
  <c r="K31" i="6" s="1"/>
  <c r="A31" i="6"/>
  <c r="I30" i="6"/>
  <c r="J30" i="6" s="1"/>
  <c r="B30" i="6"/>
  <c r="K30" i="6" s="1"/>
  <c r="A30" i="6"/>
  <c r="J29" i="6"/>
  <c r="I29" i="6"/>
  <c r="B29" i="6"/>
  <c r="K29" i="6" s="1"/>
  <c r="A29" i="6"/>
  <c r="I28" i="6"/>
  <c r="J28" i="6" s="1"/>
  <c r="B28" i="6"/>
  <c r="K28" i="6" s="1"/>
  <c r="A28" i="6"/>
  <c r="I27" i="6"/>
  <c r="J27" i="6" s="1"/>
  <c r="B27" i="6"/>
  <c r="K27" i="6" s="1"/>
  <c r="A27" i="6"/>
  <c r="J26" i="6"/>
  <c r="I26" i="6"/>
  <c r="B26" i="6"/>
  <c r="K26" i="6" s="1"/>
  <c r="A26" i="6"/>
  <c r="J25" i="6"/>
  <c r="I25" i="6"/>
  <c r="B25" i="6"/>
  <c r="K25" i="6" s="1"/>
  <c r="A25" i="6"/>
  <c r="J24" i="6"/>
  <c r="I24" i="6"/>
  <c r="B24" i="6"/>
  <c r="K24" i="6" s="1"/>
  <c r="A24" i="6"/>
  <c r="J23" i="6"/>
  <c r="I23" i="6"/>
  <c r="B23" i="6"/>
  <c r="K23" i="6" s="1"/>
  <c r="A23" i="6"/>
  <c r="I22" i="6"/>
  <c r="J22" i="6" s="1"/>
  <c r="B22" i="6"/>
  <c r="K22" i="6" s="1"/>
  <c r="A22" i="6"/>
  <c r="J21" i="6"/>
  <c r="I21" i="6"/>
  <c r="B21" i="6"/>
  <c r="K21" i="6" s="1"/>
  <c r="A21" i="6"/>
  <c r="I20" i="6"/>
  <c r="J20" i="6" s="1"/>
  <c r="B20" i="6"/>
  <c r="K20" i="6" s="1"/>
  <c r="A20" i="6"/>
  <c r="I19" i="6"/>
  <c r="J19" i="6" s="1"/>
  <c r="B19" i="6"/>
  <c r="K19" i="6" s="1"/>
  <c r="A19" i="6"/>
  <c r="J18" i="6"/>
  <c r="I18" i="6"/>
  <c r="B18" i="6"/>
  <c r="K18" i="6" s="1"/>
  <c r="A18" i="6"/>
  <c r="J17" i="6"/>
  <c r="I17" i="6"/>
  <c r="B17" i="6"/>
  <c r="K17" i="6" s="1"/>
  <c r="A17" i="6"/>
  <c r="J16" i="6"/>
  <c r="I16" i="6"/>
  <c r="B16" i="6"/>
  <c r="K16" i="6" s="1"/>
  <c r="A16" i="6"/>
  <c r="J15" i="6"/>
  <c r="I15" i="6"/>
  <c r="B15" i="6"/>
  <c r="K15" i="6" s="1"/>
  <c r="A15" i="6"/>
  <c r="I14" i="6"/>
  <c r="J14" i="6" s="1"/>
  <c r="B14" i="6"/>
  <c r="K14" i="6" s="1"/>
  <c r="A14" i="6"/>
  <c r="J13" i="6"/>
  <c r="I13" i="6"/>
  <c r="B13" i="6"/>
  <c r="K13" i="6" s="1"/>
  <c r="A13" i="6"/>
  <c r="I12" i="6"/>
  <c r="J12" i="6" s="1"/>
  <c r="B12" i="6"/>
  <c r="K12" i="6" s="1"/>
  <c r="A12" i="6"/>
  <c r="I11" i="6"/>
  <c r="J11" i="6" s="1"/>
  <c r="B11" i="6"/>
  <c r="K11" i="6" s="1"/>
  <c r="A11" i="6"/>
  <c r="J10" i="6"/>
  <c r="I10" i="6"/>
  <c r="B10" i="6"/>
  <c r="K10" i="6" s="1"/>
  <c r="A10" i="6"/>
  <c r="J9" i="6"/>
  <c r="I9" i="6"/>
  <c r="B9" i="6"/>
  <c r="K9" i="6" s="1"/>
  <c r="A9" i="6"/>
  <c r="J8" i="6"/>
  <c r="I8" i="6"/>
  <c r="B8" i="6"/>
  <c r="K8" i="6" s="1"/>
  <c r="A8" i="6"/>
  <c r="J7" i="6"/>
  <c r="I7" i="6"/>
  <c r="B7" i="6"/>
  <c r="K7" i="6" s="1"/>
  <c r="A7" i="6"/>
  <c r="I6" i="6"/>
  <c r="J6" i="6" s="1"/>
  <c r="B6" i="6"/>
  <c r="K6" i="6" s="1"/>
  <c r="A6" i="6"/>
  <c r="J5" i="6"/>
  <c r="I5" i="6"/>
  <c r="B5" i="6"/>
  <c r="K5" i="6" s="1"/>
  <c r="A5" i="6"/>
  <c r="I4" i="6"/>
  <c r="J4" i="6" s="1"/>
  <c r="B4" i="6"/>
  <c r="K4" i="6" s="1"/>
  <c r="A4" i="6"/>
  <c r="I3" i="6"/>
  <c r="J3" i="6" s="1"/>
  <c r="B3" i="6"/>
  <c r="K3" i="6" s="1"/>
  <c r="A3" i="6"/>
  <c r="J2" i="6"/>
  <c r="I2" i="6"/>
  <c r="B2" i="6"/>
  <c r="K2" i="6" s="1"/>
  <c r="A2" i="6"/>
  <c r="Q508"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Q430" i="5"/>
  <c r="E430" i="5"/>
  <c r="E429" i="5"/>
  <c r="E428" i="5"/>
  <c r="E427" i="5"/>
  <c r="E426" i="5"/>
  <c r="E425" i="5"/>
  <c r="E424" i="5"/>
  <c r="E423" i="5"/>
  <c r="E422" i="5"/>
  <c r="E421" i="5"/>
  <c r="E420" i="5"/>
  <c r="E419" i="5"/>
  <c r="Q418" i="5"/>
  <c r="E418" i="5"/>
  <c r="E417" i="5"/>
  <c r="E416" i="5"/>
  <c r="E415" i="5"/>
  <c r="E414" i="5"/>
  <c r="Q413" i="5"/>
  <c r="E413" i="5"/>
  <c r="E412" i="5"/>
  <c r="E411" i="5"/>
  <c r="E410" i="5"/>
  <c r="E409" i="5"/>
  <c r="E408" i="5"/>
  <c r="E407" i="5"/>
  <c r="E406" i="5"/>
  <c r="E405" i="5"/>
  <c r="E404" i="5"/>
  <c r="E403" i="5"/>
  <c r="E402" i="5"/>
  <c r="E401" i="5"/>
  <c r="E400" i="5"/>
  <c r="E399" i="5"/>
  <c r="E398" i="5"/>
  <c r="E397" i="5"/>
  <c r="E396" i="5"/>
  <c r="E395" i="5"/>
  <c r="E394" i="5"/>
  <c r="E393" i="5"/>
  <c r="E392" i="5"/>
  <c r="E391" i="5"/>
  <c r="Q390"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Q305" i="5"/>
  <c r="E305" i="5"/>
  <c r="E304" i="5"/>
  <c r="Q303" i="5"/>
  <c r="E303" i="5"/>
  <c r="Q302" i="5"/>
  <c r="E302" i="5"/>
  <c r="Q301" i="5"/>
  <c r="E301" i="5"/>
  <c r="E300" i="5"/>
  <c r="E299" i="5"/>
  <c r="Q298"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Q231"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Q203"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Q75"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Q20" i="5"/>
  <c r="E20" i="5"/>
  <c r="E19" i="5"/>
  <c r="E18" i="5"/>
  <c r="E17" i="5"/>
  <c r="E16" i="5"/>
  <c r="E15" i="5"/>
  <c r="E14" i="5"/>
  <c r="E13" i="5"/>
  <c r="E12" i="5"/>
  <c r="E11" i="5"/>
  <c r="E10" i="5"/>
  <c r="E9" i="5"/>
  <c r="E8" i="5"/>
  <c r="E7" i="5"/>
  <c r="E6" i="5"/>
  <c r="E5" i="5"/>
  <c r="E4" i="5"/>
  <c r="E3" i="5"/>
  <c r="E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Milos Basaraba</author>
    <author>tc={F91EC060-1F62-4527-ADEF-D8AFC2746A4F}</author>
  </authors>
  <commentList>
    <comment ref="B1" authorId="0" shapeId="0" xr:uid="{3A416B31-39D1-4CAF-BC40-490BFE3C8112}">
      <text>
        <r>
          <rPr>
            <b/>
            <sz val="9"/>
            <color indexed="81"/>
            <rFont val="Tahoma"/>
            <family val="2"/>
            <charset val="238"/>
          </rPr>
          <t>Milos Basaraba:</t>
        </r>
        <r>
          <rPr>
            <sz val="9"/>
            <color indexed="81"/>
            <rFont val="Tahoma"/>
            <family val="2"/>
            <charset val="238"/>
          </rPr>
          <t xml:space="preserve">
Žutom bojom su označeni  predmeti u koje je dodat predmet a zelenom bojom predmet koji je dodat i čiji se broj gubi. Crvenom su označeni predmeti na koje tuženi nijeuložio žalbu</t>
        </r>
      </text>
    </comment>
    <comment ref="AQ60" authorId="0" shapeId="0" xr:uid="{9A511EA2-6C94-4AAB-A454-8179FBBFC3C9}">
      <text>
        <r>
          <rPr>
            <b/>
            <sz val="9"/>
            <color indexed="81"/>
            <rFont val="Tahoma"/>
            <family val="2"/>
            <charset val="238"/>
          </rPr>
          <t>Milos Basaraba:</t>
        </r>
        <r>
          <rPr>
            <sz val="9"/>
            <color indexed="81"/>
            <rFont val="Tahoma"/>
            <family val="2"/>
            <charset val="238"/>
          </rPr>
          <t xml:space="preserve">
Izreka 1152, obrazloženje 3456 neslaganje.</t>
        </r>
      </text>
    </comment>
    <comment ref="B61" authorId="1" shapeId="0" xr:uid="{F91EC060-1F62-4527-ADEF-D8AFC2746A4F}">
      <text>
        <t>[Threaded comment]
Your version of Excel allows you to read this threaded comment; however, any edits to it will get removed if the file is opened in a newer version of Excel. Learn more: https://go.microsoft.com/fwlink/?linkid=870924
Comment:
    PROMENJEN BROJ PREDMETA I SUDIJA P 89/19 - SUDIJA MILIVOJ STAMENKOVIĆ</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Milos Basaraba</author>
    <author>tc={72FC6545-A37C-47F9-BBAA-74003A99403B}</author>
  </authors>
  <commentList>
    <comment ref="B1" authorId="0" shapeId="0" xr:uid="{6E43465A-8EF2-41C7-BF92-294891B1C434}">
      <text>
        <r>
          <rPr>
            <b/>
            <sz val="9"/>
            <color indexed="81"/>
            <rFont val="Tahoma"/>
            <family val="2"/>
            <charset val="238"/>
          </rPr>
          <t>Milos Basaraba:</t>
        </r>
        <r>
          <rPr>
            <sz val="9"/>
            <color indexed="81"/>
            <rFont val="Tahoma"/>
            <family val="2"/>
            <charset val="238"/>
          </rPr>
          <t xml:space="preserve">
Žutom bojom su označeni  predmeti u koje je dodat predmet a zelenom bojom predmet koji je dodat i čiji se broj gubi. Crvenom su označeni predmeti na koje tuženi nijeuložio žalbu</t>
        </r>
      </text>
    </comment>
    <comment ref="B61" authorId="1" shapeId="0" xr:uid="{72FC6545-A37C-47F9-BBAA-74003A99403B}">
      <text>
        <t>[Threaded comment]
Your version of Excel allows you to read this threaded comment; however, any edits to it will get removed if the file is opened in a newer version of Excel. Learn more: https://go.microsoft.com/fwlink/?linkid=870924
Comment:
    PROMENJEN BROJ PREDMETA I SUDIJA P 89/19 - SUDIJA MILIVOJ STAMENKOVIĆ</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Milos Basaraba</author>
  </authors>
  <commentList>
    <comment ref="B1" authorId="0" shapeId="0" xr:uid="{81E6908B-0E87-403B-8CA5-958455D7BA50}">
      <text>
        <r>
          <rPr>
            <b/>
            <sz val="9"/>
            <color indexed="81"/>
            <rFont val="Tahoma"/>
            <family val="2"/>
            <charset val="238"/>
          </rPr>
          <t>Milos Basaraba:</t>
        </r>
        <r>
          <rPr>
            <sz val="9"/>
            <color indexed="81"/>
            <rFont val="Tahoma"/>
            <family val="2"/>
            <charset val="238"/>
          </rPr>
          <t xml:space="preserve">
Žutom bojom su označeni  predmeti u koje je dodat predmet a zelenom bojom predmet koji je dodat i čiji se broj gubi. Crvenom su označeni predmeti na koje tuženi nijeuložio žalbu</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Milos Basaraba</author>
  </authors>
  <commentList>
    <comment ref="D1" authorId="0" shapeId="0" xr:uid="{5F306E71-AD36-4732-A4EB-48C3D778BE4B}">
      <text>
        <r>
          <rPr>
            <b/>
            <sz val="16"/>
            <color indexed="81"/>
            <rFont val="Tahoma"/>
            <family val="2"/>
            <charset val="238"/>
          </rPr>
          <t>Milos Basaraba: Treba proveriti matične brojeve označene crvenom bojom pozadine iz uverenja!!!</t>
        </r>
        <r>
          <rPr>
            <sz val="9"/>
            <color indexed="81"/>
            <rFont val="Tahoma"/>
            <family val="2"/>
            <charset val="238"/>
          </rPr>
          <t xml:space="preserve">
</t>
        </r>
      </text>
    </comment>
    <comment ref="E1" authorId="0" shapeId="0" xr:uid="{3A60B7BF-F55C-4289-95FD-06B68E66CE53}">
      <text>
        <r>
          <rPr>
            <b/>
            <sz val="9"/>
            <color indexed="81"/>
            <rFont val="Tahoma"/>
            <family val="2"/>
            <charset val="238"/>
          </rPr>
          <t>Milos Basaraba:</t>
        </r>
        <r>
          <rPr>
            <sz val="9"/>
            <color indexed="81"/>
            <rFont val="Tahoma"/>
            <family val="2"/>
            <charset val="238"/>
          </rPr>
          <t xml:space="preserve">
Iz lista za matični ovde pretražuje i ubacuje vrednosti
</t>
        </r>
      </text>
    </comment>
    <comment ref="C263" authorId="0" shapeId="0" xr:uid="{1498CB80-19BA-4D54-AAEE-46F04DFDF492}">
      <text>
        <r>
          <rPr>
            <b/>
            <sz val="9"/>
            <color indexed="81"/>
            <rFont val="Tahoma"/>
            <family val="2"/>
            <charset val="238"/>
          </rPr>
          <t>Milos Basaraba:</t>
        </r>
        <r>
          <rPr>
            <sz val="9"/>
            <color indexed="81"/>
            <rFont val="Tahoma"/>
            <family val="2"/>
            <charset val="238"/>
          </rPr>
          <t xml:space="preserve">
Proveriti prezime na tužbi piše Gvozdenović!!!</t>
        </r>
      </text>
    </comment>
    <comment ref="C404" authorId="0" shapeId="0" xr:uid="{AA739239-F3B8-4F79-955D-611B4B088FD6}">
      <text>
        <r>
          <rPr>
            <b/>
            <sz val="9"/>
            <color indexed="81"/>
            <rFont val="Tahoma"/>
            <family val="2"/>
            <charset val="238"/>
          </rPr>
          <t>Milos Basaraba:</t>
        </r>
        <r>
          <rPr>
            <sz val="9"/>
            <color indexed="81"/>
            <rFont val="Tahoma"/>
            <family val="2"/>
            <charset val="238"/>
          </rPr>
          <t xml:space="preserve">
Pogrešan matični broj bio upisan!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Milos Basaraba</author>
    <author>tc={197B6965-C7CA-4E3D-9B65-E0B3ED8207EE}</author>
  </authors>
  <commentList>
    <comment ref="B1" authorId="0" shapeId="0" xr:uid="{CE36BAB3-4467-4064-AF34-A46E107D6E47}">
      <text>
        <r>
          <rPr>
            <b/>
            <sz val="9"/>
            <color indexed="81"/>
            <rFont val="Tahoma"/>
            <family val="2"/>
            <charset val="238"/>
          </rPr>
          <t>Milos Basaraba:</t>
        </r>
        <r>
          <rPr>
            <sz val="9"/>
            <color indexed="81"/>
            <rFont val="Tahoma"/>
            <family val="2"/>
            <charset val="238"/>
          </rPr>
          <t xml:space="preserve">
Žutom bojom su označeni  predmeti u koje je dodat predmet a zelenom bojom predmet koji je dodat i čiji se broj gubi. Crvenom su označeni predmeti na koje tuženi nijeuložio žalbu</t>
        </r>
      </text>
    </comment>
    <comment ref="AQ60" authorId="0" shapeId="0" xr:uid="{D03D4F57-85CC-4CA0-B712-A7C62376A06A}">
      <text>
        <r>
          <rPr>
            <b/>
            <sz val="9"/>
            <color indexed="81"/>
            <rFont val="Tahoma"/>
            <family val="2"/>
            <charset val="238"/>
          </rPr>
          <t>Milos Basaraba:</t>
        </r>
        <r>
          <rPr>
            <sz val="9"/>
            <color indexed="81"/>
            <rFont val="Tahoma"/>
            <family val="2"/>
            <charset val="238"/>
          </rPr>
          <t xml:space="preserve">
Izreka 1152, obrazloženje 3456 neslaganje.</t>
        </r>
      </text>
    </comment>
    <comment ref="B61" authorId="1" shapeId="0" xr:uid="{197B6965-C7CA-4E3D-9B65-E0B3ED8207EE}">
      <text>
        <t>[Threaded comment]
Your version of Excel allows you to read this threaded comment; however, any edits to it will get removed if the file is opened in a newer version of Excel. Learn more: https://go.microsoft.com/fwlink/?linkid=870924
Comment:
    PROMENJEN BROJ PREDMETA I SUDIJA P 89/19 - SUDIJA MILIVOJ STAMENKOVIĆ</t>
      </text>
    </comment>
  </commentList>
</comments>
</file>

<file path=xl/sharedStrings.xml><?xml version="1.0" encoding="utf-8"?>
<sst xmlns="http://schemas.openxmlformats.org/spreadsheetml/2006/main" count="6483" uniqueCount="2734">
  <si>
    <t>RB</t>
  </si>
  <si>
    <t>Broj predmeta</t>
  </si>
  <si>
    <t>Broj Tužilaca</t>
  </si>
  <si>
    <t>Datum rešenja veštačenje</t>
  </si>
  <si>
    <t>% završetka predmeta</t>
  </si>
  <si>
    <t>Status predmeta</t>
  </si>
  <si>
    <t>Datum predaje sudu</t>
  </si>
  <si>
    <t>Neto cena po tužiocu 50% cenovnik USVV</t>
  </si>
  <si>
    <t>Troškovi veštačenja neto -cenovnik USVV 50%</t>
  </si>
  <si>
    <t>Naknada troškova</t>
  </si>
  <si>
    <t>Nagrada veštaku neto</t>
  </si>
  <si>
    <t>Bruto iznos nagrade veštaku</t>
  </si>
  <si>
    <t>Neto iznos cene veštačenja za uplatu</t>
  </si>
  <si>
    <t>Ukupan bruto iznos</t>
  </si>
  <si>
    <t>Datum dospeća po Rešenju suda</t>
  </si>
  <si>
    <t>Datum predaje troškovnika</t>
  </si>
  <si>
    <t>Datum troškovnika</t>
  </si>
  <si>
    <t>Datum Rešenja o troškovima</t>
  </si>
  <si>
    <t>Datum prijema Rešenja o troškovima</t>
  </si>
  <si>
    <t>Datum Žalbe tuženog na rešenje</t>
  </si>
  <si>
    <t>Datum prijema žalbe u sud</t>
  </si>
  <si>
    <t>Datum uručenja žalbe veštaku</t>
  </si>
  <si>
    <t>Datum Odg. na žalbu</t>
  </si>
  <si>
    <t>Datum predaje odg. na žalbu</t>
  </si>
  <si>
    <t>Napomena 1 predaja troskovnika</t>
  </si>
  <si>
    <t>Napomena 2 - status žalbe tužene/rešenja</t>
  </si>
  <si>
    <t>Napomena Žalba - Rešenje</t>
  </si>
  <si>
    <t>Datum prijema ispraviljenog Rešenja</t>
  </si>
  <si>
    <t>Datum slanja u Viši sud</t>
  </si>
  <si>
    <t>Datum statusa predmeta</t>
  </si>
  <si>
    <t>Datum prijema odluke višeg suda</t>
  </si>
  <si>
    <t>Datum novog rešenja</t>
  </si>
  <si>
    <t>Datum prijema novog rešenja</t>
  </si>
  <si>
    <t>Nagrada 2 sata</t>
  </si>
  <si>
    <t>Bruto nagrada</t>
  </si>
  <si>
    <t>Priznati sati</t>
  </si>
  <si>
    <t>Priznati materijalni</t>
  </si>
  <si>
    <t>Priznati troškovi prevoza</t>
  </si>
  <si>
    <t>Datum predaje žalbe</t>
  </si>
  <si>
    <t>Datum žalbe</t>
  </si>
  <si>
    <t>Porezi i doprinosi ispravka</t>
  </si>
  <si>
    <t>Datum ispravljenog rešenja II</t>
  </si>
  <si>
    <t>Datum prijema ispr. rešenja II</t>
  </si>
  <si>
    <t>Datum žalbe na ispr. rešenje II</t>
  </si>
  <si>
    <t>Datum predaje žalbe na ispr. Rešenje II</t>
  </si>
  <si>
    <t>Datum žalbe na I rešenje</t>
  </si>
  <si>
    <t>Datum predaje žalbe na I rešenje</t>
  </si>
  <si>
    <t>Bruto iznos ukupno rešenje I</t>
  </si>
  <si>
    <t>Materijalni troškovi rešenje I</t>
  </si>
  <si>
    <t>Bruto iznos nagrade rešenje I</t>
  </si>
  <si>
    <t>Neto iznos nagrade rešenje I</t>
  </si>
  <si>
    <t>P 492/2017</t>
  </si>
  <si>
    <t>Predat na ročištu</t>
  </si>
  <si>
    <t>NISAM PRIMIO REŠENJE</t>
  </si>
  <si>
    <t>Vraćen procesni</t>
  </si>
  <si>
    <t>P 661/2017</t>
  </si>
  <si>
    <t>Obrazloženi troškovnik</t>
  </si>
  <si>
    <t>P 1875/2017</t>
  </si>
  <si>
    <t>P 1206/2017</t>
  </si>
  <si>
    <t>Dodat predmet P 1364/17</t>
  </si>
  <si>
    <t>Ukinuto Rešenje</t>
  </si>
  <si>
    <t>P 1664/2017</t>
  </si>
  <si>
    <t>P 1584/2017</t>
  </si>
  <si>
    <t>P 1156/2017</t>
  </si>
  <si>
    <t>P 609/2017</t>
  </si>
  <si>
    <t>P 549/2017</t>
  </si>
  <si>
    <t>P 2574/2017</t>
  </si>
  <si>
    <t>P 2509/2017</t>
  </si>
  <si>
    <t>P 1399/2017</t>
  </si>
  <si>
    <t>Korigovan na ročištu</t>
  </si>
  <si>
    <t>P 1679/2017</t>
  </si>
  <si>
    <t>P 1609/2017</t>
  </si>
  <si>
    <t>P 1750/2017</t>
  </si>
  <si>
    <t>P 510/2017</t>
  </si>
  <si>
    <t>P 395/2017</t>
  </si>
  <si>
    <t>P 1895/2017</t>
  </si>
  <si>
    <t>P 936/2017</t>
  </si>
  <si>
    <t>Ispravno</t>
  </si>
  <si>
    <t>P 765/2017</t>
  </si>
  <si>
    <t>P 847/2017</t>
  </si>
  <si>
    <t>P 2268/2017</t>
  </si>
  <si>
    <t>Nije eksp</t>
  </si>
  <si>
    <t>Ukinuto Rešenje, Greška broj predmeta unet br P 2387/18</t>
  </si>
  <si>
    <t>P 2124/2017</t>
  </si>
  <si>
    <t>P 73/2018</t>
  </si>
  <si>
    <t>P 1644/2017</t>
  </si>
  <si>
    <t>Ukinuto rešenje</t>
  </si>
  <si>
    <t>P 2449/2017</t>
  </si>
  <si>
    <t>NISU SE ŽALILI NA REŠENJE!</t>
  </si>
  <si>
    <t>Potvrdjeno</t>
  </si>
  <si>
    <t>-</t>
  </si>
  <si>
    <t>P 13/2018</t>
  </si>
  <si>
    <t>Spojen u predmet P 391/17</t>
  </si>
  <si>
    <t>P 1216/2017</t>
  </si>
  <si>
    <t>Datum Rešenja u zaglavlju (pre REŠENJA) 15.10.2018 ispravljeno hemijskom u zaglavlju</t>
  </si>
  <si>
    <t>P 1247/2017</t>
  </si>
  <si>
    <t>P 1010/2017</t>
  </si>
  <si>
    <t>Dodat predmet P 1523/17 i P 544/18</t>
  </si>
  <si>
    <t>NA PRVOJ STRANI SE ŽALE NA PRESUDU!</t>
  </si>
  <si>
    <t>P 2711/2017</t>
  </si>
  <si>
    <t>P 2149/2017</t>
  </si>
  <si>
    <t>P 2639/2017</t>
  </si>
  <si>
    <t>P 2956/2017</t>
  </si>
  <si>
    <t>P 2993/2017</t>
  </si>
  <si>
    <t>P 1835/2017</t>
  </si>
  <si>
    <t>P 1020/2017</t>
  </si>
  <si>
    <t>Dodat predmet P 496/18</t>
  </si>
  <si>
    <t>P 2893/2017</t>
  </si>
  <si>
    <t>P 1196/2017</t>
  </si>
  <si>
    <t>P 2038/2017</t>
  </si>
  <si>
    <t>P 2058/2017</t>
  </si>
  <si>
    <t>P 1186/2017</t>
  </si>
  <si>
    <t>P 1860/2017</t>
  </si>
  <si>
    <t>P 2204/2017</t>
  </si>
  <si>
    <t>P 2723/2017</t>
  </si>
  <si>
    <t>NISAM POSLAO ODGOVOR NA ŽALBU</t>
  </si>
  <si>
    <t>Datum Rešenja u zaglavlju 15.10.2018 ispravljeno hemijskom</t>
  </si>
  <si>
    <t>P 994/2017</t>
  </si>
  <si>
    <t>Spojen u predmet P 941/18</t>
  </si>
  <si>
    <t>P 3051/2017</t>
  </si>
  <si>
    <t>P 1136/2017</t>
  </si>
  <si>
    <t>P 1523/2017</t>
  </si>
  <si>
    <t>Spojen u predmet P 1010/17</t>
  </si>
  <si>
    <t>P 968/2017</t>
  </si>
  <si>
    <t>P 3035/2017</t>
  </si>
  <si>
    <t>P 1277/2017</t>
  </si>
  <si>
    <t>P 574/2017</t>
  </si>
  <si>
    <t>P 941/2017</t>
  </si>
  <si>
    <t>Dodat predmet P 994/17</t>
  </si>
  <si>
    <t>NEMA ŽALBE!</t>
  </si>
  <si>
    <t>P 391/2017</t>
  </si>
  <si>
    <t>Dodat predmet P 13/18</t>
  </si>
  <si>
    <t>P 1364/2017</t>
  </si>
  <si>
    <t>Spojeni a nije doneto Rešenje</t>
  </si>
  <si>
    <t>Spojen u predmet P 1206/17</t>
  </si>
  <si>
    <t>P 1568/2017</t>
  </si>
  <si>
    <t>P 988/2017</t>
  </si>
  <si>
    <t>P 36/2018</t>
  </si>
  <si>
    <t>P 973/2017</t>
  </si>
  <si>
    <t xml:space="preserve">Datum Rešenja u zaglavlju (pre REŠENJA) 15.10.2018 </t>
  </si>
  <si>
    <t>P 811/2017</t>
  </si>
  <si>
    <t>P 579/2017</t>
  </si>
  <si>
    <t>Datum Rešenja u zaglavlju (pre REŠENJA) 15.10.2018 ispravljeno hemijskom</t>
  </si>
  <si>
    <t>P 26/2018</t>
  </si>
  <si>
    <t>P 722/2018</t>
  </si>
  <si>
    <t>Greška bruto iznos nagrade u Rešenju navedeno 148.611 umesto 48.611</t>
  </si>
  <si>
    <t>Datum Rešenja u zaglavlju 15.10.2018 nije ispravljeno i stoji u tekstu</t>
  </si>
  <si>
    <t>P 200/2018</t>
  </si>
  <si>
    <t>P 103/2018</t>
  </si>
  <si>
    <t>Predlog</t>
  </si>
  <si>
    <t>Predat sudu</t>
  </si>
  <si>
    <t/>
  </si>
  <si>
    <t>U fazi izrade</t>
  </si>
  <si>
    <t>DA</t>
  </si>
  <si>
    <t>SPOJEN</t>
  </si>
  <si>
    <t>Broj tužilaca</t>
  </si>
  <si>
    <t>Broj strana u predmetu</t>
  </si>
  <si>
    <t>Strane troškovnik</t>
  </si>
  <si>
    <t>Podnesci</t>
  </si>
  <si>
    <t>Ukupno strana</t>
  </si>
  <si>
    <t>Cena daktilografskih usluga</t>
  </si>
  <si>
    <t>Cena štampe</t>
  </si>
  <si>
    <t>Daktilografske usluge</t>
  </si>
  <si>
    <t>Troškovi štampe za 3 kopije</t>
  </si>
  <si>
    <t>Broj unosa po predmetima iz uverenja</t>
  </si>
  <si>
    <t>Koef_softver</t>
  </si>
  <si>
    <t>Troškovi unosa i zakupa softwera</t>
  </si>
  <si>
    <t>Broj dolazaka</t>
  </si>
  <si>
    <t>Troškovi prevoza</t>
  </si>
  <si>
    <t>Tekst_prevoz</t>
  </si>
  <si>
    <t>UKUPNO NAKNADA TROŠKOVA</t>
  </si>
  <si>
    <t>Broj sati za nagradu</t>
  </si>
  <si>
    <t>Prosečna zarada Feburar 2018</t>
  </si>
  <si>
    <t>Fond sati februar 2018</t>
  </si>
  <si>
    <t>Naknada Veštaku po satu</t>
  </si>
  <si>
    <t>Uvećana naknada za više tužilaca, rad noću i nedeljom po satu</t>
  </si>
  <si>
    <t>Nagrada</t>
  </si>
  <si>
    <t>UKUPNO</t>
  </si>
  <si>
    <t>Daktilografske usluge tekst</t>
  </si>
  <si>
    <t>Tekst štampa</t>
  </si>
  <si>
    <t>Najam softvera i unos u bazu paušalno umanjenje</t>
  </si>
  <si>
    <t>DATUM OBRAČUNA POSLOVNE AGENCIJE ABACUS</t>
  </si>
  <si>
    <t>Paušalni iznos razlike</t>
  </si>
  <si>
    <t>Kontrola conditional formating</t>
  </si>
  <si>
    <t>Zakup_softvera</t>
  </si>
  <si>
    <t>Tekst_baza</t>
  </si>
  <si>
    <t>Ime i prezime</t>
  </si>
  <si>
    <t>JMBG/LIB</t>
  </si>
  <si>
    <t>JMBG IZ BAZE!  (Pomoć)</t>
  </si>
  <si>
    <t>Pol</t>
  </si>
  <si>
    <t>Mesto</t>
  </si>
  <si>
    <t>Ulica</t>
  </si>
  <si>
    <t>Broj</t>
  </si>
  <si>
    <t>Datum penzionisanja</t>
  </si>
  <si>
    <t>Napomena</t>
  </si>
  <si>
    <t>Datum podnošenja tužbe</t>
  </si>
  <si>
    <t>Datum zahtev po tužbi od</t>
  </si>
  <si>
    <t>Datum uverenja</t>
  </si>
  <si>
    <t>Period uverenja</t>
  </si>
  <si>
    <t>Strana uverenja u spisima predmeta</t>
  </si>
  <si>
    <t>Ukupni iznos na uverenju</t>
  </si>
  <si>
    <t>Vojnović Bogdanka</t>
  </si>
  <si>
    <t>2612934875012</t>
  </si>
  <si>
    <t>Ž</t>
  </si>
  <si>
    <t>Vršac</t>
  </si>
  <si>
    <t>Mihajla Pupina</t>
  </si>
  <si>
    <t>12.02.1988.</t>
  </si>
  <si>
    <t>Uneto</t>
  </si>
  <si>
    <t>od 01.02.2007. do 31.01.2017. godine.</t>
  </si>
  <si>
    <t>Filipović Mile</t>
  </si>
  <si>
    <t>2905948870037</t>
  </si>
  <si>
    <t>M</t>
  </si>
  <si>
    <t>Vuka Karažića</t>
  </si>
  <si>
    <t>4/16</t>
  </si>
  <si>
    <t>01.03.2008.</t>
  </si>
  <si>
    <t>Popov Dušanka</t>
  </si>
  <si>
    <t>2006952875030</t>
  </si>
  <si>
    <t>Janka Halabure</t>
  </si>
  <si>
    <t>20.06.2012.</t>
  </si>
  <si>
    <t>od 20.06.2012. do 31.01.2017. godine.</t>
  </si>
  <si>
    <t>Stanojev Vladica</t>
  </si>
  <si>
    <t>1406958875010</t>
  </si>
  <si>
    <t>Sutjeska</t>
  </si>
  <si>
    <t>22</t>
  </si>
  <si>
    <t>15.06.2014.</t>
  </si>
  <si>
    <t>od 15.06.2014. do 31.01.2017. godine.</t>
  </si>
  <si>
    <t>Atanackov Smiljka</t>
  </si>
  <si>
    <t>0807948875013</t>
  </si>
  <si>
    <t>Laze Nančića</t>
  </si>
  <si>
    <t>55</t>
  </si>
  <si>
    <t>28.03.2007.</t>
  </si>
  <si>
    <t>od 28.03.2007. do 31.01.2017. godine.</t>
  </si>
  <si>
    <t>Kecman Branko</t>
  </si>
  <si>
    <t>0101950870142</t>
  </si>
  <si>
    <t>Skadarska</t>
  </si>
  <si>
    <t>38</t>
  </si>
  <si>
    <t>13.08.2010.</t>
  </si>
  <si>
    <t>Božić Mira</t>
  </si>
  <si>
    <t>2908947875042</t>
  </si>
  <si>
    <t>Ive Andrića</t>
  </si>
  <si>
    <t>17</t>
  </si>
  <si>
    <t>25.01.2000.</t>
  </si>
  <si>
    <t>Ivanov Dragan</t>
  </si>
  <si>
    <t>0306957875043</t>
  </si>
  <si>
    <t>Dimitrija Tucovića</t>
  </si>
  <si>
    <t>36</t>
  </si>
  <si>
    <t>16.05.2001.</t>
  </si>
  <si>
    <t>Damnjanović Milanka</t>
  </si>
  <si>
    <t>1810952875014</t>
  </si>
  <si>
    <t>Nikite Tolstoja</t>
  </si>
  <si>
    <t>44</t>
  </si>
  <si>
    <t>24.08.2009.</t>
  </si>
  <si>
    <t>od 24.08.2009. do 31.01.2017. godine.</t>
  </si>
  <si>
    <t>Ćopić Bojana</t>
  </si>
  <si>
    <t>0301939875018</t>
  </si>
  <si>
    <t>20.01.1995.</t>
  </si>
  <si>
    <t>Pavlov Zorka</t>
  </si>
  <si>
    <t>2009951875052</t>
  </si>
  <si>
    <t>Ritska</t>
  </si>
  <si>
    <t>54</t>
  </si>
  <si>
    <t>05.07.2005.</t>
  </si>
  <si>
    <t>Kokai Andraš</t>
  </si>
  <si>
    <t>1311953870028</t>
  </si>
  <si>
    <t>Kuštiljski put</t>
  </si>
  <si>
    <t>23</t>
  </si>
  <si>
    <t>01.10.2013.</t>
  </si>
  <si>
    <t>od 01.10.2013. do 31.01.2017. godine.</t>
  </si>
  <si>
    <t>Margarić Dušanka</t>
  </si>
  <si>
    <t>2907953875031</t>
  </si>
  <si>
    <t>2. Oktobra</t>
  </si>
  <si>
    <t>74</t>
  </si>
  <si>
    <t>01.01.2012.</t>
  </si>
  <si>
    <t>od 01.01.2012. do 31.01.2017. godine.</t>
  </si>
  <si>
    <t>Puhar Dane</t>
  </si>
  <si>
    <t>0008056020007-0</t>
  </si>
  <si>
    <t>Vojvode Knićanina</t>
  </si>
  <si>
    <t>2/a</t>
  </si>
  <si>
    <t>16.04.1993.</t>
  </si>
  <si>
    <t>Sučević Anđelka</t>
  </si>
  <si>
    <t>0008054651508-0</t>
  </si>
  <si>
    <t>Vojnički Trg</t>
  </si>
  <si>
    <t>28/15</t>
  </si>
  <si>
    <t>01.10.1999.</t>
  </si>
  <si>
    <t>Maksimov Marija</t>
  </si>
  <si>
    <t>0008057001194-0</t>
  </si>
  <si>
    <t>Prizrenska</t>
  </si>
  <si>
    <t>41</t>
  </si>
  <si>
    <t>26.01.1989.</t>
  </si>
  <si>
    <t>Kostić Javorka</t>
  </si>
  <si>
    <t>3008950875048</t>
  </si>
  <si>
    <t>Svezozara Markovića</t>
  </si>
  <si>
    <t>58</t>
  </si>
  <si>
    <t>21.10.2004.</t>
  </si>
  <si>
    <t>Vidić Zoran</t>
  </si>
  <si>
    <t>2408939870020</t>
  </si>
  <si>
    <t>Dečanska</t>
  </si>
  <si>
    <t>67</t>
  </si>
  <si>
    <t>01.11.2001.</t>
  </si>
  <si>
    <t>Kamenović Merima</t>
  </si>
  <si>
    <t>1411951870033</t>
  </si>
  <si>
    <t>Njegoševa</t>
  </si>
  <si>
    <t>18.05.2012.</t>
  </si>
  <si>
    <t>Uneto, postoje dva uverenja, ispravljeno 3.4.18</t>
  </si>
  <si>
    <t>17.8.2017 i 22.08.2017</t>
  </si>
  <si>
    <t>od 15.11.2010. do 18.05.2012 i od 18.05.2012 do 31.01.2017. godine.</t>
  </si>
  <si>
    <t>102 i 103</t>
  </si>
  <si>
    <t>Bogojević Olga</t>
  </si>
  <si>
    <t>2607949875023</t>
  </si>
  <si>
    <t>Sterijina</t>
  </si>
  <si>
    <t>10/12</t>
  </si>
  <si>
    <t>29.09.2007.</t>
  </si>
  <si>
    <t>od 29.09.2007. do 31.01.2017. godine.</t>
  </si>
  <si>
    <t>Milišin Andjelija</t>
  </si>
  <si>
    <t>0008055269102-0</t>
  </si>
  <si>
    <t>Andrije Lukića</t>
  </si>
  <si>
    <t>9</t>
  </si>
  <si>
    <t>23.01.1997.</t>
  </si>
  <si>
    <t>Tešić Nada</t>
  </si>
  <si>
    <t>0506950875020</t>
  </si>
  <si>
    <t>Ivana Milutinovića</t>
  </si>
  <si>
    <t>50/3</t>
  </si>
  <si>
    <t>01.03.2007.</t>
  </si>
  <si>
    <t>od 01.03.2007. do 31.01.2017. godine.</t>
  </si>
  <si>
    <t>Purić Dragijana</t>
  </si>
  <si>
    <t>2109953875038</t>
  </si>
  <si>
    <t>Vojvodjanske Brigade</t>
  </si>
  <si>
    <t>81</t>
  </si>
  <si>
    <t>17.03.2016.</t>
  </si>
  <si>
    <t>od 17.03.2016. do 31.01.2017. godine.</t>
  </si>
  <si>
    <t>Pavlović Kosovka</t>
  </si>
  <si>
    <t>3010941875048</t>
  </si>
  <si>
    <t>Jelene Varjaški</t>
  </si>
  <si>
    <t>29</t>
  </si>
  <si>
    <t>15.03.2005.</t>
  </si>
  <si>
    <t>Ćirić Dušanka</t>
  </si>
  <si>
    <t>0301953875020</t>
  </si>
  <si>
    <t>Trg Svetog Teodora Vršačkog</t>
  </si>
  <si>
    <t>24</t>
  </si>
  <si>
    <t>16.09.2008.</t>
  </si>
  <si>
    <t>od 16.09.2008. do 31.01.2017. godine.</t>
  </si>
  <si>
    <t>Tadić Slavka</t>
  </si>
  <si>
    <t>0008054682466-0</t>
  </si>
  <si>
    <t>Vladimira Stojšina</t>
  </si>
  <si>
    <t>3</t>
  </si>
  <si>
    <t>01.09.1999.</t>
  </si>
  <si>
    <t>Forir Ljubica</t>
  </si>
  <si>
    <t>0008055132982-0</t>
  </si>
  <si>
    <t>Studenička</t>
  </si>
  <si>
    <t>01.01.1995.</t>
  </si>
  <si>
    <t>Cvetanović Staniša</t>
  </si>
  <si>
    <t>0008056128768-0</t>
  </si>
  <si>
    <t>3/6</t>
  </si>
  <si>
    <t>01.06.1996.</t>
  </si>
  <si>
    <t>Cvijović Milena</t>
  </si>
  <si>
    <t>0711954875044</t>
  </si>
  <si>
    <t>Dvorska</t>
  </si>
  <si>
    <t>10</t>
  </si>
  <si>
    <t>01.11.2012.</t>
  </si>
  <si>
    <t>od 01.11.2012. do 31.01.2017. godine.</t>
  </si>
  <si>
    <t>Djordjević Jovan</t>
  </si>
  <si>
    <t>0403945872516</t>
  </si>
  <si>
    <t>09.02.2001.</t>
  </si>
  <si>
    <t>Žeberan Duško</t>
  </si>
  <si>
    <t>0909954870020</t>
  </si>
  <si>
    <t>Kopaonička</t>
  </si>
  <si>
    <t>61</t>
  </si>
  <si>
    <t>29.05.2008.</t>
  </si>
  <si>
    <t>od 29.05.2008. do 31.01.2017. godine.</t>
  </si>
  <si>
    <t>Ćirin Julija</t>
  </si>
  <si>
    <t>2708948875047</t>
  </si>
  <si>
    <t>21</t>
  </si>
  <si>
    <t>16.10.2009.</t>
  </si>
  <si>
    <t>Živanov Katica</t>
  </si>
  <si>
    <t>1705953870026</t>
  </si>
  <si>
    <t>Đure Cvejića</t>
  </si>
  <si>
    <t>21A</t>
  </si>
  <si>
    <t>23.11.2001.</t>
  </si>
  <si>
    <t>Žukević Svetlana</t>
  </si>
  <si>
    <t>0008056088250</t>
  </si>
  <si>
    <t>Trg Pobede</t>
  </si>
  <si>
    <t>7</t>
  </si>
  <si>
    <t>01.01.1996.</t>
  </si>
  <si>
    <t>Nikolić Ljubomir</t>
  </si>
  <si>
    <t>2510947870039</t>
  </si>
  <si>
    <t>12</t>
  </si>
  <si>
    <t>14.08.2003.</t>
  </si>
  <si>
    <t>Višacki Kosta</t>
  </si>
  <si>
    <t>0803953870016</t>
  </si>
  <si>
    <t>Cara Lazara</t>
  </si>
  <si>
    <t>14</t>
  </si>
  <si>
    <t>13.07.2013.</t>
  </si>
  <si>
    <t>od 13.7.2013. do 31.01.2017. godine.</t>
  </si>
  <si>
    <t>Novaković Milan</t>
  </si>
  <si>
    <t>2311947870036</t>
  </si>
  <si>
    <t>Nikolaje Popesku</t>
  </si>
  <si>
    <t>26.10.2008.</t>
  </si>
  <si>
    <t>od 08.10.2007. do 31.01.2017. godine.</t>
  </si>
  <si>
    <t>Vinćilov Radovanka</t>
  </si>
  <si>
    <t>0605951875030</t>
  </si>
  <si>
    <t>Save Munćana</t>
  </si>
  <si>
    <t>19</t>
  </si>
  <si>
    <t>01.09.2004.</t>
  </si>
  <si>
    <t>od 1.2.2007. do 31.01.2017. godine.</t>
  </si>
  <si>
    <t>Grmek Jesenka</t>
  </si>
  <si>
    <t>0008075152678-0</t>
  </si>
  <si>
    <t>Trg A Lukića</t>
  </si>
  <si>
    <t>4/1 stan 17</t>
  </si>
  <si>
    <t>01.06.1995.</t>
  </si>
  <si>
    <t>Jedvaj Gordana</t>
  </si>
  <si>
    <t>0008055175881-3</t>
  </si>
  <si>
    <t>4/1 stan 15</t>
  </si>
  <si>
    <t>09.10.1998.</t>
  </si>
  <si>
    <t>Konforta Tomislav</t>
  </si>
  <si>
    <t>2401951870023</t>
  </si>
  <si>
    <t>27</t>
  </si>
  <si>
    <t>25.01.2016.</t>
  </si>
  <si>
    <t>Uverenje nije obeleženo u spisima</t>
  </si>
  <si>
    <t>od 25.01.2016. do 31.01.2017. godine.</t>
  </si>
  <si>
    <t>178-179</t>
  </si>
  <si>
    <t>Kostadinov Sava</t>
  </si>
  <si>
    <t>1401950870026</t>
  </si>
  <si>
    <t>15.01.2015.</t>
  </si>
  <si>
    <t>od 15.01.2015. do 31.01.2017. godine.</t>
  </si>
  <si>
    <t>Stanić Milan</t>
  </si>
  <si>
    <t>0308948810047</t>
  </si>
  <si>
    <t>Vojvodjanskih Brigada</t>
  </si>
  <si>
    <t>01.01.2005.</t>
  </si>
  <si>
    <t>Petrov Verica</t>
  </si>
  <si>
    <t>0008054963044</t>
  </si>
  <si>
    <t>77</t>
  </si>
  <si>
    <t>07.12.1977.</t>
  </si>
  <si>
    <t>Gergelj Janoš</t>
  </si>
  <si>
    <t>2207944870017</t>
  </si>
  <si>
    <t>Heroja Pinkija</t>
  </si>
  <si>
    <t>11</t>
  </si>
  <si>
    <t>04.10.2001.</t>
  </si>
  <si>
    <t>Zlatanović Kosana</t>
  </si>
  <si>
    <t>1001955875052</t>
  </si>
  <si>
    <t>Banatska</t>
  </si>
  <si>
    <t>13</t>
  </si>
  <si>
    <t>05.11.2011.</t>
  </si>
  <si>
    <t>od 05.11.2011. do 31.01.2017. godine.</t>
  </si>
  <si>
    <t>Jeličić Biljana</t>
  </si>
  <si>
    <t>0402953875013</t>
  </si>
  <si>
    <t>Zagorska</t>
  </si>
  <si>
    <t>1/A</t>
  </si>
  <si>
    <t>04.02.2013.</t>
  </si>
  <si>
    <t>od 04.02.2013. do 31.01.2017. godine.</t>
  </si>
  <si>
    <t>Trailović Ivan</t>
  </si>
  <si>
    <t>0602955870018</t>
  </si>
  <si>
    <t>Patrijarha Rajačića</t>
  </si>
  <si>
    <t>8</t>
  </si>
  <si>
    <t>16.01.2006.</t>
  </si>
  <si>
    <t>Uverenje obuhvata i 2006 godinu</t>
  </si>
  <si>
    <t>od 16.01.2006. do 31.01.2017. godine.</t>
  </si>
  <si>
    <t>Popov Vladimir</t>
  </si>
  <si>
    <t>1402948870015</t>
  </si>
  <si>
    <t>13.12.2008.</t>
  </si>
  <si>
    <t>od 13.12.2008. do 31.01.2017. godine.</t>
  </si>
  <si>
    <t>Rankov Radojka</t>
  </si>
  <si>
    <t>0305950875017</t>
  </si>
  <si>
    <t>Vojvode Putnika</t>
  </si>
  <si>
    <t>34</t>
  </si>
  <si>
    <t>31.12.2009.</t>
  </si>
  <si>
    <t>od 31.12.2009. do 31.01.2017. godine.</t>
  </si>
  <si>
    <t>Tosegi Radmila</t>
  </si>
  <si>
    <t>0008056465856-3</t>
  </si>
  <si>
    <t>21/13</t>
  </si>
  <si>
    <t>19.05.1979.</t>
  </si>
  <si>
    <t>Njemec Gordana</t>
  </si>
  <si>
    <t>1809954870046</t>
  </si>
  <si>
    <t>Podvršanska</t>
  </si>
  <si>
    <t>20</t>
  </si>
  <si>
    <t>29.04.2010.</t>
  </si>
  <si>
    <t>Tripković Ružica</t>
  </si>
  <si>
    <t>0008055712059-0</t>
  </si>
  <si>
    <t>Zelena Pijaca</t>
  </si>
  <si>
    <t>10/2</t>
  </si>
  <si>
    <t>03.03.1987.</t>
  </si>
  <si>
    <t>Paunov Lenka</t>
  </si>
  <si>
    <t>0008054986726-0</t>
  </si>
  <si>
    <t>Kraljevića Marka</t>
  </si>
  <si>
    <t>45</t>
  </si>
  <si>
    <t>22.10.1995.</t>
  </si>
  <si>
    <t>Blagojević Nada</t>
  </si>
  <si>
    <t>2802952875031</t>
  </si>
  <si>
    <t>Margitska</t>
  </si>
  <si>
    <t>29.02.2012.</t>
  </si>
  <si>
    <t>od 29.02.2012. do 31.01.2017. godine.</t>
  </si>
  <si>
    <t>Jovanović Svetozar</t>
  </si>
  <si>
    <t>2706944870021</t>
  </si>
  <si>
    <t>Filipa Višnjića</t>
  </si>
  <si>
    <t>16.11.2001.</t>
  </si>
  <si>
    <t>Cuca Slavinka</t>
  </si>
  <si>
    <t>1009954875025</t>
  </si>
  <si>
    <t>Stevana Nemanje</t>
  </si>
  <si>
    <t>16</t>
  </si>
  <si>
    <t>26.02.2010.</t>
  </si>
  <si>
    <t>od 26.02.2010. do 31.01.2017. godine.</t>
  </si>
  <si>
    <t>Potočan Milena</t>
  </si>
  <si>
    <t>1208954875036</t>
  </si>
  <si>
    <t>Gavrila Principa</t>
  </si>
  <si>
    <t>12.08.2007.</t>
  </si>
  <si>
    <t>od 12.08.2007. do 31.01.2017. godine.</t>
  </si>
  <si>
    <t>Mudrić Bosiljka</t>
  </si>
  <si>
    <t>0008003219604-0</t>
  </si>
  <si>
    <t>Kuštiljska</t>
  </si>
  <si>
    <t>01.04.1998.</t>
  </si>
  <si>
    <t>Markov Sava</t>
  </si>
  <si>
    <t>1704943870048</t>
  </si>
  <si>
    <t>94</t>
  </si>
  <si>
    <t>18.04.2008.</t>
  </si>
  <si>
    <t>od 18.04.2008. do 31.01.2017. godine.</t>
  </si>
  <si>
    <t>Milenković Spasa</t>
  </si>
  <si>
    <t>0008055834404</t>
  </si>
  <si>
    <t>25</t>
  </si>
  <si>
    <t>21.03.1997.</t>
  </si>
  <si>
    <t>Ivković Negovan</t>
  </si>
  <si>
    <t>0812959973010</t>
  </si>
  <si>
    <t>Konstantina Spajića</t>
  </si>
  <si>
    <t>4/5</t>
  </si>
  <si>
    <t>10.12.2009.</t>
  </si>
  <si>
    <t>Vladislav Slobodan</t>
  </si>
  <si>
    <t>2610944870016</t>
  </si>
  <si>
    <t>Branka Radičevića</t>
  </si>
  <si>
    <t>4</t>
  </si>
  <si>
    <t>01.04.2008.</t>
  </si>
  <si>
    <t>Grozda Ilinka</t>
  </si>
  <si>
    <t>1003946870024</t>
  </si>
  <si>
    <t>Omladinski Trg</t>
  </si>
  <si>
    <t>14.12.1999.</t>
  </si>
  <si>
    <t>Tomić Ljiljana</t>
  </si>
  <si>
    <t>2508954875076</t>
  </si>
  <si>
    <t>19.02.2005.</t>
  </si>
  <si>
    <t>Ivljanin Rusimka</t>
  </si>
  <si>
    <t>0008055016659-0</t>
  </si>
  <si>
    <t>15.06.1991.</t>
  </si>
  <si>
    <t>Kovačević Dragica</t>
  </si>
  <si>
    <t>2606951875018</t>
  </si>
  <si>
    <t>Zmaj Jovina</t>
  </si>
  <si>
    <t>5</t>
  </si>
  <si>
    <t>15.12.2004.</t>
  </si>
  <si>
    <t>Ristić Dragoljub</t>
  </si>
  <si>
    <t>1410947870022</t>
  </si>
  <si>
    <t>16.10.2012.</t>
  </si>
  <si>
    <t>Seleši Natalija</t>
  </si>
  <si>
    <t>0008055872848-0</t>
  </si>
  <si>
    <t>Igmanska</t>
  </si>
  <si>
    <t>37</t>
  </si>
  <si>
    <t>01.01.1999.</t>
  </si>
  <si>
    <t>Knežević Nevena</t>
  </si>
  <si>
    <t>0008055669164-0</t>
  </si>
  <si>
    <t>Žarka Zrenjanina</t>
  </si>
  <si>
    <t>84/a</t>
  </si>
  <si>
    <t>30.04.1991.</t>
  </si>
  <si>
    <t>Petroman Zdravko</t>
  </si>
  <si>
    <t>0402944870025</t>
  </si>
  <si>
    <t>Cerska</t>
  </si>
  <si>
    <t>28.12.2001.</t>
  </si>
  <si>
    <t>Đorđević Snežana</t>
  </si>
  <si>
    <t>3112964875018</t>
  </si>
  <si>
    <t>Cetinjska</t>
  </si>
  <si>
    <t>23.03.2010.</t>
  </si>
  <si>
    <t>Puhar Jelena</t>
  </si>
  <si>
    <t>0008055004932-0</t>
  </si>
  <si>
    <t>06.09.1995.</t>
  </si>
  <si>
    <t>Kuđija Mihajlo</t>
  </si>
  <si>
    <t>0008053669450-0</t>
  </si>
  <si>
    <t>18</t>
  </si>
  <si>
    <t>05.10.1996.</t>
  </si>
  <si>
    <t>Dva uverenja, počev od navedene strane</t>
  </si>
  <si>
    <t>Borković Sovijana</t>
  </si>
  <si>
    <t>0008054802584-3</t>
  </si>
  <si>
    <t>Župska</t>
  </si>
  <si>
    <t>20.12.2004.</t>
  </si>
  <si>
    <t>Matić Milovan</t>
  </si>
  <si>
    <t>0611942870034</t>
  </si>
  <si>
    <t>Užička</t>
  </si>
  <si>
    <t>6</t>
  </si>
  <si>
    <t>Dokmanović Milan</t>
  </si>
  <si>
    <t>0202949870032</t>
  </si>
  <si>
    <t>07.09.2011.</t>
  </si>
  <si>
    <t>od 07.09.2011. do 31.01.2017. godine.</t>
  </si>
  <si>
    <t>Ristanović Milena</t>
  </si>
  <si>
    <t>0502948875026</t>
  </si>
  <si>
    <t>30</t>
  </si>
  <si>
    <t>29.08.2006.</t>
  </si>
  <si>
    <t>Đorđević Radovan</t>
  </si>
  <si>
    <t>0504954870055</t>
  </si>
  <si>
    <t>19.08.2012.</t>
  </si>
  <si>
    <t>od 19.08.2012. do 31.01.2017. godine.</t>
  </si>
  <si>
    <t>Milićev Vida</t>
  </si>
  <si>
    <t>2510948875018</t>
  </si>
  <si>
    <t>Jug Bogdana</t>
  </si>
  <si>
    <t>62</t>
  </si>
  <si>
    <t>25.10.2006.</t>
  </si>
  <si>
    <t>Petrović Gojko</t>
  </si>
  <si>
    <t>0507949870011</t>
  </si>
  <si>
    <t>Danila Kiša</t>
  </si>
  <si>
    <t>43</t>
  </si>
  <si>
    <t>01.11.2010.</t>
  </si>
  <si>
    <t>Radić Lenka</t>
  </si>
  <si>
    <t>2711939870017</t>
  </si>
  <si>
    <t>Vaska Pope</t>
  </si>
  <si>
    <t>27.12.1999.</t>
  </si>
  <si>
    <t>Todorović Milutin</t>
  </si>
  <si>
    <t>0008056681596</t>
  </si>
  <si>
    <t>01.10.2007.</t>
  </si>
  <si>
    <t>Okretič Branko</t>
  </si>
  <si>
    <t>0008054697723-0</t>
  </si>
  <si>
    <t>Bihaćka</t>
  </si>
  <si>
    <t>80</t>
  </si>
  <si>
    <t>01.04.1991.</t>
  </si>
  <si>
    <t>Đorđević Zoran</t>
  </si>
  <si>
    <t>1909943870014</t>
  </si>
  <si>
    <t>3b/19</t>
  </si>
  <si>
    <t>19.09.2006.</t>
  </si>
  <si>
    <t>Nikolić Miloš</t>
  </si>
  <si>
    <t>0008056229093</t>
  </si>
  <si>
    <t>52</t>
  </si>
  <si>
    <t>20.11.1986.</t>
  </si>
  <si>
    <t>Tomov Ratka</t>
  </si>
  <si>
    <t>0710937870016</t>
  </si>
  <si>
    <t>Mitropolita Stratimirovića</t>
  </si>
  <si>
    <t>148</t>
  </si>
  <si>
    <t>18.09.2005.</t>
  </si>
  <si>
    <t>Stankić Radojka</t>
  </si>
  <si>
    <t>0008055428002-0</t>
  </si>
  <si>
    <t>Kordunska</t>
  </si>
  <si>
    <t>100</t>
  </si>
  <si>
    <t>09.04.1991.</t>
  </si>
  <si>
    <t>Martinov Milomirka</t>
  </si>
  <si>
    <t>0008105972038-3</t>
  </si>
  <si>
    <t>Crnog Jovana</t>
  </si>
  <si>
    <t>12.12.1998.</t>
  </si>
  <si>
    <t>Đorđev Kosara</t>
  </si>
  <si>
    <t>2502947875038</t>
  </si>
  <si>
    <t>8/9</t>
  </si>
  <si>
    <t>25.02.2005.</t>
  </si>
  <si>
    <t>Grubišić Slavica</t>
  </si>
  <si>
    <t>2711947870018</t>
  </si>
  <si>
    <t>78</t>
  </si>
  <si>
    <t>17.06.2005.</t>
  </si>
  <si>
    <t>Milišin Milka</t>
  </si>
  <si>
    <t>0008054686425-0</t>
  </si>
  <si>
    <t>01.09.1991.</t>
  </si>
  <si>
    <t>Cvetković Ruža</t>
  </si>
  <si>
    <t>0008054607894-0</t>
  </si>
  <si>
    <t>01.08.1987.</t>
  </si>
  <si>
    <t>Kelemen Božana</t>
  </si>
  <si>
    <t>0008055034971-0</t>
  </si>
  <si>
    <t>3a/1</t>
  </si>
  <si>
    <t>18.11.1998.</t>
  </si>
  <si>
    <t>Poznić Jelka</t>
  </si>
  <si>
    <t>0008056392838-0</t>
  </si>
  <si>
    <t>Prvomajska</t>
  </si>
  <si>
    <t>01.11.1982.</t>
  </si>
  <si>
    <t>Stojanović Branka</t>
  </si>
  <si>
    <t>2710955875014</t>
  </si>
  <si>
    <t>12/3</t>
  </si>
  <si>
    <t>16.07.2009.</t>
  </si>
  <si>
    <t>od 16.07.2009. do 31.01.2017. godine.</t>
  </si>
  <si>
    <t>Šipka Biljana</t>
  </si>
  <si>
    <t>0008055304173-0</t>
  </si>
  <si>
    <t>3/a</t>
  </si>
  <si>
    <t>22.06.1981.</t>
  </si>
  <si>
    <t>od 21.05.2008. do 31.08.2008. godine.</t>
  </si>
  <si>
    <t>Bilas Cvetko</t>
  </si>
  <si>
    <t>2410946870014</t>
  </si>
  <si>
    <t>Bregalnička</t>
  </si>
  <si>
    <t>21.05.2008.</t>
  </si>
  <si>
    <t>Štrbac Leposava</t>
  </si>
  <si>
    <t>1611924870012</t>
  </si>
  <si>
    <t>179</t>
  </si>
  <si>
    <t>22.07.2004.</t>
  </si>
  <si>
    <t>Mudrić Petar</t>
  </si>
  <si>
    <t>1207941870012</t>
  </si>
  <si>
    <t>Veliko Središte</t>
  </si>
  <si>
    <t>Železnička</t>
  </si>
  <si>
    <t>72</t>
  </si>
  <si>
    <t>01.01.2004.</t>
  </si>
  <si>
    <t>od 10.07.2007. do 31.01.2017. godine.</t>
  </si>
  <si>
    <t>Mićić Stojan</t>
  </si>
  <si>
    <t>0909945870034</t>
  </si>
  <si>
    <t>Sremska</t>
  </si>
  <si>
    <t>10.07.2007.</t>
  </si>
  <si>
    <t>Ivković Milka</t>
  </si>
  <si>
    <t>0109950875013</t>
  </si>
  <si>
    <t>82</t>
  </si>
  <si>
    <t>01.09.2009.</t>
  </si>
  <si>
    <t>od 01.09.2009. do 31.01.2017. godine.</t>
  </si>
  <si>
    <t>Kosanović Dušan</t>
  </si>
  <si>
    <t>1111949870014</t>
  </si>
  <si>
    <t>10.03.2001.</t>
  </si>
  <si>
    <t>od 01.07.2010. do 31.01.2017. godine.</t>
  </si>
  <si>
    <t>Knežević Marija</t>
  </si>
  <si>
    <t>1209950877502</t>
  </si>
  <si>
    <t>Bore Kostića</t>
  </si>
  <si>
    <t>32</t>
  </si>
  <si>
    <t>01.05.2006.</t>
  </si>
  <si>
    <t>Dautović Dijana</t>
  </si>
  <si>
    <t>0710971875043</t>
  </si>
  <si>
    <t>Fruškogorska</t>
  </si>
  <si>
    <t>46</t>
  </si>
  <si>
    <t>26.12.2001.</t>
  </si>
  <si>
    <t>Babić Bosiljka</t>
  </si>
  <si>
    <t>0006057044698-3</t>
  </si>
  <si>
    <t>19.03.1990.</t>
  </si>
  <si>
    <t>Dimitrovski Nada</t>
  </si>
  <si>
    <t>0008055195431-0</t>
  </si>
  <si>
    <t>7/13</t>
  </si>
  <si>
    <t>01.06.1991.</t>
  </si>
  <si>
    <t>Kirhner Angelina</t>
  </si>
  <si>
    <t>2807947870066</t>
  </si>
  <si>
    <t>Milana Tokina</t>
  </si>
  <si>
    <t>1</t>
  </si>
  <si>
    <t>15.03.2002.</t>
  </si>
  <si>
    <t>Matični broj tužioca i MB na uverenju se razlikuju</t>
  </si>
  <si>
    <t>Sekulić Mirjana</t>
  </si>
  <si>
    <t>2801950875038</t>
  </si>
  <si>
    <t>09.08.2006.</t>
  </si>
  <si>
    <t>Božinov Radoslav</t>
  </si>
  <si>
    <t>1402948872506</t>
  </si>
  <si>
    <t>Gavrila Pekarevića</t>
  </si>
  <si>
    <t>14.02.2013.</t>
  </si>
  <si>
    <t>od 14.02.2013. do 31.01.2017. godine.</t>
  </si>
  <si>
    <t>Bakić Joca</t>
  </si>
  <si>
    <t>0008056536319-0</t>
  </si>
  <si>
    <t>97</t>
  </si>
  <si>
    <t>23.01.1980.</t>
  </si>
  <si>
    <t>Nastić Petar</t>
  </si>
  <si>
    <t>0409949870036</t>
  </si>
  <si>
    <t>22.10.2007.</t>
  </si>
  <si>
    <t>od 22.10.2007. do 31.01.2017. godine.</t>
  </si>
  <si>
    <t>Ivošev Milica</t>
  </si>
  <si>
    <t>0006010171221-0</t>
  </si>
  <si>
    <t>Nevesinjska</t>
  </si>
  <si>
    <t>01.03.1986.</t>
  </si>
  <si>
    <t>Martinović Nada</t>
  </si>
  <si>
    <t>2609951875025</t>
  </si>
  <si>
    <t>01.06.2009.</t>
  </si>
  <si>
    <t>Mladenović Gordica</t>
  </si>
  <si>
    <t>2503955875051</t>
  </si>
  <si>
    <t>4/11</t>
  </si>
  <si>
    <t>13.08.2005.</t>
  </si>
  <si>
    <t>Stankov Bosiljka</t>
  </si>
  <si>
    <t>0008055193860</t>
  </si>
  <si>
    <t>25.02.1989.</t>
  </si>
  <si>
    <t>Marjanov Živojin</t>
  </si>
  <si>
    <t>0008056221989-0</t>
  </si>
  <si>
    <t>Vojvode Mišića</t>
  </si>
  <si>
    <t>56</t>
  </si>
  <si>
    <t>11.05.1988.</t>
  </si>
  <si>
    <t>Budimir Nada</t>
  </si>
  <si>
    <t>2006944875021</t>
  </si>
  <si>
    <t>Đure Jakšića</t>
  </si>
  <si>
    <t>5/2</t>
  </si>
  <si>
    <t>17.12.2001.</t>
  </si>
  <si>
    <t>Vrenčev Jelena</t>
  </si>
  <si>
    <t>1001948875020</t>
  </si>
  <si>
    <t>24/12</t>
  </si>
  <si>
    <t>01.03.2006.</t>
  </si>
  <si>
    <t>Kamenarski Stevan</t>
  </si>
  <si>
    <t>2408932870025</t>
  </si>
  <si>
    <t>21/23</t>
  </si>
  <si>
    <t>01.07.1987.</t>
  </si>
  <si>
    <t>Rašajski Livija</t>
  </si>
  <si>
    <t>2406946875027</t>
  </si>
  <si>
    <t>Stanoja Glavaša</t>
  </si>
  <si>
    <t>37A</t>
  </si>
  <si>
    <t>Stjepanović Radiša</t>
  </si>
  <si>
    <t>0510952872549</t>
  </si>
  <si>
    <t>Kolubarska</t>
  </si>
  <si>
    <t>15</t>
  </si>
  <si>
    <t>31.12.2010.</t>
  </si>
  <si>
    <t>od 31.12.2010. do 31.01.2017. godine.</t>
  </si>
  <si>
    <t>Stanisavljević Živa</t>
  </si>
  <si>
    <t>2408961870026</t>
  </si>
  <si>
    <t>Platana</t>
  </si>
  <si>
    <t>4/7</t>
  </si>
  <si>
    <t>02.09.2009.</t>
  </si>
  <si>
    <t>od 02.09.2009. do 31.01.2017. godine.</t>
  </si>
  <si>
    <t>Grujić Vera</t>
  </si>
  <si>
    <t>1609950875028</t>
  </si>
  <si>
    <t>19.07.2011.</t>
  </si>
  <si>
    <t>Ne vidi se dobro uverenje</t>
  </si>
  <si>
    <t>od 19.07.2011. do 31.01.2017. godine.</t>
  </si>
  <si>
    <t>Milićev Radovanka</t>
  </si>
  <si>
    <t>1703942870013</t>
  </si>
  <si>
    <t>Nikole Neškovića</t>
  </si>
  <si>
    <t>27.03.2001.</t>
  </si>
  <si>
    <t>Tadić Jelica</t>
  </si>
  <si>
    <t>1104950875023</t>
  </si>
  <si>
    <t>Panonska</t>
  </si>
  <si>
    <t>31</t>
  </si>
  <si>
    <t>02.09.2003.</t>
  </si>
  <si>
    <t>Ne vidi se uverenje neslaganje 2,40</t>
  </si>
  <si>
    <t>Jokić Ana</t>
  </si>
  <si>
    <t>0611940875020</t>
  </si>
  <si>
    <t>12/12</t>
  </si>
  <si>
    <t>01.09.1997.</t>
  </si>
  <si>
    <t>Paunov Predrag</t>
  </si>
  <si>
    <t>2403951870018</t>
  </si>
  <si>
    <t>Feliksa Milekera</t>
  </si>
  <si>
    <t>01.07.2014.</t>
  </si>
  <si>
    <t>od 01.07.2014. do 31.01.2017. godine.</t>
  </si>
  <si>
    <t>Kovijanić Stana</t>
  </si>
  <si>
    <t>0008056161095-0</t>
  </si>
  <si>
    <t>Tanaska Rajića</t>
  </si>
  <si>
    <t>16.01.1994.</t>
  </si>
  <si>
    <t>Tošić Miloš</t>
  </si>
  <si>
    <t>0008054750015-0</t>
  </si>
  <si>
    <t>15/36</t>
  </si>
  <si>
    <t>13.07.1999.</t>
  </si>
  <si>
    <t>Kelemen Karolj</t>
  </si>
  <si>
    <t>1205947870011</t>
  </si>
  <si>
    <t>Rajačićeva</t>
  </si>
  <si>
    <t>11.07.2007.</t>
  </si>
  <si>
    <t>od 11.07.2007. do 31.01.2017. godine.</t>
  </si>
  <si>
    <t>Milić Cvetko</t>
  </si>
  <si>
    <t>0008056594146-0</t>
  </si>
  <si>
    <t>Pavliški put</t>
  </si>
  <si>
    <t>31.12.1996.</t>
  </si>
  <si>
    <t>Popović Biljana</t>
  </si>
  <si>
    <t>0502954870044-0</t>
  </si>
  <si>
    <t>59a</t>
  </si>
  <si>
    <t>17.03.2009.</t>
  </si>
  <si>
    <t>Stojanović Mira</t>
  </si>
  <si>
    <t>0008055351929-0</t>
  </si>
  <si>
    <t>63</t>
  </si>
  <si>
    <t>Korać Nedeljka</t>
  </si>
  <si>
    <t>0111953875043</t>
  </si>
  <si>
    <t>Vardarska</t>
  </si>
  <si>
    <t>01.08.2007.</t>
  </si>
  <si>
    <t>od 01.08.2007. do 31.01.2017. godine.</t>
  </si>
  <si>
    <t>Prank Dimitrije</t>
  </si>
  <si>
    <t>0304951870055</t>
  </si>
  <si>
    <t>01.01.2007.</t>
  </si>
  <si>
    <t>od 01.01.2007. do 31.01.2017. godine.</t>
  </si>
  <si>
    <t>Pavlović Mirko</t>
  </si>
  <si>
    <t>0507944870021</t>
  </si>
  <si>
    <t>Dositeja Obradovića</t>
  </si>
  <si>
    <t>Stojanović Violeta</t>
  </si>
  <si>
    <t>0008056425929-0</t>
  </si>
  <si>
    <t>32/24</t>
  </si>
  <si>
    <t>16.06.1983.</t>
  </si>
  <si>
    <t>Ćirić Sofija</t>
  </si>
  <si>
    <t>1507946870022</t>
  </si>
  <si>
    <t>Šumadijska</t>
  </si>
  <si>
    <t>Stefanović Milica</t>
  </si>
  <si>
    <t>0008055264312</t>
  </si>
  <si>
    <t>10.03.1995.</t>
  </si>
  <si>
    <t>Lekić Sredoje</t>
  </si>
  <si>
    <t>2601949870023</t>
  </si>
  <si>
    <t>24.11.2005.</t>
  </si>
  <si>
    <t>Radmilović Katica</t>
  </si>
  <si>
    <t>1409951875014</t>
  </si>
  <si>
    <t>Vase Pelagića</t>
  </si>
  <si>
    <t>33</t>
  </si>
  <si>
    <t>14.09.2011.</t>
  </si>
  <si>
    <t>od 04.09.2011. do 31.01.2017. godine.</t>
  </si>
  <si>
    <t>Vukelić Petar</t>
  </si>
  <si>
    <t>0206945870033</t>
  </si>
  <si>
    <t>39</t>
  </si>
  <si>
    <t>01.05.2007.</t>
  </si>
  <si>
    <t>od 01.05.2007. do 31.01.2017. godine.</t>
  </si>
  <si>
    <t>Batinić Ljubica</t>
  </si>
  <si>
    <t>0708952870028</t>
  </si>
  <si>
    <t>Milana Tepića</t>
  </si>
  <si>
    <t>48/1</t>
  </si>
  <si>
    <t>od 01.11.2010. do 31.01.2017. godine.</t>
  </si>
  <si>
    <t>Stefanović Tomislav</t>
  </si>
  <si>
    <t>0008057404462-3</t>
  </si>
  <si>
    <t>Mije Oreškovića</t>
  </si>
  <si>
    <t>09.01.1996.</t>
  </si>
  <si>
    <t>Pećanac Vukosava</t>
  </si>
  <si>
    <t>0008055357059</t>
  </si>
  <si>
    <t>15.08.1998.</t>
  </si>
  <si>
    <t>Živanov Zlatinka</t>
  </si>
  <si>
    <t>2404941875018</t>
  </si>
  <si>
    <t>Paje Marganovića</t>
  </si>
  <si>
    <t>01.05.1993.</t>
  </si>
  <si>
    <t>Kotorman Janoš</t>
  </si>
  <si>
    <t>0807944870041</t>
  </si>
  <si>
    <t>01.09.2005.</t>
  </si>
  <si>
    <t>Vuković Stojanka</t>
  </si>
  <si>
    <t>1212944875027</t>
  </si>
  <si>
    <t>26/11</t>
  </si>
  <si>
    <t>18.12.2001.</t>
  </si>
  <si>
    <t>Bogdanov Mirjana</t>
  </si>
  <si>
    <t>1111946875023</t>
  </si>
  <si>
    <t>Vladike Jovana Georgijevića</t>
  </si>
  <si>
    <t>13.12.1996.</t>
  </si>
  <si>
    <t>Gavrilović Dragan</t>
  </si>
  <si>
    <t>1402941870028</t>
  </si>
  <si>
    <t>15/13</t>
  </si>
  <si>
    <t>24.06.2006.</t>
  </si>
  <si>
    <t>Gojković Predrag</t>
  </si>
  <si>
    <t>2910949870026</t>
  </si>
  <si>
    <t>Zvezdana</t>
  </si>
  <si>
    <t>01.01.2000.</t>
  </si>
  <si>
    <t>Obradović Venijamin</t>
  </si>
  <si>
    <t>2702940870013</t>
  </si>
  <si>
    <t>2</t>
  </si>
  <si>
    <t>08.09.2004.</t>
  </si>
  <si>
    <t>Nikolić Mirko</t>
  </si>
  <si>
    <t>2303946870048</t>
  </si>
  <si>
    <t>06.02.2007.</t>
  </si>
  <si>
    <t>Basta Petar</t>
  </si>
  <si>
    <t>0111937872506</t>
  </si>
  <si>
    <t>Dositejeva</t>
  </si>
  <si>
    <t>01.08.2002.</t>
  </si>
  <si>
    <t>Radulj Simeon</t>
  </si>
  <si>
    <t>1505944870014</t>
  </si>
  <si>
    <t>Andje Ranković</t>
  </si>
  <si>
    <t>8/15</t>
  </si>
  <si>
    <t>Studenović Radoslavka</t>
  </si>
  <si>
    <t>1608948875022</t>
  </si>
  <si>
    <t>01.08.2000.</t>
  </si>
  <si>
    <t>Božić Hermina</t>
  </si>
  <si>
    <t>1207944875016</t>
  </si>
  <si>
    <t>14/31</t>
  </si>
  <si>
    <t>01.03.2002.</t>
  </si>
  <si>
    <t>Korčakoska Golaba</t>
  </si>
  <si>
    <t>2810948975038</t>
  </si>
  <si>
    <t>28.10.2008.</t>
  </si>
  <si>
    <t>od 07.11.2007. do 31.01.2017. godine.</t>
  </si>
  <si>
    <t>Pavlović Slavoljub</t>
  </si>
  <si>
    <t>0501951870039</t>
  </si>
  <si>
    <t>Abraševićeva</t>
  </si>
  <si>
    <t>26</t>
  </si>
  <si>
    <t>16.01.2008.</t>
  </si>
  <si>
    <t>od 28.10.2008. do 31.01.2017. godine.</t>
  </si>
  <si>
    <t>Pohan Leposava</t>
  </si>
  <si>
    <t>2808945875024</t>
  </si>
  <si>
    <t>18.11.1999.</t>
  </si>
  <si>
    <t>Kukanjac Čedomir</t>
  </si>
  <si>
    <t>1601927870026</t>
  </si>
  <si>
    <t>01.01.1974.</t>
  </si>
  <si>
    <t>Stoja Ilonka</t>
  </si>
  <si>
    <t>1905932877518</t>
  </si>
  <si>
    <t>70</t>
  </si>
  <si>
    <t>11.09.1981.</t>
  </si>
  <si>
    <t>Stepanović Nenad</t>
  </si>
  <si>
    <t>0302951870028</t>
  </si>
  <si>
    <t>20.09.2002.</t>
  </si>
  <si>
    <t>Naumovski Gligor</t>
  </si>
  <si>
    <t>1005944870011</t>
  </si>
  <si>
    <t>Gudurički put</t>
  </si>
  <si>
    <t>87</t>
  </si>
  <si>
    <t>11.05.2007.</t>
  </si>
  <si>
    <t>Đokić Ruža</t>
  </si>
  <si>
    <t>2507946875028</t>
  </si>
  <si>
    <t>Trg Konstantina Spajića</t>
  </si>
  <si>
    <t>25.07.2001.</t>
  </si>
  <si>
    <t>Novak Jovan</t>
  </si>
  <si>
    <t>2210952870043</t>
  </si>
  <si>
    <t>Borska</t>
  </si>
  <si>
    <t>27.06.2011.</t>
  </si>
  <si>
    <t>od 27.06.2011. do 31.01.2017. godine.</t>
  </si>
  <si>
    <t>Bunjevac Slobodan</t>
  </si>
  <si>
    <t>0801951870024</t>
  </si>
  <si>
    <t>16.04.2011.</t>
  </si>
  <si>
    <t>od 26.04.2011. do 31.01.2017. godine.</t>
  </si>
  <si>
    <t>Gačić Milutin</t>
  </si>
  <si>
    <t>1503949870079</t>
  </si>
  <si>
    <t>20/B</t>
  </si>
  <si>
    <t>01.04.2011.</t>
  </si>
  <si>
    <t>od 01.04.2011. do 31.01.2017. godine.</t>
  </si>
  <si>
    <t>Rosić Smilja</t>
  </si>
  <si>
    <t>0204956775021</t>
  </si>
  <si>
    <t>12.08.2014.</t>
  </si>
  <si>
    <t>od 12.08.2014. do 31.01.2017. godine.</t>
  </si>
  <si>
    <t>Pohan Velinka</t>
  </si>
  <si>
    <t>1201945875010</t>
  </si>
  <si>
    <t>51</t>
  </si>
  <si>
    <t>12.01.2005.</t>
  </si>
  <si>
    <t>Petrović Milomir</t>
  </si>
  <si>
    <t>1611949870041</t>
  </si>
  <si>
    <t>22.11.2014.</t>
  </si>
  <si>
    <t>Beljin Anka</t>
  </si>
  <si>
    <t>0008055248084-0</t>
  </si>
  <si>
    <t>20.01.1984.</t>
  </si>
  <si>
    <t>Galović Petar</t>
  </si>
  <si>
    <t>0309937870036</t>
  </si>
  <si>
    <t>Svetozara Miletića</t>
  </si>
  <si>
    <t>29.12.2001.</t>
  </si>
  <si>
    <t>Kekenj Katalin</t>
  </si>
  <si>
    <t>1008947875056-0</t>
  </si>
  <si>
    <t>22.09.2006.</t>
  </si>
  <si>
    <t>Ristić Jadranka</t>
  </si>
  <si>
    <t>0706953875020</t>
  </si>
  <si>
    <t>18/1</t>
  </si>
  <si>
    <t>17.06.2006.</t>
  </si>
  <si>
    <t>Munćan Duško</t>
  </si>
  <si>
    <t>2206950870030</t>
  </si>
  <si>
    <t>13.02.2014.</t>
  </si>
  <si>
    <t>od 13.02.2014. do 31.01.2017. godine.</t>
  </si>
  <si>
    <t>Virijević Snežana</t>
  </si>
  <si>
    <t>2101956925000</t>
  </si>
  <si>
    <t>Ive Milutinovića</t>
  </si>
  <si>
    <t>50</t>
  </si>
  <si>
    <t>01.02.2012.</t>
  </si>
  <si>
    <t>od 01.02.2012. do 31.01.2017. godine.</t>
  </si>
  <si>
    <t>Popov Ljiljana</t>
  </si>
  <si>
    <t>2909953875034</t>
  </si>
  <si>
    <t>Strajin Sofija</t>
  </si>
  <si>
    <t>2710952875064</t>
  </si>
  <si>
    <t>90</t>
  </si>
  <si>
    <t>31.12.2012.</t>
  </si>
  <si>
    <t>od 31.12.2012. do 31.01.2017. godine.</t>
  </si>
  <si>
    <t>Barić Katarina</t>
  </si>
  <si>
    <t>0008055343280-0</t>
  </si>
  <si>
    <t>25/a</t>
  </si>
  <si>
    <t>21.02.1996.</t>
  </si>
  <si>
    <t>Kampfer Iboljka</t>
  </si>
  <si>
    <t>1703947875013</t>
  </si>
  <si>
    <t>17/20</t>
  </si>
  <si>
    <t>17.03.2005.</t>
  </si>
  <si>
    <t>Guteša Dušica</t>
  </si>
  <si>
    <t>0008056759805</t>
  </si>
  <si>
    <t>Drvarska</t>
  </si>
  <si>
    <t>06.09.1998.</t>
  </si>
  <si>
    <t>Lazić Vinka</t>
  </si>
  <si>
    <t>2511945875013</t>
  </si>
  <si>
    <t>Goranska</t>
  </si>
  <si>
    <t>01.10.2001.</t>
  </si>
  <si>
    <t>Novin Ivan</t>
  </si>
  <si>
    <t>1210943870029</t>
  </si>
  <si>
    <t>19.09.2000.</t>
  </si>
  <si>
    <t>Milićević Bogdanka</t>
  </si>
  <si>
    <t>0902948875016</t>
  </si>
  <si>
    <t>27/a</t>
  </si>
  <si>
    <t>11.12.2002.</t>
  </si>
  <si>
    <t>od 01.07.2007. do 31.01.2017. godine.</t>
  </si>
  <si>
    <t>Donović Vera</t>
  </si>
  <si>
    <t>0509949875024</t>
  </si>
  <si>
    <t>89</t>
  </si>
  <si>
    <t>01.07.2007.</t>
  </si>
  <si>
    <t>Repaš Magda</t>
  </si>
  <si>
    <t>2203933870036</t>
  </si>
  <si>
    <t>Svetozara Markovića</t>
  </si>
  <si>
    <t>16.11.2007.</t>
  </si>
  <si>
    <t>od 16.11.2007. do 31.01.2017. godine.</t>
  </si>
  <si>
    <t>Pavlov Petar</t>
  </si>
  <si>
    <t>0008055938292-0</t>
  </si>
  <si>
    <t>92</t>
  </si>
  <si>
    <t>Orlić Milica</t>
  </si>
  <si>
    <t>1501939870019</t>
  </si>
  <si>
    <t>28.08.2001.</t>
  </si>
  <si>
    <t>Đukić Radiša</t>
  </si>
  <si>
    <t>2708950870060</t>
  </si>
  <si>
    <t>28.12.2009.</t>
  </si>
  <si>
    <t>od 28.12.2009. do 31.01.2017. godine.</t>
  </si>
  <si>
    <t>Milutinović Smilja</t>
  </si>
  <si>
    <t>0008056416449-0</t>
  </si>
  <si>
    <t>23/4</t>
  </si>
  <si>
    <t>01.04.1997.</t>
  </si>
  <si>
    <t>Moromilov Ljuba</t>
  </si>
  <si>
    <t>2304955872513</t>
  </si>
  <si>
    <t>Đure Daničića</t>
  </si>
  <si>
    <t>29.06.2009.</t>
  </si>
  <si>
    <t>od 26.06.2009. do 31.01.2017. godine.</t>
  </si>
  <si>
    <t>Surla Milica</t>
  </si>
  <si>
    <t>0008055464135-0</t>
  </si>
  <si>
    <t>25.03.1991.</t>
  </si>
  <si>
    <t>Rašić Slobodanka</t>
  </si>
  <si>
    <t>2101948875045</t>
  </si>
  <si>
    <t>Žike Jovanovića</t>
  </si>
  <si>
    <t>24.04.2006.</t>
  </si>
  <si>
    <t>Milosavljević Milosava</t>
  </si>
  <si>
    <t>0008055431883-0</t>
  </si>
  <si>
    <t>35</t>
  </si>
  <si>
    <t>24.09.1996.</t>
  </si>
  <si>
    <t>Božić Nada</t>
  </si>
  <si>
    <t>1010936870022</t>
  </si>
  <si>
    <t>15.12.2009.</t>
  </si>
  <si>
    <t>od 15.12.2009. do 31.01.2017. godine.</t>
  </si>
  <si>
    <t>Tokin Ljubomir</t>
  </si>
  <si>
    <t>0311949870028</t>
  </si>
  <si>
    <t>Đure Đakovića</t>
  </si>
  <si>
    <t>16.11.2002.</t>
  </si>
  <si>
    <t>Tejin Dragoljub</t>
  </si>
  <si>
    <t>2108948870048</t>
  </si>
  <si>
    <t>Dejan Brankova</t>
  </si>
  <si>
    <t>06.02.2008.</t>
  </si>
  <si>
    <t>od 06.02.2008. do 31.01.2017. godine.</t>
  </si>
  <si>
    <t>Makragić Desana</t>
  </si>
  <si>
    <t>1009938870013</t>
  </si>
  <si>
    <t>26b</t>
  </si>
  <si>
    <t>01.11.2011.</t>
  </si>
  <si>
    <t>Kostadinov Gorica</t>
  </si>
  <si>
    <t>0008055881759-0</t>
  </si>
  <si>
    <t>49</t>
  </si>
  <si>
    <t>15.02.1983.</t>
  </si>
  <si>
    <t>Dautović Toma</t>
  </si>
  <si>
    <t>1706946870068</t>
  </si>
  <si>
    <t>Dva uverenja za različite periode</t>
  </si>
  <si>
    <t>11.8.2017 i 18.8.2017</t>
  </si>
  <si>
    <t>od 01.02.2007. do 31.01.2017 i od 01.02.2007. do 31.01.2017. godine.</t>
  </si>
  <si>
    <t>131 i 132</t>
  </si>
  <si>
    <t>Smudić Bogdan</t>
  </si>
  <si>
    <t>0008071079099-0</t>
  </si>
  <si>
    <t>16.03.1995.</t>
  </si>
  <si>
    <t>Stanimirov Mara</t>
  </si>
  <si>
    <t>1103950870033</t>
  </si>
  <si>
    <t>17/36</t>
  </si>
  <si>
    <t>22.02.2003.</t>
  </si>
  <si>
    <t>Tolanov Sofija</t>
  </si>
  <si>
    <t>2107950875069</t>
  </si>
  <si>
    <t>102</t>
  </si>
  <si>
    <t>21.07.2009.</t>
  </si>
  <si>
    <t>Žukević Viktor</t>
  </si>
  <si>
    <t>0008056088171</t>
  </si>
  <si>
    <t>7/32</t>
  </si>
  <si>
    <t>01.07.1997.</t>
  </si>
  <si>
    <t>Pavlović Ljubinko</t>
  </si>
  <si>
    <t>2807938870010</t>
  </si>
  <si>
    <t>28.08.2000.</t>
  </si>
  <si>
    <t>Đurković Sofina</t>
  </si>
  <si>
    <t>0008056080231</t>
  </si>
  <si>
    <t>42</t>
  </si>
  <si>
    <t>06.05.1987.</t>
  </si>
  <si>
    <t>Mijatović Predrag</t>
  </si>
  <si>
    <t>2510950710247</t>
  </si>
  <si>
    <t>26.10.2015.</t>
  </si>
  <si>
    <t>Radovanović Olivera</t>
  </si>
  <si>
    <t>1201956875020</t>
  </si>
  <si>
    <t>Stepe Stepanovića</t>
  </si>
  <si>
    <t>5/8</t>
  </si>
  <si>
    <t>30.12.2010.</t>
  </si>
  <si>
    <t>Srbinovski Stevan</t>
  </si>
  <si>
    <t>1005943870026</t>
  </si>
  <si>
    <t>15.03.2008.</t>
  </si>
  <si>
    <t>od 15.03.2008. do 31.01.2017. godine.</t>
  </si>
  <si>
    <t>Aleksić Đorđe</t>
  </si>
  <si>
    <t>0008055718583</t>
  </si>
  <si>
    <t>73A</t>
  </si>
  <si>
    <t>Milošev Boško</t>
  </si>
  <si>
    <t>0008054788495</t>
  </si>
  <si>
    <t>Paje Jovanovića</t>
  </si>
  <si>
    <t>14A</t>
  </si>
  <si>
    <t>1.1.1989.</t>
  </si>
  <si>
    <t>od 01.01.2008. do 31.01.2017. godine.</t>
  </si>
  <si>
    <t>Ilkić Melanija</t>
  </si>
  <si>
    <t>0008054965441</t>
  </si>
  <si>
    <t>11/17</t>
  </si>
  <si>
    <t>4.3.1993.</t>
  </si>
  <si>
    <t>Jakšić Ljudmila</t>
  </si>
  <si>
    <t>0008055829887</t>
  </si>
  <si>
    <t>1.1.1983.</t>
  </si>
  <si>
    <t>Mudrić Milan</t>
  </si>
  <si>
    <t>1403959360007</t>
  </si>
  <si>
    <t>16.3.2009.</t>
  </si>
  <si>
    <t>od 16.03.2009. do 31.01.2017. godine.</t>
  </si>
  <si>
    <t>Ostojić Olgica</t>
  </si>
  <si>
    <t>0402952875028</t>
  </si>
  <si>
    <t>11.2.2012.</t>
  </si>
  <si>
    <t>od 11.02.2012. do 31.01.2017. godine.</t>
  </si>
  <si>
    <t>Đurić Sreten</t>
  </si>
  <si>
    <t>0909948870027</t>
  </si>
  <si>
    <t>7/2</t>
  </si>
  <si>
    <t>1.11.2002.</t>
  </si>
  <si>
    <t>Stošić Beronja Slobodanka</t>
  </si>
  <si>
    <t>1403949875025</t>
  </si>
  <si>
    <t>14/15</t>
  </si>
  <si>
    <t>1.1.2008.</t>
  </si>
  <si>
    <t>Grujanski Đurica</t>
  </si>
  <si>
    <t>3103953870023</t>
  </si>
  <si>
    <t>13A/31</t>
  </si>
  <si>
    <t>19.9.2011.</t>
  </si>
  <si>
    <t>od 13.09.2011. do 31.01.2017. godine.</t>
  </si>
  <si>
    <t>Radovanović Dragica</t>
  </si>
  <si>
    <t>0008056729954</t>
  </si>
  <si>
    <t>Miloša Obilića</t>
  </si>
  <si>
    <t>18.11.1986.</t>
  </si>
  <si>
    <t>Raškov Nikola</t>
  </si>
  <si>
    <t>0008056224538</t>
  </si>
  <si>
    <t>Petra Drapšina</t>
  </si>
  <si>
    <t>60</t>
  </si>
  <si>
    <t>16.9.1993.</t>
  </si>
  <si>
    <t>Zavišin Sara</t>
  </si>
  <si>
    <t>2609949875026</t>
  </si>
  <si>
    <t>59</t>
  </si>
  <si>
    <t>18.1.2001.</t>
  </si>
  <si>
    <t>Jovanović Jovanka</t>
  </si>
  <si>
    <t>0008054951406</t>
  </si>
  <si>
    <t>Hajduk Veljkova</t>
  </si>
  <si>
    <t>1.11.1996.</t>
  </si>
  <si>
    <t>Trusnik Milka</t>
  </si>
  <si>
    <t>0008056954182</t>
  </si>
  <si>
    <t>16.10.1999.</t>
  </si>
  <si>
    <t>Vitomirović Jelena</t>
  </si>
  <si>
    <t>2909949875011</t>
  </si>
  <si>
    <t>1.1.2009.</t>
  </si>
  <si>
    <t>od 01.01.2009. do 31.01.2017. godine.</t>
  </si>
  <si>
    <t>Jovanović Marina</t>
  </si>
  <si>
    <t>1507924870010</t>
  </si>
  <si>
    <t>Bokurova</t>
  </si>
  <si>
    <t>26.5.2004.</t>
  </si>
  <si>
    <t>Mladenović Dobrila</t>
  </si>
  <si>
    <t>0409956875019</t>
  </si>
  <si>
    <t>5.11.2009.</t>
  </si>
  <si>
    <t>Savić Radmila</t>
  </si>
  <si>
    <t>2407956875048</t>
  </si>
  <si>
    <t>13A/12</t>
  </si>
  <si>
    <t>15.7.2010.</t>
  </si>
  <si>
    <t>Lazin Zorka i Lazin Zorka kao naslednik</t>
  </si>
  <si>
    <t>0008055877894</t>
  </si>
  <si>
    <t>1.10.1983.</t>
  </si>
  <si>
    <t>od 01.02.2007. do 31.01.2017. godine i od 01.02.2007. do 24.02.2012. godine</t>
  </si>
  <si>
    <t>52 i 56</t>
  </si>
  <si>
    <t>Kutlešić Eržebet</t>
  </si>
  <si>
    <t>0606940870017</t>
  </si>
  <si>
    <t>9.4.2011.</t>
  </si>
  <si>
    <t>od 09.04.2011. do 31.01.2017. godine.</t>
  </si>
  <si>
    <t>Pajić Živojin</t>
  </si>
  <si>
    <t>0008056130157</t>
  </si>
  <si>
    <t>16.3.1999.</t>
  </si>
  <si>
    <t>Šubonj George</t>
  </si>
  <si>
    <t>0008054691032</t>
  </si>
  <si>
    <t>26.4.1991.</t>
  </si>
  <si>
    <t>Mandić Jovo</t>
  </si>
  <si>
    <t>1507948870038</t>
  </si>
  <si>
    <t>32/5</t>
  </si>
  <si>
    <t>1.9.2010.</t>
  </si>
  <si>
    <t>od 01.09.2010. do 31.01.2017. godine.</t>
  </si>
  <si>
    <t>Atanasković Ljubisav</t>
  </si>
  <si>
    <t>0701950872509</t>
  </si>
  <si>
    <t>23.7.2009.</t>
  </si>
  <si>
    <t>od 23.07.2009. do 31.01.2017. godine.</t>
  </si>
  <si>
    <t>Tadić Ubavka</t>
  </si>
  <si>
    <t>1808952875028</t>
  </si>
  <si>
    <t>24/24</t>
  </si>
  <si>
    <t>19.8.2005.</t>
  </si>
  <si>
    <t>Erdevik Grujić Sofija</t>
  </si>
  <si>
    <t>1504951875017</t>
  </si>
  <si>
    <t>15.10.2010.</t>
  </si>
  <si>
    <t>od 15.10.2010. do 31.01.2017. godine.</t>
  </si>
  <si>
    <t>Benin Divna</t>
  </si>
  <si>
    <t>0008055448712</t>
  </si>
  <si>
    <t>110</t>
  </si>
  <si>
    <t>18.2.1994.</t>
  </si>
  <si>
    <t>Čikoš Stevan</t>
  </si>
  <si>
    <t>1003943870031</t>
  </si>
  <si>
    <t>73</t>
  </si>
  <si>
    <t>1.2.2003.</t>
  </si>
  <si>
    <t>Mirić Slavica</t>
  </si>
  <si>
    <t>1801957875021</t>
  </si>
  <si>
    <t>od 30.12.2010. do 31.01.2017. godine.</t>
  </si>
  <si>
    <t>Pavlov Ljubiša</t>
  </si>
  <si>
    <t>2805945870031</t>
  </si>
  <si>
    <t>68</t>
  </si>
  <si>
    <t>2.12.2008.</t>
  </si>
  <si>
    <t>od 02.12.2008. do 31.01.2017. godine.</t>
  </si>
  <si>
    <t>Jurković Velinka</t>
  </si>
  <si>
    <t>0008056048735</t>
  </si>
  <si>
    <t>88</t>
  </si>
  <si>
    <t>1.4.1995.</t>
  </si>
  <si>
    <t>Savin Jelkica</t>
  </si>
  <si>
    <t>2710950875024</t>
  </si>
  <si>
    <t>19.11.2009.</t>
  </si>
  <si>
    <t>od 19.11.2009. do 31.01.2017. godine.</t>
  </si>
  <si>
    <t>Dodig Milena</t>
  </si>
  <si>
    <t>1902949875056</t>
  </si>
  <si>
    <t>Vatin</t>
  </si>
  <si>
    <t>65</t>
  </si>
  <si>
    <t>09.07.2003.</t>
  </si>
  <si>
    <t>Božić Branislav</t>
  </si>
  <si>
    <t>0503956870064</t>
  </si>
  <si>
    <t>Sime Gvozdenova</t>
  </si>
  <si>
    <t>01.11.2009.</t>
  </si>
  <si>
    <t>od 01.11.2009. do 31.01.2017. godine.</t>
  </si>
  <si>
    <t>Savić Vera</t>
  </si>
  <si>
    <t>0607939875052</t>
  </si>
  <si>
    <t>13.10.2000.</t>
  </si>
  <si>
    <t>Vuletin Katica</t>
  </si>
  <si>
    <t>0008056407784-0</t>
  </si>
  <si>
    <t>16.12.1984.</t>
  </si>
  <si>
    <t>Kovač Slavko</t>
  </si>
  <si>
    <t>0008054785914-0</t>
  </si>
  <si>
    <t>01.02.1984.</t>
  </si>
  <si>
    <t>Miletić Zdenka</t>
  </si>
  <si>
    <t>2308953875049</t>
  </si>
  <si>
    <t>33/a</t>
  </si>
  <si>
    <t>17.07.2008.</t>
  </si>
  <si>
    <t>od 17.07.2008. do 31.01.2017. godine.</t>
  </si>
  <si>
    <t>Vujanić Vida</t>
  </si>
  <si>
    <t>2903954875013</t>
  </si>
  <si>
    <t>28.08.2009.</t>
  </si>
  <si>
    <t>od 28.08.2009. do 31.01.2017. godine.</t>
  </si>
  <si>
    <t>Vojisavljević Stanimir</t>
  </si>
  <si>
    <t>0008055310012-0</t>
  </si>
  <si>
    <t>204</t>
  </si>
  <si>
    <t>16.03.1985.</t>
  </si>
  <si>
    <t>Miletić Stojan</t>
  </si>
  <si>
    <t>0008055458867-0</t>
  </si>
  <si>
    <t>69</t>
  </si>
  <si>
    <t>12.03.1999.</t>
  </si>
  <si>
    <t>Berza Jolanka</t>
  </si>
  <si>
    <t>0803947875014</t>
  </si>
  <si>
    <t>Školska</t>
  </si>
  <si>
    <t>3.9.2007.</t>
  </si>
  <si>
    <t>od 03.09.2007. do 31.01.2017. godine.</t>
  </si>
  <si>
    <t>Kremić Slobodan</t>
  </si>
  <si>
    <t>2805946870035</t>
  </si>
  <si>
    <t>76</t>
  </si>
  <si>
    <t>21.10.2000.</t>
  </si>
  <si>
    <t>Poznan Milorad</t>
  </si>
  <si>
    <t>1502947870024</t>
  </si>
  <si>
    <t>15.2.2012.</t>
  </si>
  <si>
    <t>od 15.02.2012. do 31.01.2017. godine.</t>
  </si>
  <si>
    <t>Matijaš Zonai</t>
  </si>
  <si>
    <t>2106944872515</t>
  </si>
  <si>
    <t>84</t>
  </si>
  <si>
    <t>16.1.2007.</t>
  </si>
  <si>
    <t>Parkajić Dragan</t>
  </si>
  <si>
    <t>1304962870018</t>
  </si>
  <si>
    <t>71</t>
  </si>
  <si>
    <t>1.9.2016.</t>
  </si>
  <si>
    <t>od 01.09.2016. do 31.01.2017. godine.</t>
  </si>
  <si>
    <t>Gorgievski Trajanka</t>
  </si>
  <si>
    <t>0008056195338</t>
  </si>
  <si>
    <t>40</t>
  </si>
  <si>
    <t>1.3.1981.</t>
  </si>
  <si>
    <t>Vukajlov Rakila</t>
  </si>
  <si>
    <t>0008055943066</t>
  </si>
  <si>
    <t>13/3</t>
  </si>
  <si>
    <t>1.2.1993.</t>
  </si>
  <si>
    <t>Pešut Milka</t>
  </si>
  <si>
    <t>0008055289165</t>
  </si>
  <si>
    <t>9.4.1991.</t>
  </si>
  <si>
    <t>Lekić Boško</t>
  </si>
  <si>
    <t>0208944870024</t>
  </si>
  <si>
    <t>1.12.2006.</t>
  </si>
  <si>
    <t>Grozdanović Čedomir</t>
  </si>
  <si>
    <t>0304953870044</t>
  </si>
  <si>
    <t>48/a</t>
  </si>
  <si>
    <t>16.6.2007.</t>
  </si>
  <si>
    <t>od 16.06.2007. do 31.01.2017. godine.</t>
  </si>
  <si>
    <t>Boldiš Ištvan</t>
  </si>
  <si>
    <t>0008056505617</t>
  </si>
  <si>
    <t>Slobodana Penezića</t>
  </si>
  <si>
    <t>22.8.1993.</t>
  </si>
  <si>
    <t>Rajin Snežana</t>
  </si>
  <si>
    <t>1103956875010</t>
  </si>
  <si>
    <t>Nikole Tesle</t>
  </si>
  <si>
    <t>24.12.2014.</t>
  </si>
  <si>
    <t>od 24.12.2014. do 31.01.2017. godine.</t>
  </si>
  <si>
    <t>Lazić Mirjana</t>
  </si>
  <si>
    <t>0008054610505</t>
  </si>
  <si>
    <t>228/a</t>
  </si>
  <si>
    <t>15.4.1996.</t>
  </si>
  <si>
    <t>Ružičić Desanka</t>
  </si>
  <si>
    <t>2203948875026</t>
  </si>
  <si>
    <t>47</t>
  </si>
  <si>
    <t>15.1.2004.</t>
  </si>
  <si>
    <t>Petku Delija</t>
  </si>
  <si>
    <t>0202923870026</t>
  </si>
  <si>
    <t>9.4.2014.</t>
  </si>
  <si>
    <t>od 09.04.2014. do 31.01.2017. godine.</t>
  </si>
  <si>
    <t>Đorđević Slavoljub</t>
  </si>
  <si>
    <t>0605946870020</t>
  </si>
  <si>
    <t>86</t>
  </si>
  <si>
    <t>14.7.2007.</t>
  </si>
  <si>
    <t>Nikolić Dušanka</t>
  </si>
  <si>
    <t>1407953875051</t>
  </si>
  <si>
    <t>06.12.2007.</t>
  </si>
  <si>
    <t>od 02.02.2008. do 31.01.2017. godine.</t>
  </si>
  <si>
    <t>Rudinac Milunka</t>
  </si>
  <si>
    <t>0008056488957-0</t>
  </si>
  <si>
    <t>28</t>
  </si>
  <si>
    <t>30.06.1992.</t>
  </si>
  <si>
    <t>Bura Zoran</t>
  </si>
  <si>
    <t>0106947750030</t>
  </si>
  <si>
    <t>Pionirska</t>
  </si>
  <si>
    <t>05.04.2008.</t>
  </si>
  <si>
    <t>od 05.04.2008. do 31.01.2017. godine.</t>
  </si>
  <si>
    <t>Miladinović Ilonka</t>
  </si>
  <si>
    <t>0008056064238-0</t>
  </si>
  <si>
    <t>15.07.1992.</t>
  </si>
  <si>
    <t>Kalanj Milica</t>
  </si>
  <si>
    <t>0001124394683-0</t>
  </si>
  <si>
    <t>21/8</t>
  </si>
  <si>
    <t>01.07.1998.</t>
  </si>
  <si>
    <t>Varda Slobodan</t>
  </si>
  <si>
    <t>0905945870012</t>
  </si>
  <si>
    <t>11.11.2000.</t>
  </si>
  <si>
    <t>Subin Marija</t>
  </si>
  <si>
    <t>0008054979633-0</t>
  </si>
  <si>
    <t>12.10.1996.</t>
  </si>
  <si>
    <t>Jovanović Ljiljana</t>
  </si>
  <si>
    <t>1403936870024</t>
  </si>
  <si>
    <t>01.03.1995.</t>
  </si>
  <si>
    <t>od 20.05.2008. do 31.01.2017. godine.</t>
  </si>
  <si>
    <t>Čubrilo Svetislav</t>
  </si>
  <si>
    <t>1001953870037</t>
  </si>
  <si>
    <t>30.12.2012.</t>
  </si>
  <si>
    <t>od 30.12.2012. do 31.01.2017. godine.</t>
  </si>
  <si>
    <t>Bekić Veronika</t>
  </si>
  <si>
    <t>0310935870029</t>
  </si>
  <si>
    <t>7a</t>
  </si>
  <si>
    <t>15.01.2009.</t>
  </si>
  <si>
    <t>od 15.01.2009. do 31.01.2017. godine.</t>
  </si>
  <si>
    <t>Vlah Katica</t>
  </si>
  <si>
    <t>1808953875110</t>
  </si>
  <si>
    <t>48</t>
  </si>
  <si>
    <t>18.8.2006.</t>
  </si>
  <si>
    <t>Hrkman Danica</t>
  </si>
  <si>
    <t>0008054973287</t>
  </si>
  <si>
    <t>3.4.1990.</t>
  </si>
  <si>
    <t>Miljević Dafina</t>
  </si>
  <si>
    <t>0103950875031</t>
  </si>
  <si>
    <t>Kozaračka</t>
  </si>
  <si>
    <t>1.9.2008.</t>
  </si>
  <si>
    <t>od 01.09.2008. do 31.01.2017. godine.</t>
  </si>
  <si>
    <t>Cimeša Ljiljana</t>
  </si>
  <si>
    <t>0008056691160</t>
  </si>
  <si>
    <t>79</t>
  </si>
  <si>
    <t>8.2.1984.</t>
  </si>
  <si>
    <t>Koročkin Emilija</t>
  </si>
  <si>
    <t>0406952870013</t>
  </si>
  <si>
    <t>26.3.2011.</t>
  </si>
  <si>
    <t>od 20.12.2009. do 31.01.2017. godine.</t>
  </si>
  <si>
    <t>Vesin Mileva</t>
  </si>
  <si>
    <t>2012947875022</t>
  </si>
  <si>
    <t>9/a</t>
  </si>
  <si>
    <t>2.12.2001.</t>
  </si>
  <si>
    <t>Vučković Milovan</t>
  </si>
  <si>
    <t>0409952870012</t>
  </si>
  <si>
    <t>10.5.2012.</t>
  </si>
  <si>
    <t>od 10.05.2012. do 31.01.2017. godine.</t>
  </si>
  <si>
    <t>Radaković Vera</t>
  </si>
  <si>
    <t>2310950875034</t>
  </si>
  <si>
    <t>30/1</t>
  </si>
  <si>
    <t>25.9.2008.</t>
  </si>
  <si>
    <t>od 25.09.2008. do 31.01.2017. godine.</t>
  </si>
  <si>
    <t>Grubić Radmila</t>
  </si>
  <si>
    <t>0305946870019</t>
  </si>
  <si>
    <t>Vase Čarapića</t>
  </si>
  <si>
    <t>23.12.2002.</t>
  </si>
  <si>
    <t>Poštin Milan</t>
  </si>
  <si>
    <t>0008055460747</t>
  </si>
  <si>
    <t>26.12.1990.</t>
  </si>
  <si>
    <t>Veličković Miroljub</t>
  </si>
  <si>
    <t>1109949870044</t>
  </si>
  <si>
    <t>7/39</t>
  </si>
  <si>
    <t>Stanojev Ljiljana</t>
  </si>
  <si>
    <t>0502944875013</t>
  </si>
  <si>
    <t>Žive Jovanovića</t>
  </si>
  <si>
    <t>08.03.1994.</t>
  </si>
  <si>
    <t>Ivanović Jelena</t>
  </si>
  <si>
    <t>0008055314071-0</t>
  </si>
  <si>
    <t>08.04.1991.</t>
  </si>
  <si>
    <t>Ris Boro</t>
  </si>
  <si>
    <t>1607948870040</t>
  </si>
  <si>
    <t>Lazevski Jelica</t>
  </si>
  <si>
    <t>2709940875028</t>
  </si>
  <si>
    <t>05.04.1987.</t>
  </si>
  <si>
    <t>Vlajkov Živa</t>
  </si>
  <si>
    <t>0008056897429-0</t>
  </si>
  <si>
    <t>Splitska</t>
  </si>
  <si>
    <t>03.11.1998.</t>
  </si>
  <si>
    <t>Radak Dragutin</t>
  </si>
  <si>
    <t>0412947870048-0</t>
  </si>
  <si>
    <t>26.01.2008.</t>
  </si>
  <si>
    <t>od 26.01.2008. do 31.01.2017. godine.</t>
  </si>
  <si>
    <t>Matić Dušica</t>
  </si>
  <si>
    <t>0808951875020-1</t>
  </si>
  <si>
    <t>Sokolovac Hristina</t>
  </si>
  <si>
    <t>0008055939629-0 i 0008056329245-0</t>
  </si>
  <si>
    <t>52/a</t>
  </si>
  <si>
    <t>03.08.1987.</t>
  </si>
  <si>
    <t>Dva uverenja!!! Sestra naslednik?</t>
  </si>
  <si>
    <t>8.8.2017 i 08.08.2017</t>
  </si>
  <si>
    <t>od 01.02.2007. do 31.01.2017. godine i od 01.02.2007. do 31.01.2017</t>
  </si>
  <si>
    <t>3 i 6</t>
  </si>
  <si>
    <t>Ratkovac Radovan</t>
  </si>
  <si>
    <t>0008056162082-0</t>
  </si>
  <si>
    <t>7-2</t>
  </si>
  <si>
    <t>21.01.1982.</t>
  </si>
  <si>
    <t>Marčeta Mirjana</t>
  </si>
  <si>
    <t>0008054655232-0</t>
  </si>
  <si>
    <t>Stošić Ranka</t>
  </si>
  <si>
    <t>0112953875023 i 1907946870047</t>
  </si>
  <si>
    <t>23.09.2008.</t>
  </si>
  <si>
    <t>Dva uverenja!!! Naslednik po punomoćju Stošić Petra</t>
  </si>
  <si>
    <t>11.9.2017 i 26.10.2017</t>
  </si>
  <si>
    <t>od 23.09.2008. do 07.12.2014. godine i od 01.01.2011. do 07.12.2014. godine</t>
  </si>
  <si>
    <t>23 i 24</t>
  </si>
  <si>
    <t>Pilipović Danica</t>
  </si>
  <si>
    <t>0008056595478-0 i 0008055250868-0</t>
  </si>
  <si>
    <t>07.06.1991.</t>
  </si>
  <si>
    <t>Dva uverenja!!! Naslednik Nikolajev Slavka i Nikolajev Milice</t>
  </si>
  <si>
    <t>22.8.17 i 22.8.17</t>
  </si>
  <si>
    <t>od 01.02.2007. do 31.01.2017. godine i od 01.02.2007. do 04.04.2013</t>
  </si>
  <si>
    <t>30 i 33</t>
  </si>
  <si>
    <t>Borčić Vera</t>
  </si>
  <si>
    <t>2809944875019 i 2211942870017</t>
  </si>
  <si>
    <t>18.9.2017 i 18.9.2017</t>
  </si>
  <si>
    <t>od 01.02.2007. do 31.01.2017. godine i od 01.02.2007. do 07.05.2017</t>
  </si>
  <si>
    <t>39 i 43</t>
  </si>
  <si>
    <t>Štrbac Tihomir</t>
  </si>
  <si>
    <t>2607945870043</t>
  </si>
  <si>
    <t>Mate Matejića</t>
  </si>
  <si>
    <t>26.07.2009.</t>
  </si>
  <si>
    <t>Božić Milka</t>
  </si>
  <si>
    <t>2311939870019 i 0008055311344-0</t>
  </si>
  <si>
    <t>03.08.2011.</t>
  </si>
  <si>
    <t>Dva uverenja, za tužioca Božić Milku i kao naslednik supruga Božić Jovana</t>
  </si>
  <si>
    <t>11.8.2017 i 28.08.2017</t>
  </si>
  <si>
    <t>od 03.08.2011. do 31.01.2017. godine i od 01.02.2007. do 02.08.2011</t>
  </si>
  <si>
    <t>54 i 55</t>
  </si>
  <si>
    <t>Polumirac Željko</t>
  </si>
  <si>
    <t>0008054610437-0</t>
  </si>
  <si>
    <t>20.03.1985.</t>
  </si>
  <si>
    <t>Paunov Nikola</t>
  </si>
  <si>
    <t>0609946870018</t>
  </si>
  <si>
    <t>Kosovska</t>
  </si>
  <si>
    <t>13.3.2000.</t>
  </si>
  <si>
    <t>Josić-Rankov Emilija</t>
  </si>
  <si>
    <t>0405952875019</t>
  </si>
  <si>
    <t>61a</t>
  </si>
  <si>
    <t>31.12.2013.</t>
  </si>
  <si>
    <t>od 31.12.2013. do 31.01.2017. godine.</t>
  </si>
  <si>
    <t>Pećanac Đurica</t>
  </si>
  <si>
    <t>1103961870019</t>
  </si>
  <si>
    <t>Janka Halabora</t>
  </si>
  <si>
    <t>22.3.2013.</t>
  </si>
  <si>
    <t>od 22.03.2013. do 31.01.2017. godine.</t>
  </si>
  <si>
    <t>Tošić Julijana</t>
  </si>
  <si>
    <t>0008055709594</t>
  </si>
  <si>
    <t>2/11</t>
  </si>
  <si>
    <t>17.8.1978.</t>
  </si>
  <si>
    <t>Cera Miladinka</t>
  </si>
  <si>
    <t>2504951875037</t>
  </si>
  <si>
    <t>31B</t>
  </si>
  <si>
    <t>24.10.2006.</t>
  </si>
  <si>
    <t>Marjanov Petar</t>
  </si>
  <si>
    <t>1302950870044</t>
  </si>
  <si>
    <t>5.3.2011.</t>
  </si>
  <si>
    <t>od 05.03.2011. do 31.01.2017. godine.</t>
  </si>
  <si>
    <t>Balog Julijana</t>
  </si>
  <si>
    <t>0008055730606</t>
  </si>
  <si>
    <t>27.1.1993.</t>
  </si>
  <si>
    <t>0008209856959</t>
  </si>
  <si>
    <t>1/4</t>
  </si>
  <si>
    <t>29.7.1994.</t>
  </si>
  <si>
    <t>Jankovski Dragan</t>
  </si>
  <si>
    <t>1207950875027</t>
  </si>
  <si>
    <t>Karadjordjeva</t>
  </si>
  <si>
    <t>21.6.2007.</t>
  </si>
  <si>
    <t>od 21.06.2007. do 31.01.2017. godine.</t>
  </si>
  <si>
    <t>Stojić Dragija</t>
  </si>
  <si>
    <t>0612948870032</t>
  </si>
  <si>
    <t>99</t>
  </si>
  <si>
    <t>25.3.2009.</t>
  </si>
  <si>
    <t>od 25.03.2009. do 31.01.2017. godine.</t>
  </si>
  <si>
    <t>Radulj Jovanka</t>
  </si>
  <si>
    <t>3007946875029</t>
  </si>
  <si>
    <t>1.1.2001.</t>
  </si>
  <si>
    <t>Konstantinov Dragica</t>
  </si>
  <si>
    <t>2506930870054</t>
  </si>
  <si>
    <t>Čarnojevićeva</t>
  </si>
  <si>
    <t>4.12.2002.</t>
  </si>
  <si>
    <t>Pomorišac Dragica</t>
  </si>
  <si>
    <t>2904948877507</t>
  </si>
  <si>
    <t>Zelene Pijace</t>
  </si>
  <si>
    <t>10/I</t>
  </si>
  <si>
    <t>29.4.2006.</t>
  </si>
  <si>
    <t>Stanković Duško</t>
  </si>
  <si>
    <t>0702951870018</t>
  </si>
  <si>
    <t>8.11.2014.</t>
  </si>
  <si>
    <t>od 01.11.2014. do 31.01.2017. godine.</t>
  </si>
  <si>
    <t>Ostojić Marica</t>
  </si>
  <si>
    <t>3107947875035</t>
  </si>
  <si>
    <t>12/9</t>
  </si>
  <si>
    <t>1.1.2006.</t>
  </si>
  <si>
    <t>Bosanac Bosiljka</t>
  </si>
  <si>
    <t>0008056819707</t>
  </si>
  <si>
    <t>6.6.1995.</t>
  </si>
  <si>
    <t>Škorić Milka - naslednik Škorić Eržike</t>
  </si>
  <si>
    <t>0008054758290</t>
  </si>
  <si>
    <t>Svet. Jovanovića</t>
  </si>
  <si>
    <t>27.2.1995.</t>
  </si>
  <si>
    <t>Bohorč Andjelka</t>
  </si>
  <si>
    <t>2002947875035</t>
  </si>
  <si>
    <t>8.8.2006.</t>
  </si>
  <si>
    <t>Mandić Radmila</t>
  </si>
  <si>
    <t>0008056407371</t>
  </si>
  <si>
    <t>12.3.1999.</t>
  </si>
  <si>
    <t>Đaković Zorica</t>
  </si>
  <si>
    <t>2102951719077</t>
  </si>
  <si>
    <t>Lazarevac</t>
  </si>
  <si>
    <t>Orašačka</t>
  </si>
  <si>
    <t>8/14</t>
  </si>
  <si>
    <t>19.6.2007.</t>
  </si>
  <si>
    <t>od 19.06.2007. do 31.01.2017. godine.</t>
  </si>
  <si>
    <t>Novaković Nedeljko</t>
  </si>
  <si>
    <t>0702949870019</t>
  </si>
  <si>
    <t>22/30</t>
  </si>
  <si>
    <t>28.5.2008.</t>
  </si>
  <si>
    <t>od 28.05.2008. do 31.01.2017. godine.</t>
  </si>
  <si>
    <t>Antonijević Leposava</t>
  </si>
  <si>
    <t>0008055312253</t>
  </si>
  <si>
    <t>Trg Andrije Lukića</t>
  </si>
  <si>
    <t>3/1</t>
  </si>
  <si>
    <t>7.4.1999.</t>
  </si>
  <si>
    <t>Tokin Milja</t>
  </si>
  <si>
    <t>0104953875020</t>
  </si>
  <si>
    <t>6.7.2008.</t>
  </si>
  <si>
    <t>od 06.08.2008. do 31.01.2017. godine.</t>
  </si>
  <si>
    <t>Tokin Dragan</t>
  </si>
  <si>
    <t>0708951870032</t>
  </si>
  <si>
    <t>3.1.2011.</t>
  </si>
  <si>
    <t>Milčić Ljiljana-naslednik</t>
  </si>
  <si>
    <t>0008027622529</t>
  </si>
  <si>
    <t>1/9</t>
  </si>
  <si>
    <t>30.7.1993.</t>
  </si>
  <si>
    <t>Naslednik Milčić Jovica</t>
  </si>
  <si>
    <t>Sajić-Marjanović Mirjana</t>
  </si>
  <si>
    <t>1608954875018</t>
  </si>
  <si>
    <t>16.8.2014.</t>
  </si>
  <si>
    <t>od 16.08.2014. do 31.01.2017. godine.</t>
  </si>
  <si>
    <t>Paunović Ilonka</t>
  </si>
  <si>
    <t>2609952875037</t>
  </si>
  <si>
    <t>1.11.2013.</t>
  </si>
  <si>
    <t>od 01.11.2013. do 31.01.2017. godine.</t>
  </si>
  <si>
    <t>Moskić Katica</t>
  </si>
  <si>
    <t>1707951875031</t>
  </si>
  <si>
    <t>16.4.2009.</t>
  </si>
  <si>
    <t>od 16.04.2009. do 31.01.2017. godine.</t>
  </si>
  <si>
    <t>Žižić Radonja</t>
  </si>
  <si>
    <t>0610945870012</t>
  </si>
  <si>
    <t>4/10</t>
  </si>
  <si>
    <t>6.10.2009.</t>
  </si>
  <si>
    <t>od 06.10.2009. do 31.01.2017. godine.</t>
  </si>
  <si>
    <t>Milovanović Ljubica</t>
  </si>
  <si>
    <t>0105943875010</t>
  </si>
  <si>
    <t>4.5.1995.</t>
  </si>
  <si>
    <t>Milovanović Dragić</t>
  </si>
  <si>
    <t>0702940870016</t>
  </si>
  <si>
    <t>21.12.1996.</t>
  </si>
  <si>
    <t>Nedostaje deo u Uverenju od aprila 2011 do marta 2012</t>
  </si>
  <si>
    <t>Dragišić Jovanka</t>
  </si>
  <si>
    <t>0602952875027</t>
  </si>
  <si>
    <t>Arsenija Čarnojevića</t>
  </si>
  <si>
    <t>1.9.2013.</t>
  </si>
  <si>
    <t>od 01.09.2003. do 31.01.2017. godine.</t>
  </si>
  <si>
    <t>Tot Ferenc</t>
  </si>
  <si>
    <t>1502949870013</t>
  </si>
  <si>
    <t>Bore Stankovića</t>
  </si>
  <si>
    <t>6.6.2010.</t>
  </si>
  <si>
    <t>od 06.06.2010. do 31.01.2017. godine.</t>
  </si>
  <si>
    <t>Dmitrović Milan</t>
  </si>
  <si>
    <t>1507948870046</t>
  </si>
  <si>
    <t>1.6.2011.</t>
  </si>
  <si>
    <t>od 01.06.2011. do 31.01.2017. godine.</t>
  </si>
  <si>
    <t>Klobučar Ljiljana</t>
  </si>
  <si>
    <t>2309946870011</t>
  </si>
  <si>
    <t>22/28</t>
  </si>
  <si>
    <t>31.3.2010.</t>
  </si>
  <si>
    <t>Agatonović Miloš</t>
  </si>
  <si>
    <t>1109955870048</t>
  </si>
  <si>
    <t>19.6.2009.</t>
  </si>
  <si>
    <t>od 19.06.2009. do 31.01.2017. godine.</t>
  </si>
  <si>
    <t>Jovanov Belka</t>
  </si>
  <si>
    <t>0205944875027</t>
  </si>
  <si>
    <t>8.4.1994.</t>
  </si>
  <si>
    <t>Paunović Anastasija</t>
  </si>
  <si>
    <t>1211949875045</t>
  </si>
  <si>
    <t>93</t>
  </si>
  <si>
    <t>12.3.2002.</t>
  </si>
  <si>
    <t>Minić Milevka</t>
  </si>
  <si>
    <t>1805948875057</t>
  </si>
  <si>
    <t>Jovana Sterije Popovića</t>
  </si>
  <si>
    <t>1/18</t>
  </si>
  <si>
    <t>18.5.2006.</t>
  </si>
  <si>
    <t>Iričanin Zoran</t>
  </si>
  <si>
    <t>3012955870025</t>
  </si>
  <si>
    <t>1.7.2006.</t>
  </si>
  <si>
    <t>Radak Zdravko</t>
  </si>
  <si>
    <t>0412953870092</t>
  </si>
  <si>
    <t>Stefana Nemanje</t>
  </si>
  <si>
    <t>6/1</t>
  </si>
  <si>
    <t>23.5.2007.</t>
  </si>
  <si>
    <t>od 23.05.2007. do 31.01.2017. godine.</t>
  </si>
  <si>
    <t>Šarunac Zorka</t>
  </si>
  <si>
    <t>0108925877528</t>
  </si>
  <si>
    <t>98</t>
  </si>
  <si>
    <t>29.1.1988.</t>
  </si>
  <si>
    <t>Milošev Ivanka</t>
  </si>
  <si>
    <t>0707952875015</t>
  </si>
  <si>
    <t>6/20</t>
  </si>
  <si>
    <t>29.8.2007.</t>
  </si>
  <si>
    <t>od 29.08.2007. do 31.01.2017. godine.</t>
  </si>
  <si>
    <t>Paunel Isak</t>
  </si>
  <si>
    <t>2809950970029</t>
  </si>
  <si>
    <t>28.9.2015.</t>
  </si>
  <si>
    <t>od 28.09.2015. do 31.01.2017. godine.</t>
  </si>
  <si>
    <t>Stojanović Bogdanka</t>
  </si>
  <si>
    <t>0107949875031</t>
  </si>
  <si>
    <t>23/19</t>
  </si>
  <si>
    <t>12.11.2002.</t>
  </si>
  <si>
    <t>Zarić Dušica</t>
  </si>
  <si>
    <t>2602950875027</t>
  </si>
  <si>
    <t>3.4.2008.</t>
  </si>
  <si>
    <t>od 03.04.2008. do 31.01.2017. godine.</t>
  </si>
  <si>
    <t>Kampfer Zorica</t>
  </si>
  <si>
    <t>2402950875052</t>
  </si>
  <si>
    <t>24.8.2008.</t>
  </si>
  <si>
    <t>Na uverenju se ne vidi zbir</t>
  </si>
  <si>
    <t>od 24.08.2008. do 31.01.2017. godine.</t>
  </si>
  <si>
    <t>Rajda Mirjana</t>
  </si>
  <si>
    <t>2503949875066</t>
  </si>
  <si>
    <t>159</t>
  </si>
  <si>
    <t>25.3.2007.</t>
  </si>
  <si>
    <t>Zahtev po tužbi prelazi datum penzionisanja</t>
  </si>
  <si>
    <t>od 25.03.2007. do 31.01.2017. godine.</t>
  </si>
  <si>
    <t>Zavišin Miodrag</t>
  </si>
  <si>
    <t>1508953870026</t>
  </si>
  <si>
    <t>19.12.2014.</t>
  </si>
  <si>
    <t>od 19.12.2014. do 31.01.2017. godine.</t>
  </si>
  <si>
    <t>Velić Dragalin</t>
  </si>
  <si>
    <t>2403944870010</t>
  </si>
  <si>
    <t>24.3.2007.</t>
  </si>
  <si>
    <t>od 24.03.2007. do 31.01.2017. godine.</t>
  </si>
  <si>
    <t>Tadić Nedeljko</t>
  </si>
  <si>
    <t>2505950870046</t>
  </si>
  <si>
    <t>1.10.2005.</t>
  </si>
  <si>
    <t>Lukačev Čedomir</t>
  </si>
  <si>
    <t>0101948870062</t>
  </si>
  <si>
    <t>5.4.2004.</t>
  </si>
  <si>
    <t>Stojakov Milica</t>
  </si>
  <si>
    <t>0008055873422-0</t>
  </si>
  <si>
    <t>1.9.1991.</t>
  </si>
  <si>
    <t>Grković Slavo</t>
  </si>
  <si>
    <t>0510952870074</t>
  </si>
  <si>
    <t>8.10.2013.</t>
  </si>
  <si>
    <t>Izmenjen datum penzionisanja u odnosu na molbu jer nije dobar matični broj poslat fondu</t>
  </si>
  <si>
    <t>P 2343/17 str. 8</t>
  </si>
  <si>
    <t>Čorba Jožef</t>
  </si>
  <si>
    <t>0008056031237</t>
  </si>
  <si>
    <t>Sindjelićeva</t>
  </si>
  <si>
    <t>48a</t>
  </si>
  <si>
    <t>10.6.1983.</t>
  </si>
  <si>
    <t>Sabo Vida</t>
  </si>
  <si>
    <t>0008055381477</t>
  </si>
  <si>
    <t>21a</t>
  </si>
  <si>
    <t>15.6.1990.</t>
  </si>
  <si>
    <t>Rakić Verica</t>
  </si>
  <si>
    <t>2607953875011</t>
  </si>
  <si>
    <t>Karpatska</t>
  </si>
  <si>
    <t>1.7.2007.</t>
  </si>
  <si>
    <t>Milanović Ilija</t>
  </si>
  <si>
    <t>0711945870013</t>
  </si>
  <si>
    <t>1.1.2007.</t>
  </si>
  <si>
    <t>Ilić Trajka</t>
  </si>
  <si>
    <t>0008266943413-0</t>
  </si>
  <si>
    <t>1.12.1997.</t>
  </si>
  <si>
    <t>Đurić Georgina</t>
  </si>
  <si>
    <t>2009948877508</t>
  </si>
  <si>
    <t>14.3.2002.</t>
  </si>
  <si>
    <t>Ostojić Milica</t>
  </si>
  <si>
    <t>0008055272314</t>
  </si>
  <si>
    <t>5.2.1988.</t>
  </si>
  <si>
    <t>Cera Živojin</t>
  </si>
  <si>
    <t>2404971870010</t>
  </si>
  <si>
    <t>16.5.2012.</t>
  </si>
  <si>
    <t>od 12.05.2012. do 31.01.2017. godine.</t>
  </si>
  <si>
    <t>Ratkaj Jožef</t>
  </si>
  <si>
    <t>1907953870036</t>
  </si>
  <si>
    <t>53a</t>
  </si>
  <si>
    <t>24.2.2010.</t>
  </si>
  <si>
    <t>od 24.02.2010. do 31.01.2017. godine.</t>
  </si>
  <si>
    <t>Lainščak Olga</t>
  </si>
  <si>
    <t>2008943877511</t>
  </si>
  <si>
    <t>6.7.1995.</t>
  </si>
  <si>
    <t>Predić Ljiljana</t>
  </si>
  <si>
    <t>0910949875020</t>
  </si>
  <si>
    <t>22/15</t>
  </si>
  <si>
    <t>9.10.2007.</t>
  </si>
  <si>
    <t>od 09.10.2007. do 31.01.2017. godine.</t>
  </si>
  <si>
    <t>Bokun Stanija</t>
  </si>
  <si>
    <t>1905955877507</t>
  </si>
  <si>
    <t>Hemograd</t>
  </si>
  <si>
    <t>L 5/3</t>
  </si>
  <si>
    <t>20.11.2008.</t>
  </si>
  <si>
    <t>Cerović Dragomir</t>
  </si>
  <si>
    <t>1110944870028</t>
  </si>
  <si>
    <t>112</t>
  </si>
  <si>
    <t>Viciknez Nada</t>
  </si>
  <si>
    <t>0603955875040</t>
  </si>
  <si>
    <t>6.3.2008.</t>
  </si>
  <si>
    <t>od 06.03.2008. do 31.01.2017. godine.</t>
  </si>
  <si>
    <t>Dimitrijević Budimir</t>
  </si>
  <si>
    <t>0301948870037</t>
  </si>
  <si>
    <t>6.3.1993.</t>
  </si>
  <si>
    <t>Čović Dušan</t>
  </si>
  <si>
    <t>2706934870023</t>
  </si>
  <si>
    <t>1.3.1997.</t>
  </si>
  <si>
    <t>Petrović Radojko</t>
  </si>
  <si>
    <t>2505954870016</t>
  </si>
  <si>
    <t>24.6.2014.</t>
  </si>
  <si>
    <t>od 24.06.2014. do 31.01.2017. godine.</t>
  </si>
  <si>
    <t>Lekić Novica</t>
  </si>
  <si>
    <t>1411947872501</t>
  </si>
  <si>
    <t>105</t>
  </si>
  <si>
    <t>15.11.2012.</t>
  </si>
  <si>
    <t>od 15.11.2012. do 31.01.2017. godine.</t>
  </si>
  <si>
    <t>Stančić Ana</t>
  </si>
  <si>
    <t>0611945875010</t>
  </si>
  <si>
    <t>Save Kovačevića</t>
  </si>
  <si>
    <t>20/5</t>
  </si>
  <si>
    <t>6.11.2003.</t>
  </si>
  <si>
    <t>Mitrović Vidan</t>
  </si>
  <si>
    <t>0711948870049</t>
  </si>
  <si>
    <t>30/A</t>
  </si>
  <si>
    <t>16.4.2010.</t>
  </si>
  <si>
    <t>od 16.04.2010. do 31.01.2017. godine.</t>
  </si>
  <si>
    <t>Mrkaj Rade</t>
  </si>
  <si>
    <t>1401946870011</t>
  </si>
  <si>
    <t>14.7.2010.</t>
  </si>
  <si>
    <t>od 14.07.2010. do 31.01.2017. godine.</t>
  </si>
  <si>
    <t>Milošević Bojana</t>
  </si>
  <si>
    <t>1912951875018</t>
  </si>
  <si>
    <t>Dan Viktorija</t>
  </si>
  <si>
    <t>0008054643772</t>
  </si>
  <si>
    <t>Irović Jozef</t>
  </si>
  <si>
    <t>0309947870042</t>
  </si>
  <si>
    <t>25.10.2008.</t>
  </si>
  <si>
    <t>od 25.10.2008. do 31.01.2017. godine.</t>
  </si>
  <si>
    <t>Ostojić Marko</t>
  </si>
  <si>
    <t>0008057019277</t>
  </si>
  <si>
    <t>1.2.1996.</t>
  </si>
  <si>
    <t>Stajić Irena</t>
  </si>
  <si>
    <t>0008055954442-0</t>
  </si>
  <si>
    <t>Gundulićeva</t>
  </si>
  <si>
    <t>4a</t>
  </si>
  <si>
    <t>1.3.1995.</t>
  </si>
  <si>
    <t>Korisnik porodične penzije</t>
  </si>
  <si>
    <t>Mandarić Petar</t>
  </si>
  <si>
    <t>0008057479798</t>
  </si>
  <si>
    <t>83</t>
  </si>
  <si>
    <t>23.1.1993.</t>
  </si>
  <si>
    <t>Milenković Stevan</t>
  </si>
  <si>
    <t>0008056307464</t>
  </si>
  <si>
    <t>1.1.1995.</t>
  </si>
  <si>
    <t>Ignjatov Nenad</t>
  </si>
  <si>
    <t>3008952870019</t>
  </si>
  <si>
    <t>2.11.2013.</t>
  </si>
  <si>
    <t>od 02.11.2013. do 31.01.2017. godine.</t>
  </si>
  <si>
    <t>Hoc Katarina</t>
  </si>
  <si>
    <t>0008054750271</t>
  </si>
  <si>
    <t>9.11.1985.</t>
  </si>
  <si>
    <t>od 01.02.2007. do 09.05.2012. godine i od 10.05.2012. do 31.01.2017. godine.</t>
  </si>
  <si>
    <t>9 i 10</t>
  </si>
  <si>
    <t>Grujić Marija</t>
  </si>
  <si>
    <t>0008109711010</t>
  </si>
  <si>
    <t>106</t>
  </si>
  <si>
    <t>11.11.2002.</t>
  </si>
  <si>
    <t>Bešlin Radmila</t>
  </si>
  <si>
    <t>0705955875048</t>
  </si>
  <si>
    <t>11.3.2013.</t>
  </si>
  <si>
    <t>od 11.03.2013. do 31.01.2017. godine.</t>
  </si>
  <si>
    <t>Rusovac Marija</t>
  </si>
  <si>
    <t>1009953875048</t>
  </si>
  <si>
    <t>1.2.2001.</t>
  </si>
  <si>
    <t>Vasiljević Vesna-naslednik</t>
  </si>
  <si>
    <t>0008055003298</t>
  </si>
  <si>
    <t>2/8</t>
  </si>
  <si>
    <t>17.10.1995.</t>
  </si>
  <si>
    <t>Jovanović Dragan</t>
  </si>
  <si>
    <t>0307951870046</t>
  </si>
  <si>
    <t>177</t>
  </si>
  <si>
    <t>16.4.2004.</t>
  </si>
  <si>
    <t>od 26.07.2017. do 31.01.2017. godine.</t>
  </si>
  <si>
    <t>Nađ Katica</t>
  </si>
  <si>
    <t>0008056352243-0</t>
  </si>
  <si>
    <t>Strahinje Stefanovića</t>
  </si>
  <si>
    <t>1.9.1982.</t>
  </si>
  <si>
    <t>Antonijević Gordana</t>
  </si>
  <si>
    <t>0705953875032</t>
  </si>
  <si>
    <t>Jović Vladimir, Jović Aleksandra, Jović Branislava kao pravni sledbenici pok. Jović Ozrena</t>
  </si>
  <si>
    <t>0006670830915-0</t>
  </si>
  <si>
    <t>19/7</t>
  </si>
  <si>
    <t>od 01.02.2007. do 16.12.2012. godine.</t>
  </si>
  <si>
    <t>Obođan Branislava</t>
  </si>
  <si>
    <t>1801954870010</t>
  </si>
  <si>
    <t>16.12.2007.</t>
  </si>
  <si>
    <t>od 16.12.2007. do 16.12.2012. godine.</t>
  </si>
  <si>
    <t>Tau Stana pravni sledbenik Stjepanović Zore</t>
  </si>
  <si>
    <t>0008054676517-0</t>
  </si>
  <si>
    <t xml:space="preserve">Nevesinjska </t>
  </si>
  <si>
    <t>7.11.1995.</t>
  </si>
  <si>
    <t>Stojaković Milica</t>
  </si>
  <si>
    <t>2208955875025</t>
  </si>
  <si>
    <t>18.6.2009.</t>
  </si>
  <si>
    <t>od 18.06.2009. do 31.01.2017. godine.</t>
  </si>
  <si>
    <t>Aksentijević Krstina</t>
  </si>
  <si>
    <t>2209942875014</t>
  </si>
  <si>
    <t>20a</t>
  </si>
  <si>
    <t>Kolarov Slavica</t>
  </si>
  <si>
    <t>1109956875035</t>
  </si>
  <si>
    <t>25.1.2010.</t>
  </si>
  <si>
    <t>od 25.01.2010. do 31.01.2017. godine.</t>
  </si>
  <si>
    <t>Maksimović Gordana</t>
  </si>
  <si>
    <t>0008053730244</t>
  </si>
  <si>
    <t>1.9.1996.</t>
  </si>
  <si>
    <t>Podatak iz spisa predmeta 467</t>
  </si>
  <si>
    <t>Palatinuš Bojana</t>
  </si>
  <si>
    <t>0904955875032</t>
  </si>
  <si>
    <t>176</t>
  </si>
  <si>
    <t>3.2.2009.</t>
  </si>
  <si>
    <t>od 03.02.2009. do 31.01.2017. godine.</t>
  </si>
  <si>
    <t>Častven Jan</t>
  </si>
  <si>
    <t>1710936870059</t>
  </si>
  <si>
    <t>31.12.2002.</t>
  </si>
  <si>
    <t>Kiš Eva</t>
  </si>
  <si>
    <t>0008055367604</t>
  </si>
  <si>
    <t>15.8.1985.</t>
  </si>
  <si>
    <t>Častven Mirjana</t>
  </si>
  <si>
    <t>2705947875028</t>
  </si>
  <si>
    <t>30/24</t>
  </si>
  <si>
    <t>1.10.2001.</t>
  </si>
  <si>
    <t>Živaljević Radomir</t>
  </si>
  <si>
    <t>0105943870019</t>
  </si>
  <si>
    <t>od 06.07.2008. do 31.01.2017. godine.</t>
  </si>
  <si>
    <t>Jovović Olga - naslednik Jovović Nikole</t>
  </si>
  <si>
    <t>2908957870049</t>
  </si>
  <si>
    <t>Ozrenska</t>
  </si>
  <si>
    <t>18.6.2008.</t>
  </si>
  <si>
    <t>Bene Eržebet</t>
  </si>
  <si>
    <t>0008055737302</t>
  </si>
  <si>
    <t>4.2.1993.</t>
  </si>
  <si>
    <t>Pavlov Jon</t>
  </si>
  <si>
    <t>1603947870017</t>
  </si>
  <si>
    <t>8A</t>
  </si>
  <si>
    <t>16.3.2012.</t>
  </si>
  <si>
    <t>od 16.03.2012. do 31.01.2017. godine.</t>
  </si>
  <si>
    <t>Gajić Svetlana</t>
  </si>
  <si>
    <t>2909947870012</t>
  </si>
  <si>
    <t>95</t>
  </si>
  <si>
    <t>14.8.2009.</t>
  </si>
  <si>
    <t>od 01.02.2007. do 13.08.2009. godine, od 14.08.2009. do 31.01.2017. godine i od 01.02.2007. do 13.08.2009. godine</t>
  </si>
  <si>
    <t>3, 5 i 7</t>
  </si>
  <si>
    <t>Gavrilović Dušan</t>
  </si>
  <si>
    <t>2810944870015</t>
  </si>
  <si>
    <t>1.4.2006.</t>
  </si>
  <si>
    <t>Bojinović Živadinka</t>
  </si>
  <si>
    <t>2605954875012</t>
  </si>
  <si>
    <t>143</t>
  </si>
  <si>
    <t>20.5.2010.</t>
  </si>
  <si>
    <t>od 20.05.2010. do 31.01.2017. godine.</t>
  </si>
  <si>
    <t>Kljajić Popov Gordana</t>
  </si>
  <si>
    <t>0205957870024</t>
  </si>
  <si>
    <t>21.8.2010.</t>
  </si>
  <si>
    <t>od 28.08.2010. do 31.01.2017. godine.</t>
  </si>
  <si>
    <t>Hrnjak Marica</t>
  </si>
  <si>
    <t>0810933870016</t>
  </si>
  <si>
    <t>214</t>
  </si>
  <si>
    <t>15.10.2003.</t>
  </si>
  <si>
    <t>Radojević Branko</t>
  </si>
  <si>
    <t>2109942870026</t>
  </si>
  <si>
    <t>228</t>
  </si>
  <si>
    <t>1.5.2001.</t>
  </si>
  <si>
    <t>od 01.02.2007. do 31.01.2017. godine i od 01.02.2007. do 31.01.2017. godine</t>
  </si>
  <si>
    <t>45 i 46</t>
  </si>
  <si>
    <t>Vučetić Verica</t>
  </si>
  <si>
    <t>0008055960794</t>
  </si>
  <si>
    <t>19.9.1999.</t>
  </si>
  <si>
    <t>Nikolajev Danica</t>
  </si>
  <si>
    <t>1909954875026</t>
  </si>
  <si>
    <t>19/5</t>
  </si>
  <si>
    <t>21.2.2008.</t>
  </si>
  <si>
    <t>od 21.02.2008. do 31.01.2017. godine.</t>
  </si>
  <si>
    <t>Pupovac Marioara</t>
  </si>
  <si>
    <t>2908949875031</t>
  </si>
  <si>
    <t>27.9.2006.</t>
  </si>
  <si>
    <t>Manču Marija-naslednik</t>
  </si>
  <si>
    <t>0008054076161-0</t>
  </si>
  <si>
    <t>15.6.1989.</t>
  </si>
  <si>
    <t>Nasledila Musta Valeriu</t>
  </si>
  <si>
    <t>Vučković Zoran-naslednik</t>
  </si>
  <si>
    <t>0008055425866</t>
  </si>
  <si>
    <t>26.12.1996.</t>
  </si>
  <si>
    <t>Naslednik Vućković Ljubomira</t>
  </si>
  <si>
    <t>Glumac Milovan</t>
  </si>
  <si>
    <t>0008077079635</t>
  </si>
  <si>
    <t>31.12.1994.</t>
  </si>
  <si>
    <t>Pešić Antonija</t>
  </si>
  <si>
    <t>0008055194857</t>
  </si>
  <si>
    <t>17A</t>
  </si>
  <si>
    <t>1.9.1983.</t>
  </si>
  <si>
    <t>Mijatović Radovanka</t>
  </si>
  <si>
    <t>0410946855050</t>
  </si>
  <si>
    <t>21.3.2003.</t>
  </si>
  <si>
    <t>Jakoviljević Desimir</t>
  </si>
  <si>
    <t>2511948870039</t>
  </si>
  <si>
    <t>12.9.2008.</t>
  </si>
  <si>
    <t>od 28.09.2008. do 31.01.2017. godine.</t>
  </si>
  <si>
    <t>Bakić Gordana</t>
  </si>
  <si>
    <t>0802953875011</t>
  </si>
  <si>
    <t>1.11.2006.</t>
  </si>
  <si>
    <t>Popov Stefi</t>
  </si>
  <si>
    <t>3006946875014</t>
  </si>
  <si>
    <t>31.12.2001.</t>
  </si>
  <si>
    <t>Podaci u uverenju nedostaju. Rekonstrukcijom se došlo do pojedinačnih iznosa, koji su uskladjeni sa zbirom na uverenju.</t>
  </si>
  <si>
    <t>Vignjević Slavica</t>
  </si>
  <si>
    <t>0101951875059</t>
  </si>
  <si>
    <t>3/13</t>
  </si>
  <si>
    <t>1.7.2010.</t>
  </si>
  <si>
    <t>Uverenja se nastavljaju vremenski jedno na drugo</t>
  </si>
  <si>
    <t>134 i 136</t>
  </si>
  <si>
    <t>Đorđev Gordana-naslednik pok. Belijin Zorke</t>
  </si>
  <si>
    <t>0008208125841</t>
  </si>
  <si>
    <t>10.2.1999.</t>
  </si>
  <si>
    <t>Naslednik Beljin Zorke</t>
  </si>
  <si>
    <t>Beljin Petar naslednik pok. Beljin Zorke</t>
  </si>
  <si>
    <t>Bogdanović Bogdan</t>
  </si>
  <si>
    <t>0008055168532</t>
  </si>
  <si>
    <t>113A</t>
  </si>
  <si>
    <t>1.8.1983.</t>
  </si>
  <si>
    <t>Cvijović Budimir</t>
  </si>
  <si>
    <t>1311946870012</t>
  </si>
  <si>
    <t>118</t>
  </si>
  <si>
    <t>Nemaju punomoćnike u rešenju o veštačenju</t>
  </si>
  <si>
    <t>Dražić Ljubica</t>
  </si>
  <si>
    <t>3008961875015</t>
  </si>
  <si>
    <t>35/1</t>
  </si>
  <si>
    <t>29.2.2008.</t>
  </si>
  <si>
    <t>Nemaju punomoćnike</t>
  </si>
  <si>
    <t>od 15.12.2007. do 31.01.2017. godine.</t>
  </si>
  <si>
    <t>Tadić Milka</t>
  </si>
  <si>
    <t>0008057521026</t>
  </si>
  <si>
    <t>1/3</t>
  </si>
  <si>
    <t>19.6.1997.</t>
  </si>
  <si>
    <t>Keta Romulus</t>
  </si>
  <si>
    <t>0908939870034</t>
  </si>
  <si>
    <t>Vojvodjanska</t>
  </si>
  <si>
    <t>9.8.2002.</t>
  </si>
  <si>
    <t>Guteša Ivanka</t>
  </si>
  <si>
    <t>1204946875013</t>
  </si>
  <si>
    <t>Pavlov Đorđe</t>
  </si>
  <si>
    <t>2807948870019</t>
  </si>
  <si>
    <t>26.4.2007.</t>
  </si>
  <si>
    <t>od 26.04.2007. do 31.01.2017. godine.</t>
  </si>
  <si>
    <t>Bakoš Arkadije</t>
  </si>
  <si>
    <t>0008056054664</t>
  </si>
  <si>
    <t>Bitoljska</t>
  </si>
  <si>
    <t>29.11.1981.</t>
  </si>
  <si>
    <t>Ćumura Borislav</t>
  </si>
  <si>
    <t>3006943870054</t>
  </si>
  <si>
    <t>26.4.2005.</t>
  </si>
  <si>
    <t>P 496/2018</t>
  </si>
  <si>
    <t>Bučalina Ljeposava</t>
  </si>
  <si>
    <t>0008055482784</t>
  </si>
  <si>
    <t>186</t>
  </si>
  <si>
    <t>15.10.1982.</t>
  </si>
  <si>
    <t>Gavrančić Dragoslav</t>
  </si>
  <si>
    <t>0008055384773</t>
  </si>
  <si>
    <t>Boračka</t>
  </si>
  <si>
    <t>16.5.1998.</t>
  </si>
  <si>
    <t>P 544/2018</t>
  </si>
  <si>
    <t>Milošev Vera</t>
  </si>
  <si>
    <t>0008056280625</t>
  </si>
  <si>
    <t>1.8.1991.</t>
  </si>
  <si>
    <t>Đorđev Dragan</t>
  </si>
  <si>
    <t>2008963870025</t>
  </si>
  <si>
    <t>4.5.2009.</t>
  </si>
  <si>
    <t>od 04.05.2009. do 31.01.2017. godine.</t>
  </si>
  <si>
    <t>Cvetićanin Angelina</t>
  </si>
  <si>
    <t>2109949875015</t>
  </si>
  <si>
    <t>201</t>
  </si>
  <si>
    <t>21.9.2007.</t>
  </si>
  <si>
    <t>od 21.09.2007. do 31.01.2017. godine.</t>
  </si>
  <si>
    <t>Serdinac Mirjana</t>
  </si>
  <si>
    <t>0705949875028</t>
  </si>
  <si>
    <t>13/26</t>
  </si>
  <si>
    <t>18.11.1997.</t>
  </si>
  <si>
    <t>Radmanovac Jelena</t>
  </si>
  <si>
    <t>2907948875074</t>
  </si>
  <si>
    <t>53</t>
  </si>
  <si>
    <t>12.5.1998.</t>
  </si>
  <si>
    <t>Daja Radomir</t>
  </si>
  <si>
    <t>1009954870023</t>
  </si>
  <si>
    <t>Šabačka</t>
  </si>
  <si>
    <t>16.2.2002.</t>
  </si>
  <si>
    <t>Orelj Gina</t>
  </si>
  <si>
    <t>1606946875030</t>
  </si>
  <si>
    <t>24.1.1996.</t>
  </si>
  <si>
    <t>Šoponjai Aleksandar</t>
  </si>
  <si>
    <t>3003932870010</t>
  </si>
  <si>
    <t>Ljutice Bogdana</t>
  </si>
  <si>
    <t>28.6.1985.</t>
  </si>
  <si>
    <t>Jovanović Ljubomir</t>
  </si>
  <si>
    <t>2307941870010</t>
  </si>
  <si>
    <t>Đorđa Smederevca</t>
  </si>
  <si>
    <t>Grozdanović Borislav</t>
  </si>
  <si>
    <t>2312954870048</t>
  </si>
  <si>
    <t>30.12.2014.</t>
  </si>
  <si>
    <t>od 30.12.2014. do 31.01.2017. godine.</t>
  </si>
  <si>
    <t>Babić Dušan</t>
  </si>
  <si>
    <t>2103941870024</t>
  </si>
  <si>
    <t>29.12.1990.</t>
  </si>
  <si>
    <t>Bundra Mika</t>
  </si>
  <si>
    <t>2908953870028</t>
  </si>
  <si>
    <t>122</t>
  </si>
  <si>
    <t>2.1.2006.</t>
  </si>
  <si>
    <t>Sturza Božidar</t>
  </si>
  <si>
    <t>2003944870047</t>
  </si>
  <si>
    <t>22/16</t>
  </si>
  <si>
    <t>20.3.2007.</t>
  </si>
  <si>
    <t>od 20.03.2017. do 31.01.2017. godine.</t>
  </si>
  <si>
    <t>Ignjatov Radojko</t>
  </si>
  <si>
    <t>2012949870036</t>
  </si>
  <si>
    <t>5.1.2012.</t>
  </si>
  <si>
    <t>Sretenović Ilona</t>
  </si>
  <si>
    <t>1212949875033</t>
  </si>
  <si>
    <t>175</t>
  </si>
  <si>
    <t>1.8.1992.</t>
  </si>
  <si>
    <t>Andić Delija</t>
  </si>
  <si>
    <t>0205945875020</t>
  </si>
  <si>
    <t>Provereno jeste poseban tužilac</t>
  </si>
  <si>
    <t>Stoiljković Stanislav</t>
  </si>
  <si>
    <t>0702922728717</t>
  </si>
  <si>
    <t>12/1 stan 9</t>
  </si>
  <si>
    <t>13.6.1977.</t>
  </si>
  <si>
    <t>Bugarčić Tinka</t>
  </si>
  <si>
    <t>0806937875023</t>
  </si>
  <si>
    <t>Trg Nikole Pašića</t>
  </si>
  <si>
    <t>20.3.1985.</t>
  </si>
  <si>
    <t>Gerga Miloš</t>
  </si>
  <si>
    <t>0308947870011</t>
  </si>
  <si>
    <t>1.1.2000.</t>
  </si>
  <si>
    <t>Barta Kristina</t>
  </si>
  <si>
    <t>1710933875068</t>
  </si>
  <si>
    <t>1.10.1996.</t>
  </si>
  <si>
    <t>Vlajkov Andjelija</t>
  </si>
  <si>
    <t>2411943875046</t>
  </si>
  <si>
    <t>18.11.2009.</t>
  </si>
  <si>
    <t>od 18.11.2009. do 31.01.2017. godine.</t>
  </si>
  <si>
    <t>Varađan Milka</t>
  </si>
  <si>
    <t>0110946875031</t>
  </si>
  <si>
    <t>4/2</t>
  </si>
  <si>
    <t>31.12.1990.</t>
  </si>
  <si>
    <t>Pavlović Svetislav</t>
  </si>
  <si>
    <t>1612940870029</t>
  </si>
  <si>
    <t>13/A</t>
  </si>
  <si>
    <t>P 783/18 str- 16</t>
  </si>
  <si>
    <t>Paunović Branislav</t>
  </si>
  <si>
    <t>0311953870024</t>
  </si>
  <si>
    <t>Priključen posle rešenja o veštačenju predmet P 1201/17</t>
  </si>
  <si>
    <t>Ivanišević Ankica</t>
  </si>
  <si>
    <t>2007948875030</t>
  </si>
  <si>
    <t>1.5.2005.</t>
  </si>
  <si>
    <t>Danilović Jovica</t>
  </si>
  <si>
    <t>1505948870051</t>
  </si>
  <si>
    <t>Trg Partizana</t>
  </si>
  <si>
    <t>29.11.2011.</t>
  </si>
  <si>
    <t>od 29.11.2011. do 31.01.2017. godine.</t>
  </si>
  <si>
    <t>Perović Milica</t>
  </si>
  <si>
    <t>2906948875027</t>
  </si>
  <si>
    <t>57A</t>
  </si>
  <si>
    <t>17.5.2003.</t>
  </si>
  <si>
    <t>Tošić Svetlana</t>
  </si>
  <si>
    <t>1503956875027</t>
  </si>
  <si>
    <t>12B</t>
  </si>
  <si>
    <t>Marčićević Dragoljub</t>
  </si>
  <si>
    <t>1407938870051</t>
  </si>
  <si>
    <t>6.12.2001.</t>
  </si>
  <si>
    <t>Stojkov Đorđe</t>
  </si>
  <si>
    <t>0008054911312</t>
  </si>
  <si>
    <t>19.2.1999.</t>
  </si>
  <si>
    <t>od 19.02.1999. do 31.01.2017. godine.</t>
  </si>
  <si>
    <t>Ratkovac Mirko</t>
  </si>
  <si>
    <t>1104941870019</t>
  </si>
  <si>
    <t>11/A</t>
  </si>
  <si>
    <t>12.4.2006.</t>
  </si>
  <si>
    <t>Alaica Ljubica</t>
  </si>
  <si>
    <t>0008055209056</t>
  </si>
  <si>
    <t>150</t>
  </si>
  <si>
    <t>24.10.1990.</t>
  </si>
  <si>
    <t>Trandafir Aleksandar</t>
  </si>
  <si>
    <t>0008055602734</t>
  </si>
  <si>
    <t>96</t>
  </si>
  <si>
    <t>14.6.1989.</t>
  </si>
  <si>
    <t>Novakov Miloš</t>
  </si>
  <si>
    <t>0008056595969</t>
  </si>
  <si>
    <t>1.3.1990.</t>
  </si>
  <si>
    <t>Zavišin Bosiljka</t>
  </si>
  <si>
    <t>1201954875023</t>
  </si>
  <si>
    <t>85</t>
  </si>
  <si>
    <t>1.9.2011.</t>
  </si>
  <si>
    <t>od 01.09.2011. do 31.01.2017. godine.</t>
  </si>
  <si>
    <t>Jovanović Zlatica</t>
  </si>
  <si>
    <t>2511948870020</t>
  </si>
  <si>
    <t>60A</t>
  </si>
  <si>
    <t>10.10.2015.</t>
  </si>
  <si>
    <t>od 10.10.2015. do 31.01.2017. godine.</t>
  </si>
  <si>
    <t>Čejić Nikola</t>
  </si>
  <si>
    <t>1502951870039</t>
  </si>
  <si>
    <t>Josipa Debeljaka</t>
  </si>
  <si>
    <t>26.10.2014.</t>
  </si>
  <si>
    <t>od 26.10.2014. do 31.01.2017. godine.</t>
  </si>
  <si>
    <t>Ribarov Olivera</t>
  </si>
  <si>
    <t>3001975875048</t>
  </si>
  <si>
    <t>Radakova</t>
  </si>
  <si>
    <t>3.6.2010.</t>
  </si>
  <si>
    <t>od 03.06.2010. do 31.01.2017. godine.</t>
  </si>
  <si>
    <t>Bolesnikov Milorad</t>
  </si>
  <si>
    <t>0304951870039</t>
  </si>
  <si>
    <t>9.10.2012.</t>
  </si>
  <si>
    <t>od 09.10.2012. do 31.01.2017. godine.</t>
  </si>
  <si>
    <t>Gvozdenov Svetlana</t>
  </si>
  <si>
    <t>1807955877505</t>
  </si>
  <si>
    <t>18.7.2008.</t>
  </si>
  <si>
    <t>od 18.07.2008. do 31.01.2017. godine.</t>
  </si>
  <si>
    <t>Popović Đurica</t>
  </si>
  <si>
    <t>0510951870038</t>
  </si>
  <si>
    <t>6/7</t>
  </si>
  <si>
    <t>4.8.2009.</t>
  </si>
  <si>
    <t>od 12.05.2009. do 31.01.2017. godine.</t>
  </si>
  <si>
    <t>Gvozdenov Verica</t>
  </si>
  <si>
    <t>0008054971793</t>
  </si>
  <si>
    <t>18.9.1998.</t>
  </si>
  <si>
    <t>Gajić Milena</t>
  </si>
  <si>
    <t>2305951875034</t>
  </si>
  <si>
    <t>28.9.2006.</t>
  </si>
  <si>
    <t>Stojanović Zoran</t>
  </si>
  <si>
    <t>1203953870020</t>
  </si>
  <si>
    <t>Deligradska</t>
  </si>
  <si>
    <t>19.4.2013.</t>
  </si>
  <si>
    <t>od 19.04.2013. do 31.01.2017. godine.</t>
  </si>
  <si>
    <t>Stankov Milanka</t>
  </si>
  <si>
    <t>1109956875051</t>
  </si>
  <si>
    <t>16.7.2010.</t>
  </si>
  <si>
    <t>od 16.07.2010. do 31.01.2017. godine.</t>
  </si>
  <si>
    <t>Sarajlijin Vasilije</t>
  </si>
  <si>
    <t>0008054801429</t>
  </si>
  <si>
    <t>20.12.1996.</t>
  </si>
  <si>
    <t>Pečenčić Emilija</t>
  </si>
  <si>
    <t>2103954875033</t>
  </si>
  <si>
    <t>29.9.2011.</t>
  </si>
  <si>
    <t>Čizmaš Milan</t>
  </si>
  <si>
    <t>0008055440616</t>
  </si>
  <si>
    <t>16.8.1990.</t>
  </si>
  <si>
    <t>Zavišin Nevena</t>
  </si>
  <si>
    <t>0201954875011</t>
  </si>
  <si>
    <t>85a</t>
  </si>
  <si>
    <t>5.1.2006.</t>
  </si>
  <si>
    <t>Popov Žarko</t>
  </si>
  <si>
    <t>2104943870028</t>
  </si>
  <si>
    <t>24.11.2006.</t>
  </si>
  <si>
    <t>Stankov Radovan</t>
  </si>
  <si>
    <t>1911946870036</t>
  </si>
  <si>
    <t>1.9.2007.</t>
  </si>
  <si>
    <t>od 01.09.2007. do 31.01.2017. godine.</t>
  </si>
  <si>
    <t>Ivetić Stevan</t>
  </si>
  <si>
    <t>0008056110194</t>
  </si>
  <si>
    <t>1.1.2002.</t>
  </si>
  <si>
    <t>Sretenović Branko</t>
  </si>
  <si>
    <t>0008056331794</t>
  </si>
  <si>
    <t>Naselje Hemograd</t>
  </si>
  <si>
    <t>bb</t>
  </si>
  <si>
    <t>Naslednici Miljević Rose</t>
  </si>
  <si>
    <t>Sretenović Branimir</t>
  </si>
  <si>
    <t>103</t>
  </si>
  <si>
    <t>Sretenović Vesna</t>
  </si>
  <si>
    <t>Matović Radovinka</t>
  </si>
  <si>
    <t>181</t>
  </si>
  <si>
    <t>Davidov Dušan</t>
  </si>
  <si>
    <t>0008056459594</t>
  </si>
  <si>
    <t>12/1</t>
  </si>
  <si>
    <t>1.6.1994.</t>
  </si>
  <si>
    <t>Lazić Velovan Gordana</t>
  </si>
  <si>
    <t>1003953875058</t>
  </si>
  <si>
    <t>Dančić Momčilo</t>
  </si>
  <si>
    <t>0008056213073</t>
  </si>
  <si>
    <t>1/1 stan 16</t>
  </si>
  <si>
    <t>1.2.1997.</t>
  </si>
  <si>
    <t>Stojšić Aleksandar</t>
  </si>
  <si>
    <t>0308974870023</t>
  </si>
  <si>
    <t>10.1.2005.</t>
  </si>
  <si>
    <t>Marković Ilija</t>
  </si>
  <si>
    <t>0008054787320</t>
  </si>
  <si>
    <t>Trg Zelena Pijaca</t>
  </si>
  <si>
    <t>10/1</t>
  </si>
  <si>
    <t>1.1.1986.</t>
  </si>
  <si>
    <t>Milojković Desanka</t>
  </si>
  <si>
    <t>0008057401312</t>
  </si>
  <si>
    <t>Đakova</t>
  </si>
  <si>
    <t>1.9.1995.</t>
  </si>
  <si>
    <t>Ćosić Božidar</t>
  </si>
  <si>
    <t>0103941870035</t>
  </si>
  <si>
    <t>27.12.1991.</t>
  </si>
  <si>
    <t>Jakšić Ljiljana</t>
  </si>
  <si>
    <t>2509950875035</t>
  </si>
  <si>
    <t>16/3</t>
  </si>
  <si>
    <t>25.2.2006.</t>
  </si>
  <si>
    <t>Surla Kosa</t>
  </si>
  <si>
    <t>2510930872518</t>
  </si>
  <si>
    <t>25.6.2012.</t>
  </si>
  <si>
    <t>Surla Kosa i Surla Kosa kao naslednik Surla Gojka</t>
  </si>
  <si>
    <t>od 01.01.2007. do 24.06.2012. godine i od 25.06.2012. do 31.01.2017. godine.</t>
  </si>
  <si>
    <t>79 i 82</t>
  </si>
  <si>
    <t>Paunov Branimir</t>
  </si>
  <si>
    <t>0008055939368</t>
  </si>
  <si>
    <t>Svetosavski trg</t>
  </si>
  <si>
    <t>23.6.1998.</t>
  </si>
  <si>
    <t>Šikić Tatjana</t>
  </si>
  <si>
    <t>1202949875011</t>
  </si>
  <si>
    <t>144</t>
  </si>
  <si>
    <t>12.2.2007.</t>
  </si>
  <si>
    <t>od 12.02.2007. do 31.01.2017. godine.</t>
  </si>
  <si>
    <t>Lekovski Zorka</t>
  </si>
  <si>
    <t>2309947875041</t>
  </si>
  <si>
    <t>15/16</t>
  </si>
  <si>
    <t>Bogojev Ilija-naslednik</t>
  </si>
  <si>
    <t>2905965875026</t>
  </si>
  <si>
    <t>9.6.2012.</t>
  </si>
  <si>
    <t>od 01.10.2011. do 31.01.2017. godine.</t>
  </si>
  <si>
    <t>Radojev Dragić</t>
  </si>
  <si>
    <t>0006048344164</t>
  </si>
  <si>
    <t>Hadžiprodanova</t>
  </si>
  <si>
    <t>1a</t>
  </si>
  <si>
    <t>1.4.1991.</t>
  </si>
  <si>
    <t>Tot Mirjana</t>
  </si>
  <si>
    <t>0206954875021</t>
  </si>
  <si>
    <t>2.7.2007.</t>
  </si>
  <si>
    <t>Bavanski Milomirka</t>
  </si>
  <si>
    <t>0008054677358</t>
  </si>
  <si>
    <t>Sunčani Trg</t>
  </si>
  <si>
    <t>10/11</t>
  </si>
  <si>
    <t>18.10.1996.</t>
  </si>
  <si>
    <t>Dakić Jakov</t>
  </si>
  <si>
    <t>1712939870028</t>
  </si>
  <si>
    <t>Vuka Karadžića</t>
  </si>
  <si>
    <t>6/8</t>
  </si>
  <si>
    <t>1.4.2005.</t>
  </si>
  <si>
    <t>Mohora Ljubica</t>
  </si>
  <si>
    <t>0008054821225</t>
  </si>
  <si>
    <t>1.9.1988.</t>
  </si>
  <si>
    <t>Pančevac Darinka</t>
  </si>
  <si>
    <t>2601950875039</t>
  </si>
  <si>
    <t>26.7.2008.</t>
  </si>
  <si>
    <t>od 26.07.2008. do 31.01.2017. godine.</t>
  </si>
  <si>
    <t>Krivokapić Blažo</t>
  </si>
  <si>
    <t>1603944870016</t>
  </si>
  <si>
    <t>21.5.2010.</t>
  </si>
  <si>
    <t>od 21.05.2010. do 31.01.2017. godine.</t>
  </si>
  <si>
    <t>Mundžić Milica</t>
  </si>
  <si>
    <t>0008055477420</t>
  </si>
  <si>
    <t>1.3.1986.</t>
  </si>
  <si>
    <t>Horti Mariora</t>
  </si>
  <si>
    <t>2208950875035</t>
  </si>
  <si>
    <t>22.8.2009.</t>
  </si>
  <si>
    <t>od 22.08.2009. do 31.01.2017. godine.</t>
  </si>
  <si>
    <t>Dunčić Gradimir</t>
  </si>
  <si>
    <t>2502950870020</t>
  </si>
  <si>
    <t>Sultane Cijuk</t>
  </si>
  <si>
    <t>25.2.2015.</t>
  </si>
  <si>
    <t>od 24.02.2015. do 31.01.2017. godine.</t>
  </si>
  <si>
    <t>Đukić Cveta</t>
  </si>
  <si>
    <t>0008056478491</t>
  </si>
  <si>
    <t>Lovćensa</t>
  </si>
  <si>
    <t>16.5.1996.</t>
  </si>
  <si>
    <t>Pernjak Jovanka</t>
  </si>
  <si>
    <t>0008054996133</t>
  </si>
  <si>
    <t>Karađorđeva</t>
  </si>
  <si>
    <t>15.9.1994.</t>
  </si>
  <si>
    <t>Rakonić Nada</t>
  </si>
  <si>
    <t>0008083534606</t>
  </si>
  <si>
    <t>32a</t>
  </si>
  <si>
    <t>12.7.1994.</t>
  </si>
  <si>
    <t>Gmijović Dragan-naslednik</t>
  </si>
  <si>
    <t>0008055212915</t>
  </si>
  <si>
    <t>101A</t>
  </si>
  <si>
    <t>13.10.1984.</t>
  </si>
  <si>
    <t>Naslednik Gmijović Zorke</t>
  </si>
  <si>
    <t>Mišić Zagorka</t>
  </si>
  <si>
    <t>2810949875015</t>
  </si>
  <si>
    <t>J. Lenđela</t>
  </si>
  <si>
    <t>28.10.2007.</t>
  </si>
  <si>
    <t>od 28.10.2007. do 31.01.2017. godine.</t>
  </si>
  <si>
    <t>Štrbac Nikola</t>
  </si>
  <si>
    <t>0008055305651</t>
  </si>
  <si>
    <t>47/A</t>
  </si>
  <si>
    <t>3.4.1999.</t>
  </si>
  <si>
    <t>Jovančić Milutin</t>
  </si>
  <si>
    <t>2308944870018</t>
  </si>
  <si>
    <t>Prve krajiške brigade</t>
  </si>
  <si>
    <t>18.2.2006.</t>
  </si>
  <si>
    <t>P 190/2018</t>
  </si>
  <si>
    <t>Mirkov Milica</t>
  </si>
  <si>
    <t>Kosančić Ivana</t>
  </si>
  <si>
    <t>Đorđević Olivera</t>
  </si>
  <si>
    <t>Čavić Milan</t>
  </si>
  <si>
    <t>7/12</t>
  </si>
  <si>
    <t>Gajić Vera</t>
  </si>
  <si>
    <t>Bakaluca Marija</t>
  </si>
  <si>
    <t>82A</t>
  </si>
  <si>
    <t>Ivković Vera</t>
  </si>
  <si>
    <t>Kirilov Slavica</t>
  </si>
  <si>
    <t>1/a</t>
  </si>
  <si>
    <t>Paunov Zagorka</t>
  </si>
  <si>
    <t>73/a</t>
  </si>
  <si>
    <t>Petrović Gordana</t>
  </si>
  <si>
    <t>Mihajlov Lazar</t>
  </si>
  <si>
    <t>Broj Predmeta</t>
  </si>
  <si>
    <t>Ime i prezime punomoćnika</t>
  </si>
  <si>
    <t>E-mail</t>
  </si>
  <si>
    <t>Broj telefona</t>
  </si>
  <si>
    <t>Tekst</t>
  </si>
  <si>
    <t>Tekst za nalaz</t>
  </si>
  <si>
    <t>Datum resenja</t>
  </si>
  <si>
    <t>Gavrilović Darko</t>
  </si>
  <si>
    <t>9a</t>
  </si>
  <si>
    <t>adv.dgavrilovic@gmail.com</t>
  </si>
  <si>
    <t>060/08-38-666, 063/84-42-775</t>
  </si>
  <si>
    <t>Ružić Miloš</t>
  </si>
  <si>
    <t>adv.ruzic@gmail.com</t>
  </si>
  <si>
    <t>013/821-821</t>
  </si>
  <si>
    <t>Vojvodić Marija</t>
  </si>
  <si>
    <t>Novi Sad</t>
  </si>
  <si>
    <t>Radnička</t>
  </si>
  <si>
    <t>marijavojvodic21@gmail.com</t>
  </si>
  <si>
    <t>061/711-2348</t>
  </si>
  <si>
    <t>Kosanović Bojana</t>
  </si>
  <si>
    <t>bojana.kosanovic@gmail.com</t>
  </si>
  <si>
    <t>063/817-5645</t>
  </si>
  <si>
    <t>Aleksandar Garabandić</t>
  </si>
  <si>
    <t>garusns@gmail.com</t>
  </si>
  <si>
    <t>021/425-521</t>
  </si>
  <si>
    <t>Pedja Dobrković</t>
  </si>
  <si>
    <t>Maksima Gorkog</t>
  </si>
  <si>
    <t>10a</t>
  </si>
  <si>
    <t>dobrkovicpedja@gmail.com</t>
  </si>
  <si>
    <t>069/5559592</t>
  </si>
  <si>
    <t>Bešlin Jelena</t>
  </si>
  <si>
    <t>j.beslin@gmail.com</t>
  </si>
  <si>
    <t xml:space="preserve"> 064/551-5466</t>
  </si>
  <si>
    <t>Zekić Radivoje</t>
  </si>
  <si>
    <t>adv.zekic@hotmail.com</t>
  </si>
  <si>
    <t>063/239-765</t>
  </si>
  <si>
    <t>Terzić Branislav</t>
  </si>
  <si>
    <t>ozegoviczdravko@gmail.com</t>
  </si>
  <si>
    <t>021/528-892</t>
  </si>
  <si>
    <t>Mijatov Vojislav</t>
  </si>
  <si>
    <t>mijatov.vojislav@gmail.com</t>
  </si>
  <si>
    <t>064/17-83-404</t>
  </si>
  <si>
    <t>Tucović Milana</t>
  </si>
  <si>
    <t>2/2</t>
  </si>
  <si>
    <t>milana.tucovic@gmail.com</t>
  </si>
  <si>
    <t>013/839-999</t>
  </si>
  <si>
    <t>Guteša Lazar</t>
  </si>
  <si>
    <t>gutesa.lazar@gmail.com</t>
  </si>
  <si>
    <t>063/240-643</t>
  </si>
  <si>
    <t>Stevica Nazarčić</t>
  </si>
  <si>
    <t>distefano1964@hotmail.com</t>
  </si>
  <si>
    <t>063/66-3275</t>
  </si>
  <si>
    <t>Mihaj Milka</t>
  </si>
  <si>
    <t>mihaj.law@gmail.com</t>
  </si>
  <si>
    <t>063/347-007</t>
  </si>
  <si>
    <t>Ružić Gradimir</t>
  </si>
  <si>
    <t>gradimirr@gmail.com</t>
  </si>
  <si>
    <t>063/239-798</t>
  </si>
  <si>
    <t>Patrić Bojan</t>
  </si>
  <si>
    <t>bpatric@gmail.com</t>
  </si>
  <si>
    <t>064/1300-538</t>
  </si>
  <si>
    <t>Mirća Popi</t>
  </si>
  <si>
    <t>mpopi@hemo.net</t>
  </si>
  <si>
    <t>064/42-15-558</t>
  </si>
  <si>
    <t>Milovanović Pešić Dragana</t>
  </si>
  <si>
    <t>adv.draganampesic@gmail.com</t>
  </si>
  <si>
    <t>063/494-030</t>
  </si>
  <si>
    <t>064/1300-539</t>
  </si>
  <si>
    <t>064/1300-540</t>
  </si>
  <si>
    <t>Miodrag Jeftić</t>
  </si>
  <si>
    <t>43/A</t>
  </si>
  <si>
    <t>adv.buda.jefta@gmail.com</t>
  </si>
  <si>
    <t>013/833-054, 063/75-18-388</t>
  </si>
  <si>
    <t>Dat_res_post_vestaka</t>
  </si>
  <si>
    <t>Dat_rocista</t>
  </si>
  <si>
    <t>Dat_izr_nov_troskovnika</t>
  </si>
  <si>
    <t>Dat_obr_trosk</t>
  </si>
  <si>
    <t>Br_tuz</t>
  </si>
  <si>
    <t>Zadatak</t>
  </si>
  <si>
    <t>1. Da li su tužioci korisnici penzije i od kog datuma.</t>
  </si>
  <si>
    <t>2. Da li su tužiocima u periodima iz tužbi vršene obustave penzija po osnovu mesnog samodoprinosa, shodno Odluci o uvodjenju samodoprinosa za izgradnju kanalizacije u Vršcu, u kojim iznosima i kada.</t>
  </si>
  <si>
    <t>3. Da li su obustavljena sredstva na ime mesnog samodoprinosa, shodno Odluci o uvodjenju samodoprinosa za izgradnju kanalizacije u Vršcu, u obustavljenim iznosima iz tačke 2 ovog rešenja, uplaćena na račun tuženog, ranije Opština Vršac.</t>
  </si>
  <si>
    <t>2. Visinu materijalne štete u vidu umanjenja penzija prilikom obustavljanja penzija po osnovu samodoprinosa za kanalizaciju, koju su tužioci pretrpeli zbog nezakonitog ili nepravilnog rada organa za period od tri godine unazad, računajući od dana podnošenja tužbe.</t>
  </si>
  <si>
    <t>3. Ko je sprovodio pojedinačne akte i preduzimao radnje obustavljanja penzije po osnovu samodoprinosa.</t>
  </si>
  <si>
    <t>4. Da li su sredstva koja je obustavljao fond PIO, Filijala Vršac uplaćena na račun tuženog i ako jesu kada je uplata izvršena.</t>
  </si>
  <si>
    <t>i to za preuzimanje spisa, predaju spisa predmeta, prikupljanje dokumentacije i pristup ročištu</t>
  </si>
  <si>
    <t xml:space="preserve"> 92 strana po ceni od  70 dinara po strani, od čega se 89 strana odnosi na nalaz, 2 strane na troškovnik i jedna strana na podnesak, što ukupno čini 92 strana</t>
  </si>
  <si>
    <t xml:space="preserve"> 92 strana u 3 kopije po ceni od 30 dinara po strani, od čega se 89 strana odnosi na nalaz, 2 strane na troškovnik i jedna strana na podnesak, što ukupno čini 92 strana</t>
  </si>
  <si>
    <t xml:space="preserve"> za šta su angažovana treća lica, u punom iznosu su 3.692,68 dinara, po tužiocu, dok sa umanjenjem od strane Agencije, iznose 461,59 dinara po tužiocu, što za 10 tužilaca, čini ukupan iznos  unosa podataka u bazu od 4.615,85 dinara</t>
  </si>
  <si>
    <t>Troškovi zakupa softvera i opreme u punom iznosu su 12.700,00 dinara, po tužiocu, dok sa umanjenjem od strane Agencije, iznose 1.846,34 dinara po tužiocu, što za  10 tužilaca u predmetu za  zakup softvera i opreme ukupno iznosi 18.463,40 dinara</t>
  </si>
  <si>
    <t xml:space="preserve"> 106 strana po ceni od  70 dinara po strani, od čega se 103 strana odnosi na nalaz, 2 strane na troškovnik i jedna strana na podnesak, što ukupno čini 106 strana</t>
  </si>
  <si>
    <t xml:space="preserve"> 106 strana u 3 kopije po ceni od 30 dinara po strani, od čega se 103 strana odnosi na nalaz, 2 strane na troškovnik i jedna strana na podnesak, što ukupno čini 106 strana</t>
  </si>
  <si>
    <t xml:space="preserve"> za šta su angažovana treća lica, u punom iznosu su 3.334,28 dinara, po tužiocu, dok sa umanjenjem od strane Agencije, iznose 416,79 dinara po tužiocu, što za 10 tužilaca, čini ukupan iznos  unosa podataka u bazu od 4.167,85 dinara</t>
  </si>
  <si>
    <t>Troškovi zakupa softvera i opreme u punom iznosu su 12.700,00 dinara, po tužiocu, dok sa umanjenjem od strane Agencije, iznose 1.667,14 dinara po tužiocu, što za  10 tužilaca u predmetu za  zakup softvera i opreme ukupno iznosi 16.671,40 dinara</t>
  </si>
  <si>
    <t xml:space="preserve"> 66 strana po ceni od  70 dinara po strani, od čega se 63 strana odnosi na nalaz, 2 strane na troškovnik i jedna strana na podnesak, što ukupno čini 66 strana</t>
  </si>
  <si>
    <t xml:space="preserve"> 66 strana u 3 kopije po ceni od 30 dinara po strani, od čega se 63 strana odnosi na nalaz, 2 strane na troškovnik i jedna strana na podnesak, što ukupno čini 66 strana</t>
  </si>
  <si>
    <t xml:space="preserve"> za šta su angažovana treća lica, u punom iznosu su 1.931,40 dinara, po tužiocu, dok sa umanjenjem od strane Agencije, iznose 241,43 dinara po tužiocu, što za 5 tužilaca, čini ukupan iznos  unosa podataka u bazu od 1.207,13 dinara</t>
  </si>
  <si>
    <t>Troškovi zakupa softvera i opreme u punom iznosu su 12.700,00 dinara, po tužiocu, dok sa umanjenjem od strane Agencije, iznose 965,70 dinara po tužiocu, što za  5 tužilaca u predmetu za  zakup softvera i opreme ukupno iznosi 4.828,50 dinara</t>
  </si>
  <si>
    <t xml:space="preserve"> 90 strana po ceni od  70 dinara po strani, od čega se 87 strana odnosi na nalaz, 2 strane na troškovnik i jedna strana na podnesak, što ukupno čini 90 strana</t>
  </si>
  <si>
    <t xml:space="preserve"> 90 strana u 3 kopije po ceni od 30 dinara po strani, od čega se 87 strana odnosi na nalaz, 2 strane na troškovnik i jedna strana na podnesak, što ukupno čini 90 strana</t>
  </si>
  <si>
    <t xml:space="preserve"> za šta su angažovana treća lica, u punom iznosu su 3.743,88 dinara, po tužiocu, dok sa umanjenjem od strane Agencije, iznose 467,99 dinara po tužiocu, što za 10 tužilaca, čini ukupan iznos  unosa podataka u bazu od 4.679,85 dinara</t>
  </si>
  <si>
    <t>Troškovi zakupa softvera i opreme u punom iznosu su 12.700,00 dinara, po tužiocu, dok sa umanjenjem od strane Agencije, iznose 1.871,94 dinara po tužiocu, što za  10 tužilaca u predmetu za  zakup softvera i opreme ukupno iznosi 18.719,40 dinara</t>
  </si>
  <si>
    <t xml:space="preserve"> 82 strana po ceni od  70 dinara po strani, od čega se 79 strana odnosi na nalaz, 2 strane na troškovnik i jedna strana na podnesak, što ukupno čini 82 strana</t>
  </si>
  <si>
    <t xml:space="preserve"> 82 strana u 3 kopije po ceni od 30 dinara po strani, od čega se 79 strana odnosi na nalaz, 2 strane na troškovnik i jedna strana na podnesak, što ukupno čini 82 strana</t>
  </si>
  <si>
    <t xml:space="preserve"> za šta su angažovana treća lica, u punom iznosu su 3.948,68 dinara, po tužiocu, dok sa umanjenjem od strane Agencije, iznose 493,59 dinara po tužiocu, što za 10 tužilaca, čini ukupan iznos  unosa podataka u bazu od 4.935,85 dinara</t>
  </si>
  <si>
    <t>Troškovi zakupa softvera i opreme u punom iznosu su 12.700,00 dinara, po tužiocu, dok sa umanjenjem od strane Agencije, iznose 1.974,34 dinara po tužiocu, što za  10 tužilaca u predmetu za  zakup softvera i opreme ukupno iznosi 19.743,40 dinara</t>
  </si>
  <si>
    <t xml:space="preserve"> 89 strana po ceni od  70 dinara po strani, od čega se 86 strana odnosi na nalaz, 2 strane na troškovnik i jedna strana na podnesak, što ukupno čini 89 strana</t>
  </si>
  <si>
    <t xml:space="preserve"> 89 strana u 3 kopije po ceni od 30 dinara po strani, od čega se 86 strana odnosi na nalaz, 2 strane na troškovnik i jedna strana na podnesak, što ukupno čini 89 strana</t>
  </si>
  <si>
    <t xml:space="preserve"> za šta su angažovana treća lica, u punom iznosu su 3.015,56 dinara, po tužiocu, dok sa umanjenjem od strane Agencije, iznose 376,95 dinara po tužiocu, što za 8 tužilaca, čini ukupan iznos  unosa podataka u bazu od 3.015,56 dinara</t>
  </si>
  <si>
    <t>Troškovi zakupa softvera i opreme u punom iznosu su 12.700,00 dinara, po tužiocu, dok sa umanjenjem od strane Agencije, iznose 1.507,78 dinara po tužiocu, što za  8 tužilaca u predmetu za  zakup softvera i opreme ukupno iznosi 12.062,24 dinara</t>
  </si>
  <si>
    <t xml:space="preserve"> 104 strana po ceni od  70 dinara po strani, od čega se 101 strana odnosi na nalaz, 2 strane na troškovnik i jedna strana na podnesak, što ukupno čini 104 strana</t>
  </si>
  <si>
    <t xml:space="preserve"> 104 strana u 3 kopije po ceni od 30 dinara po strani, od čega se 101 strana odnosi na nalaz, 2 strane na troškovnik i jedna strana na podnesak, što ukupno čini 104 strana</t>
  </si>
  <si>
    <t xml:space="preserve"> za šta su angažovana treća lica, u punom iznosu su 3.385,48 dinara, po tužiocu, dok sa umanjenjem od strane Agencije, iznose 423,19 dinara po tužiocu, što za 10 tužilaca, čini ukupan iznos  unosa podataka u bazu od 4.231,85 dinara</t>
  </si>
  <si>
    <t>Troškovi zakupa softvera i opreme u punom iznosu su 12.700,00 dinara, po tužiocu, dok sa umanjenjem od strane Agencije, iznose 1.692,74 dinara po tužiocu, što za  10 tužilaca u predmetu za  zakup softvera i opreme ukupno iznosi 16.927,40 dinara</t>
  </si>
  <si>
    <t xml:space="preserve"> 110 strana po ceni od  70 dinara po strani, od čega se 107 strana odnosi na nalaz, 2 strane na troškovnik i jedna strana na podnesak, što ukupno čini 110 strana</t>
  </si>
  <si>
    <t xml:space="preserve"> 110 strana u 3 kopije po ceni od 30 dinara po strani, od čega se 107 strana odnosi na nalaz, 2 strane na troškovnik i jedna strana na podnesak, što ukupno čini 110 strana</t>
  </si>
  <si>
    <t xml:space="preserve"> za šta su angažovana treća lica, u punom iznosu su 3.231,88 dinara, po tužiocu, dok sa umanjenjem od strane Agencije, iznose 403,99 dinara po tužiocu, što za 10 tužilaca, čini ukupan iznos  unosa podataka u bazu od 4.039,85 dinara</t>
  </si>
  <si>
    <t>Troškovi zakupa softvera i opreme u punom iznosu su 12.700,00 dinara, po tužiocu, dok sa umanjenjem od strane Agencije, iznose 1.615,94 dinara po tužiocu, što za  10 tužilaca u predmetu za  zakup softvera i opreme ukupno iznosi 16.159,40 dinara</t>
  </si>
  <si>
    <t xml:space="preserve"> 117 strana po ceni od  70 dinara po strani, od čega se 114 strana odnosi na nalaz, 2 strane na troškovnik i jedna strana na podnesak, što ukupno čini 117 strana</t>
  </si>
  <si>
    <t xml:space="preserve"> 117 strana u 3 kopije po ceni od 30 dinara po strani, od čega se 114 strana odnosi na nalaz, 2 strane na troškovnik i jedna strana na podnesak, što ukupno čini 117 strana</t>
  </si>
  <si>
    <t xml:space="preserve"> za šta su angažovana treća lica, u punom iznosu su 3.052,68 dinara, po tužiocu, dok sa umanjenjem od strane Agencije, iznose 381,59 dinara po tužiocu, što za 10 tužilaca, čini ukupan iznos  unosa podataka u bazu od 3.815,85 dinara</t>
  </si>
  <si>
    <t>Troškovi zakupa softvera i opreme u punom iznosu su 12.700,00 dinara, po tužiocu, dok sa umanjenjem od strane Agencije, iznose 1.526,34 dinara po tužiocu, što za  10 tužilaca u predmetu za  zakup softvera i opreme ukupno iznosi 15.263,40 dinara</t>
  </si>
  <si>
    <t xml:space="preserve"> za šta su angažovana treća lica, u punom iznosu su 3.769,48 dinara, po tužiocu, dok sa umanjenjem od strane Agencije, iznose 471,19 dinara po tužiocu, što za 10 tužilaca, čini ukupan iznos  unosa podataka u bazu od 4.711,85 dinara</t>
  </si>
  <si>
    <t>Troškovi zakupa softvera i opreme u punom iznosu su 12.700,00 dinara, po tužiocu, dok sa umanjenjem od strane Agencije, iznose 1.884,74 dinara po tužiocu, što za  10 tužilaca u predmetu za  zakup softvera i opreme ukupno iznosi 18.847,40 dinara</t>
  </si>
  <si>
    <t xml:space="preserve"> 51 strana po ceni od  70 dinara po strani, od čega se 48 strana odnosi na nalaz, 2 strane na troškovnik i jedna strana na podnesak, što ukupno čini 51 strana</t>
  </si>
  <si>
    <t xml:space="preserve"> 51 strana u 3 kopije po ceni od 30 dinara po strani, od čega se 48 strana odnosi na nalaz, 2 strane na troškovnik i jedna strana na podnesak, što ukupno čini 51 strana</t>
  </si>
  <si>
    <t xml:space="preserve"> za šta su angažovana treća lica, u punom iznosu su 1.677,96 dinara, po tužiocu, dok sa umanjenjem od strane Agencije, iznose 209,75 dinara po tužiocu, što za 4 tužilaca, čini ukupan iznos  unosa podataka u bazu od 838,98 dinara</t>
  </si>
  <si>
    <t>Troškovi zakupa softvera i opreme u punom iznosu su 12.700,00 dinara, po tužiocu, dok sa umanjenjem od strane Agencije, iznose 838,98 dinara po tužiocu, što za  4 tužilaca u predmetu za  zakup softvera i opreme ukupno iznosi 3.355,92 dinara</t>
  </si>
  <si>
    <t xml:space="preserve"> 101 strana po ceni od  70 dinara po strani, od čega se 98 strana odnosi na nalaz, 2 strane na troškovnik i jedna strana na podnesak, što ukupno čini 101 strana</t>
  </si>
  <si>
    <t xml:space="preserve"> 101 strana u 3 kopije po ceni od 30 dinara po strani, od čega se 98 strana odnosi na nalaz, 2 strane na troškovnik i jedna strana na podnesak, što ukupno čini 101 strana</t>
  </si>
  <si>
    <t xml:space="preserve"> za šta su angažovana treća lica, u punom iznosu su 3.462,28 dinara, po tužiocu, dok sa umanjenjem od strane Agencije, iznose 432,79 dinara po tužiocu, što za 10 tužilaca, čini ukupan iznos  unosa podataka u bazu od 4.327,85 dinara</t>
  </si>
  <si>
    <t>Troškovi zakupa softvera i opreme u punom iznosu su 12.700,00 dinara, po tužiocu, dok sa umanjenjem od strane Agencije, iznose 1.731,14 dinara po tužiocu, što za  10 tužilaca u predmetu za  zakup softvera i opreme ukupno iznosi 17.311,40 dinara</t>
  </si>
  <si>
    <t xml:space="preserve"> 109 strana po ceni od  70 dinara po strani, od čega se 106 strana odnosi na nalaz, 2 strane na troškovnik i jedna strana na podnesak, što ukupno čini 109 strana</t>
  </si>
  <si>
    <t xml:space="preserve"> 109 strana u 3 kopije po ceni od 30 dinara po strani, od čega se 106 strana odnosi na nalaz, 2 strane na troškovnik i jedna strana na podnesak, što ukupno čini 109 strana</t>
  </si>
  <si>
    <t xml:space="preserve"> za šta su angažovana treća lica, u punom iznosu su 3.257,48 dinara, po tužiocu, dok sa umanjenjem od strane Agencije, iznose 407,19 dinara po tužiocu, što za 10 tužilaca, čini ukupan iznos  unosa podataka u bazu od 4.071,85 dinara</t>
  </si>
  <si>
    <t>Troškovi zakupa softvera i opreme u punom iznosu su 12.700,00 dinara, po tužiocu, dok sa umanjenjem od strane Agencije, iznose 1.628,74 dinara po tužiocu, što za  10 tužilaca u predmetu za  zakup softvera i opreme ukupno iznosi 16.287,40 dinara</t>
  </si>
  <si>
    <t xml:space="preserve"> 102 strana po ceni od  70 dinara po strani, od čega se 99 strana odnosi na nalaz, 2 strane na troškovnik i jedna strana na podnesak, što ukupno čini 102 strana</t>
  </si>
  <si>
    <t xml:space="preserve"> 102 strana u 3 kopije po ceni od 30 dinara po strani, od čega se 99 strana odnosi na nalaz, 2 strane na troškovnik i jedna strana na podnesak, što ukupno čini 102 strana</t>
  </si>
  <si>
    <t xml:space="preserve"> za šta su angažovana treća lica, u punom iznosu su 3.436,68 dinara, po tužiocu, dok sa umanjenjem od strane Agencije, iznose 429,59 dinara po tužiocu, što za 10 tužilaca, čini ukupan iznos  unosa podataka u bazu od 4.295,85 dinara</t>
  </si>
  <si>
    <t>Troškovi zakupa softvera i opreme u punom iznosu su 12.700,00 dinara, po tužiocu, dok sa umanjenjem od strane Agencije, iznose 1.718,34 dinara po tužiocu, što za  10 tužilaca u predmetu za  zakup softvera i opreme ukupno iznosi 17.183,40 dinara</t>
  </si>
  <si>
    <t xml:space="preserve"> za šta su angažovana treća lica, u punom iznosu su 3.434,40 dinara, po tužiocu, dok sa umanjenjem od strane Agencije, iznose 429,30 dinara po tužiocu, što za 9 tužilaca, čini ukupan iznos  unosa podataka u bazu od 3.863,71 dinara</t>
  </si>
  <si>
    <t>Troškovi zakupa softvera i opreme u punom iznosu su 12.700,00 dinara, po tužiocu, dok sa umanjenjem od strane Agencije, iznose 1.717,20 dinara po tužiocu, što za  9 tužilaca u predmetu za  zakup softvera i opreme ukupno iznosi 15.454,82 dinara</t>
  </si>
  <si>
    <t xml:space="preserve"> 119 strana po ceni od  70 dinara po strani, od čega se 116 strana odnosi na nalaz, 2 strane na troškovnik i jedna strana na podnesak, što ukupno čini 119 strana</t>
  </si>
  <si>
    <t xml:space="preserve"> 119 strana u 3 kopije po ceni od 30 dinara po strani, od čega se 116 strana odnosi na nalaz, 2 strane na troškovnik i jedna strana na podnesak, što ukupno čini 119 strana</t>
  </si>
  <si>
    <t xml:space="preserve"> za šta su angažovana treća lica, u punom iznosu su 3.001,48 dinara, po tužiocu, dok sa umanjenjem od strane Agencije, iznose 375,19 dinara po tužiocu, što za 10 tužilaca, čini ukupan iznos  unosa podataka u bazu od 3.751,85 dinara</t>
  </si>
  <si>
    <t>Troškovi zakupa softvera i opreme u punom iznosu su 12.700,00 dinara, po tužiocu, dok sa umanjenjem od strane Agencije, iznose 1.500,74 dinara po tužiocu, što za  10 tužilaca u predmetu za  zakup softvera i opreme ukupno iznosi 15.007,40 dinara</t>
  </si>
  <si>
    <t xml:space="preserve"> 107 strana po ceni od  70 dinara po strani, od čega se 104 strana odnosi na nalaz, 2 strane na troškovnik i jedna strana na podnesak, što ukupno čini 107 strana</t>
  </si>
  <si>
    <t xml:space="preserve"> 107 strana u 3 kopije po ceni od 30 dinara po strani, od čega se 104 strana odnosi na nalaz, 2 strane na troškovnik i jedna strana na podnesak, što ukupno čini 107 strana</t>
  </si>
  <si>
    <t xml:space="preserve"> za šta su angažovana treća lica, u punom iznosu su 3.308,68 dinara, po tužiocu, dok sa umanjenjem od strane Agencije, iznose 413,59 dinara po tužiocu, što za 10 tužilaca, čini ukupan iznos  unosa podataka u bazu od 4.135,85 dinara</t>
  </si>
  <si>
    <t>Troškovi zakupa softvera i opreme u punom iznosu su 12.700,00 dinara, po tužiocu, dok sa umanjenjem od strane Agencije, iznose 1.654,34 dinara po tužiocu, što za  10 tužilaca u predmetu za  zakup softvera i opreme ukupno iznosi 16.543,40 dinara</t>
  </si>
  <si>
    <t xml:space="preserve"> 67 strana po ceni od  70 dinara po strani, od čega se 64 strana odnosi na nalaz, 2 strane na troškovnik i jedna strana na podnesak, što ukupno čini 67 strana</t>
  </si>
  <si>
    <t xml:space="preserve"> 67 strana u 3 kopije po ceni od 30 dinara po strani, od čega se 64 strana odnosi na nalaz, 2 strane na troškovnik i jedna strana na podnesak, što ukupno čini 67 strana</t>
  </si>
  <si>
    <t xml:space="preserve"> za šta su angažovana treća lica, u punom iznosu su 3.719,56 dinara, po tužiocu, dok sa umanjenjem od strane Agencije, iznose 464,95 dinara po tužiocu, što za 8 tužilaca, čini ukupan iznos  unosa podataka u bazu od 3.719,56 dinara</t>
  </si>
  <si>
    <t>Troškovi zakupa softvera i opreme u punom iznosu su 12.700,00 dinara, po tužiocu, dok sa umanjenjem od strane Agencije, iznose 1.859,78 dinara po tužiocu, što za  8 tužilaca u predmetu za  zakup softvera i opreme ukupno iznosi 14.878,24 dinara</t>
  </si>
  <si>
    <t xml:space="preserve"> 84 strana po ceni od  70 dinara po strani, od čega se 81 strana odnosi na nalaz, 2 strane na troškovnik i jedna strana na podnesak, što ukupno čini 84 strana</t>
  </si>
  <si>
    <t xml:space="preserve"> 84 strana u 3 kopije po ceni od 30 dinara po strani, od čega se 81 strana odnosi na nalaz, 2 strane na troškovnik i jedna strana na podnesak, što ukupno čini 84 strana</t>
  </si>
  <si>
    <t xml:space="preserve"> za šta su angažovana treća lica, u punom iznosu su 3.576,63 dinara, po tužiocu, dok sa umanjenjem od strane Agencije, iznose 447,08 dinara po tužiocu, što za 9 tužilaca, čini ukupan iznos  unosa podataka u bazu od 4.023,71 dinara</t>
  </si>
  <si>
    <t>Troškovi zakupa softvera i opreme u punom iznosu su 12.700,00 dinara, po tužiocu, dok sa umanjenjem od strane Agencije, iznose 1.788,31 dinara po tužiocu, što za  9 tužilaca u predmetu za  zakup softvera i opreme ukupno iznosi 16.094,82 dinara</t>
  </si>
  <si>
    <t xml:space="preserve"> za šta su angažovana treća lica, u punom iznosu su 3.064,63 dinara, po tužiocu, dok sa umanjenjem od strane Agencije, iznose 383,08 dinara po tužiocu, što za 9 tužilaca, čini ukupan iznos  unosa podataka u bazu od 3.447,71 dinara</t>
  </si>
  <si>
    <t>Troškovi zakupa softvera i opreme u punom iznosu su 12.700,00 dinara, po tužiocu, dok sa umanjenjem od strane Agencije, iznose 1.532,31 dinara po tužiocu, što za  9 tužilaca u predmetu za  zakup softvera i opreme ukupno iznosi 13.790,82 dinara</t>
  </si>
  <si>
    <t xml:space="preserve"> 31 strana po ceni od  70 dinara po strani, od čega se 28 strana odnosi na nalaz, 2 strane na troškovnik i jedna strana na podnesak, što ukupno čini 31 strana</t>
  </si>
  <si>
    <t xml:space="preserve"> 31 strana u 3 kopije po ceni od 30 dinara po strani, od čega se 28 strana odnosi na nalaz, 2 strane na troškovnik i jedna strana na podnesak, što ukupno čini 31 strana</t>
  </si>
  <si>
    <t xml:space="preserve"> za šta su angažovana treća lica, u punom iznosu su 5.254,28 dinara, po tužiocu, dok sa umanjenjem od strane Agencije, iznose 656,79 dinara po tužiocu, što za 10 tužilaca, čini ukupan iznos  unosa podataka u bazu od 6.567,85 dinara</t>
  </si>
  <si>
    <t>Troškovi zakupa softvera i opreme u punom iznosu su 12.700,00 dinara, po tužiocu, dok sa umanjenjem od strane Agencije, iznose 2.627,14 dinara po tužiocu, što za  10 tužilaca u predmetu za  zakup softvera i opreme ukupno iznosi 26.271,40 dinara</t>
  </si>
  <si>
    <t xml:space="preserve"> 35 strana po ceni od  70 dinara po strani, od čega se 32 strana odnosi na nalaz, 2 strane na troškovnik i jedna strana na podnesak, što ukupno čini 35 strana</t>
  </si>
  <si>
    <t xml:space="preserve"> 35 strana u 3 kopije po ceni od 30 dinara po strani, od čega se 32 strana odnosi na nalaz, 2 strane na troškovnik i jedna strana na podnesak, što ukupno čini 35 strana</t>
  </si>
  <si>
    <t xml:space="preserve"> za šta su angažovana treća lica, u punom iznosu su 5.151,88 dinara, po tužiocu, dok sa umanjenjem od strane Agencije, iznose 643,99 dinara po tužiocu, što za 10 tužilaca, čini ukupan iznos  unosa podataka u bazu od 6.439,85 dinara</t>
  </si>
  <si>
    <t>Troškovi zakupa softvera i opreme u punom iznosu su 12.700,00 dinara, po tužiocu, dok sa umanjenjem od strane Agencije, iznose 2.575,94 dinara po tužiocu, što za  10 tužilaca u predmetu za  zakup softvera i opreme ukupno iznosi 25.759,40 dinara</t>
  </si>
  <si>
    <t xml:space="preserve">i to za preuzimanje spisa i pristup ročištu </t>
  </si>
  <si>
    <t xml:space="preserve"> 22 strana po ceni od  70 dinara po strani, od čega se 19 strana odnosi na nalaz, 2 strane na troškovnik i jedna strana na podnesak, što ukupno čini 22 strana</t>
  </si>
  <si>
    <t xml:space="preserve"> 22 strana u 3 kopije po ceni od 30 dinara po strani, od čega se 19 strana odnosi na nalaz, 2 strane na troškovnik i jedna strana na podnesak, što ukupno čini 22 strana</t>
  </si>
  <si>
    <t xml:space="preserve"> za šta su angažovana treća lica, u punom iznosu su 3.679,03 dinara, po tužiocu, dok sa umanjenjem od strane Agencije, iznose 459,88 dinara po tužiocu, što za 3 tužilaca, čini ukupan iznos  unosa podataka u bazu od 1.379,64 dinara</t>
  </si>
  <si>
    <t>Troškovi zakupa softvera i opreme u punom iznosu su 12.700,00 dinara, po tužiocu, dok sa umanjenjem od strane Agencije, iznose 1.839,51 dinara po tužiocu, što za  3 tužilaca u predmetu za  zakup softvera i opreme ukupno iznosi 5.518,54 dinara</t>
  </si>
  <si>
    <t xml:space="preserve"> 30 strana po ceni od  70 dinara po strani, od čega se 27 strana odnosi na nalaz, 2 strane na troškovnik i jedna strana na podnesak, što ukupno čini 30 strana</t>
  </si>
  <si>
    <t xml:space="preserve"> 30 strana u 3 kopije po ceni od 30 dinara po strani, od čega se 27 strana odnosi na nalaz, 2 strane na troškovnik i jedna strana na podnesak, što ukupno čini 30 strana</t>
  </si>
  <si>
    <t xml:space="preserve"> za šta su angažovana treća lica, u punom iznosu su 5.279,88 dinara, po tužiocu, dok sa umanjenjem od strane Agencije, iznose 659,99 dinara po tužiocu, što za 10 tužilaca, čini ukupan iznos  unosa podataka u bazu od 6.599,85 dinara</t>
  </si>
  <si>
    <t>Troškovi zakupa softvera i opreme u punom iznosu su 12.700,00 dinara, po tužiocu, dok sa umanjenjem od strane Agencije, iznose 2.639,94 dinara po tužiocu, što za  10 tužilaca u predmetu za  zakup softvera i opreme ukupno iznosi 26.399,40 dinara</t>
  </si>
  <si>
    <t xml:space="preserve"> 27 strana po ceni od  70 dinara po strani, od čega se 24 strana odnosi na nalaz, 2 strane na troškovnik i jedna strana na podnesak, što ukupno čini 27 strana</t>
  </si>
  <si>
    <t xml:space="preserve"> 27 strana u 3 kopije po ceni od 30 dinara po strani, od čega se 24 strana odnosi na nalaz, 2 strane na troškovnik i jedna strana na podnesak, što ukupno čini 27 strana</t>
  </si>
  <si>
    <t xml:space="preserve"> za šta su angažovana treća lica, u punom iznosu su 4.744,47 dinara, po tužiocu, dok sa umanjenjem od strane Agencije, iznose 593,06 dinara po tužiocu, što za 7 tužilaca, čini ukupan iznos  unosa podataka u bazu od 4.151,42 dinara</t>
  </si>
  <si>
    <t>Troškovi zakupa softvera i opreme u punom iznosu su 12.700,00 dinara, po tužiocu, dok sa umanjenjem od strane Agencije, iznose 2.372,24 dinara po tužiocu, što za  7 tužilaca u predmetu za  zakup softvera i opreme ukupno iznosi 16.605,66 dinara</t>
  </si>
  <si>
    <t xml:space="preserve"> 23 strana po ceni od  70 dinara po strani, od čega se 20 strana odnosi na nalaz, 2 strane na troškovnik i jedna strana na podnesak, što ukupno čini 23 strana</t>
  </si>
  <si>
    <t xml:space="preserve"> 23 strana u 3 kopije po ceni od 30 dinara po strani, od čega se 20 strana odnosi na nalaz, 2 strane na troškovnik i jedna strana na podnesak, što ukupno čini 23 strana</t>
  </si>
  <si>
    <t xml:space="preserve"> za šta su angažovana treća lica, u punom iznosu su 3.593,69 dinara, po tužiocu, dok sa umanjenjem od strane Agencije, iznose 449,21 dinara po tužiocu, što za 3 tužilaca, čini ukupan iznos  unosa podataka u bazu od 1.347,64 dinara</t>
  </si>
  <si>
    <t>Troškovi zakupa softvera i opreme u punom iznosu su 12.700,00 dinara, po tužiocu, dok sa umanjenjem od strane Agencije, iznose 1.796,85 dinara po tužiocu, što za  3 tužilaca u predmetu za  zakup softvera i opreme ukupno iznosi 5.390,54 dinara</t>
  </si>
  <si>
    <t xml:space="preserve"> 32 strana po ceni od  70 dinara po strani, od čega se 29 strana odnosi na nalaz, 2 strane na troškovnik i jedna strana na podnesak, što ukupno čini 32 strana</t>
  </si>
  <si>
    <t xml:space="preserve"> 32 strana u 3 kopije po ceni od 30 dinara po strani, od čega se 29 strana odnosi na nalaz, 2 strane na troškovnik i jedna strana na podnesak, što ukupno čini 32 strana</t>
  </si>
  <si>
    <t xml:space="preserve"> za šta su angažovana treća lica, u punom iznosu su 4.839,56 dinara, po tužiocu, dok sa umanjenjem od strane Agencije, iznose 604,95 dinara po tužiocu, što za 8 tužilaca, čini ukupan iznos  unosa podataka u bazu od 4.839,56 dinara</t>
  </si>
  <si>
    <t>Troškovi zakupa softvera i opreme u punom iznosu su 12.700,00 dinara, po tužiocu, dok sa umanjenjem od strane Agencije, iznose 2.419,78 dinara po tužiocu, što za  8 tužilaca u predmetu za  zakup softvera i opreme ukupno iznosi 19.358,24 dinara</t>
  </si>
  <si>
    <t xml:space="preserve"> za šta su angažovana treća lica, u punom iznosu su 5.112,63 dinara, po tužiocu, dok sa umanjenjem od strane Agencije, iznose 639,08 dinara po tužiocu, što za 9 tužilaca, čini ukupan iznos  unosa podataka u bazu od 5.751,71 dinara</t>
  </si>
  <si>
    <t>Troškovi zakupa softvera i opreme u punom iznosu su 12.700,00 dinara, po tužiocu, dok sa umanjenjem od strane Agencije, iznose 2.556,31 dinara po tužiocu, što za  9 tužilaca u predmetu za  zakup softvera i opreme ukupno iznosi 23.006,82 dinara</t>
  </si>
  <si>
    <t xml:space="preserve"> za šta su angažovana treća lica, u punom iznosu su 4.575,03 dinara, po tužiocu, dok sa umanjenjem od strane Agencije, iznose 571,88 dinara po tužiocu, što za 6 tužilaca, čini ukupan iznos  unosa podataka u bazu od 3.431,27 dinara</t>
  </si>
  <si>
    <t>Troškovi zakupa softvera i opreme u punom iznosu su 12.700,00 dinara, po tužiocu, dok sa umanjenjem od strane Agencije, iznose 2.287,51 dinara po tužiocu, što za  6 tužilaca u predmetu za  zakup softvera i opreme ukupno iznosi 13.725,08 dinara</t>
  </si>
  <si>
    <t xml:space="preserve"> 41 strana po ceni od  70 dinara po strani, od čega se 38 strana odnosi na nalaz, 2 strane na troškovnik i jedna strana na podnesak, što ukupno čini 41 strana</t>
  </si>
  <si>
    <t xml:space="preserve"> 41 strana u 3 kopije po ceni od 30 dinara po strani, od čega se 38 strana odnosi na nalaz, 2 strane na troškovnik i jedna strana na podnesak, što ukupno čini 41 strana</t>
  </si>
  <si>
    <t xml:space="preserve"> za šta su angažovana treća lica, u punom iznosu su 4.998,28 dinara, po tužiocu, dok sa umanjenjem od strane Agencije, iznose 624,79 dinara po tužiocu, što za 10 tužilaca, čini ukupan iznos  unosa podataka u bazu od 6.247,85 dinara</t>
  </si>
  <si>
    <t>Troškovi zakupa softvera i opreme u punom iznosu su 12.700,00 dinara, po tužiocu, dok sa umanjenjem od strane Agencije, iznose 2.499,14 dinara po tužiocu, što za  10 tužilaca u predmetu za  zakup softvera i opreme ukupno iznosi 24.991,40 dinara</t>
  </si>
  <si>
    <t xml:space="preserve"> 37 strana po ceni od  70 dinara po strani, od čega se 34 strana odnosi na nalaz, 2 strane na troškovnik i jedna strana na podnesak, što ukupno čini 37 strana</t>
  </si>
  <si>
    <t xml:space="preserve"> 37 strana u 3 kopije po ceni od 30 dinara po strani, od čega se 34 strana odnosi na nalaz, 2 strane na troškovnik i jedna strana na podnesak, što ukupno čini 37 strana</t>
  </si>
  <si>
    <t xml:space="preserve"> za šta su angažovana treća lica, u punom iznosu su 5.100,68 dinara, po tužiocu, dok sa umanjenjem od strane Agencije, iznose 637,59 dinara po tužiocu, što za 10 tužilaca, čini ukupan iznos  unosa podataka u bazu od 6.375,85 dinara</t>
  </si>
  <si>
    <t>Troškovi zakupa softvera i opreme u punom iznosu su 12.700,00 dinara, po tužiocu, dok sa umanjenjem od strane Agencije, iznose 2.550,34 dinara po tužiocu, što za  10 tužilaca u predmetu za  zakup softvera i opreme ukupno iznosi 25.503,40 dinara</t>
  </si>
  <si>
    <t xml:space="preserve"> za šta su angažovana treća lica, u punom iznosu su 5.228,68 dinara, po tužiocu, dok sa umanjenjem od strane Agencije, iznose 653,59 dinara po tužiocu, što za 10 tužilaca, čini ukupan iznos  unosa podataka u bazu od 6.535,85 dinara</t>
  </si>
  <si>
    <t>Troškovi zakupa softvera i opreme u punom iznosu su 12.700,00 dinara, po tužiocu, dok sa umanjenjem od strane Agencije, iznose 2.614,34 dinara po tužiocu, što za  10 tužilaca u predmetu za  zakup softvera i opreme ukupno iznosi 26.143,40 dinara</t>
  </si>
  <si>
    <t xml:space="preserve"> 29 strana po ceni od  70 dinara po strani, od čega se 26 strana odnosi na nalaz, 2 strane na troškovnik i jedna strana na podnesak, što ukupno čini 29 strana</t>
  </si>
  <si>
    <t xml:space="preserve"> 29 strana u 3 kopije po ceni od 30 dinara po strani, od čega se 26 strana odnosi na nalaz, 2 strane na troškovnik i jedna strana na podnesak, što ukupno čini 29 strana</t>
  </si>
  <si>
    <t xml:space="preserve"> za šta su angažovana treća lica, u punom iznosu su 4.935,56 dinara, po tužiocu, dok sa umanjenjem od strane Agencije, iznose 616,95 dinara po tužiocu, što za 8 tužilaca, čini ukupan iznos  unosa podataka u bazu od 4.935,56 dinara</t>
  </si>
  <si>
    <t>Troškovi zakupa softvera i opreme u punom iznosu su 12.700,00 dinara, po tužiocu, dok sa umanjenjem od strane Agencije, iznose 2.467,78 dinara po tužiocu, što za  8 tužilaca u predmetu za  zakup softvera i opreme ukupno iznosi 19.742,24 dinara</t>
  </si>
  <si>
    <t xml:space="preserve"> 28 strana po ceni od  70 dinara po strani, od čega se 25 strana odnosi na nalaz, 2 strane na troškovnik i jedna strana na podnesak, što ukupno čini 28 strana</t>
  </si>
  <si>
    <t xml:space="preserve"> 28 strana u 3 kopije po ceni od 30 dinara po strani, od čega se 25 strana odnosi na nalaz, 2 strane na troškovnik i jedna strana na podnesak, što ukupno čini 28 strana</t>
  </si>
  <si>
    <t xml:space="preserve"> za šta su angažovana treća lica, u punom iznosu su 5.169,52 dinara, po tužiocu, dok sa umanjenjem od strane Agencije, iznose 646,19 dinara po tužiocu, što za 9 tužilaca, čini ukupan iznos  unosa podataka u bazu od 5.815,71 dinara</t>
  </si>
  <si>
    <t>Troškovi zakupa softvera i opreme u punom iznosu su 12.700,00 dinara, po tužiocu, dok sa umanjenjem od strane Agencije, iznose 2.584,76 dinara po tužiocu, što za  9 tužilaca u predmetu za  zakup softvera i opreme ukupno iznosi 23.262,82 dinara</t>
  </si>
  <si>
    <t xml:space="preserve"> 34 strana po ceni od  70 dinara po strani, od čega se 31 strana odnosi na nalaz, 2 strane na troškovnik i jedna strana na podnesak, što ukupno čini 34 strana</t>
  </si>
  <si>
    <t xml:space="preserve"> 34 strana u 3 kopije po ceni od 30 dinara po strani, od čega se 31 strana odnosi na nalaz, 2 strane na troškovnik i jedna strana na podnesak, što ukupno čini 34 strana</t>
  </si>
  <si>
    <t xml:space="preserve"> za šta su angažovana treća lica, u punom iznosu su 5.177,48 dinara, po tužiocu, dok sa umanjenjem od strane Agencije, iznose 647,19 dinara po tužiocu, što za 10 tužilaca, čini ukupan iznos  unosa podataka u bazu od 6.471,85 dinara</t>
  </si>
  <si>
    <t>Troškovi zakupa softvera i opreme u punom iznosu su 12.700,00 dinara, po tužiocu, dok sa umanjenjem od strane Agencije, iznose 2.588,74 dinara po tužiocu, što za  10 tužilaca u predmetu za  zakup softvera i opreme ukupno iznosi 25.887,40 dinara</t>
  </si>
  <si>
    <t xml:space="preserve"> 25 strana po ceni od  70 dinara po strani, od čega se 22 strana odnosi na nalaz, 2 strane na troškovnik i jedna strana na podnesak, što ukupno čini 25 strana</t>
  </si>
  <si>
    <t xml:space="preserve"> 25 strana u 3 kopije po ceni od 30 dinara po strani, od čega se 22 strana odnosi na nalaz, 2 strane na troškovnik i jedna strana na podnesak, što ukupno čini 25 strana</t>
  </si>
  <si>
    <t xml:space="preserve"> za šta su angažovana treća lica, u punom iznosu su 4.817,62 dinara, po tužiocu, dok sa umanjenjem od strane Agencije, iznose 602,20 dinara po tužiocu, što za 7 tužilaca, čini ukupan iznos  unosa podataka u bazu od 4.215,42 dinara</t>
  </si>
  <si>
    <t>Troškovi zakupa softvera i opreme u punom iznosu su 12.700,00 dinara, po tužiocu, dok sa umanjenjem od strane Agencije, iznose 2.408,81 dinara po tužiocu, što za  7 tužilaca u predmetu za  zakup softvera i opreme ukupno iznosi 16.861,66 dinara</t>
  </si>
  <si>
    <t xml:space="preserve"> za šta su angažovana treća lica, u punom iznosu su 4.671,33 dinara, po tužiocu, dok sa umanjenjem od strane Agencije, iznose 583,92 dinara po tužiocu, što za 7 tužilaca, čini ukupan iznos  unosa podataka u bazu od 4.087,42 dinara</t>
  </si>
  <si>
    <t>Troškovi zakupa softvera i opreme u punom iznosu su 12.700,00 dinara, po tužiocu, dok sa umanjenjem od strane Agencije, iznose 2.335,67 dinara po tužiocu, što za  7 tužilaca u predmetu za  zakup softvera i opreme ukupno iznosi 16.349,66 dinara</t>
  </si>
  <si>
    <t xml:space="preserve"> za šta su angažovana treća lica, u punom iznosu su 5.253,81 dinara, po tužiocu, dok sa umanjenjem od strane Agencije, iznose 656,73 dinara po tužiocu, što za 11 tužilaca, čini ukupan iznos  unosa podataka u bazu od 7.224,00 dinara</t>
  </si>
  <si>
    <t>Troškovi zakupa softvera i opreme u punom iznosu su 12.700,00 dinara, po tužiocu, dok sa umanjenjem od strane Agencije, iznose 2.626,91 dinara po tužiocu, što za  11 tužilaca u predmetu za  zakup softvera i opreme ukupno iznosi 28.895,98 dinara</t>
  </si>
  <si>
    <t xml:space="preserve"> 36 strana po ceni od  70 dinara po strani, od čega se 33 strana odnosi na nalaz, 2 strane na troškovnik i jedna strana na podnesak, što ukupno čini 36 strana</t>
  </si>
  <si>
    <t xml:space="preserve"> 36 strana u 3 kopije po ceni od 30 dinara po strani, od čega se 33 strana odnosi na nalaz, 2 strane na troškovnik i jedna strana na podnesak, što ukupno čini 36 strana</t>
  </si>
  <si>
    <t xml:space="preserve"> za šta su angažovana treća lica, u punom iznosu su 5.126,28 dinara, po tužiocu, dok sa umanjenjem od strane Agencije, iznose 640,79 dinara po tužiocu, što za 10 tužilaca, čini ukupan iznos  unosa podataka u bazu od 6.407,85 dinara</t>
  </si>
  <si>
    <t>Troškovi zakupa softvera i opreme u punom iznosu su 12.700,00 dinara, po tužiocu, dok sa umanjenjem od strane Agencije, iznose 2.563,14 dinara po tužiocu, što za  10 tužilaca u predmetu za  zakup softvera i opreme ukupno iznosi 25.631,40 dinara</t>
  </si>
  <si>
    <t xml:space="preserve"> 26 strana po ceni od  70 dinara po strani, od čega se 23 strana odnosi na nalaz, 2 strane na troškovnik i jedna strana na podnesak, što ukupno čini 26 strana</t>
  </si>
  <si>
    <t xml:space="preserve"> 26 strana u 3 kopije po ceni od 30 dinara po strani, od čega se 23 strana odnosi na nalaz, 2 strane na troškovnik i jedna strana na podnesak, što ukupno čini 26 strana</t>
  </si>
  <si>
    <t xml:space="preserve"> za šta su angažovana treća lica, u punom iznosu su 4.447,03 dinara, po tužiocu, dok sa umanjenjem od strane Agencije, iznose 555,88 dinara po tužiocu, što za 6 tužilaca, čini ukupan iznos  unosa podataka u bazu od 3.335,27 dinara</t>
  </si>
  <si>
    <t>Troškovi zakupa softvera i opreme u punom iznosu su 12.700,00 dinara, po tužiocu, dok sa umanjenjem od strane Agencije, iznose 2.223,51 dinara po tužiocu, što za  6 tužilaca u predmetu za  zakup softvera i opreme ukupno iznosi 13.341,08 dinara</t>
  </si>
  <si>
    <t xml:space="preserve"> i to za pristup ročištu.</t>
  </si>
  <si>
    <t xml:space="preserve"> 16 strana po ceni od  70 dinara po strani, od čega se 13 strana odnosi na nalaz, 2 strane na troškovnik i jedna strana na podnesak, što ukupno čini 16 strana</t>
  </si>
  <si>
    <t xml:space="preserve"> 16 strana u 3 kopije po ceni od 30 dinara po strani, od čega se 13 strana odnosi na nalaz, 2 strane na troškovnik i jedna strana na podnesak, što ukupno čini 16 strana</t>
  </si>
  <si>
    <t xml:space="preserve"> za šta su angažovana treća lica, u punom iznosu su 3.815,56 dinara, po tužiocu, dok sa umanjenjem od strane Agencije, iznose 476,95 dinara po tužiocu, što za 2 tužilaca, čini ukupan iznos  unosa podataka u bazu od 953,89 dinara</t>
  </si>
  <si>
    <t>Troškovi zakupa softvera i opreme u punom iznosu su 12.700,00 dinara, po tužiocu, dok sa umanjenjem od strane Agencije, iznose 1.907,78 dinara po tužiocu, što za  2 tužilaca u predmetu za  zakup softvera i opreme ukupno iznosi 3.815,56 dinara</t>
  </si>
  <si>
    <t xml:space="preserve"> 18 strana po ceni od  70 dinara po strani, od čega se 15 strana odnosi na nalaz, 2 strane na troškovnik i jedna strana na podnesak, što ukupno čini 18 strana</t>
  </si>
  <si>
    <t xml:space="preserve"> 18 strana u 3 kopije po ceni od 30 dinara po strani, od čega se 15 strana odnosi na nalaz, 2 strane na troškovnik i jedna strana na podnesak, što ukupno čini 18 strana</t>
  </si>
  <si>
    <t xml:space="preserve"> za šta su angažovana treća lica, u punom iznosu su 4.020,36 dinara, po tužiocu, dok sa umanjenjem od strane Agencije, iznose 502,55 dinara po tužiocu, što za 3 tužilaca, čini ukupan iznos  unosa podataka u bazu od 1.507,64 dinara</t>
  </si>
  <si>
    <t>Troškovi zakupa softvera i opreme u punom iznosu su 12.700,00 dinara, po tužiocu, dok sa umanjenjem od strane Agencije, iznose 2.010,18 dinara po tužiocu, što za  3 tužilaca u predmetu za  zakup softvera i opreme ukupno iznosi 6.030,54 dinara</t>
  </si>
  <si>
    <t xml:space="preserve"> 20 strana po ceni od  70 dinara po strani, od čega se 17 strana odnosi na nalaz, 2 strane na troškovnik i jedna strana na podnesak, što ukupno čini 20 strana</t>
  </si>
  <si>
    <t xml:space="preserve"> 20 strana u 3 kopije po ceni od 30 dinara po strani, od čega se 17 strana odnosi na nalaz, 2 strane na troškovnik i jedna strana na podnesak, što ukupno čini 20 strana</t>
  </si>
  <si>
    <t xml:space="preserve"> za šta su angažovana treća lica, u punom iznosu su 3.849,69 dinara, po tužiocu, dok sa umanjenjem od strane Agencije, iznose 481,21 dinara po tužiocu, što za 3 tužilaca, čini ukupan iznos  unosa podataka u bazu od 1.443,64 dinara</t>
  </si>
  <si>
    <t>Troškovi zakupa softvera i opreme u punom iznosu su 12.700,00 dinara, po tužiocu, dok sa umanjenjem od strane Agencije, iznose 1.924,85 dinara po tužiocu, što za  3 tužilaca u predmetu za  zakup softvera i opreme ukupno iznosi 5.774,54 dinara</t>
  </si>
  <si>
    <t xml:space="preserve"> za šta su angažovana treća lica, u punom iznosu su 5.084,18 dinara, po tužiocu, dok sa umanjenjem od strane Agencije, iznose 635,52 dinara po tužiocu, što za 9 tužilaca, čini ukupan iznos  unosa podataka u bazu od 5.719,71 dinara</t>
  </si>
  <si>
    <t>Troškovi zakupa softvera i opreme u punom iznosu su 12.700,00 dinara, po tužiocu, dok sa umanjenjem od strane Agencije, iznose 2.542,09 dinara po tužiocu, što za  9 tužilaca u predmetu za  zakup softvera i opreme ukupno iznosi 22.878,82 dinara</t>
  </si>
  <si>
    <t xml:space="preserve"> za šta su angažovana treća lica, u punom iznosu su 3.303,56 dinara, po tužiocu, dok sa umanjenjem od strane Agencije, iznose 412,95 dinara po tužiocu, što za 2 tužilaca, čini ukupan iznos  unosa podataka u bazu od 825,89 dinara</t>
  </si>
  <si>
    <t>Troškovi zakupa softvera i opreme u punom iznosu su 12.700,00 dinara, po tužiocu, dok sa umanjenjem od strane Agencije, iznose 1.651,78 dinara po tužiocu, što za  2 tužilaca u predmetu za  zakup softvera i opreme ukupno iznosi 3.303,56 dinara</t>
  </si>
  <si>
    <t xml:space="preserve"> za šta su angažovana treća lica, u punom iznosu su 4.799,74 dinara, po tužiocu, dok sa umanjenjem od strane Agencije, iznose 599,97 dinara po tužiocu, što za 9 tužilaca, čini ukupan iznos  unosa podataka u bazu od 5.399,71 dinara</t>
  </si>
  <si>
    <t>Troškovi zakupa softvera i opreme u punom iznosu su 12.700,00 dinara, po tužiocu, dok sa umanjenjem od strane Agencije, iznose 2.399,87 dinara po tužiocu, što za  9 tužilaca u predmetu za  zakup softvera i opreme ukupno iznosi 21.598,82 dinara</t>
  </si>
  <si>
    <t xml:space="preserve"> 17 strana po ceni od  70 dinara po strani, od čega se 17 strana odnosi na nalaz, 2 strane na troškovnik i jedna strana na podnesak, što ukupno čini 17 strana</t>
  </si>
  <si>
    <t xml:space="preserve"> 17 strana u 3 kopije po ceni od 30 dinara po strani, od čega se 17 strana odnosi na nalaz, 2 strane na troškovnik i jedna strana na podnesak, što ukupno čini 17 strana</t>
  </si>
  <si>
    <t xml:space="preserve"> za šta su angažovana treća lica, u punom iznosu su 589,96 dinara, po tužiocu, dok sa umanjenjem od strane Agencije, iznose 73,75 dinara po tužiocu, što za 1 tužilaca, čini ukupan iznos  unosa podataka u bazu od 73,75 dinara</t>
  </si>
  <si>
    <t>Troškovi zakupa softvera i opreme u punom iznosu su 12.700,00 dinara, po tužiocu, dok sa umanjenjem od strane Agencije, iznose 294,98 dinara po tužiocu, što za  1 tužilaca u predmetu za  zakup softvera i opreme ukupno iznosi 294,98 dinara</t>
  </si>
  <si>
    <t xml:space="preserve"> 21 strana po ceni od  70 dinara po strani, od čega se 18 strana odnosi na nalaz, 2 strane na troškovnik i jedna strana na podnesak, što ukupno čini 21 strana</t>
  </si>
  <si>
    <t xml:space="preserve"> 21 strana u 3 kopije po ceni od 30 dinara po strani, od čega se 18 strana odnosi na nalaz, 2 strane na troškovnik i jedna strana na podnesak, što ukupno čini 21 strana</t>
  </si>
  <si>
    <t xml:space="preserve"> za šta su angažovana treća lica, u punom iznosu su 3.175,56 dinara, po tužiocu, dok sa umanjenjem od strane Agencije, iznose 396,95 dinara po tužiocu, što za 2 tužilaca, čini ukupan iznos  unosa podataka u bazu od 793,89 dinara</t>
  </si>
  <si>
    <t>Troškovi zakupa softvera i opreme u punom iznosu su 12.700,00 dinara, po tužiocu, dok sa umanjenjem od strane Agencije, iznose 1.587,78 dinara po tužiocu, što za  2 tužilaca u predmetu za  zakup softvera i opreme ukupno iznosi 3.175,56 dinara</t>
  </si>
  <si>
    <t xml:space="preserve"> za šta su angažovana treća lica, u punom iznosu su 3.047,56 dinara, po tužiocu, dok sa umanjenjem od strane Agencije, iznose 380,95 dinara po tužiocu, što za 2 tužilaca, čini ukupan iznos  unosa podataka u bazu od 761,89 dinara</t>
  </si>
  <si>
    <t>Troškovi zakupa softvera i opreme u punom iznosu su 12.700,00 dinara, po tužiocu, dok sa umanjenjem od strane Agencije, iznose 1.523,78 dinara po tužiocu, što za  2 tužilaca u predmetu za  zakup softvera i opreme ukupno iznosi 3.047,56 dinara</t>
  </si>
  <si>
    <t xml:space="preserve"> za šta su angažovana treća lica, u punom iznosu su 3.559,56 dinara, po tužiocu, dok sa umanjenjem od strane Agencije, iznose 444,95 dinara po tužiocu, što za 2 tužilaca, čini ukupan iznos  unosa podataka u bazu od 889,89 dinara</t>
  </si>
  <si>
    <t>Troškovi zakupa softvera i opreme u punom iznosu su 12.700,00 dinara, po tužiocu, dok sa umanjenjem od strane Agencije, iznose 1.779,78 dinara po tužiocu, što za  2 tužilaca u predmetu za  zakup softvera i opreme ukupno iznosi 3.559,56 dinara</t>
  </si>
  <si>
    <t xml:space="preserve"> 15 strana po ceni od  70 dinara po strani, od čega se 12 strana odnosi na nalaz, 2 strane na troškovnik i jedna strana na podnesak, što ukupno čini 15 strana</t>
  </si>
  <si>
    <t xml:space="preserve"> 15 strana u 3 kopije po ceni od 30 dinara po strani, od čega se 12 strana odnosi na nalaz, 2 strane na troškovnik i jedna strana na podnesak, što ukupno čini 15 strana</t>
  </si>
  <si>
    <t xml:space="preserve"> za šta su angažovana treća lica, u punom iznosu su 1.101,96 dinara, po tužiocu, dok sa umanjenjem od strane Agencije, iznose 137,75 dinara po tužiocu, što za 1 tužilaca, čini ukupan iznos  unosa podataka u bazu od 137,75 dinara</t>
  </si>
  <si>
    <t>Troškovi zakupa softvera i opreme u punom iznosu su 12.700,00 dinara, po tužiocu, dok sa umanjenjem od strane Agencije, iznose 550,98 dinara po tužiocu, što za  1 tužilaca u predmetu za  zakup softvera i opreme ukupno iznosi 550,98 dinara</t>
  </si>
  <si>
    <t xml:space="preserve"> za šta su angažovana treća lica, u punom iznosu su 3.943,56 dinara, po tužiocu, dok sa umanjenjem od strane Agencije, iznose 492,95 dinara po tužiocu, što za 2 tužilaca, čini ukupan iznos  unosa podataka u bazu od 985,89 dinara</t>
  </si>
  <si>
    <t>Troškovi zakupa softvera i opreme u punom iznosu su 12.700,00 dinara, po tužiocu, dok sa umanjenjem od strane Agencije, iznose 1.971,78 dinara po tužiocu, što za  2 tužilaca u predmetu za  zakup softvera i opreme ukupno iznosi 3.943,56 dinara</t>
  </si>
  <si>
    <t xml:space="preserve"> 43 strana po ceni od  70 dinara po strani, od čega se 40 strana odnosi na nalaz, 2 strane na troškovnik i jedna strana na podnesak, što ukupno čini 43 strana</t>
  </si>
  <si>
    <t xml:space="preserve"> 43 strana u 3 kopije po ceni od 30 dinara po strani, od čega se 40 strana odnosi na nalaz, 2 strane na troškovnik i jedna strana na podnesak, što ukupno čini 43 strana</t>
  </si>
  <si>
    <t xml:space="preserve"> za šta su angažovana treća lica, u punom iznosu su 4.947,08 dinara, po tužiocu, dok sa umanjenjem od strane Agencije, iznose 618,39 dinara po tužiocu, što za 10 tužilaca, čini ukupan iznos  unosa podataka u bazu od 6.183,85 dinara</t>
  </si>
  <si>
    <t>Troškovi zakupa softvera i opreme u punom iznosu su 12.700,00 dinara, po tužiocu, dok sa umanjenjem od strane Agencije, iznose 2.473,54 dinara po tužiocu, što za  10 tužilaca u predmetu za  zakup softvera i opreme ukupno iznosi 24.735,40 dinara</t>
  </si>
  <si>
    <t xml:space="preserve"> za šta su angažovana treća lica, u punom iznosu su 5.055,74 dinara, po tužiocu, dok sa umanjenjem od strane Agencije, iznose 631,97 dinara po tužiocu, što za 9 tužilaca, čini ukupan iznos  unosa podataka u bazu od 5.687,71 dinara</t>
  </si>
  <si>
    <t>Troškovi zakupa softvera i opreme u punom iznosu su 12.700,00 dinara, po tužiocu, dok sa umanjenjem od strane Agencije, iznose 2.527,87 dinara po tužiocu, što za  9 tužilaca u predmetu za  zakup softvera i opreme ukupno iznosi 22.750,82 dinara</t>
  </si>
  <si>
    <t xml:space="preserve"> 39 strana po ceni od  70 dinara po strani, od čega se 36 strana odnosi na nalaz, 2 strane na troškovnik i jedna strana na podnesak, što ukupno čini 39 strana</t>
  </si>
  <si>
    <t xml:space="preserve"> 39 strana u 3 kopije po ceni od 30 dinara po strani, od čega se 36 strana odnosi na nalaz, 2 strane na troškovnik i jedna strana na podnesak, što ukupno čini 39 strana</t>
  </si>
  <si>
    <t xml:space="preserve"> za šta su angažovana treća lica, u punom iznosu su 5.207,27 dinara, po tužiocu, dok sa umanjenjem od strane Agencije, iznose 650,91 dinara po tužiocu, što za 11 tužilaca, čini ukupan iznos  unosa podataka u bazu od 7.160,00 dinara</t>
  </si>
  <si>
    <t>Troškovi zakupa softvera i opreme u punom iznosu su 12.700,00 dinara, po tužiocu, dok sa umanjenjem od strane Agencije, iznose 2.603,63 dinara po tužiocu, što za  11 tužilaca u predmetu za  zakup softvera i opreme ukupno iznosi 28.639,98 dinara</t>
  </si>
  <si>
    <t xml:space="preserve"> za šta su angažovana treća lica, u punom iznosu su 3.764,36 dinara, po tužiocu, dok sa umanjenjem od strane Agencije, iznose 470,55 dinara po tužiocu, što za 3 tužilaca, čini ukupan iznos  unosa podataka u bazu od 1.411,64 dinara</t>
  </si>
  <si>
    <t>Troškovi zakupa softvera i opreme u punom iznosu su 12.700,00 dinara, po tužiocu, dok sa umanjenjem od strane Agencije, iznose 1.882,18 dinara po tužiocu, što za  3 tužilaca u predmetu za  zakup softvera i opreme ukupno iznosi 5.646,54 dinara</t>
  </si>
  <si>
    <t xml:space="preserve"> za šta su angažovana treća lica, u punom iznosu su 5.331,08 dinara, po tužiocu, dok sa umanjenjem od strane Agencije, iznose 666,39 dinara po tužiocu, što za 10 tužilaca, čini ukupan iznos  unosa podataka u bazu od 6.663,85 dinara</t>
  </si>
  <si>
    <t>Troškovi zakupa softvera i opreme u punom iznosu su 12.700,00 dinara, po tužiocu, dok sa umanjenjem od strane Agencije, iznose 2.665,54 dinara po tužiocu, što za  10 tužilaca u predmetu za  zakup softvera i opreme ukupno iznosi 26.655,40 dinara</t>
  </si>
  <si>
    <t xml:space="preserve"> 3 strana po ceni od  70 dinara po strani, od čega se 0 strana odnosi na nalaz, 2 strane na troškovnik i jedna strana na podnesak, što ukupno čini 3 strana</t>
  </si>
  <si>
    <t xml:space="preserve"> 3 strana u 3 kopije po ceni od 30 dinara po strani, od čega se 0 strana odnosi na nalaz, 2 strane na troškovnik i jedna strana na podnesak, što ukupno čini 3 strana</t>
  </si>
  <si>
    <t xml:space="preserve"> za šta su angažovana treća lica, u punom iznosu su ,00 dinara, po tužiocu, dok sa umanjenjem od strane Agencije, iznose ,00 dinara po tužiocu, što za 7 tužilaca, čini ukupan iznos  unosa podataka u bazu od ,00 dinara</t>
  </si>
  <si>
    <t>Troškovi zakupa softvera i opreme u punom iznosu su 12.700,00 dinara, po tužiocu, dok sa umanjenjem od strane Agencije, iznose ,00 dinara po tužiocu, što za  7 tužilaca u predmetu za  zakup softvera i opreme ukupno iznosi ,00 dinara</t>
  </si>
  <si>
    <t>Mat_tr_bez_prevoza</t>
  </si>
  <si>
    <t>Tr_prevoza</t>
  </si>
  <si>
    <t>Dat_pred_vestacenja</t>
  </si>
  <si>
    <t>Mat_tr_uk</t>
  </si>
  <si>
    <t>Br_dolazaka</t>
  </si>
  <si>
    <t>Net_nagr_vest</t>
  </si>
  <si>
    <t>Bruto_izn_nagr_vestaku_I</t>
  </si>
  <si>
    <t>Uk_tr_vest_I</t>
  </si>
  <si>
    <t>Brut_izn_nagr_vestaku_II</t>
  </si>
  <si>
    <t>Net_za_ispl</t>
  </si>
  <si>
    <t>Uk_tr_vest_II</t>
  </si>
  <si>
    <t>Dat_pred_trosk</t>
  </si>
  <si>
    <t>Dat_trosk</t>
  </si>
  <si>
    <t>Dat_res_o_tr_1</t>
  </si>
  <si>
    <t>Dat_prijem_res_o_tr_1</t>
  </si>
  <si>
    <t>Dat_zalb_tuz_I</t>
  </si>
  <si>
    <t>Dat_prij_zalb_tuz_u_sud</t>
  </si>
  <si>
    <t>Dat_prij_zalb_tuz_od_str_vest</t>
  </si>
  <si>
    <t>Dat_odg_na_zalbu</t>
  </si>
  <si>
    <t>Dat_pred_odg_na_zalbu</t>
  </si>
  <si>
    <t>Dat_prij_ispr_res</t>
  </si>
  <si>
    <t>Dat_prij_odl_u_visi_sud</t>
  </si>
  <si>
    <t>Dat_izr_novo_tr</t>
  </si>
  <si>
    <t>Dat_res_tr_II</t>
  </si>
  <si>
    <t>Dat_prij_res_tr_II</t>
  </si>
  <si>
    <t>Nagr_vest_neto_2_sata</t>
  </si>
  <si>
    <t>Brut_nagr_vest_2_sata</t>
  </si>
  <si>
    <t>Prizn_sati</t>
  </si>
  <si>
    <t>Prizn_mat_tr</t>
  </si>
  <si>
    <t>Priz_tr_prevoza</t>
  </si>
  <si>
    <t>Dat_pred_zalbe_vestaka</t>
  </si>
  <si>
    <t>Dat_zalbe_vest_1</t>
  </si>
  <si>
    <t>Por_i_dopr_ispravka</t>
  </si>
  <si>
    <t>Dat_ispravke_1</t>
  </si>
  <si>
    <t>Dat_prij_ispr_res_1</t>
  </si>
  <si>
    <t>Dat_zalbe_na_ispr</t>
  </si>
  <si>
    <t>Dat_pred_zalbe_na_ispr</t>
  </si>
  <si>
    <t>Dat_zalb_na_res_1</t>
  </si>
  <si>
    <t>Dat_zalbe_na_res_1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</si>
</sst>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4" x14ac:knownFonts="1">
    <font>
      <sz val="11"/>
      <color theme="1"/>
      <name val="Calibri"/>
      <family val="2"/>
      <scheme val="minor"/>
    </font>
    <font>
      <sz val="11"/>
      <color theme="0"/>
      <name val="Calibri"/>
      <family val="2"/>
      <charset val="238"/>
      <scheme val="minor"/>
    </font>
    <font>
      <sz val="11"/>
      <color theme="8" tint="-0.249977111117893"/>
      <name val="Calibri"/>
      <family val="2"/>
      <charset val="238"/>
      <scheme val="minor"/>
    </font>
    <font>
      <b/>
      <sz val="11"/>
      <color theme="1"/>
      <name val="Calibri"/>
      <family val="2"/>
      <charset val="238"/>
      <scheme val="minor"/>
    </font>
    <font>
      <sz val="11"/>
      <color rgb="FFFF0000"/>
      <name val="Calibri"/>
      <family val="2"/>
      <charset val="238"/>
      <scheme val="minor"/>
    </font>
    <font>
      <b/>
      <sz val="11"/>
      <color rgb="FFFF0000"/>
      <name val="Calibri"/>
      <family val="2"/>
      <charset val="238"/>
      <scheme val="minor"/>
    </font>
    <font>
      <b/>
      <sz val="11"/>
      <color theme="0"/>
      <name val="Calibri"/>
      <family val="2"/>
      <charset val="238"/>
      <scheme val="minor"/>
    </font>
    <font>
      <sz val="11"/>
      <color rgb="FFFFFF00"/>
      <name val="Calibri"/>
      <family val="2"/>
      <charset val="238"/>
      <scheme val="minor"/>
    </font>
    <font>
      <b/>
      <sz val="11"/>
      <color rgb="FFFFFF00"/>
      <name val="Calibri"/>
      <family val="2"/>
      <charset val="238"/>
      <scheme val="minor"/>
    </font>
    <font>
      <b/>
      <sz val="9"/>
      <color indexed="81"/>
      <name val="Tahoma"/>
      <family val="2"/>
      <charset val="238"/>
    </font>
    <font>
      <sz val="9"/>
      <color indexed="81"/>
      <name val="Tahoma"/>
      <family val="2"/>
      <charset val="238"/>
    </font>
    <font>
      <sz val="11"/>
      <name val="Calibri"/>
      <family val="2"/>
      <charset val="238"/>
      <scheme val="minor"/>
    </font>
    <font>
      <b/>
      <sz val="16"/>
      <color indexed="81"/>
      <name val="Tahoma"/>
      <family val="2"/>
      <charset val="238"/>
    </font>
    <font>
      <u/>
      <sz val="11"/>
      <color theme="10"/>
      <name val="Calibri"/>
      <family val="2"/>
      <scheme val="minor"/>
    </font>
  </fonts>
  <fills count="17">
    <fill>
      <patternFill patternType="none"/>
    </fill>
    <fill>
      <patternFill patternType="gray125"/>
    </fill>
    <fill>
      <patternFill patternType="solid">
        <fgColor theme="4" tint="-0.499984740745262"/>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3" tint="-0.499984740745262"/>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5"/>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5" tint="0.39997558519241921"/>
        <bgColor indexed="64"/>
      </patternFill>
    </fill>
  </fills>
  <borders count="1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108">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2" xfId="0" applyNumberFormat="1"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0" fillId="7" borderId="9" xfId="0" applyFill="1" applyBorder="1" applyAlignment="1">
      <alignment vertical="center"/>
    </xf>
    <xf numFmtId="0" fontId="0" fillId="8" borderId="9" xfId="0" applyFill="1" applyBorder="1" applyAlignment="1">
      <alignment vertical="center"/>
    </xf>
    <xf numFmtId="14" fontId="0" fillId="7" borderId="9" xfId="0" applyNumberFormat="1" applyFill="1" applyBorder="1" applyAlignment="1">
      <alignment vertical="center" wrapText="1"/>
    </xf>
    <xf numFmtId="10" fontId="0" fillId="7" borderId="9" xfId="0" applyNumberFormat="1" applyFill="1" applyBorder="1" applyAlignment="1">
      <alignment vertical="center"/>
    </xf>
    <xf numFmtId="0" fontId="0" fillId="7" borderId="9" xfId="0" applyFill="1" applyBorder="1" applyAlignment="1">
      <alignment vertical="center" wrapText="1"/>
    </xf>
    <xf numFmtId="14" fontId="0" fillId="7" borderId="9" xfId="0" applyNumberFormat="1" applyFill="1" applyBorder="1" applyAlignment="1">
      <alignment vertical="center"/>
    </xf>
    <xf numFmtId="4" fontId="0" fillId="7" borderId="9" xfId="0" applyNumberFormat="1" applyFill="1" applyBorder="1" applyAlignment="1">
      <alignment vertical="center"/>
    </xf>
    <xf numFmtId="14" fontId="0" fillId="7" borderId="9" xfId="0" applyNumberFormat="1" applyFill="1" applyBorder="1"/>
    <xf numFmtId="164" fontId="0" fillId="7" borderId="9" xfId="0" applyNumberFormat="1" applyFill="1" applyBorder="1"/>
    <xf numFmtId="0" fontId="0" fillId="7" borderId="9" xfId="0" applyFill="1" applyBorder="1"/>
    <xf numFmtId="0" fontId="3" fillId="7" borderId="9" xfId="0" applyFont="1" applyFill="1" applyBorder="1"/>
    <xf numFmtId="0" fontId="0" fillId="0" borderId="9" xfId="0" applyBorder="1"/>
    <xf numFmtId="4" fontId="0" fillId="0" borderId="0" xfId="0" applyNumberFormat="1"/>
    <xf numFmtId="0" fontId="1" fillId="6" borderId="0" xfId="0" applyFont="1" applyFill="1"/>
    <xf numFmtId="4" fontId="1" fillId="6" borderId="0" xfId="0" applyNumberFormat="1" applyFont="1" applyFill="1"/>
    <xf numFmtId="14" fontId="0" fillId="9" borderId="9" xfId="0" applyNumberFormat="1" applyFill="1" applyBorder="1"/>
    <xf numFmtId="14" fontId="0" fillId="0" borderId="9" xfId="0" applyNumberFormat="1" applyBorder="1"/>
    <xf numFmtId="14" fontId="1" fillId="6" borderId="0" xfId="0" applyNumberFormat="1" applyFont="1" applyFill="1"/>
    <xf numFmtId="0" fontId="0" fillId="10" borderId="9" xfId="0" applyFill="1" applyBorder="1" applyAlignment="1">
      <alignment vertical="center"/>
    </xf>
    <xf numFmtId="14" fontId="0" fillId="0" borderId="0" xfId="0" applyNumberFormat="1"/>
    <xf numFmtId="14" fontId="0" fillId="10" borderId="0" xfId="0" applyNumberFormat="1" applyFill="1"/>
    <xf numFmtId="0" fontId="0" fillId="11" borderId="9" xfId="0" applyFill="1" applyBorder="1" applyAlignment="1">
      <alignment vertical="center"/>
    </xf>
    <xf numFmtId="4" fontId="4" fillId="0" borderId="0" xfId="0" applyNumberFormat="1" applyFont="1"/>
    <xf numFmtId="14" fontId="0" fillId="11" borderId="0" xfId="0" applyNumberFormat="1" applyFill="1"/>
    <xf numFmtId="0" fontId="0" fillId="12" borderId="9" xfId="0" applyFill="1" applyBorder="1" applyAlignment="1">
      <alignment vertical="center"/>
    </xf>
    <xf numFmtId="0" fontId="5" fillId="12" borderId="9" xfId="0" applyFont="1" applyFill="1" applyBorder="1" applyAlignment="1">
      <alignment vertical="center"/>
    </xf>
    <xf numFmtId="14" fontId="0" fillId="12" borderId="9" xfId="0" applyNumberFormat="1" applyFill="1" applyBorder="1" applyAlignment="1">
      <alignment vertical="center"/>
    </xf>
    <xf numFmtId="10" fontId="0" fillId="12" borderId="9" xfId="0" applyNumberFormat="1" applyFill="1" applyBorder="1" applyAlignment="1">
      <alignment vertical="center"/>
    </xf>
    <xf numFmtId="0" fontId="0" fillId="12" borderId="9" xfId="0" applyFill="1" applyBorder="1" applyAlignment="1">
      <alignment vertical="center" wrapText="1"/>
    </xf>
    <xf numFmtId="4" fontId="0" fillId="12" borderId="9" xfId="0" applyNumberFormat="1" applyFill="1" applyBorder="1" applyAlignment="1">
      <alignment vertical="center"/>
    </xf>
    <xf numFmtId="14" fontId="0" fillId="12" borderId="9" xfId="0" applyNumberFormat="1" applyFill="1" applyBorder="1"/>
    <xf numFmtId="164" fontId="0" fillId="12" borderId="9" xfId="0" applyNumberFormat="1" applyFill="1" applyBorder="1"/>
    <xf numFmtId="0" fontId="5" fillId="12" borderId="9" xfId="0" applyFont="1" applyFill="1" applyBorder="1"/>
    <xf numFmtId="0" fontId="0" fillId="12" borderId="9" xfId="0" applyFill="1" applyBorder="1"/>
    <xf numFmtId="0" fontId="6" fillId="3" borderId="9" xfId="0" applyFont="1" applyFill="1" applyBorder="1" applyAlignment="1">
      <alignment vertical="center"/>
    </xf>
    <xf numFmtId="0" fontId="5" fillId="10" borderId="9" xfId="0" applyFont="1" applyFill="1" applyBorder="1" applyAlignment="1">
      <alignment vertical="center"/>
    </xf>
    <xf numFmtId="0" fontId="4" fillId="7" borderId="9" xfId="0" applyFont="1" applyFill="1" applyBorder="1" applyAlignment="1">
      <alignment vertical="center"/>
    </xf>
    <xf numFmtId="14" fontId="4" fillId="7" borderId="9" xfId="0" applyNumberFormat="1" applyFont="1" applyFill="1" applyBorder="1" applyAlignment="1">
      <alignment vertical="center"/>
    </xf>
    <xf numFmtId="0" fontId="5" fillId="7" borderId="9" xfId="0" applyFont="1" applyFill="1" applyBorder="1"/>
    <xf numFmtId="4" fontId="7" fillId="11" borderId="0" xfId="0" applyNumberFormat="1" applyFont="1" applyFill="1"/>
    <xf numFmtId="4" fontId="0" fillId="7" borderId="9" xfId="0" applyNumberFormat="1" applyFill="1" applyBorder="1"/>
    <xf numFmtId="0" fontId="0" fillId="13" borderId="9" xfId="0" applyFill="1" applyBorder="1" applyAlignment="1">
      <alignment vertical="center"/>
    </xf>
    <xf numFmtId="14" fontId="0" fillId="14" borderId="9" xfId="0" applyNumberFormat="1" applyFill="1" applyBorder="1"/>
    <xf numFmtId="0" fontId="5" fillId="7" borderId="9" xfId="0" applyFont="1" applyFill="1" applyBorder="1" applyAlignment="1">
      <alignment vertical="center"/>
    </xf>
    <xf numFmtId="4" fontId="0" fillId="11" borderId="0" xfId="0" applyNumberFormat="1" applyFill="1"/>
    <xf numFmtId="0" fontId="4" fillId="10" borderId="0" xfId="0" applyFont="1" applyFill="1"/>
    <xf numFmtId="0" fontId="0" fillId="11" borderId="0" xfId="0" applyFill="1"/>
    <xf numFmtId="0" fontId="8" fillId="11" borderId="0" xfId="0" applyFont="1" applyFill="1"/>
    <xf numFmtId="14" fontId="1" fillId="7" borderId="9" xfId="0" applyNumberFormat="1" applyFont="1" applyFill="1" applyBorder="1"/>
    <xf numFmtId="164" fontId="1" fillId="7" borderId="9" xfId="0" applyNumberFormat="1" applyFont="1" applyFill="1" applyBorder="1"/>
    <xf numFmtId="0" fontId="0" fillId="6" borderId="0" xfId="0" applyFill="1"/>
    <xf numFmtId="0" fontId="1" fillId="2" borderId="9" xfId="0" applyFont="1" applyFill="1" applyBorder="1" applyAlignment="1">
      <alignment horizontal="center" vertical="center" wrapText="1"/>
    </xf>
    <xf numFmtId="0" fontId="3" fillId="0" borderId="0" xfId="0" applyFont="1" applyAlignment="1">
      <alignment horizontal="center" vertical="center" wrapText="1"/>
    </xf>
    <xf numFmtId="0" fontId="3" fillId="10" borderId="0" xfId="0" applyFont="1" applyFill="1" applyAlignment="1">
      <alignment horizontal="center" vertical="center" wrapText="1"/>
    </xf>
    <xf numFmtId="0" fontId="3" fillId="15" borderId="0" xfId="0" applyFont="1" applyFill="1" applyAlignment="1">
      <alignment horizontal="center" vertical="center" wrapText="1"/>
    </xf>
    <xf numFmtId="4" fontId="3" fillId="10" borderId="0" xfId="0" applyNumberFormat="1" applyFont="1" applyFill="1" applyAlignment="1">
      <alignment horizontal="center" vertical="center" wrapText="1"/>
    </xf>
    <xf numFmtId="4" fontId="0" fillId="10" borderId="0" xfId="0" applyNumberFormat="1" applyFill="1"/>
    <xf numFmtId="4" fontId="0" fillId="15" borderId="0" xfId="0" applyNumberFormat="1" applyFill="1"/>
    <xf numFmtId="3" fontId="0" fillId="0" borderId="0" xfId="0" applyNumberFormat="1"/>
    <xf numFmtId="14" fontId="0" fillId="15" borderId="0" xfId="0" applyNumberFormat="1" applyFill="1"/>
    <xf numFmtId="14" fontId="0" fillId="10" borderId="9" xfId="0" applyNumberFormat="1" applyFill="1" applyBorder="1"/>
    <xf numFmtId="14" fontId="1" fillId="11" borderId="9" xfId="0" applyNumberFormat="1" applyFont="1" applyFill="1" applyBorder="1"/>
    <xf numFmtId="0" fontId="0" fillId="10" borderId="0" xfId="0" applyFill="1"/>
    <xf numFmtId="0" fontId="3" fillId="16" borderId="0" xfId="0" applyFont="1" applyFill="1" applyAlignment="1">
      <alignment horizontal="center" vertical="center" wrapText="1"/>
    </xf>
    <xf numFmtId="49" fontId="3" fillId="10" borderId="0" xfId="0" applyNumberFormat="1" applyFont="1" applyFill="1" applyAlignment="1">
      <alignment horizontal="center" vertical="center" wrapText="1"/>
    </xf>
    <xf numFmtId="14" fontId="3" fillId="10" borderId="0" xfId="0" applyNumberFormat="1" applyFont="1" applyFill="1" applyAlignment="1">
      <alignment horizontal="center" vertical="center" wrapText="1"/>
    </xf>
    <xf numFmtId="49" fontId="0" fillId="0" borderId="0" xfId="0" applyNumberFormat="1"/>
    <xf numFmtId="0" fontId="0" fillId="16" borderId="0" xfId="0" applyFill="1"/>
    <xf numFmtId="1" fontId="0" fillId="0" borderId="0" xfId="0" applyNumberFormat="1"/>
    <xf numFmtId="0" fontId="4" fillId="0" borderId="0" xfId="0" applyFont="1"/>
    <xf numFmtId="49" fontId="4" fillId="0" borderId="0" xfId="0" applyNumberFormat="1" applyFont="1"/>
    <xf numFmtId="14" fontId="4" fillId="0" borderId="0" xfId="0" applyNumberFormat="1" applyFont="1"/>
    <xf numFmtId="49" fontId="4" fillId="0" borderId="0" xfId="0" applyNumberFormat="1" applyFont="1" applyAlignment="1">
      <alignment horizontal="right"/>
    </xf>
    <xf numFmtId="49" fontId="0" fillId="16" borderId="0" xfId="0" applyNumberFormat="1" applyFill="1"/>
    <xf numFmtId="1" fontId="4" fillId="0" borderId="0" xfId="0" applyNumberFormat="1" applyFont="1"/>
    <xf numFmtId="0" fontId="5" fillId="0" borderId="0" xfId="0" applyFont="1"/>
    <xf numFmtId="49" fontId="4" fillId="16" borderId="0" xfId="0" applyNumberFormat="1" applyFont="1" applyFill="1"/>
    <xf numFmtId="0" fontId="0" fillId="0" borderId="10" xfId="0" applyBorder="1"/>
    <xf numFmtId="49" fontId="0" fillId="16" borderId="10" xfId="0" applyNumberFormat="1" applyFill="1" applyBorder="1"/>
    <xf numFmtId="49" fontId="0" fillId="0" borderId="10" xfId="0" applyNumberFormat="1" applyBorder="1"/>
    <xf numFmtId="14" fontId="0" fillId="0" borderId="10" xfId="0" applyNumberFormat="1" applyBorder="1"/>
    <xf numFmtId="0" fontId="11" fillId="0" borderId="0" xfId="0" applyFont="1"/>
    <xf numFmtId="49" fontId="11" fillId="16" borderId="0" xfId="0" applyNumberFormat="1" applyFont="1" applyFill="1"/>
    <xf numFmtId="49" fontId="11" fillId="0" borderId="0" xfId="0" applyNumberFormat="1" applyFont="1"/>
    <xf numFmtId="49" fontId="0" fillId="11" borderId="0" xfId="0" applyNumberFormat="1" applyFill="1"/>
    <xf numFmtId="49" fontId="0" fillId="10" borderId="0" xfId="0" applyNumberFormat="1" applyFill="1"/>
    <xf numFmtId="0" fontId="13" fillId="0" borderId="0" xfId="1"/>
    <xf numFmtId="0" fontId="3" fillId="0" borderId="0" xfId="0" applyFont="1"/>
    <xf numFmtId="0" fontId="3" fillId="10" borderId="9" xfId="0" applyFont="1" applyFill="1" applyBorder="1" applyAlignment="1">
      <alignment horizontal="center"/>
    </xf>
    <xf numFmtId="0" fontId="0" fillId="0" borderId="9" xfId="0" applyBorder="1" applyAlignment="1">
      <alignment wrapText="1"/>
    </xf>
    <xf numFmtId="0" fontId="0" fillId="0" borderId="11" xfId="0" applyFill="1" applyBorder="1"/>
    <xf numFmtId="0" fontId="1" fillId="3" borderId="2" xfId="0" applyFont="1" applyFill="1" applyBorder="1" applyAlignment="1">
      <alignment horizontal="center" vertical="center" wrapText="1"/>
    </xf>
  </cellXfs>
  <cellStyles count="2">
    <cellStyle name="Hyperlink" xfId="1" builtinId="8"/>
    <cellStyle name="Normal" xfId="0" builtinId="0"/>
  </cellStyles>
  <dxfs count="4">
    <dxf>
      <fill>
        <patternFill>
          <bgColor theme="9" tint="0.39994506668294322"/>
        </patternFill>
      </fill>
    </dxf>
    <dxf>
      <fill>
        <patternFill>
          <bgColor theme="7" tint="0.59996337778862885"/>
        </patternFill>
      </fill>
    </dxf>
    <dxf>
      <fill>
        <patternFill>
          <bgColor rgb="FFFF7C80"/>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ilos_aba_rs/Documents/Vestacenja/Vestacenja%202018/Vestacenja%20samodoprinos/Evidencija_predme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red"/>
      <sheetName val="Izvestaji spojeni po Resenjima"/>
      <sheetName val="Izvestaj o tr vestacenja"/>
      <sheetName val="Zbirno dospeće"/>
      <sheetName val="Epunom"/>
      <sheetName val="ETuzilaca"/>
      <sheetName val="Troskovnik pravilnik za spaj"/>
      <sheetName val="Povezivanje tekst"/>
      <sheetName val="Resenja_novo"/>
      <sheetName val="Troskovnik pravilnik"/>
      <sheetName val="Obracun_troskov_pravilnik"/>
      <sheetName val="Baza"/>
      <sheetName val="Tabela za prilog"/>
      <sheetName val="Pomoćna za matični"/>
      <sheetName val="Pomoćna filter"/>
      <sheetName val="Obračun troškova"/>
      <sheetName val="Obračun po tužiocu"/>
      <sheetName val="Vr_ispl_penzija"/>
      <sheetName val="Kontrola iznosa"/>
      <sheetName val="Obracun_main"/>
      <sheetName val="PivotBaza"/>
      <sheetName val="Tabela za text misljenje"/>
      <sheetName val="PovezivanjeTekst2"/>
      <sheetName val="Troškovnik"/>
      <sheetName val="Zadaci vestacenja"/>
      <sheetName val="Sheet1"/>
    </sheetNames>
    <sheetDataSet>
      <sheetData sheetId="0">
        <row r="3">
          <cell r="A3">
            <v>1</v>
          </cell>
          <cell r="B3" t="str">
            <v>P 492/2017</v>
          </cell>
          <cell r="C3">
            <v>10</v>
          </cell>
          <cell r="D3">
            <v>43139</v>
          </cell>
          <cell r="E3">
            <v>43228</v>
          </cell>
          <cell r="F3">
            <v>0.375</v>
          </cell>
          <cell r="G3" t="str">
            <v>Vesna Todorović</v>
          </cell>
          <cell r="H3">
            <v>15000</v>
          </cell>
        </row>
        <row r="4">
          <cell r="A4">
            <v>2</v>
          </cell>
          <cell r="B4" t="str">
            <v>P 661/2017</v>
          </cell>
          <cell r="C4">
            <v>10</v>
          </cell>
          <cell r="D4">
            <v>43139</v>
          </cell>
          <cell r="E4">
            <v>43227</v>
          </cell>
          <cell r="F4">
            <v>0.375</v>
          </cell>
          <cell r="G4" t="str">
            <v>Vesna Todorović</v>
          </cell>
          <cell r="H4">
            <v>15000</v>
          </cell>
        </row>
        <row r="5">
          <cell r="A5">
            <v>3</v>
          </cell>
          <cell r="B5" t="str">
            <v>P 1875/2017</v>
          </cell>
          <cell r="C5">
            <v>10</v>
          </cell>
          <cell r="D5">
            <v>43151</v>
          </cell>
          <cell r="E5">
            <v>43243</v>
          </cell>
          <cell r="F5">
            <v>0.47916666666666669</v>
          </cell>
          <cell r="G5" t="str">
            <v>Vesna Todorović</v>
          </cell>
          <cell r="H5">
            <v>15000</v>
          </cell>
        </row>
        <row r="6">
          <cell r="A6">
            <v>4</v>
          </cell>
          <cell r="B6" t="str">
            <v>P 1206/2017</v>
          </cell>
          <cell r="C6">
            <v>5</v>
          </cell>
          <cell r="D6">
            <v>43151</v>
          </cell>
          <cell r="E6">
            <v>43243</v>
          </cell>
          <cell r="F6">
            <v>0.52083333333333337</v>
          </cell>
          <cell r="G6" t="str">
            <v>Vesna Todorović</v>
          </cell>
          <cell r="H6">
            <v>15000</v>
          </cell>
        </row>
        <row r="7">
          <cell r="A7">
            <v>5</v>
          </cell>
          <cell r="B7" t="str">
            <v>P 1664/2017</v>
          </cell>
          <cell r="C7">
            <v>10</v>
          </cell>
          <cell r="D7">
            <v>43151</v>
          </cell>
          <cell r="E7">
            <v>43243</v>
          </cell>
          <cell r="F7">
            <v>0.41666666666666669</v>
          </cell>
          <cell r="G7" t="str">
            <v>Vesna Todorović</v>
          </cell>
          <cell r="H7">
            <v>15000</v>
          </cell>
        </row>
        <row r="8">
          <cell r="A8">
            <v>6</v>
          </cell>
          <cell r="B8" t="str">
            <v>P 1584/2017</v>
          </cell>
          <cell r="C8">
            <v>10</v>
          </cell>
          <cell r="D8">
            <v>43151</v>
          </cell>
          <cell r="E8">
            <v>43243</v>
          </cell>
          <cell r="F8">
            <v>0.45833333333333331</v>
          </cell>
          <cell r="G8" t="str">
            <v>Vesna Todorović</v>
          </cell>
          <cell r="H8">
            <v>15000</v>
          </cell>
        </row>
        <row r="9">
          <cell r="A9">
            <v>7</v>
          </cell>
          <cell r="B9" t="str">
            <v>P 1156/2017</v>
          </cell>
          <cell r="C9">
            <v>8</v>
          </cell>
          <cell r="D9">
            <v>43151</v>
          </cell>
          <cell r="E9">
            <v>43243</v>
          </cell>
          <cell r="F9">
            <v>0.5</v>
          </cell>
          <cell r="G9" t="str">
            <v>Vesna Todorović</v>
          </cell>
          <cell r="H9">
            <v>15000</v>
          </cell>
        </row>
        <row r="10">
          <cell r="A10">
            <v>8</v>
          </cell>
          <cell r="B10" t="str">
            <v>P 609/2017</v>
          </cell>
          <cell r="C10">
            <v>10</v>
          </cell>
          <cell r="D10">
            <v>43139</v>
          </cell>
          <cell r="E10">
            <v>43227</v>
          </cell>
          <cell r="F10">
            <v>0.4375</v>
          </cell>
          <cell r="G10" t="str">
            <v>Vesna Todorović</v>
          </cell>
          <cell r="H10">
            <v>15000</v>
          </cell>
        </row>
        <row r="11">
          <cell r="A11">
            <v>9</v>
          </cell>
          <cell r="B11" t="str">
            <v>P 549/2017</v>
          </cell>
          <cell r="C11">
            <v>10</v>
          </cell>
          <cell r="D11">
            <v>43139</v>
          </cell>
          <cell r="E11">
            <v>43227</v>
          </cell>
          <cell r="F11">
            <v>0.47916666666666669</v>
          </cell>
          <cell r="G11" t="str">
            <v>Vesna Todorović</v>
          </cell>
          <cell r="H11">
            <v>15000</v>
          </cell>
        </row>
        <row r="12">
          <cell r="A12">
            <v>10</v>
          </cell>
          <cell r="B12" t="str">
            <v>P 2574/2017</v>
          </cell>
          <cell r="C12">
            <v>10</v>
          </cell>
          <cell r="D12">
            <v>43152</v>
          </cell>
          <cell r="E12">
            <v>43230</v>
          </cell>
          <cell r="F12">
            <v>0.41666666666666669</v>
          </cell>
          <cell r="G12" t="str">
            <v>Vesna Todorović</v>
          </cell>
          <cell r="H12">
            <v>15000</v>
          </cell>
        </row>
        <row r="13">
          <cell r="A13">
            <v>11</v>
          </cell>
          <cell r="B13" t="str">
            <v>P 2509/2017</v>
          </cell>
          <cell r="C13">
            <v>10</v>
          </cell>
          <cell r="D13">
            <v>43152</v>
          </cell>
          <cell r="E13">
            <v>43230</v>
          </cell>
          <cell r="F13">
            <v>0.375</v>
          </cell>
          <cell r="G13" t="str">
            <v>Vesna Todorović</v>
          </cell>
          <cell r="H13">
            <v>15000</v>
          </cell>
        </row>
        <row r="14">
          <cell r="A14">
            <v>12</v>
          </cell>
          <cell r="B14" t="str">
            <v>P 1399/2017</v>
          </cell>
          <cell r="C14">
            <v>4</v>
          </cell>
          <cell r="D14">
            <v>43150</v>
          </cell>
          <cell r="E14">
            <v>43242</v>
          </cell>
          <cell r="F14">
            <v>0.52083333333333337</v>
          </cell>
          <cell r="G14" t="str">
            <v>Vesna Todorović</v>
          </cell>
          <cell r="H14">
            <v>15000</v>
          </cell>
        </row>
        <row r="15">
          <cell r="A15">
            <v>13</v>
          </cell>
          <cell r="B15" t="str">
            <v>P 1679/2017</v>
          </cell>
          <cell r="C15">
            <v>10</v>
          </cell>
          <cell r="D15">
            <v>43150</v>
          </cell>
          <cell r="E15">
            <v>43242</v>
          </cell>
          <cell r="F15">
            <v>0.5</v>
          </cell>
          <cell r="G15" t="str">
            <v>Vesna Todorović</v>
          </cell>
          <cell r="H15">
            <v>15000</v>
          </cell>
        </row>
        <row r="16">
          <cell r="A16">
            <v>14</v>
          </cell>
          <cell r="B16" t="str">
            <v>P 1609/2017</v>
          </cell>
          <cell r="C16">
            <v>10</v>
          </cell>
          <cell r="D16">
            <v>43150</v>
          </cell>
          <cell r="E16">
            <v>43242</v>
          </cell>
          <cell r="F16">
            <v>0.41666666666666669</v>
          </cell>
          <cell r="G16" t="str">
            <v>Vesna Todorović</v>
          </cell>
          <cell r="H16">
            <v>15000</v>
          </cell>
        </row>
        <row r="17">
          <cell r="A17">
            <v>15</v>
          </cell>
          <cell r="B17" t="str">
            <v>P 1750/2017</v>
          </cell>
          <cell r="C17">
            <v>10</v>
          </cell>
          <cell r="D17">
            <v>43150</v>
          </cell>
          <cell r="E17">
            <v>43242</v>
          </cell>
          <cell r="F17">
            <v>0.45833333333333331</v>
          </cell>
          <cell r="G17" t="str">
            <v>Vesna Todorović</v>
          </cell>
          <cell r="H17">
            <v>15000</v>
          </cell>
        </row>
        <row r="18">
          <cell r="A18">
            <v>16</v>
          </cell>
          <cell r="B18" t="str">
            <v>P 510/2017</v>
          </cell>
          <cell r="C18">
            <v>9</v>
          </cell>
          <cell r="D18">
            <v>43143</v>
          </cell>
          <cell r="E18">
            <v>43229</v>
          </cell>
          <cell r="F18">
            <v>0.45833333333333331</v>
          </cell>
          <cell r="G18" t="str">
            <v>Vesna Todorović</v>
          </cell>
          <cell r="H18">
            <v>15000</v>
          </cell>
        </row>
        <row r="19">
          <cell r="A19">
            <v>17</v>
          </cell>
          <cell r="B19" t="str">
            <v>P 395/2017</v>
          </cell>
          <cell r="C19">
            <v>10</v>
          </cell>
          <cell r="D19">
            <v>43143</v>
          </cell>
          <cell r="E19">
            <v>43228</v>
          </cell>
          <cell r="F19">
            <v>0.41666666666666669</v>
          </cell>
          <cell r="G19" t="str">
            <v>Vesna Todorović</v>
          </cell>
          <cell r="H19">
            <v>15000</v>
          </cell>
        </row>
        <row r="20">
          <cell r="A20">
            <v>18</v>
          </cell>
          <cell r="B20" t="str">
            <v>P 1895/2017</v>
          </cell>
          <cell r="C20">
            <v>10</v>
          </cell>
          <cell r="D20">
            <v>43151</v>
          </cell>
          <cell r="E20">
            <v>43228</v>
          </cell>
          <cell r="F20">
            <v>0.45833333333333331</v>
          </cell>
          <cell r="G20" t="str">
            <v>Vesna Todorović</v>
          </cell>
          <cell r="H20">
            <v>15000</v>
          </cell>
        </row>
        <row r="21">
          <cell r="A21">
            <v>19</v>
          </cell>
          <cell r="B21" t="str">
            <v>P 936/2017</v>
          </cell>
          <cell r="C21">
            <v>8</v>
          </cell>
          <cell r="D21">
            <v>43150</v>
          </cell>
          <cell r="E21">
            <v>43237</v>
          </cell>
          <cell r="F21">
            <v>0.375</v>
          </cell>
          <cell r="G21" t="str">
            <v>Vesna Todorović</v>
          </cell>
          <cell r="H21">
            <v>15000</v>
          </cell>
        </row>
        <row r="22">
          <cell r="A22">
            <v>20</v>
          </cell>
          <cell r="B22" t="str">
            <v>P 765/2017</v>
          </cell>
          <cell r="C22">
            <v>9</v>
          </cell>
          <cell r="D22">
            <v>43145</v>
          </cell>
          <cell r="E22">
            <v>43227</v>
          </cell>
          <cell r="F22">
            <v>0.45833333333333331</v>
          </cell>
          <cell r="G22" t="str">
            <v>Vesna Todorović</v>
          </cell>
          <cell r="H22">
            <v>15000</v>
          </cell>
        </row>
        <row r="23">
          <cell r="A23">
            <v>21</v>
          </cell>
          <cell r="B23" t="str">
            <v>P 847/2017</v>
          </cell>
          <cell r="C23">
            <v>9</v>
          </cell>
          <cell r="D23">
            <v>43145</v>
          </cell>
          <cell r="E23">
            <v>43227</v>
          </cell>
          <cell r="F23">
            <v>0.41666666666666669</v>
          </cell>
          <cell r="G23" t="str">
            <v>Vesna Todorović</v>
          </cell>
          <cell r="H23">
            <v>15000</v>
          </cell>
        </row>
        <row r="24">
          <cell r="A24">
            <v>22</v>
          </cell>
          <cell r="B24" t="str">
            <v>P 2268/2017</v>
          </cell>
          <cell r="C24">
            <v>10</v>
          </cell>
          <cell r="D24">
            <v>43171</v>
          </cell>
          <cell r="E24">
            <v>43244</v>
          </cell>
          <cell r="F24">
            <v>0.45833333333333331</v>
          </cell>
          <cell r="G24" t="str">
            <v>Vesna Todorović</v>
          </cell>
          <cell r="H24">
            <v>15000</v>
          </cell>
        </row>
        <row r="25">
          <cell r="A25">
            <v>23</v>
          </cell>
          <cell r="B25" t="str">
            <v>P 2124/2017</v>
          </cell>
          <cell r="C25">
            <v>10</v>
          </cell>
          <cell r="D25">
            <v>43171</v>
          </cell>
          <cell r="E25">
            <v>43257</v>
          </cell>
          <cell r="F25">
            <v>0.45833333333333331</v>
          </cell>
          <cell r="G25" t="str">
            <v>Vesna Todorović</v>
          </cell>
          <cell r="H25">
            <v>15000</v>
          </cell>
        </row>
        <row r="26">
          <cell r="A26">
            <v>24</v>
          </cell>
          <cell r="B26" t="str">
            <v>P 73/2018</v>
          </cell>
          <cell r="C26">
            <v>3</v>
          </cell>
          <cell r="D26">
            <v>43174</v>
          </cell>
          <cell r="E26">
            <v>43259</v>
          </cell>
          <cell r="F26">
            <v>0.47916666666666669</v>
          </cell>
          <cell r="G26" t="str">
            <v>Vesna Todorović</v>
          </cell>
          <cell r="H26">
            <v>15000</v>
          </cell>
        </row>
        <row r="27">
          <cell r="A27">
            <v>25</v>
          </cell>
          <cell r="B27" t="str">
            <v>P 1644/2017</v>
          </cell>
          <cell r="C27">
            <v>10</v>
          </cell>
          <cell r="D27">
            <v>43171</v>
          </cell>
          <cell r="E27">
            <v>43257</v>
          </cell>
          <cell r="F27">
            <v>0.41666666666666669</v>
          </cell>
          <cell r="G27" t="str">
            <v>Vesna Todorović</v>
          </cell>
          <cell r="H27">
            <v>15000</v>
          </cell>
        </row>
        <row r="28">
          <cell r="A28">
            <v>26</v>
          </cell>
          <cell r="B28" t="str">
            <v>P 2449/2017</v>
          </cell>
          <cell r="C28">
            <v>7</v>
          </cell>
          <cell r="D28">
            <v>43172</v>
          </cell>
          <cell r="E28">
            <v>43237</v>
          </cell>
          <cell r="F28">
            <v>0.4375</v>
          </cell>
          <cell r="G28" t="str">
            <v>Vesna Todorović</v>
          </cell>
          <cell r="H28">
            <v>15000</v>
          </cell>
        </row>
        <row r="29">
          <cell r="A29">
            <v>27</v>
          </cell>
          <cell r="B29" t="str">
            <v>P 13/2018</v>
          </cell>
          <cell r="C29">
            <v>3</v>
          </cell>
          <cell r="D29">
            <v>43172</v>
          </cell>
          <cell r="E29">
            <v>43259</v>
          </cell>
          <cell r="F29">
            <v>0.375</v>
          </cell>
          <cell r="G29" t="str">
            <v>Vesna Todorović</v>
          </cell>
          <cell r="H29">
            <v>15000</v>
          </cell>
        </row>
        <row r="30">
          <cell r="A30">
            <v>28</v>
          </cell>
          <cell r="B30" t="str">
            <v>P 1216/2017</v>
          </cell>
          <cell r="C30">
            <v>8</v>
          </cell>
          <cell r="D30">
            <v>43173</v>
          </cell>
          <cell r="E30">
            <v>43258</v>
          </cell>
          <cell r="F30">
            <v>0.375</v>
          </cell>
          <cell r="G30" t="str">
            <v>Vesna Todorović</v>
          </cell>
          <cell r="H30">
            <v>15000</v>
          </cell>
        </row>
        <row r="31">
          <cell r="A31">
            <v>29</v>
          </cell>
          <cell r="B31" t="str">
            <v>P 1247/2017</v>
          </cell>
          <cell r="C31">
            <v>9</v>
          </cell>
          <cell r="D31">
            <v>43174</v>
          </cell>
          <cell r="E31">
            <v>43228</v>
          </cell>
          <cell r="F31">
            <v>0.47916666666666669</v>
          </cell>
          <cell r="G31" t="str">
            <v>Vesna Todorović</v>
          </cell>
          <cell r="H31">
            <v>15000</v>
          </cell>
        </row>
        <row r="32">
          <cell r="A32">
            <v>30</v>
          </cell>
          <cell r="B32" t="str">
            <v>P 1010/2017</v>
          </cell>
          <cell r="C32">
            <v>6</v>
          </cell>
          <cell r="D32">
            <v>43171</v>
          </cell>
          <cell r="E32">
            <v>43237</v>
          </cell>
          <cell r="F32">
            <v>0.41666666666666669</v>
          </cell>
          <cell r="G32" t="str">
            <v>Vesna Todorović</v>
          </cell>
          <cell r="H32">
            <v>15000</v>
          </cell>
        </row>
        <row r="33">
          <cell r="A33">
            <v>31</v>
          </cell>
          <cell r="B33" t="str">
            <v>P 2711/2017</v>
          </cell>
          <cell r="C33">
            <v>10</v>
          </cell>
          <cell r="D33">
            <v>43171</v>
          </cell>
          <cell r="E33">
            <v>43230</v>
          </cell>
          <cell r="F33">
            <v>0.5</v>
          </cell>
          <cell r="G33" t="str">
            <v>Vesna Todorović</v>
          </cell>
          <cell r="H33">
            <v>15000</v>
          </cell>
        </row>
        <row r="34">
          <cell r="A34">
            <v>32</v>
          </cell>
          <cell r="B34" t="str">
            <v>P 2149/2017</v>
          </cell>
          <cell r="C34">
            <v>10</v>
          </cell>
          <cell r="D34">
            <v>43171</v>
          </cell>
          <cell r="E34">
            <v>43244</v>
          </cell>
          <cell r="F34">
            <v>0.5</v>
          </cell>
          <cell r="G34" t="str">
            <v>Vesna Todorović</v>
          </cell>
          <cell r="H34">
            <v>15000</v>
          </cell>
        </row>
        <row r="35">
          <cell r="A35">
            <v>33</v>
          </cell>
          <cell r="B35" t="str">
            <v>P 2639/2017</v>
          </cell>
          <cell r="C35">
            <v>10</v>
          </cell>
          <cell r="D35">
            <v>43171</v>
          </cell>
          <cell r="E35">
            <v>43230</v>
          </cell>
          <cell r="F35">
            <v>0.45833333333333331</v>
          </cell>
          <cell r="G35" t="str">
            <v>Vesna Todorović</v>
          </cell>
          <cell r="H35">
            <v>15000</v>
          </cell>
        </row>
        <row r="36">
          <cell r="A36">
            <v>34</v>
          </cell>
          <cell r="B36" t="str">
            <v>P 2956/2017</v>
          </cell>
          <cell r="C36">
            <v>8</v>
          </cell>
          <cell r="D36">
            <v>43174</v>
          </cell>
          <cell r="E36">
            <v>43228</v>
          </cell>
          <cell r="F36">
            <v>0.5</v>
          </cell>
          <cell r="G36" t="str">
            <v>Vesna Todorović</v>
          </cell>
          <cell r="H36">
            <v>15000</v>
          </cell>
        </row>
        <row r="37">
          <cell r="A37">
            <v>35</v>
          </cell>
          <cell r="B37" t="str">
            <v>P 2993/2017</v>
          </cell>
          <cell r="C37">
            <v>9</v>
          </cell>
          <cell r="D37">
            <v>43175</v>
          </cell>
          <cell r="E37">
            <v>43266</v>
          </cell>
          <cell r="F37">
            <v>0.4375</v>
          </cell>
          <cell r="G37" t="str">
            <v>Vesna Todorović</v>
          </cell>
          <cell r="H37">
            <v>15000</v>
          </cell>
        </row>
        <row r="38">
          <cell r="A38">
            <v>36</v>
          </cell>
          <cell r="B38" t="str">
            <v>P 1835/2017</v>
          </cell>
          <cell r="C38">
            <v>10</v>
          </cell>
          <cell r="D38">
            <v>43171</v>
          </cell>
          <cell r="E38">
            <v>43244</v>
          </cell>
          <cell r="F38">
            <v>0.52083333333333337</v>
          </cell>
          <cell r="G38" t="str">
            <v>Vesna Todorović</v>
          </cell>
          <cell r="H38">
            <v>15000</v>
          </cell>
        </row>
        <row r="39">
          <cell r="A39">
            <v>37</v>
          </cell>
          <cell r="B39" t="str">
            <v>P 1020/2017</v>
          </cell>
          <cell r="C39">
            <v>7</v>
          </cell>
          <cell r="D39">
            <v>43173</v>
          </cell>
          <cell r="E39">
            <v>43237</v>
          </cell>
          <cell r="F39">
            <v>0.45833333333333331</v>
          </cell>
          <cell r="G39" t="str">
            <v>Vesna Todorović</v>
          </cell>
          <cell r="H39">
            <v>15000</v>
          </cell>
        </row>
        <row r="40">
          <cell r="A40">
            <v>38</v>
          </cell>
          <cell r="B40" t="str">
            <v>P 2893/2017</v>
          </cell>
          <cell r="C40">
            <v>9</v>
          </cell>
          <cell r="D40">
            <v>43175</v>
          </cell>
          <cell r="E40">
            <v>43266</v>
          </cell>
          <cell r="F40">
            <v>0.41666666666666669</v>
          </cell>
          <cell r="G40" t="str">
            <v>Vesna Todorović</v>
          </cell>
          <cell r="H40">
            <v>15000</v>
          </cell>
        </row>
        <row r="41">
          <cell r="A41">
            <v>39</v>
          </cell>
          <cell r="B41" t="str">
            <v>P 1196/2017</v>
          </cell>
          <cell r="C41">
            <v>7</v>
          </cell>
          <cell r="D41">
            <v>43171</v>
          </cell>
          <cell r="E41">
            <v>43245</v>
          </cell>
          <cell r="F41">
            <v>0.5</v>
          </cell>
          <cell r="G41" t="str">
            <v>Vesna Todorović</v>
          </cell>
          <cell r="H41">
            <v>15000</v>
          </cell>
        </row>
        <row r="42">
          <cell r="A42">
            <v>40</v>
          </cell>
          <cell r="B42" t="str">
            <v>P 2038/2017</v>
          </cell>
          <cell r="C42">
            <v>10</v>
          </cell>
          <cell r="D42">
            <v>43171</v>
          </cell>
          <cell r="E42">
            <v>43244</v>
          </cell>
          <cell r="F42">
            <v>0.41666666666666669</v>
          </cell>
          <cell r="G42" t="str">
            <v>Vesna Todorović</v>
          </cell>
          <cell r="H42">
            <v>15000</v>
          </cell>
        </row>
        <row r="43">
          <cell r="A43">
            <v>41</v>
          </cell>
          <cell r="B43" t="str">
            <v>P 2058/2017</v>
          </cell>
          <cell r="C43">
            <v>10</v>
          </cell>
          <cell r="D43">
            <v>43171</v>
          </cell>
          <cell r="E43">
            <v>43245</v>
          </cell>
          <cell r="F43">
            <v>0.45833333333333331</v>
          </cell>
          <cell r="G43" t="str">
            <v>Vesna Todorović</v>
          </cell>
          <cell r="H43">
            <v>15000</v>
          </cell>
        </row>
        <row r="44">
          <cell r="A44">
            <v>42</v>
          </cell>
          <cell r="B44" t="str">
            <v>P 1186/2017</v>
          </cell>
          <cell r="C44">
            <v>11</v>
          </cell>
          <cell r="D44">
            <v>43172</v>
          </cell>
          <cell r="E44">
            <v>43257</v>
          </cell>
          <cell r="F44">
            <v>0.5</v>
          </cell>
          <cell r="G44" t="str">
            <v>Vesna Todorović</v>
          </cell>
          <cell r="H44">
            <v>15000</v>
          </cell>
        </row>
        <row r="45">
          <cell r="A45">
            <v>43</v>
          </cell>
          <cell r="B45" t="str">
            <v>P 1860/2017</v>
          </cell>
          <cell r="C45">
            <v>10</v>
          </cell>
          <cell r="D45">
            <v>43171</v>
          </cell>
          <cell r="E45">
            <v>43245</v>
          </cell>
          <cell r="F45">
            <v>0.41666666666666669</v>
          </cell>
          <cell r="G45" t="str">
            <v>Vesna Todorović</v>
          </cell>
          <cell r="H45">
            <v>15000</v>
          </cell>
        </row>
        <row r="46">
          <cell r="A46">
            <v>44</v>
          </cell>
          <cell r="B46" t="str">
            <v>P 2204/2017</v>
          </cell>
          <cell r="C46">
            <v>10</v>
          </cell>
          <cell r="D46">
            <v>43171</v>
          </cell>
          <cell r="E46">
            <v>43257</v>
          </cell>
          <cell r="F46">
            <v>0.47916666666666669</v>
          </cell>
          <cell r="G46" t="str">
            <v>Vesna Todorović</v>
          </cell>
          <cell r="H46">
            <v>15000</v>
          </cell>
        </row>
        <row r="47">
          <cell r="A47">
            <v>45</v>
          </cell>
          <cell r="B47" t="str">
            <v>P 2723/2017</v>
          </cell>
          <cell r="C47">
            <v>6</v>
          </cell>
          <cell r="D47">
            <v>43173</v>
          </cell>
          <cell r="E47">
            <v>43258</v>
          </cell>
          <cell r="F47">
            <v>0.41666666666666669</v>
          </cell>
          <cell r="G47" t="str">
            <v>Vesna Todorović</v>
          </cell>
          <cell r="H47">
            <v>15000</v>
          </cell>
        </row>
        <row r="48">
          <cell r="B48" t="str">
            <v>P 994/2017</v>
          </cell>
          <cell r="C48">
            <v>2</v>
          </cell>
          <cell r="D48">
            <v>43175</v>
          </cell>
          <cell r="E48">
            <v>43259</v>
          </cell>
          <cell r="F48">
            <v>0.5</v>
          </cell>
          <cell r="G48" t="str">
            <v>Vesna Todorović</v>
          </cell>
          <cell r="H48">
            <v>15000</v>
          </cell>
        </row>
        <row r="49">
          <cell r="B49" t="str">
            <v>P 3051/2017</v>
          </cell>
          <cell r="C49">
            <v>3</v>
          </cell>
          <cell r="D49">
            <v>43174</v>
          </cell>
          <cell r="E49">
            <v>43259</v>
          </cell>
          <cell r="F49">
            <v>0.45833333333333331</v>
          </cell>
          <cell r="G49" t="str">
            <v>Vesna Todorović</v>
          </cell>
          <cell r="H49">
            <v>15000</v>
          </cell>
        </row>
        <row r="50">
          <cell r="B50" t="str">
            <v>P 1136/2017</v>
          </cell>
          <cell r="C50">
            <v>9</v>
          </cell>
          <cell r="D50">
            <v>43185</v>
          </cell>
          <cell r="E50">
            <v>43242</v>
          </cell>
          <cell r="F50">
            <v>0.375</v>
          </cell>
          <cell r="G50" t="str">
            <v>Vesna Todorović</v>
          </cell>
          <cell r="H50">
            <v>15000</v>
          </cell>
        </row>
        <row r="51">
          <cell r="B51" t="str">
            <v>P 1523/2017</v>
          </cell>
          <cell r="C51">
            <v>3</v>
          </cell>
          <cell r="D51">
            <v>43185</v>
          </cell>
          <cell r="E51">
            <v>43237</v>
          </cell>
          <cell r="F51">
            <v>0.41666666666666669</v>
          </cell>
          <cell r="G51" t="str">
            <v>Vesna Todorović</v>
          </cell>
          <cell r="H51">
            <v>15000</v>
          </cell>
        </row>
        <row r="52">
          <cell r="B52" t="str">
            <v>P 968/2017</v>
          </cell>
          <cell r="C52">
            <v>9</v>
          </cell>
          <cell r="D52">
            <v>43175</v>
          </cell>
          <cell r="E52">
            <v>43266</v>
          </cell>
          <cell r="F52">
            <v>0.375</v>
          </cell>
          <cell r="G52" t="str">
            <v>Vesna Todorović</v>
          </cell>
          <cell r="H52">
            <v>15000</v>
          </cell>
        </row>
        <row r="53">
          <cell r="B53" t="str">
            <v>P 3035/2017</v>
          </cell>
          <cell r="C53">
            <v>2</v>
          </cell>
          <cell r="D53">
            <v>43175</v>
          </cell>
          <cell r="E53">
            <v>43266</v>
          </cell>
          <cell r="F53">
            <v>0.45833333333333331</v>
          </cell>
          <cell r="G53" t="str">
            <v>Vesna Todorović</v>
          </cell>
          <cell r="H53">
            <v>15000</v>
          </cell>
        </row>
        <row r="54">
          <cell r="B54" t="str">
            <v>P 1277/2017</v>
          </cell>
          <cell r="C54">
            <v>9</v>
          </cell>
          <cell r="D54">
            <v>43173</v>
          </cell>
          <cell r="E54">
            <v>43258</v>
          </cell>
          <cell r="F54">
            <v>0.4375</v>
          </cell>
          <cell r="G54" t="str">
            <v>Vesna Todorović</v>
          </cell>
          <cell r="H54">
            <v>15000</v>
          </cell>
        </row>
        <row r="55">
          <cell r="B55" t="str">
            <v>P 574/2017</v>
          </cell>
          <cell r="C55">
            <v>1</v>
          </cell>
          <cell r="D55">
            <v>43192</v>
          </cell>
          <cell r="E55">
            <v>43259</v>
          </cell>
          <cell r="F55">
            <v>0.4375</v>
          </cell>
          <cell r="G55" t="str">
            <v>Vesna Todorović</v>
          </cell>
          <cell r="H55">
            <v>15000</v>
          </cell>
        </row>
        <row r="56">
          <cell r="B56" t="str">
            <v>P 941/2017</v>
          </cell>
          <cell r="C56">
            <v>3</v>
          </cell>
          <cell r="D56">
            <v>43192</v>
          </cell>
          <cell r="E56">
            <v>43259</v>
          </cell>
          <cell r="F56">
            <v>0.5</v>
          </cell>
          <cell r="G56" t="str">
            <v>Vesna Todorović</v>
          </cell>
          <cell r="H56">
            <v>15000</v>
          </cell>
        </row>
        <row r="57">
          <cell r="B57" t="str">
            <v>P 391/2017</v>
          </cell>
          <cell r="C57">
            <v>2</v>
          </cell>
          <cell r="D57">
            <v>43194</v>
          </cell>
          <cell r="E57">
            <v>43259</v>
          </cell>
          <cell r="F57">
            <v>0.5</v>
          </cell>
          <cell r="G57" t="str">
            <v>Vesna Todorović</v>
          </cell>
          <cell r="H57">
            <v>15000</v>
          </cell>
        </row>
        <row r="58">
          <cell r="B58" t="str">
            <v>P 1364/2017</v>
          </cell>
          <cell r="C58">
            <v>2</v>
          </cell>
          <cell r="D58">
            <v>43185</v>
          </cell>
          <cell r="E58">
            <v>43243</v>
          </cell>
          <cell r="F58">
            <v>0.52083333333333337</v>
          </cell>
          <cell r="G58" t="str">
            <v>Vesna Todorović</v>
          </cell>
          <cell r="H58">
            <v>15000</v>
          </cell>
        </row>
        <row r="59">
          <cell r="B59" t="str">
            <v>P 496/2018</v>
          </cell>
          <cell r="C59">
            <v>2</v>
          </cell>
          <cell r="D59">
            <v>43209</v>
          </cell>
          <cell r="E59">
            <v>43237</v>
          </cell>
          <cell r="F59">
            <v>0.45833333333333331</v>
          </cell>
          <cell r="G59" t="str">
            <v>Vesna Todorović</v>
          </cell>
          <cell r="H59">
            <v>15000</v>
          </cell>
        </row>
        <row r="60">
          <cell r="B60" t="str">
            <v>P 544/2018</v>
          </cell>
          <cell r="C60">
            <v>1</v>
          </cell>
          <cell r="D60">
            <v>43209</v>
          </cell>
          <cell r="E60">
            <v>43237</v>
          </cell>
          <cell r="F60">
            <v>0.47916666666666669</v>
          </cell>
          <cell r="G60" t="str">
            <v>Vesna Todorović</v>
          </cell>
          <cell r="H60">
            <v>15000</v>
          </cell>
        </row>
        <row r="61">
          <cell r="B61" t="str">
            <v>P 1568/2017</v>
          </cell>
          <cell r="C61">
            <v>2</v>
          </cell>
          <cell r="D61">
            <v>43185</v>
          </cell>
          <cell r="E61">
            <v>43259</v>
          </cell>
          <cell r="F61">
            <v>0.52083333333333337</v>
          </cell>
          <cell r="G61" t="str">
            <v>Vesna Todorović</v>
          </cell>
          <cell r="H61">
            <v>15000</v>
          </cell>
        </row>
        <row r="62">
          <cell r="B62" t="str">
            <v>P 988/2017</v>
          </cell>
          <cell r="C62">
            <v>10</v>
          </cell>
          <cell r="D62">
            <v>43209</v>
          </cell>
          <cell r="E62">
            <v>43228</v>
          </cell>
          <cell r="F62">
            <v>0.39583333333333331</v>
          </cell>
          <cell r="G62" t="str">
            <v>Vesna Todorović</v>
          </cell>
          <cell r="H62">
            <v>15000</v>
          </cell>
        </row>
        <row r="63">
          <cell r="B63" t="str">
            <v>P 36/2018</v>
          </cell>
          <cell r="C63">
            <v>10</v>
          </cell>
          <cell r="D63">
            <v>43209</v>
          </cell>
          <cell r="E63">
            <v>43228</v>
          </cell>
          <cell r="F63">
            <v>0.52083333333333337</v>
          </cell>
          <cell r="G63" t="str">
            <v>Vesna Todorović</v>
          </cell>
          <cell r="H63">
            <v>15000</v>
          </cell>
        </row>
        <row r="64">
          <cell r="B64" t="str">
            <v>P 973/2017</v>
          </cell>
          <cell r="C64">
            <v>10</v>
          </cell>
          <cell r="D64">
            <v>43209</v>
          </cell>
          <cell r="E64">
            <v>43258</v>
          </cell>
          <cell r="F64">
            <v>0.47916666666666669</v>
          </cell>
          <cell r="G64" t="str">
            <v>Vesna Todorović</v>
          </cell>
          <cell r="H64">
            <v>15000</v>
          </cell>
        </row>
        <row r="65">
          <cell r="B65" t="str">
            <v>P 811/2017</v>
          </cell>
          <cell r="C65">
            <v>9</v>
          </cell>
          <cell r="D65">
            <v>43229</v>
          </cell>
          <cell r="E65">
            <v>43258</v>
          </cell>
          <cell r="F65">
            <v>0.51041666666666663</v>
          </cell>
          <cell r="G65" t="str">
            <v>Vesna Todorović</v>
          </cell>
          <cell r="H65">
            <v>15000</v>
          </cell>
        </row>
        <row r="66">
          <cell r="B66" t="str">
            <v>P 579/2017</v>
          </cell>
          <cell r="C66">
            <v>9</v>
          </cell>
          <cell r="D66">
            <v>43229</v>
          </cell>
          <cell r="E66">
            <v>43258</v>
          </cell>
          <cell r="F66">
            <v>0.5</v>
          </cell>
          <cell r="G66" t="str">
            <v>Vesna Todorović</v>
          </cell>
          <cell r="H66">
            <v>15000</v>
          </cell>
        </row>
        <row r="67">
          <cell r="B67" t="str">
            <v>P 26/2018</v>
          </cell>
          <cell r="C67">
            <v>11</v>
          </cell>
          <cell r="D67">
            <v>43209</v>
          </cell>
          <cell r="E67">
            <v>43266</v>
          </cell>
          <cell r="F67">
            <v>0.47916666666666669</v>
          </cell>
          <cell r="G67" t="str">
            <v>Vesna Todorović</v>
          </cell>
          <cell r="H67">
            <v>15000</v>
          </cell>
        </row>
        <row r="68">
          <cell r="B68" t="str">
            <v>P 722/2018</v>
          </cell>
          <cell r="C68">
            <v>3</v>
          </cell>
          <cell r="D68">
            <v>43209</v>
          </cell>
          <cell r="E68">
            <v>43258</v>
          </cell>
          <cell r="F68">
            <v>0.45833333333333331</v>
          </cell>
          <cell r="G68" t="str">
            <v>Vesna Todorović</v>
          </cell>
          <cell r="H68">
            <v>15000</v>
          </cell>
        </row>
        <row r="69">
          <cell r="B69" t="str">
            <v>P 200/2018</v>
          </cell>
          <cell r="C69">
            <v>10</v>
          </cell>
          <cell r="D69">
            <v>43234</v>
          </cell>
          <cell r="E69">
            <v>43360</v>
          </cell>
          <cell r="F69">
            <v>0.4375</v>
          </cell>
          <cell r="G69" t="str">
            <v>Vesna Todorović</v>
          </cell>
          <cell r="H69">
            <v>15000</v>
          </cell>
        </row>
        <row r="70">
          <cell r="B70" t="str">
            <v>P 103/2018</v>
          </cell>
          <cell r="C70">
            <v>7</v>
          </cell>
          <cell r="D70">
            <v>43234</v>
          </cell>
          <cell r="E70">
            <v>43356</v>
          </cell>
          <cell r="F70">
            <v>0.375</v>
          </cell>
          <cell r="G70" t="str">
            <v>Vesna Todorović</v>
          </cell>
          <cell r="H70">
            <v>7500</v>
          </cell>
        </row>
        <row r="71">
          <cell r="B71" t="str">
            <v>P 190/2018</v>
          </cell>
          <cell r="C71">
            <v>10</v>
          </cell>
          <cell r="D71">
            <v>43234</v>
          </cell>
          <cell r="E71">
            <v>43360</v>
          </cell>
          <cell r="F71">
            <v>0.41666666666666669</v>
          </cell>
          <cell r="G71" t="str">
            <v>Vesna Todorović</v>
          </cell>
          <cell r="H71">
            <v>15000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B2" t="str">
            <v>Milošev Boško</v>
          </cell>
          <cell r="C2" t="str">
            <v>0008054788495</v>
          </cell>
          <cell r="D2" t="str">
            <v>M</v>
          </cell>
        </row>
        <row r="3">
          <cell r="B3" t="str">
            <v>Ilkić Melanija</v>
          </cell>
          <cell r="C3" t="str">
            <v>0008054965441</v>
          </cell>
          <cell r="D3" t="str">
            <v>Ž</v>
          </cell>
        </row>
        <row r="4">
          <cell r="B4" t="str">
            <v>Jakšić Ljudmila</v>
          </cell>
          <cell r="C4" t="str">
            <v>0008055829887</v>
          </cell>
          <cell r="D4" t="str">
            <v>Ž</v>
          </cell>
        </row>
        <row r="5">
          <cell r="B5" t="str">
            <v>Mudrić Milan</v>
          </cell>
          <cell r="C5" t="str">
            <v>1403959360007</v>
          </cell>
          <cell r="D5" t="str">
            <v>M</v>
          </cell>
        </row>
        <row r="6">
          <cell r="B6" t="str">
            <v>Ostojić Olgica</v>
          </cell>
          <cell r="C6" t="str">
            <v>0402952875028</v>
          </cell>
          <cell r="D6" t="str">
            <v>Ž</v>
          </cell>
        </row>
        <row r="7">
          <cell r="B7" t="str">
            <v>Đurić Sreten</v>
          </cell>
          <cell r="C7" t="str">
            <v>0909948870027</v>
          </cell>
          <cell r="D7" t="str">
            <v>M</v>
          </cell>
        </row>
        <row r="8">
          <cell r="B8" t="str">
            <v>Stošić Beronja Slobodanka</v>
          </cell>
          <cell r="C8" t="str">
            <v>1403949875025</v>
          </cell>
          <cell r="D8" t="str">
            <v>Ž</v>
          </cell>
        </row>
        <row r="9">
          <cell r="B9" t="str">
            <v>Grujanski Đurica</v>
          </cell>
          <cell r="C9" t="str">
            <v>3103953870023</v>
          </cell>
          <cell r="D9" t="str">
            <v>M</v>
          </cell>
        </row>
        <row r="10">
          <cell r="B10" t="str">
            <v>Radovanović Dragica</v>
          </cell>
          <cell r="C10" t="str">
            <v>0008056729954</v>
          </cell>
          <cell r="D10" t="str">
            <v>Ž</v>
          </cell>
        </row>
        <row r="11">
          <cell r="B11" t="str">
            <v>Raškov Nikola</v>
          </cell>
          <cell r="C11" t="str">
            <v>0008056224538</v>
          </cell>
          <cell r="D11" t="str">
            <v>M</v>
          </cell>
        </row>
        <row r="12">
          <cell r="B12" t="str">
            <v>Zavišin Sara</v>
          </cell>
          <cell r="C12" t="str">
            <v>2609949875026</v>
          </cell>
          <cell r="D12" t="str">
            <v>Ž</v>
          </cell>
        </row>
        <row r="13">
          <cell r="B13" t="str">
            <v>Jovanović Jovanka</v>
          </cell>
          <cell r="C13" t="str">
            <v>0008054951406</v>
          </cell>
          <cell r="D13" t="str">
            <v>Ž</v>
          </cell>
        </row>
        <row r="14">
          <cell r="B14" t="str">
            <v>Trusnik Milka</v>
          </cell>
          <cell r="C14" t="str">
            <v>0008056954182</v>
          </cell>
          <cell r="D14" t="str">
            <v>Ž</v>
          </cell>
        </row>
        <row r="15">
          <cell r="B15" t="str">
            <v>Vitomirović Jelena</v>
          </cell>
          <cell r="C15" t="str">
            <v>2909949875011</v>
          </cell>
          <cell r="D15" t="str">
            <v>Ž</v>
          </cell>
        </row>
        <row r="16">
          <cell r="B16" t="str">
            <v>Jovanović Marina</v>
          </cell>
          <cell r="C16" t="str">
            <v>1507924870010</v>
          </cell>
          <cell r="D16" t="str">
            <v>Ž</v>
          </cell>
        </row>
        <row r="17">
          <cell r="B17" t="str">
            <v>Mladenović Dobrila</v>
          </cell>
          <cell r="C17" t="str">
            <v>0409956875019</v>
          </cell>
          <cell r="D17" t="str">
            <v>Ž</v>
          </cell>
        </row>
        <row r="18">
          <cell r="B18" t="str">
            <v>Savić Radmila</v>
          </cell>
          <cell r="C18" t="str">
            <v>2407956875048</v>
          </cell>
          <cell r="D18" t="str">
            <v>Ž</v>
          </cell>
        </row>
        <row r="19">
          <cell r="B19" t="str">
            <v>Lazin Zorka</v>
          </cell>
          <cell r="C19" t="str">
            <v>0008055877894</v>
          </cell>
          <cell r="D19" t="str">
            <v>Ž</v>
          </cell>
        </row>
        <row r="20">
          <cell r="B20" t="str">
            <v>Kutlešić Eržebet</v>
          </cell>
          <cell r="C20" t="str">
            <v>0606940870017</v>
          </cell>
          <cell r="D20" t="str">
            <v>Ž</v>
          </cell>
        </row>
        <row r="21">
          <cell r="B21" t="str">
            <v>Pajić Živojin</v>
          </cell>
          <cell r="C21" t="str">
            <v>0008056130157</v>
          </cell>
          <cell r="D21" t="str">
            <v>M</v>
          </cell>
        </row>
        <row r="22">
          <cell r="B22" t="str">
            <v>Šubonj George</v>
          </cell>
          <cell r="C22" t="str">
            <v>0008054691032</v>
          </cell>
          <cell r="D22" t="str">
            <v>M</v>
          </cell>
        </row>
        <row r="23">
          <cell r="B23" t="str">
            <v>Mandić Jova</v>
          </cell>
          <cell r="C23" t="str">
            <v>1507948870038</v>
          </cell>
          <cell r="D23" t="str">
            <v>M</v>
          </cell>
        </row>
        <row r="24">
          <cell r="B24" t="str">
            <v>Atanasković Ljubisav</v>
          </cell>
          <cell r="C24" t="str">
            <v>0701950872509</v>
          </cell>
          <cell r="D24" t="str">
            <v>M</v>
          </cell>
        </row>
        <row r="25">
          <cell r="B25" t="str">
            <v>Tadić Ubavka</v>
          </cell>
          <cell r="C25" t="str">
            <v>1808952875028</v>
          </cell>
          <cell r="D25" t="str">
            <v>Ž</v>
          </cell>
        </row>
        <row r="26">
          <cell r="B26" t="str">
            <v>Erdevik Grujić Sofija</v>
          </cell>
          <cell r="C26" t="str">
            <v>1504951875017</v>
          </cell>
          <cell r="D26" t="str">
            <v>Ž</v>
          </cell>
        </row>
        <row r="27">
          <cell r="B27" t="str">
            <v>Benin Divna</v>
          </cell>
          <cell r="C27" t="str">
            <v>0008055448712</v>
          </cell>
          <cell r="D27" t="str">
            <v>Ž</v>
          </cell>
        </row>
        <row r="28">
          <cell r="B28" t="str">
            <v>Čikoš Stevan</v>
          </cell>
          <cell r="C28" t="str">
            <v>1003943870031</v>
          </cell>
          <cell r="D28" t="str">
            <v>M</v>
          </cell>
        </row>
        <row r="29">
          <cell r="B29" t="str">
            <v>Mirić Slavica</v>
          </cell>
          <cell r="C29" t="str">
            <v>1801957875021</v>
          </cell>
          <cell r="D29" t="str">
            <v>Ž</v>
          </cell>
        </row>
        <row r="30">
          <cell r="B30" t="str">
            <v>Pavlov Ljubiša</v>
          </cell>
          <cell r="C30" t="str">
            <v>2805945870031</v>
          </cell>
          <cell r="D30" t="str">
            <v>M</v>
          </cell>
        </row>
        <row r="31">
          <cell r="B31" t="str">
            <v>Jurković Velinka</v>
          </cell>
          <cell r="C31" t="str">
            <v>0008056048735</v>
          </cell>
          <cell r="D31" t="str">
            <v>Ž</v>
          </cell>
        </row>
        <row r="32">
          <cell r="B32" t="str">
            <v>Savin Jelkica</v>
          </cell>
          <cell r="C32" t="str">
            <v>2710950875024</v>
          </cell>
          <cell r="D32" t="str">
            <v>Ž</v>
          </cell>
        </row>
        <row r="33">
          <cell r="B33" t="str">
            <v>Berza Jolanka</v>
          </cell>
          <cell r="C33" t="str">
            <v>0803947875014</v>
          </cell>
          <cell r="D33" t="str">
            <v>Ž</v>
          </cell>
        </row>
        <row r="34">
          <cell r="B34" t="str">
            <v>Kremić Slobodan</v>
          </cell>
          <cell r="C34" t="str">
            <v>2805946870035</v>
          </cell>
          <cell r="D34" t="str">
            <v>M</v>
          </cell>
        </row>
        <row r="35">
          <cell r="B35" t="str">
            <v>Poznan Milorad</v>
          </cell>
          <cell r="C35" t="str">
            <v>1502947870024</v>
          </cell>
          <cell r="D35" t="str">
            <v>M</v>
          </cell>
        </row>
        <row r="36">
          <cell r="B36" t="str">
            <v>Matijaš Zonai</v>
          </cell>
          <cell r="C36" t="str">
            <v>2106944872515</v>
          </cell>
          <cell r="D36" t="str">
            <v>M</v>
          </cell>
        </row>
        <row r="37">
          <cell r="B37" t="str">
            <v>Parkajić Dragan</v>
          </cell>
          <cell r="C37" t="str">
            <v>1304962870018</v>
          </cell>
          <cell r="D37" t="str">
            <v>M</v>
          </cell>
        </row>
        <row r="38">
          <cell r="B38" t="str">
            <v>Gorgievski Trajanka</v>
          </cell>
          <cell r="C38" t="str">
            <v>0008056195338</v>
          </cell>
          <cell r="D38" t="str">
            <v>Ž</v>
          </cell>
        </row>
        <row r="39">
          <cell r="B39" t="str">
            <v>Vukajlov Rakila</v>
          </cell>
          <cell r="C39" t="str">
            <v>0008055943066</v>
          </cell>
          <cell r="D39" t="str">
            <v>Ž</v>
          </cell>
        </row>
        <row r="40">
          <cell r="B40" t="str">
            <v>Pešut Milka</v>
          </cell>
          <cell r="C40" t="str">
            <v>0008055289165</v>
          </cell>
          <cell r="D40" t="str">
            <v>Ž</v>
          </cell>
        </row>
        <row r="41">
          <cell r="B41" t="str">
            <v>Lekić Boško</v>
          </cell>
          <cell r="C41" t="str">
            <v>0208944870024</v>
          </cell>
          <cell r="D41" t="str">
            <v>M</v>
          </cell>
        </row>
        <row r="42">
          <cell r="B42" t="str">
            <v>Grozdanović Čedomir</v>
          </cell>
          <cell r="C42" t="str">
            <v>0304953870044</v>
          </cell>
          <cell r="D42" t="str">
            <v>M</v>
          </cell>
        </row>
        <row r="43">
          <cell r="B43" t="str">
            <v>Boldiš Ištvan</v>
          </cell>
          <cell r="C43" t="str">
            <v>0008056505617</v>
          </cell>
          <cell r="D43" t="str">
            <v>M</v>
          </cell>
        </row>
        <row r="44">
          <cell r="B44" t="str">
            <v>Rajin Snežana</v>
          </cell>
          <cell r="C44" t="str">
            <v>1103956875010</v>
          </cell>
          <cell r="D44" t="str">
            <v>Ž</v>
          </cell>
        </row>
        <row r="45">
          <cell r="B45" t="str">
            <v>Lazić Mirjana</v>
          </cell>
          <cell r="C45" t="str">
            <v>0008054610505</v>
          </cell>
          <cell r="D45" t="str">
            <v>Ž</v>
          </cell>
        </row>
        <row r="46">
          <cell r="B46" t="str">
            <v>Ružičić Desanka</v>
          </cell>
          <cell r="C46" t="str">
            <v>2203948875026</v>
          </cell>
          <cell r="D46" t="str">
            <v>Ž</v>
          </cell>
        </row>
        <row r="47">
          <cell r="B47" t="str">
            <v>Petku Delija</v>
          </cell>
          <cell r="C47" t="str">
            <v>0202923870026</v>
          </cell>
          <cell r="D47" t="str">
            <v>M</v>
          </cell>
        </row>
        <row r="48">
          <cell r="B48" t="str">
            <v>Đorđević Slavoljub</v>
          </cell>
          <cell r="C48" t="str">
            <v>0605946870020</v>
          </cell>
          <cell r="D48" t="str">
            <v>M</v>
          </cell>
        </row>
        <row r="49">
          <cell r="B49" t="str">
            <v>Vlah Katica</v>
          </cell>
          <cell r="C49" t="str">
            <v>1808953875110</v>
          </cell>
          <cell r="D49" t="str">
            <v>Ž</v>
          </cell>
        </row>
        <row r="50">
          <cell r="B50" t="str">
            <v>Hrkman Danica</v>
          </cell>
          <cell r="C50" t="str">
            <v>0008054973287</v>
          </cell>
          <cell r="D50" t="str">
            <v>Ž</v>
          </cell>
        </row>
        <row r="51">
          <cell r="B51" t="str">
            <v>Miljević Dafina</v>
          </cell>
          <cell r="C51" t="str">
            <v>0103950875031</v>
          </cell>
          <cell r="D51" t="str">
            <v>Ž</v>
          </cell>
        </row>
        <row r="52">
          <cell r="B52" t="str">
            <v>Cimeša Ljiljana</v>
          </cell>
          <cell r="C52" t="str">
            <v>0008056691160</v>
          </cell>
          <cell r="D52" t="str">
            <v>Ž</v>
          </cell>
        </row>
        <row r="53">
          <cell r="B53" t="str">
            <v>Koročkin Emilija</v>
          </cell>
          <cell r="C53" t="str">
            <v>0406952870013</v>
          </cell>
          <cell r="D53" t="str">
            <v>Ž</v>
          </cell>
        </row>
        <row r="54">
          <cell r="B54" t="str">
            <v>Vesin Mileva</v>
          </cell>
          <cell r="C54" t="str">
            <v>2012947875022</v>
          </cell>
          <cell r="D54" t="str">
            <v>Ž</v>
          </cell>
        </row>
        <row r="55">
          <cell r="B55" t="str">
            <v>Vučković Milovan</v>
          </cell>
          <cell r="C55" t="str">
            <v>0409952870012</v>
          </cell>
          <cell r="D55" t="str">
            <v>M</v>
          </cell>
        </row>
        <row r="56">
          <cell r="B56" t="str">
            <v>Radaković Vera</v>
          </cell>
          <cell r="C56" t="str">
            <v>2310950875034</v>
          </cell>
          <cell r="D56" t="str">
            <v>Ž</v>
          </cell>
        </row>
        <row r="57">
          <cell r="B57" t="str">
            <v>Grubić Radmila</v>
          </cell>
          <cell r="C57" t="str">
            <v>0305946870019</v>
          </cell>
          <cell r="D57" t="str">
            <v>Ž</v>
          </cell>
        </row>
        <row r="58">
          <cell r="B58" t="str">
            <v>Poštin Milan</v>
          </cell>
          <cell r="C58" t="str">
            <v>0008055460747</v>
          </cell>
          <cell r="D58" t="str">
            <v>M</v>
          </cell>
        </row>
        <row r="59">
          <cell r="B59" t="str">
            <v>Paunov Nikola</v>
          </cell>
          <cell r="C59" t="str">
            <v>0609946870018</v>
          </cell>
          <cell r="D59" t="str">
            <v>M</v>
          </cell>
        </row>
        <row r="60">
          <cell r="B60" t="str">
            <v>Josić-Rankov Emilija</v>
          </cell>
          <cell r="C60" t="str">
            <v>0405952875019</v>
          </cell>
          <cell r="D60" t="str">
            <v>Ž</v>
          </cell>
        </row>
        <row r="61">
          <cell r="B61" t="str">
            <v>Pećanac Đurica</v>
          </cell>
          <cell r="C61" t="str">
            <v>1103961870019</v>
          </cell>
          <cell r="D61" t="str">
            <v>M</v>
          </cell>
        </row>
        <row r="62">
          <cell r="B62" t="str">
            <v>Tošić Julijana</v>
          </cell>
          <cell r="C62" t="str">
            <v>0008055709594</v>
          </cell>
          <cell r="D62" t="str">
            <v>Ž</v>
          </cell>
        </row>
        <row r="63">
          <cell r="B63" t="str">
            <v>Cera Miladinka</v>
          </cell>
          <cell r="C63" t="str">
            <v>2504951875037</v>
          </cell>
          <cell r="D63" t="str">
            <v>Ž</v>
          </cell>
        </row>
        <row r="64">
          <cell r="B64" t="str">
            <v>Marjanov Petar</v>
          </cell>
          <cell r="C64" t="str">
            <v>1302950870044</v>
          </cell>
          <cell r="D64" t="str">
            <v>M</v>
          </cell>
        </row>
        <row r="65">
          <cell r="B65" t="str">
            <v>Balog Julijana</v>
          </cell>
          <cell r="C65" t="str">
            <v>0008055730606</v>
          </cell>
          <cell r="D65" t="str">
            <v>Ž</v>
          </cell>
        </row>
        <row r="66">
          <cell r="B66" t="str">
            <v>Đorđević Snežana</v>
          </cell>
          <cell r="C66" t="str">
            <v>0008209856959</v>
          </cell>
          <cell r="D66" t="str">
            <v>Ž</v>
          </cell>
        </row>
        <row r="67">
          <cell r="B67" t="str">
            <v>Jankovski Dragan</v>
          </cell>
          <cell r="C67" t="str">
            <v>1207950875027</v>
          </cell>
          <cell r="D67" t="str">
            <v>M</v>
          </cell>
        </row>
        <row r="68">
          <cell r="B68" t="str">
            <v>Stojić Dragija</v>
          </cell>
          <cell r="C68" t="str">
            <v>0612948870032</v>
          </cell>
          <cell r="D68" t="str">
            <v>Ž</v>
          </cell>
        </row>
        <row r="69">
          <cell r="B69" t="str">
            <v>Radulj Jovanka</v>
          </cell>
          <cell r="C69" t="str">
            <v>3007946875029</v>
          </cell>
          <cell r="D69" t="str">
            <v>Ž</v>
          </cell>
        </row>
        <row r="70">
          <cell r="B70" t="str">
            <v>Konstantinov Dragica</v>
          </cell>
          <cell r="C70" t="str">
            <v>2506930870054</v>
          </cell>
          <cell r="D70" t="str">
            <v>Ž</v>
          </cell>
        </row>
        <row r="71">
          <cell r="B71" t="str">
            <v>Pomorišac Dragica</v>
          </cell>
          <cell r="C71" t="str">
            <v>2904948877507</v>
          </cell>
          <cell r="D71" t="str">
            <v>Ž</v>
          </cell>
        </row>
        <row r="72">
          <cell r="B72" t="str">
            <v>Stanković Duško</v>
          </cell>
          <cell r="C72" t="str">
            <v>0702951870018</v>
          </cell>
          <cell r="D72" t="str">
            <v>M</v>
          </cell>
        </row>
        <row r="73">
          <cell r="B73" t="str">
            <v>Ostojić Marica</v>
          </cell>
          <cell r="C73" t="str">
            <v>3107947875035</v>
          </cell>
          <cell r="D73" t="str">
            <v>Ž</v>
          </cell>
        </row>
        <row r="74">
          <cell r="B74" t="str">
            <v>Bosanac Bosiljka</v>
          </cell>
          <cell r="C74" t="str">
            <v>0008056819707</v>
          </cell>
          <cell r="D74" t="str">
            <v>Ž</v>
          </cell>
        </row>
        <row r="75">
          <cell r="B75" t="str">
            <v>Škorić Milka - naslednik</v>
          </cell>
          <cell r="C75" t="str">
            <v>0008054758290</v>
          </cell>
          <cell r="D75" t="str">
            <v>Ž</v>
          </cell>
        </row>
        <row r="76">
          <cell r="B76" t="str">
            <v>Bohorč Andjelka</v>
          </cell>
          <cell r="C76" t="str">
            <v>2002947875035</v>
          </cell>
          <cell r="D76" t="str">
            <v>Ž</v>
          </cell>
        </row>
        <row r="77">
          <cell r="B77" t="str">
            <v>Mandić Radmila</v>
          </cell>
          <cell r="C77" t="str">
            <v>0008056407371</v>
          </cell>
          <cell r="D77" t="str">
            <v>Ž</v>
          </cell>
        </row>
        <row r="78">
          <cell r="B78" t="str">
            <v>Đaković Zorica</v>
          </cell>
          <cell r="C78" t="str">
            <v>NEMA</v>
          </cell>
          <cell r="D78" t="str">
            <v>Ž</v>
          </cell>
        </row>
        <row r="79">
          <cell r="B79" t="str">
            <v>Novaković Nedeljko</v>
          </cell>
          <cell r="C79" t="str">
            <v>0702949870019</v>
          </cell>
          <cell r="D79" t="str">
            <v>M</v>
          </cell>
        </row>
        <row r="80">
          <cell r="B80" t="str">
            <v>Antonijević Leposava</v>
          </cell>
          <cell r="C80" t="str">
            <v>0008055312253</v>
          </cell>
          <cell r="D80" t="str">
            <v>Ž</v>
          </cell>
        </row>
        <row r="81">
          <cell r="B81" t="str">
            <v>Tokin Milja</v>
          </cell>
          <cell r="C81" t="str">
            <v>0104953875020</v>
          </cell>
          <cell r="D81" t="str">
            <v>Ž</v>
          </cell>
        </row>
        <row r="82">
          <cell r="B82" t="str">
            <v>Tokin Dragan</v>
          </cell>
          <cell r="C82" t="str">
            <v>0708951870032</v>
          </cell>
          <cell r="D82" t="str">
            <v>M</v>
          </cell>
        </row>
        <row r="83">
          <cell r="B83" t="str">
            <v>Milčić Ljiljana</v>
          </cell>
          <cell r="C83" t="str">
            <v>0008027622529</v>
          </cell>
          <cell r="D83" t="str">
            <v>Ž</v>
          </cell>
        </row>
        <row r="84">
          <cell r="B84" t="str">
            <v>Sajić-Marjanović Mirjana</v>
          </cell>
          <cell r="C84" t="str">
            <v>NEMA</v>
          </cell>
          <cell r="D84" t="str">
            <v>Ž</v>
          </cell>
        </row>
        <row r="85">
          <cell r="B85" t="str">
            <v>Paunović Ilonka</v>
          </cell>
          <cell r="C85" t="str">
            <v>2609952875037</v>
          </cell>
          <cell r="D85" t="str">
            <v>Ž</v>
          </cell>
        </row>
        <row r="86">
          <cell r="B86" t="str">
            <v>Moskić Katica</v>
          </cell>
          <cell r="C86" t="str">
            <v>1707951875031</v>
          </cell>
          <cell r="D86" t="str">
            <v>Ž</v>
          </cell>
        </row>
        <row r="87">
          <cell r="B87" t="str">
            <v>Žižić Radonja</v>
          </cell>
          <cell r="C87" t="str">
            <v>0610945870012</v>
          </cell>
          <cell r="D87" t="str">
            <v>M</v>
          </cell>
        </row>
        <row r="88">
          <cell r="B88" t="str">
            <v>Milovanović Ljubica</v>
          </cell>
          <cell r="C88" t="str">
            <v>0105943875010</v>
          </cell>
          <cell r="D88" t="str">
            <v>Ž</v>
          </cell>
        </row>
        <row r="89">
          <cell r="B89" t="str">
            <v>Milovanović Dragić</v>
          </cell>
          <cell r="C89" t="str">
            <v>0702940870016</v>
          </cell>
          <cell r="D89" t="str">
            <v>M</v>
          </cell>
        </row>
        <row r="90">
          <cell r="B90" t="str">
            <v>Dragišić Jovanka</v>
          </cell>
          <cell r="C90" t="str">
            <v>0602952875027</v>
          </cell>
          <cell r="D90" t="str">
            <v>Ž</v>
          </cell>
        </row>
        <row r="91">
          <cell r="B91" t="str">
            <v>Tot Ferenc</v>
          </cell>
          <cell r="C91" t="str">
            <v>1502949870013</v>
          </cell>
          <cell r="D91" t="str">
            <v>M</v>
          </cell>
        </row>
        <row r="92">
          <cell r="B92" t="str">
            <v>Dmitrović Milan</v>
          </cell>
          <cell r="C92" t="str">
            <v>1507948870046</v>
          </cell>
          <cell r="D92" t="str">
            <v>M</v>
          </cell>
        </row>
        <row r="93">
          <cell r="B93" t="str">
            <v>Klobučar Ljiljana</v>
          </cell>
          <cell r="C93" t="str">
            <v>2309946870011</v>
          </cell>
          <cell r="D93" t="str">
            <v>Ž</v>
          </cell>
        </row>
        <row r="94">
          <cell r="B94" t="str">
            <v>Agatonović Miloš</v>
          </cell>
          <cell r="C94" t="str">
            <v>1109955870048</v>
          </cell>
          <cell r="D94" t="str">
            <v>M</v>
          </cell>
        </row>
        <row r="95">
          <cell r="B95" t="str">
            <v>Jovanov Belka</v>
          </cell>
          <cell r="C95" t="str">
            <v>0205944875027</v>
          </cell>
          <cell r="D95" t="str">
            <v>M</v>
          </cell>
        </row>
        <row r="96">
          <cell r="B96" t="str">
            <v>Paunović Anastasija</v>
          </cell>
          <cell r="C96" t="str">
            <v>1211949875045</v>
          </cell>
          <cell r="D96" t="str">
            <v>Ž</v>
          </cell>
        </row>
        <row r="97">
          <cell r="B97" t="str">
            <v>Minić Milevka</v>
          </cell>
          <cell r="C97" t="str">
            <v>1805948875057</v>
          </cell>
          <cell r="D97" t="str">
            <v>Ž</v>
          </cell>
        </row>
        <row r="98">
          <cell r="B98" t="str">
            <v>Iričanin Zoran</v>
          </cell>
          <cell r="C98" t="str">
            <v>3012955870025</v>
          </cell>
          <cell r="D98" t="str">
            <v>M</v>
          </cell>
        </row>
        <row r="99">
          <cell r="B99" t="str">
            <v>Radak Zdravko</v>
          </cell>
          <cell r="C99" t="str">
            <v>0412953870092</v>
          </cell>
          <cell r="D99" t="str">
            <v>M</v>
          </cell>
        </row>
        <row r="100">
          <cell r="B100" t="str">
            <v>Šarunac Zorka</v>
          </cell>
          <cell r="C100" t="str">
            <v>0108925877528</v>
          </cell>
          <cell r="D100" t="str">
            <v>Ž</v>
          </cell>
        </row>
        <row r="101">
          <cell r="B101" t="str">
            <v>Stojakov Milica</v>
          </cell>
          <cell r="C101" t="str">
            <v>0008055873422-0</v>
          </cell>
          <cell r="D101" t="str">
            <v>Ž</v>
          </cell>
        </row>
        <row r="102">
          <cell r="B102" t="str">
            <v>Grković Slava</v>
          </cell>
          <cell r="C102" t="str">
            <v>0910952875031</v>
          </cell>
          <cell r="D102" t="str">
            <v>Ž</v>
          </cell>
        </row>
        <row r="103">
          <cell r="B103" t="str">
            <v>Čorba Jožef</v>
          </cell>
          <cell r="C103" t="str">
            <v>0008056031237</v>
          </cell>
          <cell r="D103" t="str">
            <v>M</v>
          </cell>
        </row>
        <row r="104">
          <cell r="B104" t="str">
            <v>Sabo Vida</v>
          </cell>
          <cell r="C104" t="str">
            <v>0008055381477</v>
          </cell>
          <cell r="D104" t="str">
            <v>Ž</v>
          </cell>
        </row>
        <row r="105">
          <cell r="B105" t="str">
            <v>Rakić Verica</v>
          </cell>
          <cell r="C105" t="str">
            <v>2607953875011</v>
          </cell>
          <cell r="D105" t="str">
            <v>Ž</v>
          </cell>
        </row>
        <row r="106">
          <cell r="B106" t="str">
            <v>Milanović Ilija</v>
          </cell>
          <cell r="C106" t="str">
            <v>0711945870013</v>
          </cell>
          <cell r="D106" t="str">
            <v>M</v>
          </cell>
        </row>
        <row r="107">
          <cell r="B107" t="str">
            <v>Ilić Trajka</v>
          </cell>
          <cell r="C107" t="str">
            <v>0008266943413-0</v>
          </cell>
          <cell r="D107" t="str">
            <v>Ž</v>
          </cell>
        </row>
        <row r="108">
          <cell r="B108" t="str">
            <v>Đurić Georgina</v>
          </cell>
          <cell r="C108" t="str">
            <v>2009948877508</v>
          </cell>
          <cell r="D108" t="str">
            <v>Ž</v>
          </cell>
        </row>
        <row r="109">
          <cell r="B109" t="str">
            <v>Ostojić Milica</v>
          </cell>
          <cell r="C109" t="str">
            <v>0008055272314</v>
          </cell>
          <cell r="D109" t="str">
            <v>Ž</v>
          </cell>
        </row>
        <row r="110">
          <cell r="B110" t="str">
            <v>Cera Živojin</v>
          </cell>
          <cell r="C110" t="str">
            <v>2404971870010</v>
          </cell>
          <cell r="D110" t="str">
            <v>M</v>
          </cell>
        </row>
        <row r="111">
          <cell r="B111" t="str">
            <v>Ratkaj Jožef</v>
          </cell>
          <cell r="C111" t="str">
            <v>1907953870036</v>
          </cell>
          <cell r="D111" t="str">
            <v>Ž</v>
          </cell>
        </row>
        <row r="112">
          <cell r="B112" t="str">
            <v>Mitrović Vidan</v>
          </cell>
          <cell r="C112" t="str">
            <v>0711948870049</v>
          </cell>
          <cell r="D112" t="str">
            <v>M</v>
          </cell>
        </row>
        <row r="113">
          <cell r="B113" t="str">
            <v>Mrkaj Rade</v>
          </cell>
          <cell r="C113" t="str">
            <v>1401946870011</v>
          </cell>
          <cell r="D113" t="str">
            <v>M</v>
          </cell>
        </row>
        <row r="114">
          <cell r="B114" t="str">
            <v>Milošević Bojana</v>
          </cell>
          <cell r="C114" t="str">
            <v>1912951875018</v>
          </cell>
          <cell r="D114" t="str">
            <v>Ž</v>
          </cell>
        </row>
        <row r="115">
          <cell r="B115" t="str">
            <v>Dan Viktorija</v>
          </cell>
          <cell r="C115" t="str">
            <v>0008054643772</v>
          </cell>
          <cell r="D115" t="str">
            <v>Ž</v>
          </cell>
        </row>
        <row r="116">
          <cell r="B116" t="str">
            <v>Irović Jozef</v>
          </cell>
          <cell r="C116" t="str">
            <v>0309947870042</v>
          </cell>
          <cell r="D116" t="str">
            <v>M</v>
          </cell>
        </row>
        <row r="117">
          <cell r="B117" t="str">
            <v>Ostojić Marko</v>
          </cell>
          <cell r="C117" t="str">
            <v>0008057019277</v>
          </cell>
          <cell r="D117" t="str">
            <v>M</v>
          </cell>
        </row>
        <row r="118">
          <cell r="B118" t="str">
            <v>Stajić Irena</v>
          </cell>
          <cell r="C118" t="str">
            <v>0008055954442-0</v>
          </cell>
          <cell r="D118" t="str">
            <v>Ž</v>
          </cell>
        </row>
        <row r="119">
          <cell r="B119" t="str">
            <v>Mandarić Petar</v>
          </cell>
          <cell r="C119" t="str">
            <v>0008057479798</v>
          </cell>
          <cell r="D119" t="str">
            <v>M</v>
          </cell>
        </row>
        <row r="120">
          <cell r="B120" t="str">
            <v>Milenković Stevan</v>
          </cell>
          <cell r="C120" t="str">
            <v>0008056307464</v>
          </cell>
          <cell r="D120" t="str">
            <v>M</v>
          </cell>
        </row>
        <row r="121">
          <cell r="B121" t="str">
            <v>Ignjatov Nenad</v>
          </cell>
          <cell r="C121" t="str">
            <v>3008952870019</v>
          </cell>
          <cell r="D121" t="str">
            <v>M</v>
          </cell>
        </row>
        <row r="122">
          <cell r="B122" t="str">
            <v>Hoc Katarina</v>
          </cell>
          <cell r="C122" t="str">
            <v>0008054750271</v>
          </cell>
          <cell r="D122" t="str">
            <v>Ž</v>
          </cell>
        </row>
        <row r="123">
          <cell r="B123" t="str">
            <v>Grujić Marija</v>
          </cell>
          <cell r="C123" t="str">
            <v>0008109711010</v>
          </cell>
          <cell r="D123" t="str">
            <v>Ž</v>
          </cell>
        </row>
        <row r="124">
          <cell r="B124" t="str">
            <v>Bešlin Radmila</v>
          </cell>
          <cell r="C124" t="str">
            <v>0705955875048</v>
          </cell>
          <cell r="D124" t="str">
            <v>Ž</v>
          </cell>
        </row>
        <row r="125">
          <cell r="B125" t="str">
            <v>Rusovac Marija</v>
          </cell>
          <cell r="C125" t="str">
            <v>1009953875048</v>
          </cell>
          <cell r="D125" t="str">
            <v>Ž</v>
          </cell>
        </row>
        <row r="126">
          <cell r="B126" t="str">
            <v>Vasiljević Vesna-naslednik</v>
          </cell>
          <cell r="C126" t="str">
            <v>0008055003298</v>
          </cell>
          <cell r="D126" t="str">
            <v>Ž</v>
          </cell>
        </row>
        <row r="127">
          <cell r="B127" t="str">
            <v>Jovanović Dragan</v>
          </cell>
          <cell r="C127" t="str">
            <v>0307951870046</v>
          </cell>
          <cell r="D127" t="str">
            <v>M</v>
          </cell>
        </row>
        <row r="128">
          <cell r="B128" t="str">
            <v>Nađ Katica</v>
          </cell>
          <cell r="C128" t="str">
            <v>0008056352243-0</v>
          </cell>
          <cell r="D128" t="str">
            <v>Ž</v>
          </cell>
        </row>
        <row r="129">
          <cell r="B129" t="str">
            <v>Antonijević Gordana</v>
          </cell>
          <cell r="C129" t="str">
            <v>0705953875032</v>
          </cell>
          <cell r="D129" t="str">
            <v>Ž</v>
          </cell>
        </row>
        <row r="130">
          <cell r="B130" t="str">
            <v>Jović Vladimir, Jović Aleksandra, Jović Branislava kao pravni sledbenici pok. Jović Ozrena</v>
          </cell>
          <cell r="C130" t="str">
            <v>0006670830915-0</v>
          </cell>
        </row>
        <row r="131">
          <cell r="B131" t="str">
            <v>Obođan Branislava</v>
          </cell>
          <cell r="C131" t="str">
            <v>1801954870010</v>
          </cell>
          <cell r="D131" t="str">
            <v>Ž</v>
          </cell>
        </row>
        <row r="132">
          <cell r="B132" t="str">
            <v>Tau Stana pravni sledbenik Stjepanović Zore</v>
          </cell>
          <cell r="C132" t="str">
            <v>0008054676517-0</v>
          </cell>
          <cell r="D132" t="str">
            <v>Ž</v>
          </cell>
        </row>
        <row r="133">
          <cell r="B133" t="str">
            <v>Stojković Milica</v>
          </cell>
          <cell r="C133" t="str">
            <v>2208955875025</v>
          </cell>
          <cell r="D133" t="str">
            <v>Ž</v>
          </cell>
        </row>
        <row r="134">
          <cell r="B134" t="str">
            <v>Aksentijević Kristina</v>
          </cell>
          <cell r="C134" t="str">
            <v>2209942875014</v>
          </cell>
          <cell r="D134" t="str">
            <v>Ž</v>
          </cell>
        </row>
        <row r="135">
          <cell r="B135" t="str">
            <v>Kolarov Slavica</v>
          </cell>
          <cell r="C135" t="str">
            <v>1109956875035</v>
          </cell>
          <cell r="D135" t="str">
            <v>Ž</v>
          </cell>
        </row>
        <row r="136">
          <cell r="B136" t="str">
            <v>Maksimović Gordana</v>
          </cell>
          <cell r="C136" t="str">
            <v>1710936870059</v>
          </cell>
          <cell r="D136" t="str">
            <v>Ž</v>
          </cell>
        </row>
        <row r="137">
          <cell r="B137" t="str">
            <v>Palatinuš Bojana</v>
          </cell>
          <cell r="C137" t="str">
            <v>0904955875032</v>
          </cell>
          <cell r="D137" t="str">
            <v>Ž</v>
          </cell>
        </row>
        <row r="138">
          <cell r="B138" t="str">
            <v>Častven Jan</v>
          </cell>
          <cell r="C138" t="str">
            <v>1710936870059</v>
          </cell>
          <cell r="D138" t="str">
            <v>M</v>
          </cell>
        </row>
        <row r="139">
          <cell r="B139" t="str">
            <v>Kiš Eva</v>
          </cell>
          <cell r="C139" t="str">
            <v>0008055367604</v>
          </cell>
          <cell r="D139" t="str">
            <v>Ž</v>
          </cell>
        </row>
        <row r="140">
          <cell r="B140" t="str">
            <v>Častven Mirjana</v>
          </cell>
          <cell r="C140" t="str">
            <v>2705947875028</v>
          </cell>
          <cell r="D140" t="str">
            <v>Ž</v>
          </cell>
        </row>
        <row r="141">
          <cell r="B141" t="str">
            <v>Živaljević Radomir</v>
          </cell>
          <cell r="C141" t="str">
            <v>0105943870019</v>
          </cell>
          <cell r="D141" t="str">
            <v>M</v>
          </cell>
        </row>
        <row r="142">
          <cell r="B142" t="str">
            <v>Jovović Olga</v>
          </cell>
          <cell r="C142" t="str">
            <v>2908957870049</v>
          </cell>
          <cell r="D142" t="str">
            <v>Ž</v>
          </cell>
        </row>
        <row r="143">
          <cell r="B143" t="str">
            <v>Bene Eržebet</v>
          </cell>
          <cell r="C143" t="str">
            <v>0008055737302</v>
          </cell>
          <cell r="D143" t="str">
            <v>Ž</v>
          </cell>
        </row>
        <row r="144">
          <cell r="B144" t="str">
            <v>Pavlov Jon</v>
          </cell>
          <cell r="C144" t="str">
            <v>1603947870017</v>
          </cell>
          <cell r="D144" t="str">
            <v>M</v>
          </cell>
        </row>
        <row r="145">
          <cell r="B145" t="str">
            <v>Gajić Svetlana</v>
          </cell>
          <cell r="C145" t="str">
            <v>2909947870012</v>
          </cell>
          <cell r="D145" t="str">
            <v>Ž</v>
          </cell>
        </row>
        <row r="146">
          <cell r="B146" t="str">
            <v>Gavrilović Dušan</v>
          </cell>
          <cell r="C146" t="str">
            <v>2810944870015</v>
          </cell>
          <cell r="D146" t="str">
            <v>M</v>
          </cell>
        </row>
        <row r="147">
          <cell r="B147" t="str">
            <v>Bojinović Živadinka</v>
          </cell>
          <cell r="C147" t="str">
            <v>2605954875012</v>
          </cell>
          <cell r="D147" t="str">
            <v>Ž</v>
          </cell>
        </row>
        <row r="148">
          <cell r="B148" t="str">
            <v>Kljajić Popov Gordana</v>
          </cell>
          <cell r="C148" t="str">
            <v>0205957870024</v>
          </cell>
          <cell r="D148" t="str">
            <v>Ž</v>
          </cell>
        </row>
        <row r="149">
          <cell r="B149" t="str">
            <v>Hrnjak Marica</v>
          </cell>
          <cell r="C149" t="str">
            <v>0810933870016</v>
          </cell>
          <cell r="D149" t="str">
            <v>Ž</v>
          </cell>
        </row>
        <row r="150">
          <cell r="B150" t="str">
            <v>Radojević Branko</v>
          </cell>
          <cell r="C150" t="str">
            <v>2109942870026</v>
          </cell>
          <cell r="D150" t="str">
            <v>M</v>
          </cell>
        </row>
        <row r="151">
          <cell r="B151" t="str">
            <v>Vučetić Verica</v>
          </cell>
          <cell r="C151" t="str">
            <v>0008055960794</v>
          </cell>
          <cell r="D151" t="str">
            <v>Ž</v>
          </cell>
        </row>
        <row r="152">
          <cell r="B152" t="str">
            <v>Nikolajev Danica</v>
          </cell>
          <cell r="C152" t="str">
            <v>1909954875026</v>
          </cell>
          <cell r="D152" t="str">
            <v>Ž</v>
          </cell>
        </row>
        <row r="153">
          <cell r="B153" t="str">
            <v>Pupovac Marioar</v>
          </cell>
          <cell r="C153" t="str">
            <v>2908949875031</v>
          </cell>
          <cell r="D153" t="str">
            <v>M</v>
          </cell>
        </row>
        <row r="154">
          <cell r="B154" t="str">
            <v>Manču Marija-naslednik</v>
          </cell>
          <cell r="C154" t="str">
            <v>0008054076161-0</v>
          </cell>
          <cell r="D154" t="str">
            <v>Ž</v>
          </cell>
        </row>
        <row r="155">
          <cell r="B155" t="str">
            <v>Vučković Zoran-naslednik</v>
          </cell>
          <cell r="C155" t="str">
            <v>0008055425866</v>
          </cell>
          <cell r="D155" t="str">
            <v>M</v>
          </cell>
        </row>
        <row r="156">
          <cell r="B156" t="str">
            <v>Glumac Milovan</v>
          </cell>
          <cell r="C156" t="str">
            <v>0008077079635</v>
          </cell>
          <cell r="D156" t="str">
            <v>M</v>
          </cell>
        </row>
        <row r="157">
          <cell r="B157" t="str">
            <v>Pešić Antonija</v>
          </cell>
          <cell r="C157" t="str">
            <v>0008055194857</v>
          </cell>
          <cell r="D157" t="str">
            <v>Ž</v>
          </cell>
        </row>
        <row r="158">
          <cell r="B158" t="str">
            <v>Mijatović Radovanka</v>
          </cell>
          <cell r="C158" t="str">
            <v>0410946855050</v>
          </cell>
          <cell r="D158" t="str">
            <v>Ž</v>
          </cell>
        </row>
        <row r="159">
          <cell r="B159" t="str">
            <v>Jakoviljević Desimir</v>
          </cell>
          <cell r="C159" t="str">
            <v>2511948870039</v>
          </cell>
          <cell r="D159" t="str">
            <v>M</v>
          </cell>
        </row>
        <row r="160">
          <cell r="B160" t="str">
            <v>Bakić Gordana</v>
          </cell>
          <cell r="C160" t="str">
            <v>0802953875011</v>
          </cell>
          <cell r="D160" t="str">
            <v>Ž</v>
          </cell>
        </row>
        <row r="161">
          <cell r="B161" t="str">
            <v>Popov Stefi</v>
          </cell>
          <cell r="C161" t="str">
            <v>3006946875014</v>
          </cell>
          <cell r="D161" t="str">
            <v>M</v>
          </cell>
        </row>
        <row r="162">
          <cell r="B162" t="str">
            <v>Vignjević Slavica</v>
          </cell>
          <cell r="C162" t="str">
            <v>0101951875059</v>
          </cell>
          <cell r="D162" t="str">
            <v>Ž</v>
          </cell>
        </row>
        <row r="163">
          <cell r="B163" t="str">
            <v>Đorđev Gordana-naslednik</v>
          </cell>
          <cell r="C163" t="str">
            <v>0008208125841</v>
          </cell>
          <cell r="D163" t="str">
            <v>Ž</v>
          </cell>
        </row>
        <row r="164">
          <cell r="B164" t="str">
            <v>Beljin Petar naslednik pok. Beljin Zorke</v>
          </cell>
          <cell r="C164" t="str">
            <v>0008208125841</v>
          </cell>
          <cell r="D164" t="str">
            <v>M</v>
          </cell>
        </row>
        <row r="165">
          <cell r="B165" t="str">
            <v>Bogdanović Bogdan</v>
          </cell>
          <cell r="C165" t="str">
            <v>0008055168532</v>
          </cell>
          <cell r="D165" t="str">
            <v>M</v>
          </cell>
        </row>
        <row r="166">
          <cell r="B166" t="str">
            <v>Cvijović Budimir</v>
          </cell>
          <cell r="C166" t="str">
            <v>1311946870012</v>
          </cell>
          <cell r="D166" t="str">
            <v>M</v>
          </cell>
        </row>
        <row r="167">
          <cell r="B167" t="str">
            <v>Dražić Ljubica</v>
          </cell>
          <cell r="C167" t="str">
            <v>3008961875015</v>
          </cell>
          <cell r="D167" t="str">
            <v>Ž</v>
          </cell>
        </row>
        <row r="168">
          <cell r="B168" t="str">
            <v>Tadić Milka</v>
          </cell>
          <cell r="C168" t="str">
            <v>0008057521026</v>
          </cell>
          <cell r="D168" t="str">
            <v>Ž</v>
          </cell>
        </row>
        <row r="169">
          <cell r="B169" t="str">
            <v>Keta Romulus</v>
          </cell>
          <cell r="C169" t="str">
            <v>0908939870034</v>
          </cell>
          <cell r="D169" t="str">
            <v>M</v>
          </cell>
        </row>
        <row r="170">
          <cell r="B170" t="str">
            <v>Guteša Ivanka</v>
          </cell>
          <cell r="C170" t="str">
            <v>1204946875013</v>
          </cell>
          <cell r="D170" t="str">
            <v>Ž</v>
          </cell>
        </row>
        <row r="171">
          <cell r="B171" t="str">
            <v>Pavlov Đorđe</v>
          </cell>
          <cell r="C171" t="str">
            <v>2807948870019</v>
          </cell>
          <cell r="D171" t="str">
            <v>M</v>
          </cell>
        </row>
        <row r="172">
          <cell r="B172" t="str">
            <v>Bakoš Arkadije</v>
          </cell>
          <cell r="C172" t="str">
            <v>0008056054664</v>
          </cell>
          <cell r="D172" t="str">
            <v>M</v>
          </cell>
        </row>
        <row r="173">
          <cell r="B173" t="str">
            <v>Ćumura Borislav</v>
          </cell>
          <cell r="C173" t="str">
            <v>3006943870054</v>
          </cell>
          <cell r="D173" t="str">
            <v>M</v>
          </cell>
        </row>
        <row r="174">
          <cell r="B174" t="str">
            <v>Bučalina Ljeposava</v>
          </cell>
          <cell r="C174" t="str">
            <v>0008055482784</v>
          </cell>
          <cell r="D174" t="str">
            <v>Ž</v>
          </cell>
        </row>
        <row r="175">
          <cell r="B175" t="str">
            <v>Gavrančić Dragoslav</v>
          </cell>
          <cell r="C175" t="str">
            <v>0008055384773</v>
          </cell>
          <cell r="D175" t="str">
            <v>M</v>
          </cell>
        </row>
        <row r="176">
          <cell r="B176" t="str">
            <v>Milošev Vera</v>
          </cell>
          <cell r="C176" t="str">
            <v>0008056280625</v>
          </cell>
          <cell r="D176" t="str">
            <v>Ž</v>
          </cell>
        </row>
        <row r="177">
          <cell r="B177" t="str">
            <v>Đorđev Dragan</v>
          </cell>
          <cell r="C177" t="str">
            <v>2008963870025</v>
          </cell>
          <cell r="D177" t="str">
            <v>M</v>
          </cell>
        </row>
        <row r="178">
          <cell r="B178" t="str">
            <v>Cvetićanin Angelina</v>
          </cell>
          <cell r="C178" t="str">
            <v>2109949875015</v>
          </cell>
          <cell r="D178" t="str">
            <v>Ž</v>
          </cell>
        </row>
        <row r="179">
          <cell r="B179" t="str">
            <v>Serdinac Mirjana</v>
          </cell>
          <cell r="C179" t="str">
            <v>0705949875028</v>
          </cell>
          <cell r="D179" t="str">
            <v>Ž</v>
          </cell>
        </row>
        <row r="180">
          <cell r="B180" t="str">
            <v>Radmanovac Jelena</v>
          </cell>
          <cell r="C180" t="str">
            <v>2907948875074</v>
          </cell>
          <cell r="D180" t="str">
            <v>Ž</v>
          </cell>
        </row>
        <row r="181">
          <cell r="B181" t="str">
            <v>Daja Radomir</v>
          </cell>
          <cell r="C181" t="str">
            <v>1009954870023</v>
          </cell>
          <cell r="D181" t="str">
            <v>M</v>
          </cell>
        </row>
        <row r="182">
          <cell r="B182" t="str">
            <v>Orelj Gina</v>
          </cell>
          <cell r="C182" t="str">
            <v>1606946875030</v>
          </cell>
          <cell r="D182" t="str">
            <v>Ž</v>
          </cell>
        </row>
        <row r="183">
          <cell r="B183" t="str">
            <v>Šoponjai Aleksandar</v>
          </cell>
          <cell r="C183" t="str">
            <v>3003932870010</v>
          </cell>
          <cell r="D183" t="str">
            <v>M</v>
          </cell>
        </row>
        <row r="184">
          <cell r="B184" t="str">
            <v>Jovanović Ljubomir</v>
          </cell>
          <cell r="C184" t="str">
            <v>2307941870010</v>
          </cell>
          <cell r="D184" t="str">
            <v>M</v>
          </cell>
        </row>
        <row r="185">
          <cell r="B185" t="str">
            <v>Grozdanović Borislav</v>
          </cell>
          <cell r="C185" t="str">
            <v>2312954870048</v>
          </cell>
          <cell r="D185" t="str">
            <v>M</v>
          </cell>
        </row>
        <row r="186">
          <cell r="B186" t="str">
            <v>Babić Dušan</v>
          </cell>
          <cell r="C186" t="str">
            <v>2103941870024</v>
          </cell>
          <cell r="D186" t="str">
            <v>M</v>
          </cell>
        </row>
        <row r="187">
          <cell r="B187" t="str">
            <v>Bundra Mika</v>
          </cell>
          <cell r="C187" t="str">
            <v>2908953870028</v>
          </cell>
          <cell r="D187" t="str">
            <v>M</v>
          </cell>
        </row>
        <row r="188">
          <cell r="B188" t="str">
            <v>Sturza Božidar</v>
          </cell>
          <cell r="C188" t="str">
            <v>2003944870047</v>
          </cell>
          <cell r="D188" t="str">
            <v>M</v>
          </cell>
        </row>
        <row r="189">
          <cell r="B189" t="str">
            <v>Ignjatov Radojko</v>
          </cell>
          <cell r="C189" t="str">
            <v>2012949870036</v>
          </cell>
          <cell r="D189" t="str">
            <v>M</v>
          </cell>
        </row>
        <row r="190">
          <cell r="B190" t="str">
            <v>Sretenović Ilona</v>
          </cell>
          <cell r="C190" t="str">
            <v>1212949875033</v>
          </cell>
          <cell r="D190" t="str">
            <v>Ž</v>
          </cell>
        </row>
        <row r="191">
          <cell r="B191" t="str">
            <v>Andić Delija</v>
          </cell>
          <cell r="C191" t="str">
            <v>0205945875020</v>
          </cell>
          <cell r="D191" t="str">
            <v>M</v>
          </cell>
        </row>
        <row r="192">
          <cell r="B192" t="str">
            <v>Stoiljković Stanislav</v>
          </cell>
          <cell r="C192" t="str">
            <v>0702922728717</v>
          </cell>
          <cell r="D192" t="str">
            <v>M</v>
          </cell>
        </row>
        <row r="193">
          <cell r="B193" t="str">
            <v>Bugarčić Tinka</v>
          </cell>
          <cell r="C193" t="str">
            <v>0806937875023</v>
          </cell>
          <cell r="D193" t="str">
            <v>Ž</v>
          </cell>
        </row>
        <row r="194">
          <cell r="B194" t="str">
            <v>Gerga Miloš</v>
          </cell>
          <cell r="C194" t="str">
            <v>0308947870011</v>
          </cell>
          <cell r="D194" t="str">
            <v>M</v>
          </cell>
        </row>
        <row r="195">
          <cell r="B195" t="str">
            <v>Barta Kristina</v>
          </cell>
          <cell r="C195" t="str">
            <v>1710933875068</v>
          </cell>
          <cell r="D195" t="str">
            <v>Ž</v>
          </cell>
        </row>
        <row r="196">
          <cell r="B196" t="str">
            <v>Vlajkov Andjelija</v>
          </cell>
          <cell r="C196" t="str">
            <v>2411943875046</v>
          </cell>
          <cell r="D196" t="str">
            <v>Ž</v>
          </cell>
        </row>
        <row r="197">
          <cell r="B197" t="str">
            <v>Varaćan Milka</v>
          </cell>
          <cell r="C197" t="str">
            <v>0110946875031</v>
          </cell>
          <cell r="D197" t="str">
            <v>Ž</v>
          </cell>
        </row>
        <row r="198">
          <cell r="B198" t="str">
            <v>Pavlović Svetislav</v>
          </cell>
          <cell r="C198" t="str">
            <v>1612940870029</v>
          </cell>
          <cell r="D198" t="str">
            <v>M</v>
          </cell>
        </row>
        <row r="199">
          <cell r="B199" t="str">
            <v>Paunović Branislav</v>
          </cell>
          <cell r="C199" t="str">
            <v>0311953870024</v>
          </cell>
          <cell r="D199" t="str">
            <v>M</v>
          </cell>
        </row>
        <row r="200">
          <cell r="B200" t="str">
            <v>Trusnik Milka</v>
          </cell>
          <cell r="D200" t="str">
            <v>0008056954182</v>
          </cell>
        </row>
        <row r="201">
          <cell r="B201" t="str">
            <v>Varaćan Milka</v>
          </cell>
          <cell r="C201" t="str">
            <v>0110946875031</v>
          </cell>
          <cell r="D201" t="str">
            <v>0110946875031</v>
          </cell>
        </row>
        <row r="202">
          <cell r="B202" t="str">
            <v>Vasiljević Vesna</v>
          </cell>
          <cell r="C202" t="str">
            <v>NEMA</v>
          </cell>
          <cell r="D202" t="str">
            <v>NEMA</v>
          </cell>
        </row>
        <row r="203">
          <cell r="B203" t="str">
            <v>Velić Dragalin</v>
          </cell>
          <cell r="C203" t="str">
            <v>2403944870010</v>
          </cell>
          <cell r="D203" t="str">
            <v>2403944870010</v>
          </cell>
        </row>
        <row r="204">
          <cell r="B204" t="str">
            <v>Vesin Mileva</v>
          </cell>
          <cell r="D204" t="str">
            <v>2012947875022</v>
          </cell>
        </row>
        <row r="205">
          <cell r="B205" t="str">
            <v>Viciknez Nada</v>
          </cell>
          <cell r="C205" t="str">
            <v>0603955875040</v>
          </cell>
          <cell r="D205" t="str">
            <v>0603955875040</v>
          </cell>
        </row>
        <row r="206">
          <cell r="B206" t="str">
            <v>Vignjević Slavica</v>
          </cell>
          <cell r="D206" t="str">
            <v>0101951875059</v>
          </cell>
        </row>
        <row r="207">
          <cell r="B207" t="str">
            <v>Vitomirović Jelena</v>
          </cell>
          <cell r="D207" t="str">
            <v>2909949875011</v>
          </cell>
        </row>
        <row r="208">
          <cell r="B208" t="str">
            <v>Vlah Katica</v>
          </cell>
          <cell r="D208" t="str">
            <v>1808953875110</v>
          </cell>
        </row>
        <row r="209">
          <cell r="B209" t="str">
            <v>Vlajkov Andjelija</v>
          </cell>
          <cell r="C209" t="str">
            <v>2411943875046</v>
          </cell>
          <cell r="D209" t="str">
            <v>2411943875046</v>
          </cell>
        </row>
        <row r="210">
          <cell r="B210" t="str">
            <v>Vučetić Verica</v>
          </cell>
          <cell r="D210" t="str">
            <v>0008055960794</v>
          </cell>
        </row>
        <row r="211">
          <cell r="B211" t="str">
            <v>Vučković Milovan</v>
          </cell>
          <cell r="D211" t="str">
            <v>0409952870012</v>
          </cell>
        </row>
        <row r="212">
          <cell r="B212" t="str">
            <v>Vučković Zoran</v>
          </cell>
          <cell r="C212" t="str">
            <v>NEMA</v>
          </cell>
          <cell r="D212" t="str">
            <v>NEMA</v>
          </cell>
        </row>
        <row r="213">
          <cell r="B213" t="str">
            <v>Vukajlov Rakila</v>
          </cell>
          <cell r="D213" t="str">
            <v>0008055943066</v>
          </cell>
        </row>
        <row r="214">
          <cell r="B214" t="str">
            <v>Zarić Dušica</v>
          </cell>
          <cell r="D214" t="str">
            <v>1911943870019</v>
          </cell>
        </row>
        <row r="215">
          <cell r="B215" t="str">
            <v>Zavišin Miodrag</v>
          </cell>
          <cell r="C215" t="str">
            <v>1508953870026</v>
          </cell>
          <cell r="D215" t="str">
            <v>1508953870026</v>
          </cell>
        </row>
        <row r="216">
          <cell r="B216" t="str">
            <v>Zavišin Sara</v>
          </cell>
          <cell r="D216" t="str">
            <v>2609949875026</v>
          </cell>
        </row>
        <row r="217">
          <cell r="B217" t="str">
            <v>Živaljević Radomir</v>
          </cell>
          <cell r="D217" t="str">
            <v>0105943870019</v>
          </cell>
        </row>
        <row r="218">
          <cell r="B218" t="str">
            <v>Žižić Radonja</v>
          </cell>
          <cell r="C218" t="str">
            <v>0610945870012</v>
          </cell>
          <cell r="D218" t="str">
            <v>0610945870012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persons/person.xml><?xml version="1.0" encoding="utf-8"?>
<personList xmlns="http://schemas.microsoft.com/office/spreadsheetml/2018/threadedcomments" xmlns:x="http://schemas.openxmlformats.org/spreadsheetml/2006/main">
  <person displayName="Miloš Basaraba" id="{40C0B06C-F053-4CB0-AE89-E19569643893}" userId="S::milos@aba.rs::8789df79-2bac-4a95-9697-ab6467a5bb2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1" dT="2019-05-31T16:22:00.63" personId="{40C0B06C-F053-4CB0-AE89-E19569643893}" id="{F91EC060-1F62-4527-ADEF-D8AFC2746A4F}">
    <text>PROMENJEN BROJ PREDMETA I SUDIJA P 89/19 - SUDIJA MILIVOJ STAMENKOVIĆ</text>
  </threadedComment>
</ThreadedComments>
</file>

<file path=xl/threadedComments/threadedComment2.xml><?xml version="1.0" encoding="utf-8"?>
<ThreadedComments xmlns="http://schemas.microsoft.com/office/spreadsheetml/2018/threadedcomments" xmlns:x="http://schemas.openxmlformats.org/spreadsheetml/2006/main">
  <threadedComment ref="B61" dT="2019-05-31T16:22:00.63" personId="{40C0B06C-F053-4CB0-AE89-E19569643893}" id="{72FC6545-A37C-47F9-BBAA-74003A99403B}">
    <text>PROMENJEN BROJ PREDMETA I SUDIJA P 89/19 - SUDIJA MILIVOJ STAMENKOVIĆ</text>
  </threadedComment>
</ThreadedComments>
</file>

<file path=xl/threadedComments/threadedComment3.xml><?xml version="1.0" encoding="utf-8"?>
<ThreadedComments xmlns="http://schemas.microsoft.com/office/spreadsheetml/2018/threadedcomments" xmlns:x="http://schemas.openxmlformats.org/spreadsheetml/2006/main">
  <threadedComment ref="B61" dT="2019-05-31T16:22:00.63" personId="{40C0B06C-F053-4CB0-AE89-E19569643893}" id="{197B6965-C7CA-4E3D-9B65-E0B3ED8207EE}">
    <text>PROMENJEN BROJ PREDMETA I SUDIJA P 89/19 - SUDIJA MILIVOJ STAMENKOVIĆ</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6" Type="http://schemas.openxmlformats.org/officeDocument/2006/relationships/hyperlink" Target="mailto:adv.ruzic@gmail.com" TargetMode="External"/><Relationship Id="rId21" Type="http://schemas.openxmlformats.org/officeDocument/2006/relationships/hyperlink" Target="mailto:milana.tucovic@gmail.com" TargetMode="External"/><Relationship Id="rId42" Type="http://schemas.openxmlformats.org/officeDocument/2006/relationships/hyperlink" Target="mailto:ozegoviczdravko@gmail.com" TargetMode="External"/><Relationship Id="rId47" Type="http://schemas.openxmlformats.org/officeDocument/2006/relationships/hyperlink" Target="mailto:mihaj.law@gmail.com" TargetMode="External"/><Relationship Id="rId63" Type="http://schemas.openxmlformats.org/officeDocument/2006/relationships/hyperlink" Target="mailto:bpatric@gmail.com" TargetMode="External"/><Relationship Id="rId68" Type="http://schemas.openxmlformats.org/officeDocument/2006/relationships/hyperlink" Target="mailto:marijavojvodic21@gmail.com" TargetMode="External"/><Relationship Id="rId7" Type="http://schemas.openxmlformats.org/officeDocument/2006/relationships/hyperlink" Target="mailto:adv.dgavrilovic@gmail.com" TargetMode="External"/><Relationship Id="rId2" Type="http://schemas.openxmlformats.org/officeDocument/2006/relationships/hyperlink" Target="mailto:marijavojvodic21@gmail.com" TargetMode="External"/><Relationship Id="rId16" Type="http://schemas.openxmlformats.org/officeDocument/2006/relationships/hyperlink" Target="mailto:adv.dgavrilovic@gmail.com" TargetMode="External"/><Relationship Id="rId29" Type="http://schemas.openxmlformats.org/officeDocument/2006/relationships/hyperlink" Target="mailto:adv.zekic@hotmail.com" TargetMode="External"/><Relationship Id="rId11" Type="http://schemas.openxmlformats.org/officeDocument/2006/relationships/hyperlink" Target="mailto:adv.ruzic@gmail.com" TargetMode="External"/><Relationship Id="rId24" Type="http://schemas.openxmlformats.org/officeDocument/2006/relationships/hyperlink" Target="mailto:milana.tucovic@gmail.com" TargetMode="External"/><Relationship Id="rId32" Type="http://schemas.openxmlformats.org/officeDocument/2006/relationships/hyperlink" Target="mailto:garusns@gmail.com" TargetMode="External"/><Relationship Id="rId37" Type="http://schemas.openxmlformats.org/officeDocument/2006/relationships/hyperlink" Target="mailto:garusns@gmail.com" TargetMode="External"/><Relationship Id="rId40" Type="http://schemas.openxmlformats.org/officeDocument/2006/relationships/hyperlink" Target="mailto:garusns@gmail.com" TargetMode="External"/><Relationship Id="rId45" Type="http://schemas.openxmlformats.org/officeDocument/2006/relationships/hyperlink" Target="mailto:j.beslin@gmail.com" TargetMode="External"/><Relationship Id="rId53" Type="http://schemas.openxmlformats.org/officeDocument/2006/relationships/hyperlink" Target="mailto:gutesa.lazar@gmail.com" TargetMode="External"/><Relationship Id="rId58" Type="http://schemas.openxmlformats.org/officeDocument/2006/relationships/hyperlink" Target="mailto:adv.dgavrilovic@gmail.com" TargetMode="External"/><Relationship Id="rId66" Type="http://schemas.openxmlformats.org/officeDocument/2006/relationships/hyperlink" Target="mailto:mpopi@hemo.net" TargetMode="External"/><Relationship Id="rId5" Type="http://schemas.openxmlformats.org/officeDocument/2006/relationships/hyperlink" Target="mailto:bojana.kosanovic@gmail.com" TargetMode="External"/><Relationship Id="rId61" Type="http://schemas.openxmlformats.org/officeDocument/2006/relationships/hyperlink" Target="mailto:bpatric@gmail.com" TargetMode="External"/><Relationship Id="rId19" Type="http://schemas.openxmlformats.org/officeDocument/2006/relationships/hyperlink" Target="mailto:mijatov.vojislav@gmail.com" TargetMode="External"/><Relationship Id="rId14" Type="http://schemas.openxmlformats.org/officeDocument/2006/relationships/hyperlink" Target="mailto:j.beslin@gmail.com" TargetMode="External"/><Relationship Id="rId22" Type="http://schemas.openxmlformats.org/officeDocument/2006/relationships/hyperlink" Target="mailto:j.beslin@gmail.com" TargetMode="External"/><Relationship Id="rId27" Type="http://schemas.openxmlformats.org/officeDocument/2006/relationships/hyperlink" Target="mailto:adv.dgavrilovic@gmail.com" TargetMode="External"/><Relationship Id="rId30" Type="http://schemas.openxmlformats.org/officeDocument/2006/relationships/hyperlink" Target="mailto:dobrkovicpedja@gmail.com" TargetMode="External"/><Relationship Id="rId35" Type="http://schemas.openxmlformats.org/officeDocument/2006/relationships/hyperlink" Target="mailto:garusns@gmail.com" TargetMode="External"/><Relationship Id="rId43" Type="http://schemas.openxmlformats.org/officeDocument/2006/relationships/hyperlink" Target="mailto:dobrkovicpedja@gmail.com" TargetMode="External"/><Relationship Id="rId48" Type="http://schemas.openxmlformats.org/officeDocument/2006/relationships/hyperlink" Target="mailto:garusns@gmail.com" TargetMode="External"/><Relationship Id="rId56" Type="http://schemas.openxmlformats.org/officeDocument/2006/relationships/hyperlink" Target="mailto:adv.draganampesic@gmail.com" TargetMode="External"/><Relationship Id="rId64" Type="http://schemas.openxmlformats.org/officeDocument/2006/relationships/hyperlink" Target="mailto:garusns@gmail.com" TargetMode="External"/><Relationship Id="rId69" Type="http://schemas.openxmlformats.org/officeDocument/2006/relationships/hyperlink" Target="mailto:adv.buda.jefta@gmail.com" TargetMode="External"/><Relationship Id="rId8" Type="http://schemas.openxmlformats.org/officeDocument/2006/relationships/hyperlink" Target="mailto:adv.ruzic@gmail.com" TargetMode="External"/><Relationship Id="rId51" Type="http://schemas.openxmlformats.org/officeDocument/2006/relationships/hyperlink" Target="mailto:gradimirr@gmail.com" TargetMode="External"/><Relationship Id="rId3" Type="http://schemas.openxmlformats.org/officeDocument/2006/relationships/hyperlink" Target="mailto:marijavojvodic21@gmail.com" TargetMode="External"/><Relationship Id="rId12" Type="http://schemas.openxmlformats.org/officeDocument/2006/relationships/hyperlink" Target="mailto:adv.zekic@hotmail.com" TargetMode="External"/><Relationship Id="rId17" Type="http://schemas.openxmlformats.org/officeDocument/2006/relationships/hyperlink" Target="mailto:adv.ruzic@gmail.com" TargetMode="External"/><Relationship Id="rId25" Type="http://schemas.openxmlformats.org/officeDocument/2006/relationships/hyperlink" Target="mailto:adv.ruzic@gmail.com" TargetMode="External"/><Relationship Id="rId33" Type="http://schemas.openxmlformats.org/officeDocument/2006/relationships/hyperlink" Target="mailto:garusns@gmail.com" TargetMode="External"/><Relationship Id="rId38" Type="http://schemas.openxmlformats.org/officeDocument/2006/relationships/hyperlink" Target="mailto:ozegoviczdravko@gmail.com" TargetMode="External"/><Relationship Id="rId46" Type="http://schemas.openxmlformats.org/officeDocument/2006/relationships/hyperlink" Target="mailto:distefano1964@hotmail.com" TargetMode="External"/><Relationship Id="rId59" Type="http://schemas.openxmlformats.org/officeDocument/2006/relationships/hyperlink" Target="mailto:bpatric@gmail.com" TargetMode="External"/><Relationship Id="rId67" Type="http://schemas.openxmlformats.org/officeDocument/2006/relationships/hyperlink" Target="mailto:bojana.kosanovic@gmail.com" TargetMode="External"/><Relationship Id="rId20" Type="http://schemas.openxmlformats.org/officeDocument/2006/relationships/hyperlink" Target="mailto:gutesa.lazar@gmail.com" TargetMode="External"/><Relationship Id="rId41" Type="http://schemas.openxmlformats.org/officeDocument/2006/relationships/hyperlink" Target="mailto:dobrkovicpedja@gmail.com" TargetMode="External"/><Relationship Id="rId54" Type="http://schemas.openxmlformats.org/officeDocument/2006/relationships/hyperlink" Target="mailto:adv.zekic@hotmail.com" TargetMode="External"/><Relationship Id="rId62" Type="http://schemas.openxmlformats.org/officeDocument/2006/relationships/hyperlink" Target="mailto:adv.ruzic@gmail.com" TargetMode="External"/><Relationship Id="rId1" Type="http://schemas.openxmlformats.org/officeDocument/2006/relationships/hyperlink" Target="mailto:marijavojvodic21@gmail.com" TargetMode="External"/><Relationship Id="rId6" Type="http://schemas.openxmlformats.org/officeDocument/2006/relationships/hyperlink" Target="mailto:adv.ruzic@gmail.com" TargetMode="External"/><Relationship Id="rId15" Type="http://schemas.openxmlformats.org/officeDocument/2006/relationships/hyperlink" Target="mailto:adv.dgavrilovic@gmail.com" TargetMode="External"/><Relationship Id="rId23" Type="http://schemas.openxmlformats.org/officeDocument/2006/relationships/hyperlink" Target="mailto:adv.dgavrilovic@gmail.com" TargetMode="External"/><Relationship Id="rId28" Type="http://schemas.openxmlformats.org/officeDocument/2006/relationships/hyperlink" Target="mailto:adv.ruzic@gmail.com" TargetMode="External"/><Relationship Id="rId36" Type="http://schemas.openxmlformats.org/officeDocument/2006/relationships/hyperlink" Target="mailto:garusns@gmail.com" TargetMode="External"/><Relationship Id="rId49" Type="http://schemas.openxmlformats.org/officeDocument/2006/relationships/hyperlink" Target="mailto:milana.tucovic@gmail.com" TargetMode="External"/><Relationship Id="rId57" Type="http://schemas.openxmlformats.org/officeDocument/2006/relationships/hyperlink" Target="mailto:adv.dgavrilovic@gmail.com" TargetMode="External"/><Relationship Id="rId10" Type="http://schemas.openxmlformats.org/officeDocument/2006/relationships/hyperlink" Target="mailto:adv.ruzic@gmail.com" TargetMode="External"/><Relationship Id="rId31" Type="http://schemas.openxmlformats.org/officeDocument/2006/relationships/hyperlink" Target="mailto:adv.ruzic@gmail.com" TargetMode="External"/><Relationship Id="rId44" Type="http://schemas.openxmlformats.org/officeDocument/2006/relationships/hyperlink" Target="mailto:ozegoviczdravko@gmail.com" TargetMode="External"/><Relationship Id="rId52" Type="http://schemas.openxmlformats.org/officeDocument/2006/relationships/hyperlink" Target="mailto:bpatric@gmail.com" TargetMode="External"/><Relationship Id="rId60" Type="http://schemas.openxmlformats.org/officeDocument/2006/relationships/hyperlink" Target="mailto:bpatric@gmail.com" TargetMode="External"/><Relationship Id="rId65" Type="http://schemas.openxmlformats.org/officeDocument/2006/relationships/hyperlink" Target="mailto:distefano1964@hotmail.com" TargetMode="External"/><Relationship Id="rId4" Type="http://schemas.openxmlformats.org/officeDocument/2006/relationships/hyperlink" Target="mailto:marijavojvodic21@gmail.com" TargetMode="External"/><Relationship Id="rId9" Type="http://schemas.openxmlformats.org/officeDocument/2006/relationships/hyperlink" Target="mailto:adv.ruzic@gmail.com" TargetMode="External"/><Relationship Id="rId13" Type="http://schemas.openxmlformats.org/officeDocument/2006/relationships/hyperlink" Target="mailto:dobrkovicpedja@gmail.com" TargetMode="External"/><Relationship Id="rId18" Type="http://schemas.openxmlformats.org/officeDocument/2006/relationships/hyperlink" Target="mailto:adv.ruzic@gmail.com" TargetMode="External"/><Relationship Id="rId39" Type="http://schemas.openxmlformats.org/officeDocument/2006/relationships/hyperlink" Target="mailto:ozegoviczdravko@gmail.com" TargetMode="External"/><Relationship Id="rId34" Type="http://schemas.openxmlformats.org/officeDocument/2006/relationships/hyperlink" Target="mailto:garusns@gmail.com" TargetMode="External"/><Relationship Id="rId50" Type="http://schemas.openxmlformats.org/officeDocument/2006/relationships/hyperlink" Target="mailto:adv.ruzic@gmail.com" TargetMode="External"/><Relationship Id="rId55" Type="http://schemas.openxmlformats.org/officeDocument/2006/relationships/hyperlink" Target="mailto:milana.tucovic@gmail.com"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33BFA-68E0-4C5D-A049-ECE713226D60}">
  <dimension ref="A1:BG69"/>
  <sheetViews>
    <sheetView tabSelected="1" workbookViewId="0">
      <pane xSplit="3" ySplit="1" topLeftCell="D27" activePane="bottomRight" state="frozen"/>
      <selection pane="topRight" activeCell="D1" sqref="D1"/>
      <selection pane="bottomLeft" activeCell="A2" sqref="A2"/>
      <selection pane="bottomRight" activeCell="C29" sqref="C29"/>
    </sheetView>
  </sheetViews>
  <sheetFormatPr defaultRowHeight="14.4" x14ac:dyDescent="0.3"/>
  <cols>
    <col min="1" max="1" width="4.33203125" customWidth="1"/>
    <col min="2" max="2" width="15.109375" customWidth="1"/>
    <col min="3" max="4" width="9.5546875" customWidth="1"/>
    <col min="5" max="5" width="12.109375" customWidth="1"/>
    <col min="6" max="6" width="12.109375" hidden="1" customWidth="1"/>
    <col min="7" max="7" width="14.33203125" customWidth="1"/>
    <col min="8" max="8" width="12.88671875" customWidth="1"/>
    <col min="9" max="9" width="12.88671875" hidden="1" customWidth="1"/>
    <col min="10" max="10" width="14.5546875" hidden="1" customWidth="1"/>
    <col min="11" max="11" width="12.44140625" customWidth="1"/>
    <col min="12" max="12" width="15.109375" customWidth="1"/>
    <col min="13" max="14" width="14.109375" customWidth="1"/>
    <col min="15" max="15" width="16" customWidth="1"/>
    <col min="16" max="16" width="14.5546875" customWidth="1"/>
    <col min="17" max="17" width="13" customWidth="1"/>
    <col min="18" max="18" width="12.88671875" customWidth="1"/>
    <col min="19" max="26" width="15.109375" customWidth="1"/>
    <col min="27" max="27" width="18.5546875" customWidth="1"/>
    <col min="28" max="28" width="17.33203125" customWidth="1"/>
    <col min="29" max="29" width="19.33203125" customWidth="1"/>
    <col min="30" max="30" width="13.88671875" customWidth="1"/>
    <col min="31" max="31" width="14.88671875" customWidth="1"/>
    <col min="32" max="32" width="16.44140625" customWidth="1"/>
    <col min="33" max="33" width="11.6640625" customWidth="1"/>
    <col min="34" max="34" width="16.44140625" customWidth="1"/>
    <col min="35" max="35" width="18.33203125" customWidth="1"/>
    <col min="36" max="36" width="19" customWidth="1"/>
    <col min="37" max="37" width="16.33203125" customWidth="1"/>
    <col min="38" max="38" width="12" customWidth="1"/>
    <col min="39" max="40" width="11.6640625" customWidth="1"/>
    <col min="42" max="42" width="11.6640625" customWidth="1"/>
    <col min="43" max="43" width="11.44140625" customWidth="1"/>
    <col min="44" max="44" width="11.77734375" customWidth="1"/>
    <col min="45" max="45" width="12.44140625" customWidth="1"/>
    <col min="46" max="46" width="12.109375" customWidth="1"/>
    <col min="47" max="48" width="11.33203125" customWidth="1"/>
    <col min="49" max="49" width="11.109375" customWidth="1"/>
    <col min="50" max="50" width="12.44140625" customWidth="1"/>
    <col min="51" max="56" width="12.44140625" style="66" customWidth="1"/>
    <col min="57" max="57" width="13.33203125" customWidth="1"/>
  </cols>
  <sheetData>
    <row r="1" spans="1:59" ht="58.2" thickBot="1" x14ac:dyDescent="0.35">
      <c r="A1" s="1" t="s">
        <v>0</v>
      </c>
      <c r="B1" s="2" t="s">
        <v>1</v>
      </c>
      <c r="C1" s="2" t="s">
        <v>2486</v>
      </c>
      <c r="D1" s="2" t="s">
        <v>2487</v>
      </c>
      <c r="E1" s="2" t="s">
        <v>2482</v>
      </c>
      <c r="F1" s="2" t="s">
        <v>4</v>
      </c>
      <c r="G1" s="2" t="s">
        <v>5</v>
      </c>
      <c r="H1" s="3" t="s">
        <v>6</v>
      </c>
      <c r="I1" s="2" t="s">
        <v>7</v>
      </c>
      <c r="J1" s="4" t="s">
        <v>8</v>
      </c>
      <c r="K1" s="1" t="s">
        <v>2483</v>
      </c>
      <c r="L1" s="2" t="s">
        <v>9</v>
      </c>
      <c r="M1" s="2" t="s">
        <v>10</v>
      </c>
      <c r="N1" s="2" t="s">
        <v>11</v>
      </c>
      <c r="O1" s="2" t="s">
        <v>12</v>
      </c>
      <c r="P1" s="2" t="s">
        <v>13</v>
      </c>
      <c r="Q1" s="5" t="s">
        <v>14</v>
      </c>
      <c r="R1" s="6" t="s">
        <v>15</v>
      </c>
      <c r="S1" s="7" t="s">
        <v>16</v>
      </c>
      <c r="T1" s="7" t="s">
        <v>17</v>
      </c>
      <c r="U1" s="8" t="s">
        <v>18</v>
      </c>
      <c r="V1" s="7" t="s">
        <v>19</v>
      </c>
      <c r="W1" s="7" t="s">
        <v>20</v>
      </c>
      <c r="X1" s="7" t="s">
        <v>21</v>
      </c>
      <c r="Y1" s="7" t="s">
        <v>22</v>
      </c>
      <c r="Z1" s="7" t="s">
        <v>23</v>
      </c>
      <c r="AA1" s="7" t="s">
        <v>24</v>
      </c>
      <c r="AB1" s="9" t="s">
        <v>25</v>
      </c>
      <c r="AC1" s="10" t="s">
        <v>26</v>
      </c>
      <c r="AD1" s="11" t="s">
        <v>27</v>
      </c>
      <c r="AE1" s="11" t="s">
        <v>28</v>
      </c>
      <c r="AF1" s="11" t="s">
        <v>5</v>
      </c>
      <c r="AG1" s="11" t="s">
        <v>29</v>
      </c>
      <c r="AH1" s="12" t="s">
        <v>30</v>
      </c>
      <c r="AI1" s="12" t="s">
        <v>2484</v>
      </c>
      <c r="AJ1" s="12" t="s">
        <v>2485</v>
      </c>
      <c r="AK1" s="13" t="s">
        <v>31</v>
      </c>
      <c r="AL1" s="13" t="s">
        <v>32</v>
      </c>
      <c r="AM1" s="13" t="s">
        <v>33</v>
      </c>
      <c r="AN1" s="13" t="s">
        <v>34</v>
      </c>
      <c r="AO1" s="13" t="s">
        <v>35</v>
      </c>
      <c r="AP1" s="13" t="s">
        <v>36</v>
      </c>
      <c r="AQ1" s="13" t="s">
        <v>37</v>
      </c>
      <c r="AR1" s="13" t="s">
        <v>38</v>
      </c>
      <c r="AS1" s="13" t="s">
        <v>39</v>
      </c>
      <c r="AT1" s="14" t="s">
        <v>40</v>
      </c>
      <c r="AU1" s="14" t="s">
        <v>41</v>
      </c>
      <c r="AV1" s="14" t="s">
        <v>42</v>
      </c>
      <c r="AW1" s="14" t="s">
        <v>43</v>
      </c>
      <c r="AX1" s="14" t="s">
        <v>44</v>
      </c>
      <c r="AY1" s="15" t="s">
        <v>45</v>
      </c>
      <c r="AZ1" s="15" t="s">
        <v>46</v>
      </c>
      <c r="BA1" s="15" t="s">
        <v>47</v>
      </c>
      <c r="BB1" s="15" t="s">
        <v>48</v>
      </c>
      <c r="BC1" s="15" t="s">
        <v>49</v>
      </c>
      <c r="BD1" s="15" t="s">
        <v>50</v>
      </c>
      <c r="BF1">
        <v>70000</v>
      </c>
      <c r="BG1">
        <v>109</v>
      </c>
    </row>
    <row r="2" spans="1:59" x14ac:dyDescent="0.3">
      <c r="A2" s="16">
        <v>1</v>
      </c>
      <c r="B2" s="17" t="s">
        <v>51</v>
      </c>
      <c r="C2" s="16">
        <v>10</v>
      </c>
      <c r="D2" s="16">
        <v>1</v>
      </c>
      <c r="E2" s="18">
        <v>43139</v>
      </c>
      <c r="F2" s="19">
        <v>1</v>
      </c>
      <c r="G2" s="20" t="s">
        <v>150</v>
      </c>
      <c r="H2" s="21">
        <v>43223</v>
      </c>
      <c r="I2" s="22">
        <v>15000</v>
      </c>
      <c r="J2" s="22">
        <v>150000</v>
      </c>
      <c r="K2" s="21">
        <v>43251</v>
      </c>
      <c r="L2" s="22">
        <v>42407</v>
      </c>
      <c r="M2" s="22">
        <v>107592.74999999999</v>
      </c>
      <c r="N2" s="22">
        <v>195766</v>
      </c>
      <c r="O2" s="22">
        <v>150000</v>
      </c>
      <c r="P2" s="22">
        <v>238173</v>
      </c>
      <c r="Q2" s="23">
        <v>43267</v>
      </c>
      <c r="R2" s="23">
        <v>43251</v>
      </c>
      <c r="S2" s="23">
        <v>43251</v>
      </c>
      <c r="T2" s="23">
        <v>43325</v>
      </c>
      <c r="U2" s="23">
        <v>43371</v>
      </c>
      <c r="V2" s="23">
        <v>43332</v>
      </c>
      <c r="W2" s="23">
        <v>43339</v>
      </c>
      <c r="X2" s="23">
        <v>43350</v>
      </c>
      <c r="Y2" s="23">
        <v>43353</v>
      </c>
      <c r="Z2" s="23">
        <v>43354</v>
      </c>
      <c r="AA2" s="24" t="s">
        <v>52</v>
      </c>
      <c r="AB2" s="25"/>
      <c r="AC2" s="26" t="s">
        <v>53</v>
      </c>
      <c r="AD2" s="25"/>
      <c r="AE2" s="23">
        <v>43374</v>
      </c>
      <c r="AF2" s="25" t="s">
        <v>54</v>
      </c>
      <c r="AG2" s="23"/>
      <c r="AH2" s="23"/>
      <c r="AI2" s="32">
        <v>43672</v>
      </c>
      <c r="AJ2" s="32">
        <v>43672</v>
      </c>
      <c r="AM2" s="28">
        <v>0</v>
      </c>
      <c r="AN2" s="28"/>
      <c r="AO2">
        <v>20</v>
      </c>
      <c r="AP2" s="28"/>
      <c r="AQ2" s="28"/>
      <c r="AT2" s="28"/>
      <c r="AY2" s="29"/>
      <c r="AZ2" s="29"/>
      <c r="BA2" s="30"/>
      <c r="BB2" s="30"/>
      <c r="BC2" s="30"/>
      <c r="BD2" s="30"/>
      <c r="BE2" s="28">
        <v>0</v>
      </c>
      <c r="BF2" t="e">
        <v>#DIV/0!</v>
      </c>
    </row>
    <row r="3" spans="1:59" x14ac:dyDescent="0.3">
      <c r="A3" s="16">
        <v>2</v>
      </c>
      <c r="B3" s="16" t="s">
        <v>55</v>
      </c>
      <c r="C3" s="16">
        <v>10</v>
      </c>
      <c r="D3" s="16">
        <v>1</v>
      </c>
      <c r="E3" s="21">
        <v>43139</v>
      </c>
      <c r="F3" s="19">
        <v>1</v>
      </c>
      <c r="G3" s="20" t="s">
        <v>150</v>
      </c>
      <c r="H3" s="21">
        <v>43223</v>
      </c>
      <c r="I3" s="22">
        <v>15000</v>
      </c>
      <c r="J3" s="22">
        <v>150000</v>
      </c>
      <c r="K3" s="21">
        <v>43252</v>
      </c>
      <c r="L3" s="22">
        <v>42407</v>
      </c>
      <c r="M3" s="22">
        <v>107592.74999999999</v>
      </c>
      <c r="N3" s="22">
        <v>195766</v>
      </c>
      <c r="O3" s="22">
        <v>150000</v>
      </c>
      <c r="P3" s="22">
        <v>238173</v>
      </c>
      <c r="Q3" s="23">
        <v>43268</v>
      </c>
      <c r="R3" s="23">
        <v>43244</v>
      </c>
      <c r="S3" s="23">
        <v>43243</v>
      </c>
      <c r="T3" s="31">
        <v>43529</v>
      </c>
      <c r="U3" s="31">
        <v>43536</v>
      </c>
      <c r="V3" s="23"/>
      <c r="W3" s="23"/>
      <c r="X3" s="23"/>
      <c r="Y3" s="23"/>
      <c r="Z3" s="23"/>
      <c r="AA3" s="24"/>
      <c r="AB3" s="25"/>
      <c r="AC3" s="25"/>
      <c r="AD3" s="25"/>
      <c r="AE3" s="25"/>
      <c r="AF3" s="25" t="s">
        <v>56</v>
      </c>
      <c r="AG3" s="25"/>
      <c r="AH3" s="25"/>
      <c r="AI3" s="32">
        <v>43402</v>
      </c>
      <c r="AJ3" s="32">
        <v>43403</v>
      </c>
      <c r="AM3" s="28">
        <v>0</v>
      </c>
      <c r="AN3" s="28"/>
      <c r="AO3">
        <v>20</v>
      </c>
      <c r="AP3" s="28"/>
      <c r="AQ3" s="28"/>
      <c r="AT3" s="28"/>
      <c r="AY3" s="33">
        <v>43542</v>
      </c>
      <c r="AZ3" s="33">
        <v>43543</v>
      </c>
      <c r="BA3" s="30">
        <v>204444</v>
      </c>
      <c r="BB3" s="30">
        <v>42407</v>
      </c>
      <c r="BC3" s="30">
        <v>162037</v>
      </c>
      <c r="BD3" s="30">
        <v>107592.56774177784</v>
      </c>
      <c r="BE3" s="28">
        <v>0</v>
      </c>
      <c r="BF3" t="e">
        <v>#DIV/0!</v>
      </c>
    </row>
    <row r="4" spans="1:59" x14ac:dyDescent="0.3">
      <c r="A4" s="16">
        <v>3</v>
      </c>
      <c r="B4" s="17" t="s">
        <v>57</v>
      </c>
      <c r="C4" s="16">
        <v>10</v>
      </c>
      <c r="D4" s="16">
        <v>1</v>
      </c>
      <c r="E4" s="21">
        <v>43151</v>
      </c>
      <c r="F4" s="19">
        <v>1</v>
      </c>
      <c r="G4" s="20" t="s">
        <v>150</v>
      </c>
      <c r="H4" s="21">
        <v>43228</v>
      </c>
      <c r="I4" s="22">
        <v>15000</v>
      </c>
      <c r="J4" s="22">
        <v>150000</v>
      </c>
      <c r="K4" s="21">
        <v>43243</v>
      </c>
      <c r="L4" s="22">
        <v>42407</v>
      </c>
      <c r="M4" s="22">
        <v>107592.74999999999</v>
      </c>
      <c r="N4" s="22">
        <v>195766</v>
      </c>
      <c r="O4" s="22">
        <v>150000</v>
      </c>
      <c r="P4" s="22">
        <v>238173</v>
      </c>
      <c r="Q4" s="23">
        <v>43259</v>
      </c>
      <c r="R4" s="23">
        <v>43243</v>
      </c>
      <c r="S4" s="23">
        <v>43242</v>
      </c>
      <c r="T4" s="23">
        <v>43320</v>
      </c>
      <c r="U4" s="23">
        <v>43332</v>
      </c>
      <c r="V4" s="23">
        <v>43332</v>
      </c>
      <c r="W4" s="23">
        <v>43335</v>
      </c>
      <c r="X4" s="23">
        <v>43341</v>
      </c>
      <c r="Y4" s="23">
        <v>43346</v>
      </c>
      <c r="Z4" s="23">
        <v>43347</v>
      </c>
      <c r="AA4" s="24"/>
      <c r="AB4" s="25"/>
      <c r="AC4" s="25"/>
      <c r="AD4" s="25"/>
      <c r="AE4" s="23">
        <v>43375</v>
      </c>
      <c r="AF4" s="25" t="s">
        <v>54</v>
      </c>
      <c r="AG4" s="25"/>
      <c r="AH4" s="25"/>
      <c r="AI4" s="32">
        <v>43672</v>
      </c>
      <c r="AJ4" s="32">
        <v>43672</v>
      </c>
      <c r="AM4" s="28">
        <v>0</v>
      </c>
      <c r="AN4" s="28"/>
      <c r="AO4">
        <v>20</v>
      </c>
      <c r="AP4" s="28"/>
      <c r="AQ4" s="28"/>
      <c r="AT4" s="28"/>
      <c r="AY4" s="29"/>
      <c r="AZ4" s="29"/>
      <c r="BA4" s="30"/>
      <c r="BB4" s="30"/>
      <c r="BC4" s="30"/>
      <c r="BD4" s="30">
        <v>0</v>
      </c>
      <c r="BE4" s="28">
        <v>0</v>
      </c>
      <c r="BF4" t="e">
        <v>#DIV/0!</v>
      </c>
    </row>
    <row r="5" spans="1:59" x14ac:dyDescent="0.3">
      <c r="A5" s="16">
        <v>4</v>
      </c>
      <c r="B5" s="34" t="s">
        <v>58</v>
      </c>
      <c r="C5" s="16">
        <v>7</v>
      </c>
      <c r="D5" s="16">
        <v>1</v>
      </c>
      <c r="E5" s="21">
        <v>43151</v>
      </c>
      <c r="F5" s="19">
        <v>1</v>
      </c>
      <c r="G5" s="20" t="s">
        <v>150</v>
      </c>
      <c r="H5" s="21">
        <v>43228</v>
      </c>
      <c r="I5" s="22">
        <v>15000</v>
      </c>
      <c r="J5" s="22">
        <v>105000</v>
      </c>
      <c r="K5" s="21">
        <v>43243</v>
      </c>
      <c r="L5" s="22">
        <v>21204</v>
      </c>
      <c r="M5" s="22">
        <v>53796.374999999993</v>
      </c>
      <c r="N5" s="22">
        <v>97883</v>
      </c>
      <c r="O5" s="22">
        <v>75000</v>
      </c>
      <c r="P5" s="22">
        <v>119087</v>
      </c>
      <c r="Q5" s="23">
        <v>43259</v>
      </c>
      <c r="R5" s="23">
        <v>43243</v>
      </c>
      <c r="S5" s="23">
        <v>43242</v>
      </c>
      <c r="T5" s="23">
        <v>43320</v>
      </c>
      <c r="U5" s="23">
        <v>43326</v>
      </c>
      <c r="V5" s="23">
        <v>43332</v>
      </c>
      <c r="W5" s="23">
        <v>43334</v>
      </c>
      <c r="X5" s="23">
        <v>43341</v>
      </c>
      <c r="Y5" s="23">
        <v>43346</v>
      </c>
      <c r="Z5" s="23">
        <v>43347</v>
      </c>
      <c r="AA5" s="24"/>
      <c r="AB5" s="25" t="s">
        <v>59</v>
      </c>
      <c r="AC5" s="25"/>
      <c r="AD5" s="25"/>
      <c r="AE5" s="23">
        <v>43375</v>
      </c>
      <c r="AF5" s="25" t="s">
        <v>60</v>
      </c>
      <c r="AG5" s="25"/>
      <c r="AH5" s="23">
        <v>43430</v>
      </c>
      <c r="AI5" s="32">
        <v>43433</v>
      </c>
      <c r="AJ5" s="32">
        <v>43434</v>
      </c>
      <c r="AK5" s="35">
        <v>43518</v>
      </c>
      <c r="AL5" s="35">
        <v>43523</v>
      </c>
      <c r="AM5" s="28">
        <v>8368</v>
      </c>
      <c r="AN5" s="28">
        <v>12602</v>
      </c>
      <c r="AO5">
        <v>14</v>
      </c>
      <c r="AP5" s="28">
        <v>3000</v>
      </c>
      <c r="AQ5" s="28">
        <v>3456</v>
      </c>
      <c r="AR5" s="35">
        <v>43529</v>
      </c>
      <c r="AS5" s="35">
        <v>43528</v>
      </c>
      <c r="AT5" s="28"/>
      <c r="AY5" s="29"/>
      <c r="AZ5" s="29"/>
      <c r="BA5" s="30"/>
      <c r="BB5" s="30"/>
      <c r="BC5" s="30"/>
      <c r="BD5" s="30">
        <v>0</v>
      </c>
      <c r="BE5" s="28">
        <v>19058</v>
      </c>
      <c r="BF5">
        <v>1.5059751434034416</v>
      </c>
    </row>
    <row r="6" spans="1:59" x14ac:dyDescent="0.3">
      <c r="A6" s="16">
        <v>5</v>
      </c>
      <c r="B6" s="16" t="s">
        <v>61</v>
      </c>
      <c r="C6" s="16">
        <v>10</v>
      </c>
      <c r="D6" s="16">
        <v>1</v>
      </c>
      <c r="E6" s="21">
        <v>43151</v>
      </c>
      <c r="F6" s="19">
        <v>1</v>
      </c>
      <c r="G6" s="20" t="s">
        <v>150</v>
      </c>
      <c r="H6" s="21">
        <v>43230</v>
      </c>
      <c r="I6" s="22">
        <v>15000</v>
      </c>
      <c r="J6" s="22">
        <v>150000</v>
      </c>
      <c r="K6" s="21">
        <v>43243</v>
      </c>
      <c r="L6" s="22">
        <v>42407</v>
      </c>
      <c r="M6" s="22">
        <v>107592.74999999999</v>
      </c>
      <c r="N6" s="22">
        <v>195766</v>
      </c>
      <c r="O6" s="22">
        <v>150000</v>
      </c>
      <c r="P6" s="22">
        <v>238173</v>
      </c>
      <c r="Q6" s="23">
        <v>43259</v>
      </c>
      <c r="R6" s="23">
        <v>43244</v>
      </c>
      <c r="S6" s="23">
        <v>43243</v>
      </c>
      <c r="T6" s="23">
        <v>43320</v>
      </c>
      <c r="U6" s="23">
        <v>43326</v>
      </c>
      <c r="V6" s="23">
        <v>43332</v>
      </c>
      <c r="W6" s="23">
        <v>43334</v>
      </c>
      <c r="X6" s="23">
        <v>43341</v>
      </c>
      <c r="Y6" s="23">
        <v>43346</v>
      </c>
      <c r="Z6" s="23">
        <v>43347</v>
      </c>
      <c r="AA6" s="24"/>
      <c r="AB6" s="25"/>
      <c r="AC6" s="25"/>
      <c r="AD6" s="25"/>
      <c r="AE6" s="23">
        <v>43375</v>
      </c>
      <c r="AF6" s="25" t="s">
        <v>60</v>
      </c>
      <c r="AG6" s="25"/>
      <c r="AH6" s="23">
        <v>43403</v>
      </c>
      <c r="AI6" s="32">
        <v>43403</v>
      </c>
      <c r="AJ6" s="32">
        <v>43404</v>
      </c>
      <c r="AK6" s="36">
        <v>43487</v>
      </c>
      <c r="AL6" s="35">
        <v>43497</v>
      </c>
      <c r="AM6" s="28">
        <v>11954.8</v>
      </c>
      <c r="AN6" s="28"/>
      <c r="AO6">
        <v>20</v>
      </c>
      <c r="AP6" s="28">
        <v>3000</v>
      </c>
      <c r="AQ6" s="28">
        <v>3456</v>
      </c>
      <c r="AR6" s="35">
        <v>43503</v>
      </c>
      <c r="AS6" s="35">
        <v>43502</v>
      </c>
      <c r="AT6" s="28">
        <v>6049.2</v>
      </c>
      <c r="AU6" s="35">
        <v>43509</v>
      </c>
      <c r="AV6" s="35">
        <v>43521</v>
      </c>
      <c r="AW6" s="35">
        <v>43528</v>
      </c>
      <c r="AX6" s="35">
        <v>43529</v>
      </c>
      <c r="AY6" s="33"/>
      <c r="AZ6" s="33"/>
      <c r="BA6" s="30"/>
      <c r="BB6" s="30"/>
      <c r="BC6" s="30"/>
      <c r="BD6" s="30">
        <v>0</v>
      </c>
      <c r="BE6" s="28">
        <v>24460</v>
      </c>
      <c r="BF6">
        <v>1.5060059557667214</v>
      </c>
    </row>
    <row r="7" spans="1:59" x14ac:dyDescent="0.3">
      <c r="A7" s="16">
        <v>6</v>
      </c>
      <c r="B7" s="16" t="s">
        <v>62</v>
      </c>
      <c r="C7" s="16">
        <v>10</v>
      </c>
      <c r="D7" s="16">
        <v>1</v>
      </c>
      <c r="E7" s="21">
        <v>43151</v>
      </c>
      <c r="F7" s="19">
        <v>1</v>
      </c>
      <c r="G7" s="20" t="s">
        <v>150</v>
      </c>
      <c r="H7" s="21">
        <v>43230</v>
      </c>
      <c r="I7" s="22">
        <v>15000</v>
      </c>
      <c r="J7" s="22">
        <v>150000</v>
      </c>
      <c r="K7" s="21">
        <v>43243</v>
      </c>
      <c r="L7" s="22">
        <v>42407</v>
      </c>
      <c r="M7" s="22">
        <v>107592.74999999999</v>
      </c>
      <c r="N7" s="22">
        <v>195766</v>
      </c>
      <c r="O7" s="22">
        <v>150000</v>
      </c>
      <c r="P7" s="22">
        <v>238173</v>
      </c>
      <c r="Q7" s="23">
        <v>43259</v>
      </c>
      <c r="R7" s="23">
        <v>43243</v>
      </c>
      <c r="S7" s="23">
        <v>43242</v>
      </c>
      <c r="T7" s="23">
        <v>43320</v>
      </c>
      <c r="U7" s="23">
        <v>43332</v>
      </c>
      <c r="V7" s="23">
        <v>43332</v>
      </c>
      <c r="W7" s="23">
        <v>43335</v>
      </c>
      <c r="X7" s="23">
        <v>43341</v>
      </c>
      <c r="Y7" s="23">
        <v>43346</v>
      </c>
      <c r="Z7" s="23">
        <v>43347</v>
      </c>
      <c r="AA7" s="24"/>
      <c r="AB7" s="25"/>
      <c r="AC7" s="25"/>
      <c r="AD7" s="25"/>
      <c r="AE7" s="23">
        <v>43375</v>
      </c>
      <c r="AF7" s="25" t="s">
        <v>60</v>
      </c>
      <c r="AG7" s="25"/>
      <c r="AH7" s="23">
        <v>43424</v>
      </c>
      <c r="AI7" s="32">
        <v>43424</v>
      </c>
      <c r="AJ7" s="32">
        <v>43425</v>
      </c>
      <c r="AK7" s="36">
        <v>43487</v>
      </c>
      <c r="AL7" s="35">
        <v>43497</v>
      </c>
      <c r="AM7" s="28">
        <v>11954.8</v>
      </c>
      <c r="AN7" s="28"/>
      <c r="AO7">
        <v>20</v>
      </c>
      <c r="AP7" s="28">
        <v>3000</v>
      </c>
      <c r="AQ7" s="28">
        <v>3456</v>
      </c>
      <c r="AR7" s="35">
        <v>43503</v>
      </c>
      <c r="AS7" s="35">
        <v>43502</v>
      </c>
      <c r="AT7" s="28">
        <v>6049.2</v>
      </c>
      <c r="AU7" s="35">
        <v>43509</v>
      </c>
      <c r="AV7" s="35">
        <v>43515</v>
      </c>
      <c r="AW7" s="35">
        <v>43522</v>
      </c>
      <c r="AX7" s="35">
        <v>43523</v>
      </c>
      <c r="AY7" s="33"/>
      <c r="AZ7" s="33"/>
      <c r="BA7" s="30"/>
      <c r="BB7" s="30"/>
      <c r="BC7" s="30"/>
      <c r="BD7" s="30">
        <v>0</v>
      </c>
      <c r="BE7" s="28">
        <v>24460</v>
      </c>
      <c r="BF7">
        <v>1.5060059557667214</v>
      </c>
    </row>
    <row r="8" spans="1:59" x14ac:dyDescent="0.3">
      <c r="A8" s="16">
        <v>7</v>
      </c>
      <c r="B8" s="16" t="s">
        <v>63</v>
      </c>
      <c r="C8" s="16">
        <v>8</v>
      </c>
      <c r="D8" s="16">
        <v>1</v>
      </c>
      <c r="E8" s="21">
        <v>43151</v>
      </c>
      <c r="F8" s="19">
        <v>1</v>
      </c>
      <c r="G8" s="20" t="s">
        <v>150</v>
      </c>
      <c r="H8" s="21">
        <v>43234</v>
      </c>
      <c r="I8" s="22">
        <v>15000</v>
      </c>
      <c r="J8" s="22">
        <v>120000</v>
      </c>
      <c r="K8" s="21">
        <v>43243</v>
      </c>
      <c r="L8" s="22">
        <v>33926</v>
      </c>
      <c r="M8" s="22">
        <v>86074.2</v>
      </c>
      <c r="N8" s="22">
        <v>156612</v>
      </c>
      <c r="O8" s="22">
        <v>120000</v>
      </c>
      <c r="P8" s="22">
        <v>190538</v>
      </c>
      <c r="Q8" s="23">
        <v>43259</v>
      </c>
      <c r="R8" s="23">
        <v>43243</v>
      </c>
      <c r="S8" s="23">
        <v>43242</v>
      </c>
      <c r="T8" s="23">
        <v>43325</v>
      </c>
      <c r="U8" s="23">
        <v>43341</v>
      </c>
      <c r="V8" s="23">
        <v>43341</v>
      </c>
      <c r="W8" s="23">
        <v>43342</v>
      </c>
      <c r="X8" s="23">
        <v>43350</v>
      </c>
      <c r="Y8" s="23">
        <v>43353</v>
      </c>
      <c r="Z8" s="23">
        <v>43354</v>
      </c>
      <c r="AA8" s="24"/>
      <c r="AB8" s="25"/>
      <c r="AC8" s="25"/>
      <c r="AD8" s="25"/>
      <c r="AE8" s="23">
        <v>43374</v>
      </c>
      <c r="AF8" s="25" t="s">
        <v>60</v>
      </c>
      <c r="AG8" s="25"/>
      <c r="AH8" s="23">
        <v>43430</v>
      </c>
      <c r="AI8" s="32">
        <v>43433</v>
      </c>
      <c r="AJ8" s="32">
        <v>43434</v>
      </c>
      <c r="AK8" s="35">
        <v>43509</v>
      </c>
      <c r="AL8" s="35">
        <v>43521</v>
      </c>
      <c r="AM8" s="28">
        <v>9564</v>
      </c>
      <c r="AN8" s="28">
        <v>14403</v>
      </c>
      <c r="AO8">
        <v>16</v>
      </c>
      <c r="AP8" s="28">
        <v>3000</v>
      </c>
      <c r="AQ8" s="28">
        <v>3456</v>
      </c>
      <c r="AR8" s="35">
        <v>43529</v>
      </c>
      <c r="AS8" s="35">
        <v>43528</v>
      </c>
      <c r="AT8" s="28"/>
      <c r="AX8" s="35"/>
      <c r="AY8" s="33"/>
      <c r="AZ8" s="33"/>
      <c r="BA8" s="30"/>
      <c r="BB8" s="30"/>
      <c r="BC8" s="30"/>
      <c r="BD8" s="30">
        <v>0</v>
      </c>
      <c r="BE8" s="28">
        <v>20859</v>
      </c>
      <c r="BF8">
        <v>1.5059598494353827</v>
      </c>
    </row>
    <row r="9" spans="1:59" x14ac:dyDescent="0.3">
      <c r="A9" s="16">
        <v>8</v>
      </c>
      <c r="B9" s="16" t="s">
        <v>64</v>
      </c>
      <c r="C9" s="16">
        <v>10</v>
      </c>
      <c r="D9" s="16">
        <v>1</v>
      </c>
      <c r="E9" s="21">
        <v>43139</v>
      </c>
      <c r="F9" s="19">
        <v>1</v>
      </c>
      <c r="G9" s="20" t="s">
        <v>150</v>
      </c>
      <c r="H9" s="21">
        <v>43223</v>
      </c>
      <c r="I9" s="22">
        <v>15000</v>
      </c>
      <c r="J9" s="22">
        <v>150000</v>
      </c>
      <c r="K9" s="21">
        <v>43252</v>
      </c>
      <c r="L9" s="22">
        <v>42407</v>
      </c>
      <c r="M9" s="22">
        <v>107592.74999999999</v>
      </c>
      <c r="N9" s="22">
        <v>195766</v>
      </c>
      <c r="O9" s="22">
        <v>150000</v>
      </c>
      <c r="P9" s="22">
        <v>238173</v>
      </c>
      <c r="Q9" s="23">
        <v>43268</v>
      </c>
      <c r="R9" s="23">
        <v>43244</v>
      </c>
      <c r="S9" s="23">
        <v>43243</v>
      </c>
      <c r="T9" s="31">
        <v>43529</v>
      </c>
      <c r="U9" s="31">
        <v>43536</v>
      </c>
      <c r="V9" s="23"/>
      <c r="W9" s="23"/>
      <c r="X9" s="23"/>
      <c r="Y9" s="23"/>
      <c r="Z9" s="23"/>
      <c r="AA9" s="24"/>
      <c r="AB9" s="25"/>
      <c r="AC9" s="25"/>
      <c r="AD9" s="25"/>
      <c r="AE9" s="25"/>
      <c r="AF9" s="25" t="s">
        <v>56</v>
      </c>
      <c r="AG9" s="25"/>
      <c r="AH9" s="25"/>
      <c r="AI9" s="32">
        <v>43402</v>
      </c>
      <c r="AJ9" s="32">
        <v>43403</v>
      </c>
      <c r="AM9" s="28">
        <v>0</v>
      </c>
      <c r="AN9" s="28"/>
      <c r="AO9">
        <v>20</v>
      </c>
      <c r="AP9" s="28"/>
      <c r="AQ9" s="28"/>
      <c r="AT9" s="28"/>
      <c r="AX9" s="35"/>
      <c r="AY9" s="33">
        <v>43542</v>
      </c>
      <c r="AZ9" s="33">
        <v>43543</v>
      </c>
      <c r="BA9" s="30">
        <v>204444</v>
      </c>
      <c r="BB9" s="30">
        <v>42407</v>
      </c>
      <c r="BC9" s="30">
        <v>162037</v>
      </c>
      <c r="BD9" s="30">
        <v>107592.56774177784</v>
      </c>
      <c r="BE9" s="28">
        <v>0</v>
      </c>
      <c r="BF9" t="e">
        <v>#DIV/0!</v>
      </c>
    </row>
    <row r="10" spans="1:59" x14ac:dyDescent="0.3">
      <c r="A10" s="16">
        <v>9</v>
      </c>
      <c r="B10" s="16" t="s">
        <v>65</v>
      </c>
      <c r="C10" s="16">
        <v>10</v>
      </c>
      <c r="D10" s="16">
        <v>1</v>
      </c>
      <c r="E10" s="21">
        <v>43139</v>
      </c>
      <c r="F10" s="19">
        <v>1</v>
      </c>
      <c r="G10" s="20" t="s">
        <v>150</v>
      </c>
      <c r="H10" s="21">
        <v>43223</v>
      </c>
      <c r="I10" s="22">
        <v>15000</v>
      </c>
      <c r="J10" s="22">
        <v>150000</v>
      </c>
      <c r="K10" s="21">
        <v>43252</v>
      </c>
      <c r="L10" s="22">
        <v>42407</v>
      </c>
      <c r="M10" s="22">
        <v>107592.74999999999</v>
      </c>
      <c r="N10" s="22">
        <v>195766</v>
      </c>
      <c r="O10" s="22">
        <v>150000</v>
      </c>
      <c r="P10" s="22">
        <v>238173</v>
      </c>
      <c r="Q10" s="23">
        <v>43268</v>
      </c>
      <c r="R10" s="23">
        <v>43244</v>
      </c>
      <c r="S10" s="23">
        <v>43243</v>
      </c>
      <c r="T10" s="31">
        <v>43529</v>
      </c>
      <c r="U10" s="31">
        <v>43536</v>
      </c>
      <c r="V10" s="23"/>
      <c r="W10" s="23"/>
      <c r="X10" s="23"/>
      <c r="Y10" s="23"/>
      <c r="Z10" s="23"/>
      <c r="AA10" s="24"/>
      <c r="AB10" s="25"/>
      <c r="AC10" s="25"/>
      <c r="AD10" s="25"/>
      <c r="AE10" s="25"/>
      <c r="AF10" s="25" t="s">
        <v>56</v>
      </c>
      <c r="AG10" s="25"/>
      <c r="AH10" s="25"/>
      <c r="AI10" s="32">
        <v>43402</v>
      </c>
      <c r="AJ10" s="32">
        <v>43403</v>
      </c>
      <c r="AM10" s="28">
        <v>0</v>
      </c>
      <c r="AN10" s="28"/>
      <c r="AO10">
        <v>20</v>
      </c>
      <c r="AP10" s="28"/>
      <c r="AQ10" s="28"/>
      <c r="AT10" s="28"/>
      <c r="AX10" s="35"/>
      <c r="AY10" s="33">
        <v>43542</v>
      </c>
      <c r="AZ10" s="33">
        <v>43543</v>
      </c>
      <c r="BA10" s="30">
        <v>204444</v>
      </c>
      <c r="BB10" s="30">
        <v>42407</v>
      </c>
      <c r="BC10" s="30">
        <v>162037</v>
      </c>
      <c r="BD10" s="30">
        <v>107592.56774177784</v>
      </c>
      <c r="BE10" s="28">
        <v>0</v>
      </c>
      <c r="BF10" t="e">
        <v>#DIV/0!</v>
      </c>
    </row>
    <row r="11" spans="1:59" x14ac:dyDescent="0.3">
      <c r="A11" s="16">
        <v>10</v>
      </c>
      <c r="B11" s="16" t="s">
        <v>66</v>
      </c>
      <c r="C11" s="16">
        <v>10</v>
      </c>
      <c r="D11" s="16">
        <v>1</v>
      </c>
      <c r="E11" s="21">
        <v>43152</v>
      </c>
      <c r="F11" s="19">
        <v>1</v>
      </c>
      <c r="G11" s="20" t="s">
        <v>150</v>
      </c>
      <c r="H11" s="21">
        <v>43223</v>
      </c>
      <c r="I11" s="22">
        <v>15000</v>
      </c>
      <c r="J11" s="22">
        <v>150000</v>
      </c>
      <c r="K11" s="21">
        <v>43252</v>
      </c>
      <c r="L11" s="22">
        <v>42407</v>
      </c>
      <c r="M11" s="22">
        <v>107592.74999999999</v>
      </c>
      <c r="N11" s="22">
        <v>195766</v>
      </c>
      <c r="O11" s="22">
        <v>150000</v>
      </c>
      <c r="P11" s="22">
        <v>238173</v>
      </c>
      <c r="Q11" s="23">
        <v>43268</v>
      </c>
      <c r="R11" s="23">
        <v>43251</v>
      </c>
      <c r="S11" s="23">
        <v>43245</v>
      </c>
      <c r="T11" s="31">
        <v>43529</v>
      </c>
      <c r="U11" s="31">
        <v>43537</v>
      </c>
      <c r="V11" s="23"/>
      <c r="W11" s="23"/>
      <c r="X11" s="23"/>
      <c r="Y11" s="23"/>
      <c r="Z11" s="23"/>
      <c r="AA11" s="24"/>
      <c r="AB11" s="25"/>
      <c r="AC11" s="25"/>
      <c r="AD11" s="25"/>
      <c r="AE11" s="25"/>
      <c r="AF11" s="25" t="s">
        <v>56</v>
      </c>
      <c r="AG11" s="25"/>
      <c r="AH11" s="25"/>
      <c r="AI11" s="32">
        <v>43402</v>
      </c>
      <c r="AJ11" s="32">
        <v>43403</v>
      </c>
      <c r="AM11" s="28">
        <v>0</v>
      </c>
      <c r="AN11" s="28"/>
      <c r="AO11">
        <v>20</v>
      </c>
      <c r="AP11" s="28"/>
      <c r="AQ11" s="28"/>
      <c r="AT11" s="28"/>
      <c r="AX11" s="35"/>
      <c r="AY11" s="33">
        <v>43544</v>
      </c>
      <c r="AZ11" s="33">
        <v>43544</v>
      </c>
      <c r="BA11" s="30">
        <v>204444</v>
      </c>
      <c r="BB11" s="30">
        <v>42407</v>
      </c>
      <c r="BC11" s="30">
        <v>162037</v>
      </c>
      <c r="BD11" s="30">
        <v>107592.56774177784</v>
      </c>
      <c r="BE11" s="28">
        <v>0</v>
      </c>
      <c r="BF11" t="e">
        <v>#DIV/0!</v>
      </c>
    </row>
    <row r="12" spans="1:59" x14ac:dyDescent="0.3">
      <c r="A12" s="16">
        <v>11</v>
      </c>
      <c r="B12" s="16" t="s">
        <v>67</v>
      </c>
      <c r="C12" s="16">
        <v>10</v>
      </c>
      <c r="D12" s="16">
        <v>1</v>
      </c>
      <c r="E12" s="21">
        <v>43152</v>
      </c>
      <c r="F12" s="19">
        <v>1</v>
      </c>
      <c r="G12" s="20" t="s">
        <v>150</v>
      </c>
      <c r="H12" s="21">
        <v>43223</v>
      </c>
      <c r="I12" s="22">
        <v>15000</v>
      </c>
      <c r="J12" s="22">
        <v>150000</v>
      </c>
      <c r="K12" s="21">
        <v>43252</v>
      </c>
      <c r="L12" s="22">
        <v>42407</v>
      </c>
      <c r="M12" s="22">
        <v>107592.74999999999</v>
      </c>
      <c r="N12" s="22">
        <v>195766</v>
      </c>
      <c r="O12" s="22">
        <v>150000</v>
      </c>
      <c r="P12" s="22">
        <v>238173</v>
      </c>
      <c r="Q12" s="23">
        <v>43268</v>
      </c>
      <c r="R12" s="23">
        <v>43251</v>
      </c>
      <c r="S12" s="23">
        <v>43245</v>
      </c>
      <c r="T12" s="31">
        <v>43529</v>
      </c>
      <c r="U12" s="31">
        <v>43537</v>
      </c>
      <c r="V12" s="23"/>
      <c r="W12" s="23"/>
      <c r="X12" s="23"/>
      <c r="Y12" s="23"/>
      <c r="Z12" s="23"/>
      <c r="AA12" s="24"/>
      <c r="AB12" s="25"/>
      <c r="AC12" s="25"/>
      <c r="AD12" s="25"/>
      <c r="AE12" s="25"/>
      <c r="AF12" s="25" t="s">
        <v>56</v>
      </c>
      <c r="AG12" s="25"/>
      <c r="AH12" s="25"/>
      <c r="AI12" s="32">
        <v>43402</v>
      </c>
      <c r="AJ12" s="32">
        <v>43403</v>
      </c>
      <c r="AM12" s="28">
        <v>0</v>
      </c>
      <c r="AN12" s="28"/>
      <c r="AO12">
        <v>20</v>
      </c>
      <c r="AP12" s="28"/>
      <c r="AQ12" s="28"/>
      <c r="AT12" s="28"/>
      <c r="AX12" s="35"/>
      <c r="AY12" s="33">
        <v>43544</v>
      </c>
      <c r="AZ12" s="33">
        <v>43544</v>
      </c>
      <c r="BA12" s="30">
        <v>204444</v>
      </c>
      <c r="BB12" s="30">
        <v>42407</v>
      </c>
      <c r="BC12" s="30">
        <v>162037</v>
      </c>
      <c r="BD12" s="30">
        <v>107592.56774177784</v>
      </c>
      <c r="BE12" s="28">
        <v>0</v>
      </c>
      <c r="BF12" t="e">
        <v>#DIV/0!</v>
      </c>
    </row>
    <row r="13" spans="1:59" x14ac:dyDescent="0.3">
      <c r="A13" s="16">
        <v>12</v>
      </c>
      <c r="B13" s="16" t="s">
        <v>68</v>
      </c>
      <c r="C13" s="16">
        <v>4</v>
      </c>
      <c r="D13" s="16">
        <v>1</v>
      </c>
      <c r="E13" s="21">
        <v>43150</v>
      </c>
      <c r="F13" s="19">
        <v>1</v>
      </c>
      <c r="G13" s="20" t="s">
        <v>150</v>
      </c>
      <c r="H13" s="21">
        <v>43227</v>
      </c>
      <c r="I13" s="22">
        <v>15000</v>
      </c>
      <c r="J13" s="22">
        <v>60000</v>
      </c>
      <c r="K13" s="21">
        <v>43242</v>
      </c>
      <c r="L13" s="22">
        <v>16963</v>
      </c>
      <c r="M13" s="22">
        <v>43037.1</v>
      </c>
      <c r="N13" s="22">
        <v>78306</v>
      </c>
      <c r="O13" s="22">
        <v>60000</v>
      </c>
      <c r="P13" s="22">
        <v>95269</v>
      </c>
      <c r="Q13" s="23">
        <v>43258</v>
      </c>
      <c r="R13" s="23">
        <v>43242</v>
      </c>
      <c r="S13" s="23">
        <v>43241</v>
      </c>
      <c r="T13" s="23">
        <v>43325</v>
      </c>
      <c r="U13" s="23">
        <v>43341</v>
      </c>
      <c r="V13" s="23">
        <v>43340</v>
      </c>
      <c r="W13" s="23">
        <v>43341</v>
      </c>
      <c r="X13" s="23">
        <v>43350</v>
      </c>
      <c r="Y13" s="23">
        <v>43353</v>
      </c>
      <c r="Z13" s="23">
        <v>43354</v>
      </c>
      <c r="AA13" s="24" t="s">
        <v>69</v>
      </c>
      <c r="AB13" s="25"/>
      <c r="AC13" s="25"/>
      <c r="AD13" s="25"/>
      <c r="AE13" s="23">
        <v>43375</v>
      </c>
      <c r="AF13" s="25" t="s">
        <v>60</v>
      </c>
      <c r="AG13" s="25"/>
      <c r="AH13" s="23">
        <v>43430</v>
      </c>
      <c r="AI13" s="32">
        <v>43433</v>
      </c>
      <c r="AJ13" s="32">
        <v>43434</v>
      </c>
      <c r="AK13" s="35">
        <v>43515</v>
      </c>
      <c r="AL13" s="35">
        <v>43521</v>
      </c>
      <c r="AM13" s="28">
        <v>4782</v>
      </c>
      <c r="AN13" s="28">
        <v>7202</v>
      </c>
      <c r="AO13">
        <v>8</v>
      </c>
      <c r="AP13" s="28">
        <v>3000</v>
      </c>
      <c r="AQ13" s="28">
        <v>3456</v>
      </c>
      <c r="AR13" s="35">
        <v>43529</v>
      </c>
      <c r="AS13" s="35">
        <v>43528</v>
      </c>
      <c r="AT13" s="28"/>
      <c r="AX13" s="35"/>
      <c r="AY13" s="33"/>
      <c r="AZ13" s="33"/>
      <c r="BA13" s="30"/>
      <c r="BB13" s="30"/>
      <c r="BC13" s="30"/>
      <c r="BD13" s="30">
        <v>0</v>
      </c>
      <c r="BE13" s="28">
        <v>13658</v>
      </c>
      <c r="BF13">
        <v>1.5060644081974068</v>
      </c>
    </row>
    <row r="14" spans="1:59" x14ac:dyDescent="0.3">
      <c r="A14" s="16">
        <v>13</v>
      </c>
      <c r="B14" s="16" t="s">
        <v>70</v>
      </c>
      <c r="C14" s="16">
        <v>10</v>
      </c>
      <c r="D14" s="16">
        <v>1</v>
      </c>
      <c r="E14" s="21">
        <v>43150</v>
      </c>
      <c r="F14" s="19">
        <v>1</v>
      </c>
      <c r="G14" s="20" t="s">
        <v>150</v>
      </c>
      <c r="H14" s="21">
        <v>43227</v>
      </c>
      <c r="I14" s="22">
        <v>15000</v>
      </c>
      <c r="J14" s="22">
        <v>150000</v>
      </c>
      <c r="K14" s="21">
        <v>43242</v>
      </c>
      <c r="L14" s="22">
        <v>42407</v>
      </c>
      <c r="M14" s="22">
        <v>107592.74999999999</v>
      </c>
      <c r="N14" s="22">
        <v>195766</v>
      </c>
      <c r="O14" s="22">
        <v>150000</v>
      </c>
      <c r="P14" s="22">
        <v>238173</v>
      </c>
      <c r="Q14" s="23">
        <v>43258</v>
      </c>
      <c r="R14" s="23">
        <v>43242</v>
      </c>
      <c r="S14" s="23">
        <v>43241</v>
      </c>
      <c r="T14" s="23">
        <v>43320</v>
      </c>
      <c r="U14" s="23">
        <v>43326</v>
      </c>
      <c r="V14" s="23">
        <v>43332</v>
      </c>
      <c r="W14" s="23">
        <v>43334</v>
      </c>
      <c r="X14" s="23">
        <v>43341</v>
      </c>
      <c r="Y14" s="23">
        <v>43346</v>
      </c>
      <c r="Z14" s="23">
        <v>43347</v>
      </c>
      <c r="AA14" s="24" t="s">
        <v>69</v>
      </c>
      <c r="AB14" s="25"/>
      <c r="AC14" s="25"/>
      <c r="AD14" s="25"/>
      <c r="AE14" s="23">
        <v>43375</v>
      </c>
      <c r="AF14" s="25" t="s">
        <v>60</v>
      </c>
      <c r="AG14" s="23">
        <v>43382</v>
      </c>
      <c r="AH14" s="23">
        <v>43411</v>
      </c>
      <c r="AI14" s="32">
        <v>43412</v>
      </c>
      <c r="AJ14" s="32">
        <v>43413</v>
      </c>
      <c r="AK14" s="36">
        <v>43487</v>
      </c>
      <c r="AL14" s="35">
        <v>43497</v>
      </c>
      <c r="AM14" s="28">
        <v>11954.8</v>
      </c>
      <c r="AN14" s="28"/>
      <c r="AO14">
        <v>20</v>
      </c>
      <c r="AP14" s="28">
        <v>3000</v>
      </c>
      <c r="AQ14" s="28">
        <v>3456</v>
      </c>
      <c r="AR14" s="35">
        <v>43503</v>
      </c>
      <c r="AS14" s="35">
        <v>43502</v>
      </c>
      <c r="AT14" s="28">
        <v>6049.2</v>
      </c>
      <c r="AU14" s="35">
        <v>43509</v>
      </c>
      <c r="AV14" s="35">
        <v>43515</v>
      </c>
      <c r="AW14" s="35">
        <v>43522</v>
      </c>
      <c r="AX14" s="35">
        <v>43523</v>
      </c>
      <c r="AY14" s="33"/>
      <c r="AZ14" s="33"/>
      <c r="BA14" s="30"/>
      <c r="BB14" s="30"/>
      <c r="BC14" s="30"/>
      <c r="BD14" s="30">
        <v>0</v>
      </c>
      <c r="BE14" s="28">
        <v>24460</v>
      </c>
      <c r="BF14">
        <v>1.5060059557667214</v>
      </c>
    </row>
    <row r="15" spans="1:59" x14ac:dyDescent="0.3">
      <c r="A15" s="16">
        <v>14</v>
      </c>
      <c r="B15" s="16" t="s">
        <v>71</v>
      </c>
      <c r="C15" s="16">
        <v>10</v>
      </c>
      <c r="D15" s="16">
        <v>1</v>
      </c>
      <c r="E15" s="21">
        <v>43150</v>
      </c>
      <c r="F15" s="19">
        <v>1</v>
      </c>
      <c r="G15" s="20" t="s">
        <v>150</v>
      </c>
      <c r="H15" s="21">
        <v>43227</v>
      </c>
      <c r="I15" s="22">
        <v>15000</v>
      </c>
      <c r="J15" s="22">
        <v>150000</v>
      </c>
      <c r="K15" s="21">
        <v>43242</v>
      </c>
      <c r="L15" s="22">
        <v>42407</v>
      </c>
      <c r="M15" s="22">
        <v>107592.74999999999</v>
      </c>
      <c r="N15" s="22">
        <v>195766</v>
      </c>
      <c r="O15" s="22">
        <v>150000</v>
      </c>
      <c r="P15" s="22">
        <v>238173</v>
      </c>
      <c r="Q15" s="23">
        <v>43258</v>
      </c>
      <c r="R15" s="23">
        <v>43242</v>
      </c>
      <c r="S15" s="23">
        <v>43241</v>
      </c>
      <c r="T15" s="23">
        <v>43320</v>
      </c>
      <c r="U15" s="23">
        <v>43332</v>
      </c>
      <c r="V15" s="23">
        <v>43332</v>
      </c>
      <c r="W15" s="23">
        <v>43335</v>
      </c>
      <c r="X15" s="23">
        <v>43341</v>
      </c>
      <c r="Y15" s="23">
        <v>43346</v>
      </c>
      <c r="Z15" s="23">
        <v>43347</v>
      </c>
      <c r="AA15" s="24" t="s">
        <v>69</v>
      </c>
      <c r="AB15" s="25"/>
      <c r="AC15" s="25"/>
      <c r="AD15" s="25"/>
      <c r="AE15" s="23">
        <v>43375</v>
      </c>
      <c r="AF15" s="25" t="s">
        <v>60</v>
      </c>
      <c r="AG15" s="25"/>
      <c r="AH15" s="23">
        <v>43420</v>
      </c>
      <c r="AI15" s="32">
        <v>43424</v>
      </c>
      <c r="AJ15" s="32">
        <v>43425</v>
      </c>
      <c r="AK15" s="36">
        <v>43487</v>
      </c>
      <c r="AL15" s="35">
        <v>43497</v>
      </c>
      <c r="AM15" s="28">
        <v>11954.8</v>
      </c>
      <c r="AN15" s="28"/>
      <c r="AO15">
        <v>20</v>
      </c>
      <c r="AP15" s="28">
        <v>3000</v>
      </c>
      <c r="AQ15" s="28">
        <v>3456</v>
      </c>
      <c r="AR15" s="35">
        <v>43503</v>
      </c>
      <c r="AS15" s="35">
        <v>43502</v>
      </c>
      <c r="AT15" s="28">
        <v>6049.2</v>
      </c>
      <c r="AU15" s="35">
        <v>43509</v>
      </c>
      <c r="AV15" s="35">
        <v>43521</v>
      </c>
      <c r="AW15" s="35">
        <v>43528</v>
      </c>
      <c r="AX15" s="35">
        <v>43529</v>
      </c>
      <c r="AY15" s="33"/>
      <c r="AZ15" s="33"/>
      <c r="BA15" s="30"/>
      <c r="BB15" s="30"/>
      <c r="BC15" s="30"/>
      <c r="BD15" s="30">
        <v>0</v>
      </c>
      <c r="BE15" s="28">
        <v>24460</v>
      </c>
      <c r="BF15">
        <v>1.5060059557667214</v>
      </c>
    </row>
    <row r="16" spans="1:59" x14ac:dyDescent="0.3">
      <c r="A16" s="16">
        <v>15</v>
      </c>
      <c r="B16" s="16" t="s">
        <v>72</v>
      </c>
      <c r="C16" s="16">
        <v>10</v>
      </c>
      <c r="D16" s="16">
        <v>1</v>
      </c>
      <c r="E16" s="21">
        <v>43150</v>
      </c>
      <c r="F16" s="19">
        <v>1</v>
      </c>
      <c r="G16" s="20" t="s">
        <v>150</v>
      </c>
      <c r="H16" s="21">
        <v>43227</v>
      </c>
      <c r="I16" s="22">
        <v>15000</v>
      </c>
      <c r="J16" s="22">
        <v>150000</v>
      </c>
      <c r="K16" s="21">
        <v>43242</v>
      </c>
      <c r="L16" s="22">
        <v>42407</v>
      </c>
      <c r="M16" s="22">
        <v>107592.74999999999</v>
      </c>
      <c r="N16" s="22">
        <v>195766</v>
      </c>
      <c r="O16" s="22">
        <v>150000</v>
      </c>
      <c r="P16" s="22">
        <v>238173</v>
      </c>
      <c r="Q16" s="23">
        <v>43258</v>
      </c>
      <c r="R16" s="23">
        <v>43242</v>
      </c>
      <c r="S16" s="23">
        <v>43241</v>
      </c>
      <c r="T16" s="23">
        <v>43320</v>
      </c>
      <c r="U16" s="23">
        <v>43326</v>
      </c>
      <c r="V16" s="23">
        <v>43332</v>
      </c>
      <c r="W16" s="23">
        <v>43335</v>
      </c>
      <c r="X16" s="23">
        <v>43341</v>
      </c>
      <c r="Y16" s="23">
        <v>43346</v>
      </c>
      <c r="Z16" s="23">
        <v>43347</v>
      </c>
      <c r="AA16" s="24" t="s">
        <v>69</v>
      </c>
      <c r="AB16" s="25"/>
      <c r="AC16" s="25"/>
      <c r="AD16" s="25"/>
      <c r="AE16" s="23">
        <v>43375</v>
      </c>
      <c r="AF16" s="25" t="s">
        <v>60</v>
      </c>
      <c r="AG16" s="25"/>
      <c r="AH16" s="23">
        <v>43430</v>
      </c>
      <c r="AI16" s="32">
        <v>43433</v>
      </c>
      <c r="AJ16" s="32">
        <v>43434</v>
      </c>
      <c r="AK16" s="36">
        <v>43487</v>
      </c>
      <c r="AL16" s="35">
        <v>43497</v>
      </c>
      <c r="AM16" s="28">
        <v>11954.8</v>
      </c>
      <c r="AN16" s="28"/>
      <c r="AO16">
        <v>20</v>
      </c>
      <c r="AP16" s="28">
        <v>3000</v>
      </c>
      <c r="AQ16" s="28">
        <v>3456</v>
      </c>
      <c r="AR16" s="35">
        <v>43503</v>
      </c>
      <c r="AS16" s="35">
        <v>43502</v>
      </c>
      <c r="AT16" s="28">
        <v>6049.2</v>
      </c>
      <c r="AU16" s="35">
        <v>43509</v>
      </c>
      <c r="AV16" s="35">
        <v>43515</v>
      </c>
      <c r="AW16" s="35">
        <v>43522</v>
      </c>
      <c r="AX16" s="35">
        <v>43523</v>
      </c>
      <c r="AY16" s="33"/>
      <c r="AZ16" s="33"/>
      <c r="BA16" s="30"/>
      <c r="BB16" s="30"/>
      <c r="BC16" s="30"/>
      <c r="BD16" s="30">
        <v>0</v>
      </c>
      <c r="BE16" s="28">
        <v>24460</v>
      </c>
      <c r="BF16">
        <v>1.5060059557667214</v>
      </c>
    </row>
    <row r="17" spans="1:58" x14ac:dyDescent="0.3">
      <c r="A17" s="16">
        <v>16</v>
      </c>
      <c r="B17" s="16" t="s">
        <v>73</v>
      </c>
      <c r="C17" s="16">
        <v>9</v>
      </c>
      <c r="D17" s="16">
        <v>1</v>
      </c>
      <c r="E17" s="21">
        <v>43143</v>
      </c>
      <c r="F17" s="19">
        <v>1</v>
      </c>
      <c r="G17" s="20" t="s">
        <v>150</v>
      </c>
      <c r="H17" s="21">
        <v>43223</v>
      </c>
      <c r="I17" s="22">
        <v>15000</v>
      </c>
      <c r="J17" s="22">
        <v>135000</v>
      </c>
      <c r="K17" s="21">
        <v>43258</v>
      </c>
      <c r="L17" s="22">
        <v>38167</v>
      </c>
      <c r="M17" s="22">
        <v>96833.474999999991</v>
      </c>
      <c r="N17" s="22">
        <v>176189</v>
      </c>
      <c r="O17" s="22">
        <v>135000</v>
      </c>
      <c r="P17" s="22">
        <v>214356</v>
      </c>
      <c r="Q17" s="23">
        <v>43274</v>
      </c>
      <c r="R17" s="23">
        <v>43251</v>
      </c>
      <c r="S17" s="23">
        <v>43245</v>
      </c>
      <c r="T17" s="23">
        <v>43327</v>
      </c>
      <c r="U17" s="23">
        <v>43350</v>
      </c>
      <c r="V17" s="23">
        <v>43356</v>
      </c>
      <c r="W17" s="23">
        <v>43356</v>
      </c>
      <c r="X17" s="23">
        <v>43371</v>
      </c>
      <c r="Y17" s="23">
        <v>43374</v>
      </c>
      <c r="Z17" s="23">
        <v>43375</v>
      </c>
      <c r="AA17" s="24"/>
      <c r="AB17" s="25"/>
      <c r="AC17" s="25"/>
      <c r="AD17" s="25"/>
      <c r="AE17" s="23">
        <v>43382</v>
      </c>
      <c r="AF17" s="25" t="s">
        <v>60</v>
      </c>
      <c r="AG17" s="25"/>
      <c r="AH17" s="23">
        <v>43420</v>
      </c>
      <c r="AI17" s="32">
        <v>43424</v>
      </c>
      <c r="AJ17" s="32">
        <v>43425</v>
      </c>
      <c r="AK17" s="36">
        <v>43487</v>
      </c>
      <c r="AL17" s="35">
        <v>43497</v>
      </c>
      <c r="AM17" s="28">
        <v>10759</v>
      </c>
      <c r="AN17" s="28"/>
      <c r="AO17">
        <v>18</v>
      </c>
      <c r="AP17" s="28">
        <v>3000</v>
      </c>
      <c r="AQ17" s="28">
        <v>3456</v>
      </c>
      <c r="AR17" s="35">
        <v>43503</v>
      </c>
      <c r="AS17" s="35">
        <v>43502</v>
      </c>
      <c r="AT17" s="28">
        <v>5444</v>
      </c>
      <c r="AU17" s="35">
        <v>43509</v>
      </c>
      <c r="AV17" s="35">
        <v>43515</v>
      </c>
      <c r="AW17" s="35">
        <v>43522</v>
      </c>
      <c r="AX17" s="35">
        <v>43523</v>
      </c>
      <c r="AY17" s="33"/>
      <c r="AZ17" s="33"/>
      <c r="BA17" s="30"/>
      <c r="BB17" s="30"/>
      <c r="BC17" s="30"/>
      <c r="BD17" s="30">
        <v>0</v>
      </c>
      <c r="BE17" s="28">
        <v>22659</v>
      </c>
      <c r="BF17">
        <v>1.5059949809461846</v>
      </c>
    </row>
    <row r="18" spans="1:58" x14ac:dyDescent="0.3">
      <c r="A18" s="16">
        <v>17</v>
      </c>
      <c r="B18" s="16" t="s">
        <v>74</v>
      </c>
      <c r="C18" s="16">
        <v>10</v>
      </c>
      <c r="D18" s="16">
        <v>1</v>
      </c>
      <c r="E18" s="21">
        <v>43143</v>
      </c>
      <c r="F18" s="19">
        <v>1</v>
      </c>
      <c r="G18" s="20" t="s">
        <v>150</v>
      </c>
      <c r="H18" s="21">
        <v>43223</v>
      </c>
      <c r="I18" s="22">
        <v>15000</v>
      </c>
      <c r="J18" s="22">
        <v>150000</v>
      </c>
      <c r="K18" s="21">
        <v>43251</v>
      </c>
      <c r="L18" s="22">
        <v>42407</v>
      </c>
      <c r="M18" s="22">
        <v>107592.74999999999</v>
      </c>
      <c r="N18" s="22">
        <v>195766</v>
      </c>
      <c r="O18" s="22">
        <v>150000</v>
      </c>
      <c r="P18" s="22">
        <v>238173</v>
      </c>
      <c r="Q18" s="23">
        <v>43267</v>
      </c>
      <c r="R18" s="23">
        <v>43251</v>
      </c>
      <c r="S18" s="23">
        <v>43245</v>
      </c>
      <c r="T18" s="23">
        <v>43325</v>
      </c>
      <c r="U18" s="23">
        <v>43334</v>
      </c>
      <c r="V18" s="23">
        <v>43333</v>
      </c>
      <c r="W18" s="23">
        <v>43340</v>
      </c>
      <c r="X18" s="23">
        <v>43350</v>
      </c>
      <c r="Y18" s="23">
        <v>43353</v>
      </c>
      <c r="Z18" s="23">
        <v>43354</v>
      </c>
      <c r="AA18" s="24"/>
      <c r="AB18" s="25"/>
      <c r="AC18" s="25"/>
      <c r="AD18" s="25"/>
      <c r="AE18" s="23">
        <v>43371</v>
      </c>
      <c r="AF18" s="25" t="s">
        <v>60</v>
      </c>
      <c r="AG18" s="23">
        <v>43382</v>
      </c>
      <c r="AH18" s="23">
        <v>43396</v>
      </c>
      <c r="AI18" s="32">
        <v>43402</v>
      </c>
      <c r="AJ18" s="32">
        <v>43403</v>
      </c>
      <c r="AK18" s="35">
        <v>43487</v>
      </c>
      <c r="AL18" s="35">
        <v>43489</v>
      </c>
      <c r="AM18" s="28">
        <v>11954.8</v>
      </c>
      <c r="AN18" s="28"/>
      <c r="AO18">
        <v>20</v>
      </c>
      <c r="AP18" s="28">
        <v>3000</v>
      </c>
      <c r="AQ18" s="28">
        <v>3456</v>
      </c>
      <c r="AR18" s="35">
        <v>43497</v>
      </c>
      <c r="AS18" s="35">
        <v>43496</v>
      </c>
      <c r="AT18" s="28">
        <v>6049.2</v>
      </c>
      <c r="AU18" s="35">
        <v>43515</v>
      </c>
      <c r="AV18" s="35">
        <v>43521</v>
      </c>
      <c r="AW18" s="35">
        <v>43528</v>
      </c>
      <c r="AX18" s="35">
        <v>43529</v>
      </c>
      <c r="AY18" s="33"/>
      <c r="AZ18" s="33"/>
      <c r="BA18" s="30"/>
      <c r="BB18" s="30"/>
      <c r="BC18" s="30"/>
      <c r="BD18" s="30">
        <v>0</v>
      </c>
      <c r="BE18" s="28">
        <v>24460</v>
      </c>
      <c r="BF18">
        <v>1.5060059557667214</v>
      </c>
    </row>
    <row r="19" spans="1:58" x14ac:dyDescent="0.3">
      <c r="A19" s="16">
        <v>18</v>
      </c>
      <c r="B19" s="16" t="s">
        <v>75</v>
      </c>
      <c r="C19" s="16">
        <v>10</v>
      </c>
      <c r="D19" s="16">
        <v>1</v>
      </c>
      <c r="E19" s="21">
        <v>43151</v>
      </c>
      <c r="F19" s="19">
        <v>1</v>
      </c>
      <c r="G19" s="20" t="s">
        <v>150</v>
      </c>
      <c r="H19" s="21">
        <v>43223</v>
      </c>
      <c r="I19" s="22">
        <v>15000</v>
      </c>
      <c r="J19" s="22">
        <v>150000</v>
      </c>
      <c r="K19" s="21">
        <v>43251</v>
      </c>
      <c r="L19" s="22">
        <v>42407</v>
      </c>
      <c r="M19" s="22">
        <v>107592.74999999999</v>
      </c>
      <c r="N19" s="22">
        <v>195766</v>
      </c>
      <c r="O19" s="22">
        <v>150000</v>
      </c>
      <c r="P19" s="22">
        <v>238173</v>
      </c>
      <c r="Q19" s="23">
        <v>43267</v>
      </c>
      <c r="R19" s="23">
        <v>43251</v>
      </c>
      <c r="S19" s="23">
        <v>43245</v>
      </c>
      <c r="T19" s="23">
        <v>43325</v>
      </c>
      <c r="U19" s="23">
        <v>43346</v>
      </c>
      <c r="V19" s="23">
        <v>43349</v>
      </c>
      <c r="W19" s="23">
        <v>43350</v>
      </c>
      <c r="X19" s="23">
        <v>43371</v>
      </c>
      <c r="Y19" s="23">
        <v>43374</v>
      </c>
      <c r="Z19" s="23">
        <v>43375</v>
      </c>
      <c r="AA19" s="24"/>
      <c r="AB19" s="25"/>
      <c r="AC19" s="25"/>
      <c r="AD19" s="25"/>
      <c r="AE19" s="23">
        <v>43383</v>
      </c>
      <c r="AF19" s="25" t="s">
        <v>60</v>
      </c>
      <c r="AG19" s="25"/>
      <c r="AH19" s="23">
        <v>43430</v>
      </c>
      <c r="AI19" s="32">
        <v>43433</v>
      </c>
      <c r="AJ19" s="32">
        <v>43434</v>
      </c>
      <c r="AK19" s="35">
        <v>43518</v>
      </c>
      <c r="AL19" s="35">
        <v>43523</v>
      </c>
      <c r="AM19" s="28">
        <v>11955</v>
      </c>
      <c r="AN19" s="28">
        <v>18004</v>
      </c>
      <c r="AO19">
        <v>20</v>
      </c>
      <c r="AP19" s="28">
        <v>3000</v>
      </c>
      <c r="AQ19" s="28">
        <v>3456</v>
      </c>
      <c r="AR19" s="35">
        <v>43529</v>
      </c>
      <c r="AS19" s="35">
        <v>43528</v>
      </c>
      <c r="AT19" s="28"/>
      <c r="AX19" s="35"/>
      <c r="AY19" s="33"/>
      <c r="AZ19" s="33"/>
      <c r="BA19" s="30"/>
      <c r="BB19" s="30"/>
      <c r="BC19" s="30"/>
      <c r="BD19" s="30">
        <v>0</v>
      </c>
      <c r="BE19" s="28">
        <v>24460</v>
      </c>
      <c r="BF19">
        <v>1.5059807611877876</v>
      </c>
    </row>
    <row r="20" spans="1:58" x14ac:dyDescent="0.3">
      <c r="A20" s="16">
        <v>19</v>
      </c>
      <c r="B20" s="16" t="s">
        <v>76</v>
      </c>
      <c r="C20" s="16">
        <v>8</v>
      </c>
      <c r="D20" s="16">
        <v>1</v>
      </c>
      <c r="E20" s="21">
        <v>43150</v>
      </c>
      <c r="F20" s="19">
        <v>1</v>
      </c>
      <c r="G20" s="20" t="s">
        <v>150</v>
      </c>
      <c r="H20" s="21">
        <v>43227</v>
      </c>
      <c r="I20" s="22">
        <v>15000</v>
      </c>
      <c r="J20" s="22">
        <v>120000</v>
      </c>
      <c r="K20" s="21">
        <v>43251</v>
      </c>
      <c r="L20" s="22">
        <v>33926</v>
      </c>
      <c r="M20" s="22">
        <v>86074.2</v>
      </c>
      <c r="N20" s="22">
        <v>156612</v>
      </c>
      <c r="O20" s="22">
        <v>120000</v>
      </c>
      <c r="P20" s="22">
        <v>190538</v>
      </c>
      <c r="Q20" s="23">
        <v>43267</v>
      </c>
      <c r="R20" s="23">
        <v>43251</v>
      </c>
      <c r="S20" s="23">
        <v>43251</v>
      </c>
      <c r="T20" s="23">
        <v>43327</v>
      </c>
      <c r="U20" s="23">
        <v>43346</v>
      </c>
      <c r="V20" s="23">
        <v>43348</v>
      </c>
      <c r="W20" s="23">
        <v>43349</v>
      </c>
      <c r="X20" s="23">
        <v>43375</v>
      </c>
      <c r="Y20" s="23">
        <v>43381</v>
      </c>
      <c r="Z20" s="23">
        <v>43382</v>
      </c>
      <c r="AA20" s="24" t="s">
        <v>52</v>
      </c>
      <c r="AB20" s="25" t="s">
        <v>77</v>
      </c>
      <c r="AC20" s="25"/>
      <c r="AD20" s="25"/>
      <c r="AE20" s="23">
        <v>43390</v>
      </c>
      <c r="AF20" s="25" t="s">
        <v>60</v>
      </c>
      <c r="AG20" s="25"/>
      <c r="AH20" s="23">
        <v>43430</v>
      </c>
      <c r="AI20" s="32">
        <v>43433</v>
      </c>
      <c r="AJ20" s="32">
        <v>43434</v>
      </c>
      <c r="AK20" s="35">
        <v>43487</v>
      </c>
      <c r="AL20" s="35">
        <v>43489</v>
      </c>
      <c r="AM20" s="28">
        <v>9564</v>
      </c>
      <c r="AN20" s="28"/>
      <c r="AO20">
        <v>16</v>
      </c>
      <c r="AP20" s="28">
        <v>3000</v>
      </c>
      <c r="AQ20" s="28">
        <v>3456</v>
      </c>
      <c r="AR20" s="35">
        <v>43497</v>
      </c>
      <c r="AS20" s="35">
        <v>43496</v>
      </c>
      <c r="AT20" s="28">
        <v>4839</v>
      </c>
      <c r="AU20" s="35">
        <v>43509</v>
      </c>
      <c r="AV20" s="35">
        <v>43515</v>
      </c>
      <c r="AW20" s="35">
        <v>43522</v>
      </c>
      <c r="AX20" s="35">
        <v>43523</v>
      </c>
      <c r="AY20" s="33"/>
      <c r="AZ20" s="33"/>
      <c r="BA20" s="30"/>
      <c r="BB20" s="30"/>
      <c r="BC20" s="30"/>
      <c r="BD20" s="30">
        <v>0</v>
      </c>
      <c r="BE20" s="28">
        <v>20859</v>
      </c>
      <c r="BF20">
        <v>1.5059598494353827</v>
      </c>
    </row>
    <row r="21" spans="1:58" x14ac:dyDescent="0.3">
      <c r="A21" s="16">
        <v>20</v>
      </c>
      <c r="B21" s="16" t="s">
        <v>78</v>
      </c>
      <c r="C21" s="16">
        <v>9</v>
      </c>
      <c r="D21" s="16">
        <v>1</v>
      </c>
      <c r="E21" s="21">
        <v>43145</v>
      </c>
      <c r="F21" s="19">
        <v>1</v>
      </c>
      <c r="G21" s="20" t="s">
        <v>150</v>
      </c>
      <c r="H21" s="21">
        <v>43223</v>
      </c>
      <c r="I21" s="22">
        <v>15000</v>
      </c>
      <c r="J21" s="22">
        <v>135000</v>
      </c>
      <c r="K21" s="21">
        <v>43252</v>
      </c>
      <c r="L21" s="22">
        <v>38167</v>
      </c>
      <c r="M21" s="22">
        <v>96833.474999999991</v>
      </c>
      <c r="N21" s="22">
        <v>176189</v>
      </c>
      <c r="O21" s="22">
        <v>135000</v>
      </c>
      <c r="P21" s="22">
        <v>214356</v>
      </c>
      <c r="Q21" s="23">
        <v>43268</v>
      </c>
      <c r="R21" s="23">
        <v>43244</v>
      </c>
      <c r="S21" s="23">
        <v>43243</v>
      </c>
      <c r="T21" s="31">
        <v>43529</v>
      </c>
      <c r="U21" s="31">
        <v>43536</v>
      </c>
      <c r="V21" s="23"/>
      <c r="W21" s="23"/>
      <c r="X21" s="23"/>
      <c r="Y21" s="23"/>
      <c r="Z21" s="23"/>
      <c r="AA21" s="24"/>
      <c r="AB21" s="25"/>
      <c r="AC21" s="25"/>
      <c r="AD21" s="25"/>
      <c r="AE21" s="25"/>
      <c r="AF21" s="25" t="s">
        <v>56</v>
      </c>
      <c r="AG21" s="25"/>
      <c r="AH21" s="25"/>
      <c r="AI21" s="32">
        <v>43402</v>
      </c>
      <c r="AJ21" s="32">
        <v>43403</v>
      </c>
      <c r="AM21" s="28">
        <v>0</v>
      </c>
      <c r="AN21" s="28"/>
      <c r="AO21">
        <v>18</v>
      </c>
      <c r="AP21" s="28"/>
      <c r="AQ21" s="28"/>
      <c r="AT21" s="28"/>
      <c r="AX21" s="35"/>
      <c r="AY21" s="33">
        <v>43542</v>
      </c>
      <c r="AZ21" s="33">
        <v>43543</v>
      </c>
      <c r="BA21" s="30">
        <v>184000</v>
      </c>
      <c r="BB21" s="30">
        <v>38166</v>
      </c>
      <c r="BC21" s="30">
        <v>145834</v>
      </c>
      <c r="BD21" s="30">
        <v>96833.775767598927</v>
      </c>
      <c r="BE21" s="28">
        <v>0</v>
      </c>
      <c r="BF21" t="e">
        <v>#DIV/0!</v>
      </c>
    </row>
    <row r="22" spans="1:58" x14ac:dyDescent="0.3">
      <c r="A22" s="16">
        <v>21</v>
      </c>
      <c r="B22" s="16" t="s">
        <v>79</v>
      </c>
      <c r="C22" s="16">
        <v>9</v>
      </c>
      <c r="D22" s="16">
        <v>1</v>
      </c>
      <c r="E22" s="21">
        <v>43145</v>
      </c>
      <c r="F22" s="19">
        <v>1</v>
      </c>
      <c r="G22" s="20" t="s">
        <v>150</v>
      </c>
      <c r="H22" s="21">
        <v>43223</v>
      </c>
      <c r="I22" s="22">
        <v>15000</v>
      </c>
      <c r="J22" s="22">
        <v>135000</v>
      </c>
      <c r="K22" s="21">
        <v>43252</v>
      </c>
      <c r="L22" s="22">
        <v>38167</v>
      </c>
      <c r="M22" s="22">
        <v>96833.474999999991</v>
      </c>
      <c r="N22" s="22">
        <v>176189</v>
      </c>
      <c r="O22" s="22">
        <v>135000</v>
      </c>
      <c r="P22" s="22">
        <v>214356</v>
      </c>
      <c r="Q22" s="23">
        <v>43268</v>
      </c>
      <c r="R22" s="23">
        <v>43244</v>
      </c>
      <c r="S22" s="23">
        <v>43243</v>
      </c>
      <c r="T22" s="31">
        <v>43529</v>
      </c>
      <c r="U22" s="31">
        <v>43537</v>
      </c>
      <c r="V22" s="23"/>
      <c r="W22" s="23"/>
      <c r="X22" s="23"/>
      <c r="Y22" s="23"/>
      <c r="Z22" s="23"/>
      <c r="AA22" s="24"/>
      <c r="AB22" s="25"/>
      <c r="AC22" s="25"/>
      <c r="AD22" s="25"/>
      <c r="AE22" s="25"/>
      <c r="AF22" s="25" t="s">
        <v>56</v>
      </c>
      <c r="AG22" s="25"/>
      <c r="AH22" s="25"/>
      <c r="AI22" s="32">
        <v>43402</v>
      </c>
      <c r="AJ22" s="32">
        <v>43403</v>
      </c>
      <c r="AM22" s="28">
        <v>0</v>
      </c>
      <c r="AN22" s="28"/>
      <c r="AO22">
        <v>18</v>
      </c>
      <c r="AP22" s="28"/>
      <c r="AQ22" s="28"/>
      <c r="AT22" s="28"/>
      <c r="AX22" s="35"/>
      <c r="AY22" s="33">
        <v>43544</v>
      </c>
      <c r="AZ22" s="33">
        <v>43544</v>
      </c>
      <c r="BA22" s="30">
        <v>184000</v>
      </c>
      <c r="BB22" s="30">
        <v>38167</v>
      </c>
      <c r="BC22" s="30">
        <v>145834</v>
      </c>
      <c r="BD22" s="30">
        <v>96833.775767598927</v>
      </c>
      <c r="BE22" s="28">
        <v>0</v>
      </c>
      <c r="BF22" t="e">
        <v>#DIV/0!</v>
      </c>
    </row>
    <row r="23" spans="1:58" x14ac:dyDescent="0.3">
      <c r="A23" s="16">
        <v>22</v>
      </c>
      <c r="B23" s="17" t="s">
        <v>80</v>
      </c>
      <c r="C23" s="16">
        <v>10</v>
      </c>
      <c r="D23" s="16">
        <v>2</v>
      </c>
      <c r="E23" s="21">
        <v>43171</v>
      </c>
      <c r="F23" s="19">
        <v>1</v>
      </c>
      <c r="G23" s="20" t="s">
        <v>150</v>
      </c>
      <c r="H23" s="21">
        <v>43237</v>
      </c>
      <c r="I23" s="22">
        <v>15000</v>
      </c>
      <c r="J23" s="22">
        <v>150000</v>
      </c>
      <c r="K23" s="21">
        <v>43244</v>
      </c>
      <c r="L23" s="22">
        <v>42407</v>
      </c>
      <c r="M23" s="22">
        <v>107592.74999999999</v>
      </c>
      <c r="N23" s="22">
        <v>195766</v>
      </c>
      <c r="O23" s="22">
        <v>150000</v>
      </c>
      <c r="P23" s="22">
        <v>238173</v>
      </c>
      <c r="Q23" s="23">
        <v>43260</v>
      </c>
      <c r="R23" s="23">
        <v>43243</v>
      </c>
      <c r="S23" s="23">
        <v>43242</v>
      </c>
      <c r="T23" s="23">
        <v>43320</v>
      </c>
      <c r="U23" s="23">
        <v>43326</v>
      </c>
      <c r="V23" s="23">
        <v>43332</v>
      </c>
      <c r="W23" s="23">
        <v>43334</v>
      </c>
      <c r="X23" s="23">
        <v>43341</v>
      </c>
      <c r="Y23" s="23">
        <v>43346</v>
      </c>
      <c r="Z23" s="23">
        <v>43347</v>
      </c>
      <c r="AA23" s="24"/>
      <c r="AB23" s="25"/>
      <c r="AC23" s="25"/>
      <c r="AD23" s="25"/>
      <c r="AE23" s="25" t="s">
        <v>81</v>
      </c>
      <c r="AF23" s="25" t="s">
        <v>82</v>
      </c>
      <c r="AG23" s="25"/>
      <c r="AH23" s="23">
        <v>43424</v>
      </c>
      <c r="AI23" s="32">
        <v>43424</v>
      </c>
      <c r="AJ23" s="32">
        <v>43425</v>
      </c>
      <c r="AK23" s="35">
        <v>43556</v>
      </c>
      <c r="AL23" s="35">
        <v>43566</v>
      </c>
      <c r="AM23" s="28">
        <v>11954.8</v>
      </c>
      <c r="AN23" s="28"/>
      <c r="AO23">
        <v>20</v>
      </c>
      <c r="AP23" s="28">
        <v>3000</v>
      </c>
      <c r="AQ23" s="28">
        <v>3456</v>
      </c>
      <c r="AR23" s="35">
        <v>43574</v>
      </c>
      <c r="AS23" s="35">
        <v>43574</v>
      </c>
      <c r="AT23" s="28">
        <v>6049.2000000000007</v>
      </c>
      <c r="AX23" s="35"/>
      <c r="AY23" s="33"/>
      <c r="AZ23" s="33"/>
      <c r="BA23" s="30"/>
      <c r="BB23" s="30"/>
      <c r="BC23" s="30"/>
      <c r="BD23" s="30">
        <v>0</v>
      </c>
      <c r="BE23" s="28">
        <v>24460</v>
      </c>
      <c r="BF23">
        <v>1.5060059557667214</v>
      </c>
    </row>
    <row r="24" spans="1:58" x14ac:dyDescent="0.3">
      <c r="A24" s="16">
        <v>23</v>
      </c>
      <c r="B24" s="16" t="s">
        <v>83</v>
      </c>
      <c r="C24" s="16">
        <v>10</v>
      </c>
      <c r="D24" s="16">
        <v>2</v>
      </c>
      <c r="E24" s="21">
        <v>43171</v>
      </c>
      <c r="F24" s="19">
        <v>1</v>
      </c>
      <c r="G24" s="20" t="s">
        <v>150</v>
      </c>
      <c r="H24" s="21">
        <v>43251</v>
      </c>
      <c r="I24" s="22">
        <v>15000</v>
      </c>
      <c r="J24" s="22">
        <v>150000</v>
      </c>
      <c r="K24" s="21">
        <v>43257</v>
      </c>
      <c r="L24" s="22">
        <v>42407</v>
      </c>
      <c r="M24" s="22">
        <v>107592.74999999999</v>
      </c>
      <c r="N24" s="22">
        <v>195766</v>
      </c>
      <c r="O24" s="22">
        <v>150000</v>
      </c>
      <c r="P24" s="22">
        <v>238173</v>
      </c>
      <c r="Q24" s="23">
        <v>43273</v>
      </c>
      <c r="R24" s="23">
        <v>43255</v>
      </c>
      <c r="S24" s="23">
        <v>43254</v>
      </c>
      <c r="T24" s="23">
        <v>43320</v>
      </c>
      <c r="U24" s="23">
        <v>43326</v>
      </c>
      <c r="V24" s="23">
        <v>43332</v>
      </c>
      <c r="W24" s="23">
        <v>43334</v>
      </c>
      <c r="X24" s="23">
        <v>43341</v>
      </c>
      <c r="Y24" s="23">
        <v>43346</v>
      </c>
      <c r="Z24" s="23">
        <v>43347</v>
      </c>
      <c r="AA24" s="24"/>
      <c r="AB24" s="25"/>
      <c r="AC24" s="25"/>
      <c r="AD24" s="25"/>
      <c r="AE24" s="23">
        <v>43375</v>
      </c>
      <c r="AF24" s="25" t="s">
        <v>60</v>
      </c>
      <c r="AG24" s="23">
        <v>43382</v>
      </c>
      <c r="AH24" s="23">
        <v>43411</v>
      </c>
      <c r="AI24" s="32">
        <v>43412</v>
      </c>
      <c r="AJ24" s="32">
        <v>43413</v>
      </c>
      <c r="AK24" s="36">
        <v>43487</v>
      </c>
      <c r="AL24" s="35">
        <v>43497</v>
      </c>
      <c r="AM24" s="28">
        <v>11954.8</v>
      </c>
      <c r="AN24" s="28"/>
      <c r="AO24">
        <v>20</v>
      </c>
      <c r="AP24" s="28">
        <v>3000</v>
      </c>
      <c r="AQ24" s="28">
        <v>3456</v>
      </c>
      <c r="AR24" s="35">
        <v>43504</v>
      </c>
      <c r="AS24" s="35">
        <v>43502</v>
      </c>
      <c r="AT24" s="28">
        <v>6049.2</v>
      </c>
      <c r="AU24" s="35">
        <v>43509</v>
      </c>
      <c r="AV24" s="35">
        <v>43515</v>
      </c>
      <c r="AW24" s="35">
        <v>43522</v>
      </c>
      <c r="AX24" s="35">
        <v>43523</v>
      </c>
      <c r="AY24" s="33"/>
      <c r="AZ24" s="33"/>
      <c r="BA24" s="30"/>
      <c r="BB24" s="30"/>
      <c r="BC24" s="30"/>
      <c r="BD24" s="30">
        <v>0</v>
      </c>
      <c r="BE24" s="28">
        <v>24460</v>
      </c>
      <c r="BF24">
        <v>1.5060059557667214</v>
      </c>
    </row>
    <row r="25" spans="1:58" x14ac:dyDescent="0.3">
      <c r="A25" s="16">
        <v>24</v>
      </c>
      <c r="B25" s="16" t="s">
        <v>84</v>
      </c>
      <c r="C25" s="16">
        <v>3</v>
      </c>
      <c r="D25" s="16">
        <v>2</v>
      </c>
      <c r="E25" s="21">
        <v>43174</v>
      </c>
      <c r="F25" s="19">
        <v>1</v>
      </c>
      <c r="G25" s="20" t="s">
        <v>150</v>
      </c>
      <c r="H25" s="21">
        <v>43252</v>
      </c>
      <c r="I25" s="22">
        <v>15000</v>
      </c>
      <c r="J25" s="22">
        <v>45000</v>
      </c>
      <c r="K25" s="21">
        <v>43259</v>
      </c>
      <c r="L25" s="22">
        <v>12722</v>
      </c>
      <c r="M25" s="22">
        <v>32277.824999999997</v>
      </c>
      <c r="N25" s="22">
        <v>58730</v>
      </c>
      <c r="O25" s="22">
        <v>45000</v>
      </c>
      <c r="P25" s="22">
        <v>71452</v>
      </c>
      <c r="Q25" s="23">
        <v>43275</v>
      </c>
      <c r="R25" s="23">
        <v>43255</v>
      </c>
      <c r="S25" s="23">
        <v>43254</v>
      </c>
      <c r="T25" s="31">
        <v>43529</v>
      </c>
      <c r="U25" s="31">
        <v>43536</v>
      </c>
      <c r="V25" s="23"/>
      <c r="W25" s="23"/>
      <c r="X25" s="23"/>
      <c r="Y25" s="23"/>
      <c r="Z25" s="23"/>
      <c r="AA25" s="24"/>
      <c r="AB25" s="25"/>
      <c r="AC25" s="25"/>
      <c r="AD25" s="25"/>
      <c r="AE25" s="25"/>
      <c r="AF25" s="25" t="s">
        <v>56</v>
      </c>
      <c r="AG25" s="25"/>
      <c r="AH25" s="25"/>
      <c r="AI25" s="32">
        <v>43403</v>
      </c>
      <c r="AJ25" s="32">
        <v>43404</v>
      </c>
      <c r="AM25" s="28">
        <v>0</v>
      </c>
      <c r="AN25" s="28"/>
      <c r="AO25">
        <v>6</v>
      </c>
      <c r="AP25" s="28"/>
      <c r="AQ25" s="28"/>
      <c r="AT25" s="28"/>
      <c r="AX25" s="35"/>
      <c r="AY25" s="33">
        <v>43542</v>
      </c>
      <c r="AZ25" s="33">
        <v>43543</v>
      </c>
      <c r="BA25" s="30">
        <v>61333</v>
      </c>
      <c r="BB25" s="30">
        <v>12722</v>
      </c>
      <c r="BC25" s="30">
        <v>48611</v>
      </c>
      <c r="BD25" s="30">
        <v>32277.70392253351</v>
      </c>
      <c r="BE25" s="28">
        <v>0</v>
      </c>
      <c r="BF25" t="e">
        <v>#DIV/0!</v>
      </c>
    </row>
    <row r="26" spans="1:58" x14ac:dyDescent="0.3">
      <c r="A26" s="16">
        <v>25</v>
      </c>
      <c r="B26" s="37" t="s">
        <v>85</v>
      </c>
      <c r="C26" s="16">
        <v>10</v>
      </c>
      <c r="D26" s="16">
        <v>2</v>
      </c>
      <c r="E26" s="21">
        <v>43171</v>
      </c>
      <c r="F26" s="19">
        <v>1</v>
      </c>
      <c r="G26" s="20" t="s">
        <v>150</v>
      </c>
      <c r="H26" s="21">
        <v>43251</v>
      </c>
      <c r="I26" s="22">
        <v>15000</v>
      </c>
      <c r="J26" s="22">
        <v>150000</v>
      </c>
      <c r="K26" s="21">
        <v>43257</v>
      </c>
      <c r="L26" s="22">
        <v>42407</v>
      </c>
      <c r="M26" s="22">
        <v>107592.74999999999</v>
      </c>
      <c r="N26" s="22">
        <v>195766</v>
      </c>
      <c r="O26" s="22">
        <v>150000</v>
      </c>
      <c r="P26" s="22">
        <v>238173</v>
      </c>
      <c r="Q26" s="23">
        <v>43273</v>
      </c>
      <c r="R26" s="23">
        <v>43255</v>
      </c>
      <c r="S26" s="23">
        <v>43254</v>
      </c>
      <c r="T26" s="23">
        <v>43320</v>
      </c>
      <c r="U26" s="23">
        <v>43332</v>
      </c>
      <c r="V26" s="23">
        <v>43332</v>
      </c>
      <c r="W26" s="23">
        <v>43335</v>
      </c>
      <c r="X26" s="23">
        <v>43341</v>
      </c>
      <c r="Y26" s="23">
        <v>43346</v>
      </c>
      <c r="Z26" s="23">
        <v>43347</v>
      </c>
      <c r="AA26" s="24"/>
      <c r="AB26" s="25"/>
      <c r="AC26" s="25"/>
      <c r="AD26" s="25"/>
      <c r="AE26" s="23">
        <v>43376</v>
      </c>
      <c r="AF26" s="25" t="s">
        <v>86</v>
      </c>
      <c r="AG26" s="25"/>
      <c r="AH26" s="23">
        <v>43420</v>
      </c>
      <c r="AI26" s="32">
        <v>43424</v>
      </c>
      <c r="AJ26" s="32">
        <v>43425</v>
      </c>
      <c r="AK26" s="35">
        <v>43487</v>
      </c>
      <c r="AL26" s="35">
        <v>43489</v>
      </c>
      <c r="AM26" s="28">
        <v>11954.8</v>
      </c>
      <c r="AN26" s="28"/>
      <c r="AO26">
        <v>20</v>
      </c>
      <c r="AP26" s="28">
        <v>3000</v>
      </c>
      <c r="AQ26" s="28">
        <v>3456</v>
      </c>
      <c r="AR26" s="35">
        <v>43497</v>
      </c>
      <c r="AS26" s="35">
        <v>43496</v>
      </c>
      <c r="AT26" s="38">
        <v>6049.2</v>
      </c>
      <c r="AU26" s="39">
        <v>43515</v>
      </c>
      <c r="AV26" s="39">
        <v>43523</v>
      </c>
      <c r="AW26" s="35">
        <v>43528</v>
      </c>
      <c r="AX26" s="35">
        <v>43529</v>
      </c>
      <c r="AY26" s="33"/>
      <c r="AZ26" s="33"/>
      <c r="BA26" s="30"/>
      <c r="BB26" s="30"/>
      <c r="BC26" s="30"/>
      <c r="BD26" s="30">
        <v>0</v>
      </c>
      <c r="BE26" s="28">
        <v>24460</v>
      </c>
      <c r="BF26">
        <v>1.5060059557667214</v>
      </c>
    </row>
    <row r="27" spans="1:58" x14ac:dyDescent="0.3">
      <c r="A27" s="16">
        <v>26</v>
      </c>
      <c r="B27" s="41" t="s">
        <v>87</v>
      </c>
      <c r="C27" s="40">
        <v>7</v>
      </c>
      <c r="D27" s="40">
        <v>2</v>
      </c>
      <c r="E27" s="42">
        <v>43172</v>
      </c>
      <c r="F27" s="43">
        <v>1</v>
      </c>
      <c r="G27" s="44" t="s">
        <v>150</v>
      </c>
      <c r="H27" s="42">
        <v>43234</v>
      </c>
      <c r="I27" s="45">
        <v>15000</v>
      </c>
      <c r="J27" s="45">
        <v>105000</v>
      </c>
      <c r="K27" s="42">
        <v>43251</v>
      </c>
      <c r="L27" s="45">
        <v>29685</v>
      </c>
      <c r="M27" s="45">
        <v>75314.924999999988</v>
      </c>
      <c r="N27" s="45">
        <v>113426</v>
      </c>
      <c r="O27" s="45">
        <v>105000</v>
      </c>
      <c r="P27" s="45">
        <v>143111</v>
      </c>
      <c r="Q27" s="46">
        <v>43267</v>
      </c>
      <c r="R27" s="46">
        <v>43251</v>
      </c>
      <c r="S27" s="46">
        <v>43251</v>
      </c>
      <c r="T27" s="46">
        <v>43327</v>
      </c>
      <c r="U27" s="46">
        <v>43346</v>
      </c>
      <c r="V27" s="46"/>
      <c r="W27" s="46"/>
      <c r="X27" s="46"/>
      <c r="Y27" s="46"/>
      <c r="Z27" s="46"/>
      <c r="AA27" s="47" t="s">
        <v>52</v>
      </c>
      <c r="AB27" s="48" t="s">
        <v>88</v>
      </c>
      <c r="AC27" s="49"/>
      <c r="AD27" s="49"/>
      <c r="AE27" s="46">
        <v>43371</v>
      </c>
      <c r="AF27" s="49" t="s">
        <v>89</v>
      </c>
      <c r="AG27" s="46">
        <v>43382</v>
      </c>
      <c r="AH27" s="46">
        <v>43396</v>
      </c>
      <c r="AI27" s="46" t="s">
        <v>90</v>
      </c>
      <c r="AJ27" s="46" t="s">
        <v>90</v>
      </c>
      <c r="AM27" s="28">
        <v>0</v>
      </c>
      <c r="AN27" s="28"/>
      <c r="AO27">
        <v>14</v>
      </c>
      <c r="AP27" s="28"/>
      <c r="AQ27" s="28"/>
      <c r="AT27" s="28"/>
      <c r="AX27" s="35"/>
      <c r="AY27" s="33"/>
      <c r="AZ27" s="33"/>
      <c r="BA27" s="30"/>
      <c r="BB27" s="30"/>
      <c r="BC27" s="30"/>
      <c r="BD27" s="30">
        <v>0</v>
      </c>
      <c r="BE27" s="28">
        <v>0</v>
      </c>
      <c r="BF27" t="e">
        <v>#DIV/0!</v>
      </c>
    </row>
    <row r="28" spans="1:58" x14ac:dyDescent="0.3">
      <c r="A28" s="16">
        <v>27</v>
      </c>
      <c r="B28" s="50" t="s">
        <v>91</v>
      </c>
      <c r="C28" s="16">
        <v>3</v>
      </c>
      <c r="D28" s="16">
        <v>2</v>
      </c>
      <c r="E28" s="21">
        <v>43172</v>
      </c>
      <c r="F28" s="19">
        <v>1</v>
      </c>
      <c r="G28" s="20" t="s">
        <v>150</v>
      </c>
      <c r="H28" s="21">
        <v>43252</v>
      </c>
      <c r="I28" s="22">
        <v>15000</v>
      </c>
      <c r="J28" s="22">
        <v>45000</v>
      </c>
      <c r="K28" s="21">
        <v>43259</v>
      </c>
      <c r="L28" s="22">
        <v>12722</v>
      </c>
      <c r="M28" s="22">
        <v>32277.824999999997</v>
      </c>
      <c r="N28" s="22">
        <v>58730</v>
      </c>
      <c r="O28" s="22">
        <v>45000</v>
      </c>
      <c r="P28" s="22">
        <v>71452</v>
      </c>
      <c r="Q28" s="23">
        <v>43275</v>
      </c>
      <c r="R28" s="23">
        <v>43255</v>
      </c>
      <c r="S28" s="23">
        <v>43254</v>
      </c>
      <c r="T28" s="23"/>
      <c r="U28" s="23"/>
      <c r="V28" s="23"/>
      <c r="W28" s="23"/>
      <c r="X28" s="23"/>
      <c r="Y28" s="23"/>
      <c r="Z28" s="23"/>
      <c r="AA28" s="25"/>
      <c r="AB28" s="24" t="s">
        <v>92</v>
      </c>
      <c r="AC28" s="25"/>
      <c r="AD28" s="25"/>
      <c r="AE28" s="23">
        <v>43377</v>
      </c>
      <c r="AF28" s="25" t="s">
        <v>60</v>
      </c>
      <c r="AG28" s="25"/>
      <c r="AH28" s="23">
        <v>43420</v>
      </c>
      <c r="AI28" s="32">
        <v>43424</v>
      </c>
      <c r="AJ28" s="32">
        <v>43425</v>
      </c>
      <c r="AM28" s="28">
        <v>0</v>
      </c>
      <c r="AN28" s="28"/>
      <c r="AO28">
        <v>6</v>
      </c>
      <c r="AP28" s="28"/>
      <c r="AQ28" s="28"/>
      <c r="AT28" s="28"/>
      <c r="AX28" s="35"/>
      <c r="AY28" s="33"/>
      <c r="AZ28" s="33"/>
      <c r="BA28" s="30"/>
      <c r="BB28" s="30"/>
      <c r="BC28" s="30"/>
      <c r="BD28" s="30">
        <v>0</v>
      </c>
      <c r="BE28" s="28">
        <v>0</v>
      </c>
      <c r="BF28" t="e">
        <v>#DIV/0!</v>
      </c>
    </row>
    <row r="29" spans="1:58" x14ac:dyDescent="0.3">
      <c r="A29" s="16">
        <v>28</v>
      </c>
      <c r="B29" s="16" t="s">
        <v>93</v>
      </c>
      <c r="C29" s="16">
        <v>8</v>
      </c>
      <c r="D29" s="16">
        <v>2</v>
      </c>
      <c r="E29" s="21">
        <v>43173</v>
      </c>
      <c r="F29" s="19">
        <v>1</v>
      </c>
      <c r="G29" s="20" t="s">
        <v>150</v>
      </c>
      <c r="H29" s="21">
        <v>43251</v>
      </c>
      <c r="I29" s="22">
        <v>15000</v>
      </c>
      <c r="J29" s="22">
        <v>120000</v>
      </c>
      <c r="K29" s="21">
        <v>43258</v>
      </c>
      <c r="L29" s="22">
        <v>33926</v>
      </c>
      <c r="M29" s="22">
        <v>86074.2</v>
      </c>
      <c r="N29" s="22">
        <v>156612</v>
      </c>
      <c r="O29" s="22">
        <v>120000</v>
      </c>
      <c r="P29" s="22">
        <v>190538</v>
      </c>
      <c r="Q29" s="23">
        <v>43274</v>
      </c>
      <c r="R29" s="23">
        <v>43255</v>
      </c>
      <c r="S29" s="23">
        <v>43254</v>
      </c>
      <c r="T29" s="23">
        <v>43327</v>
      </c>
      <c r="U29" s="23">
        <v>43346</v>
      </c>
      <c r="V29" s="23">
        <v>43348</v>
      </c>
      <c r="W29" s="23">
        <v>43349</v>
      </c>
      <c r="X29" s="23">
        <v>43361</v>
      </c>
      <c r="Y29" s="23">
        <v>43363</v>
      </c>
      <c r="Z29" s="23">
        <v>43364</v>
      </c>
      <c r="AA29" s="24"/>
      <c r="AB29" s="25"/>
      <c r="AC29" s="25" t="s">
        <v>94</v>
      </c>
      <c r="AD29" s="23">
        <v>43375</v>
      </c>
      <c r="AE29" s="23">
        <v>43375</v>
      </c>
      <c r="AF29" s="25" t="s">
        <v>60</v>
      </c>
      <c r="AG29" s="25"/>
      <c r="AH29" s="23">
        <v>43424</v>
      </c>
      <c r="AI29" s="32">
        <v>43424</v>
      </c>
      <c r="AJ29" s="32">
        <v>43425</v>
      </c>
      <c r="AK29" s="35">
        <v>43509</v>
      </c>
      <c r="AL29" s="35">
        <v>43521</v>
      </c>
      <c r="AM29" s="28">
        <v>9564</v>
      </c>
      <c r="AN29" s="28">
        <v>14403</v>
      </c>
      <c r="AO29">
        <v>16</v>
      </c>
      <c r="AP29" s="28">
        <v>3000</v>
      </c>
      <c r="AQ29" s="28">
        <v>3456</v>
      </c>
      <c r="AR29" s="35">
        <v>43529</v>
      </c>
      <c r="AS29" s="35">
        <v>43528</v>
      </c>
      <c r="AT29" s="28"/>
      <c r="AX29" s="35"/>
      <c r="AY29" s="33"/>
      <c r="AZ29" s="33"/>
      <c r="BA29" s="30"/>
      <c r="BB29" s="30"/>
      <c r="BC29" s="30"/>
      <c r="BD29" s="30">
        <v>0</v>
      </c>
      <c r="BE29" s="28">
        <v>20859</v>
      </c>
      <c r="BF29">
        <v>1.5059598494353827</v>
      </c>
    </row>
    <row r="30" spans="1:58" x14ac:dyDescent="0.3">
      <c r="A30" s="16">
        <v>29</v>
      </c>
      <c r="B30" s="41" t="s">
        <v>95</v>
      </c>
      <c r="C30" s="40">
        <v>9</v>
      </c>
      <c r="D30" s="40">
        <v>2</v>
      </c>
      <c r="E30" s="42">
        <v>43174</v>
      </c>
      <c r="F30" s="43">
        <v>1</v>
      </c>
      <c r="G30" s="44" t="s">
        <v>150</v>
      </c>
      <c r="H30" s="42">
        <v>43223</v>
      </c>
      <c r="I30" s="45">
        <v>15000</v>
      </c>
      <c r="J30" s="45">
        <v>135000</v>
      </c>
      <c r="K30" s="42">
        <v>43251</v>
      </c>
      <c r="L30" s="45">
        <v>38167</v>
      </c>
      <c r="M30" s="45">
        <v>96833.474999999991</v>
      </c>
      <c r="N30" s="45">
        <v>145834</v>
      </c>
      <c r="O30" s="45">
        <v>135000</v>
      </c>
      <c r="P30" s="45">
        <v>184001</v>
      </c>
      <c r="Q30" s="46">
        <v>43267</v>
      </c>
      <c r="R30" s="46">
        <v>43251</v>
      </c>
      <c r="S30" s="46">
        <v>43245</v>
      </c>
      <c r="T30" s="46">
        <v>43325</v>
      </c>
      <c r="U30" s="46">
        <v>43346</v>
      </c>
      <c r="V30" s="46"/>
      <c r="W30" s="46"/>
      <c r="X30" s="46"/>
      <c r="Y30" s="46"/>
      <c r="Z30" s="46"/>
      <c r="AA30" s="47"/>
      <c r="AB30" s="48" t="s">
        <v>88</v>
      </c>
      <c r="AC30" s="49"/>
      <c r="AD30" s="49"/>
      <c r="AE30" s="46">
        <v>43371</v>
      </c>
      <c r="AF30" s="49" t="s">
        <v>89</v>
      </c>
      <c r="AG30" s="49"/>
      <c r="AH30" s="46">
        <v>43430</v>
      </c>
      <c r="AI30" s="49" t="s">
        <v>90</v>
      </c>
      <c r="AJ30" s="49" t="s">
        <v>90</v>
      </c>
      <c r="AM30" s="28">
        <v>0</v>
      </c>
      <c r="AN30" s="28"/>
      <c r="AO30">
        <v>18</v>
      </c>
      <c r="AP30" s="28"/>
      <c r="AQ30" s="28"/>
      <c r="AT30" s="28"/>
      <c r="AX30" s="35"/>
      <c r="AY30" s="33"/>
      <c r="AZ30" s="33"/>
      <c r="BA30" s="30"/>
      <c r="BB30" s="30"/>
      <c r="BC30" s="30"/>
      <c r="BD30" s="30">
        <v>0</v>
      </c>
      <c r="BE30" s="28">
        <v>0</v>
      </c>
      <c r="BF30" t="e">
        <v>#DIV/0!</v>
      </c>
    </row>
    <row r="31" spans="1:58" x14ac:dyDescent="0.3">
      <c r="A31" s="16">
        <v>30</v>
      </c>
      <c r="B31" s="51" t="s">
        <v>96</v>
      </c>
      <c r="C31" s="52">
        <v>7</v>
      </c>
      <c r="D31" s="52">
        <v>2</v>
      </c>
      <c r="E31" s="53">
        <v>43171</v>
      </c>
      <c r="F31" s="19">
        <v>1</v>
      </c>
      <c r="G31" s="20" t="s">
        <v>150</v>
      </c>
      <c r="H31" s="21">
        <v>43234</v>
      </c>
      <c r="I31" s="22">
        <v>15000</v>
      </c>
      <c r="J31" s="22">
        <v>105000</v>
      </c>
      <c r="K31" s="21">
        <v>43251</v>
      </c>
      <c r="L31" s="22">
        <v>25444</v>
      </c>
      <c r="M31" s="22">
        <v>64555.649999999994</v>
      </c>
      <c r="N31" s="22">
        <v>117459</v>
      </c>
      <c r="O31" s="22">
        <v>90000</v>
      </c>
      <c r="P31" s="22">
        <v>142903</v>
      </c>
      <c r="Q31" s="23">
        <v>43267</v>
      </c>
      <c r="R31" s="23">
        <v>43251</v>
      </c>
      <c r="S31" s="23">
        <v>43251</v>
      </c>
      <c r="T31" s="23">
        <v>43327</v>
      </c>
      <c r="U31" s="23">
        <v>43347</v>
      </c>
      <c r="V31" s="23">
        <v>43307</v>
      </c>
      <c r="W31" s="23">
        <v>43354</v>
      </c>
      <c r="X31" s="23">
        <v>43375</v>
      </c>
      <c r="Y31" s="23">
        <v>43381</v>
      </c>
      <c r="Z31" s="23">
        <v>43382</v>
      </c>
      <c r="AA31" s="24" t="s">
        <v>52</v>
      </c>
      <c r="AB31" s="25" t="s">
        <v>97</v>
      </c>
      <c r="AC31" s="54" t="s">
        <v>98</v>
      </c>
      <c r="AD31" s="25"/>
      <c r="AE31" s="23">
        <v>43390</v>
      </c>
      <c r="AF31" s="25" t="s">
        <v>60</v>
      </c>
      <c r="AG31" s="25"/>
      <c r="AH31" s="23">
        <v>43424</v>
      </c>
      <c r="AI31" s="32">
        <v>43424</v>
      </c>
      <c r="AJ31" s="32">
        <v>43425</v>
      </c>
      <c r="AK31" s="35">
        <v>43515</v>
      </c>
      <c r="AL31" s="35">
        <v>43521</v>
      </c>
      <c r="AM31" s="28">
        <v>11954.8</v>
      </c>
      <c r="AN31" s="28">
        <v>18004</v>
      </c>
      <c r="AO31">
        <v>20</v>
      </c>
      <c r="AP31" s="28">
        <v>3000</v>
      </c>
      <c r="AQ31" s="55">
        <v>3456</v>
      </c>
      <c r="AR31" s="35">
        <v>43529</v>
      </c>
      <c r="AS31" s="35">
        <v>43528</v>
      </c>
      <c r="AT31" s="28"/>
      <c r="AX31" s="35"/>
      <c r="AY31" s="33"/>
      <c r="AZ31" s="33"/>
      <c r="BA31" s="30"/>
      <c r="BB31" s="30"/>
      <c r="BC31" s="30"/>
      <c r="BD31" s="30">
        <v>0</v>
      </c>
      <c r="BE31" s="28">
        <v>24460</v>
      </c>
      <c r="BF31">
        <v>1.5060059557667214</v>
      </c>
    </row>
    <row r="32" spans="1:58" x14ac:dyDescent="0.3">
      <c r="A32" s="16">
        <v>31</v>
      </c>
      <c r="B32" s="41" t="s">
        <v>99</v>
      </c>
      <c r="C32" s="40">
        <v>10</v>
      </c>
      <c r="D32" s="40">
        <v>2</v>
      </c>
      <c r="E32" s="42">
        <v>43171</v>
      </c>
      <c r="F32" s="43">
        <v>1</v>
      </c>
      <c r="G32" s="44" t="s">
        <v>150</v>
      </c>
      <c r="H32" s="42">
        <v>43258</v>
      </c>
      <c r="I32" s="45">
        <v>15000</v>
      </c>
      <c r="J32" s="45">
        <v>150000</v>
      </c>
      <c r="K32" s="42">
        <v>43279</v>
      </c>
      <c r="L32" s="45">
        <v>42407</v>
      </c>
      <c r="M32" s="45">
        <v>107592.74999999999</v>
      </c>
      <c r="N32" s="45">
        <v>162037</v>
      </c>
      <c r="O32" s="45">
        <v>150000</v>
      </c>
      <c r="P32" s="45">
        <v>204444</v>
      </c>
      <c r="Q32" s="46">
        <v>43295</v>
      </c>
      <c r="R32" s="46">
        <v>43259</v>
      </c>
      <c r="S32" s="46">
        <v>43258</v>
      </c>
      <c r="T32" s="46">
        <v>43327</v>
      </c>
      <c r="U32" s="46">
        <v>43346</v>
      </c>
      <c r="V32" s="46"/>
      <c r="W32" s="46"/>
      <c r="X32" s="46"/>
      <c r="Y32" s="46"/>
      <c r="Z32" s="46"/>
      <c r="AA32" s="47"/>
      <c r="AB32" s="48" t="s">
        <v>88</v>
      </c>
      <c r="AC32" s="49"/>
      <c r="AD32" s="49"/>
      <c r="AE32" s="46">
        <v>43374</v>
      </c>
      <c r="AF32" s="49" t="s">
        <v>89</v>
      </c>
      <c r="AG32" s="46">
        <v>43382</v>
      </c>
      <c r="AH32" s="46">
        <v>43404</v>
      </c>
      <c r="AI32" s="49" t="s">
        <v>90</v>
      </c>
      <c r="AJ32" s="49" t="s">
        <v>90</v>
      </c>
      <c r="AK32" s="35"/>
      <c r="AL32" s="35"/>
      <c r="AM32" s="28"/>
      <c r="AN32" s="28"/>
      <c r="AO32">
        <v>20</v>
      </c>
      <c r="AP32" s="28"/>
      <c r="AQ32" s="28"/>
      <c r="AT32" s="28"/>
      <c r="AX32" s="35"/>
      <c r="AY32" s="33"/>
      <c r="AZ32" s="33"/>
      <c r="BA32" s="30"/>
      <c r="BB32" s="30"/>
      <c r="BC32" s="30"/>
      <c r="BD32" s="30">
        <v>0</v>
      </c>
      <c r="BE32" s="28">
        <v>0</v>
      </c>
      <c r="BF32" t="e">
        <v>#DIV/0!</v>
      </c>
    </row>
    <row r="33" spans="1:58" x14ac:dyDescent="0.3">
      <c r="A33" s="16">
        <v>32</v>
      </c>
      <c r="B33" s="16" t="s">
        <v>100</v>
      </c>
      <c r="C33" s="16">
        <v>10</v>
      </c>
      <c r="D33" s="16">
        <v>2</v>
      </c>
      <c r="E33" s="21">
        <v>43171</v>
      </c>
      <c r="F33" s="19">
        <v>1</v>
      </c>
      <c r="G33" s="20" t="s">
        <v>150</v>
      </c>
      <c r="H33" s="21">
        <v>43237</v>
      </c>
      <c r="I33" s="22">
        <v>15000</v>
      </c>
      <c r="J33" s="22">
        <v>150000</v>
      </c>
      <c r="K33" s="21">
        <v>43244</v>
      </c>
      <c r="L33" s="22">
        <v>42407</v>
      </c>
      <c r="M33" s="22">
        <v>107592.74999999999</v>
      </c>
      <c r="N33" s="22">
        <v>195766</v>
      </c>
      <c r="O33" s="22">
        <v>150000</v>
      </c>
      <c r="P33" s="22">
        <v>238173</v>
      </c>
      <c r="Q33" s="23">
        <v>43260</v>
      </c>
      <c r="R33" s="23">
        <v>43243</v>
      </c>
      <c r="S33" s="23">
        <v>43242</v>
      </c>
      <c r="T33" s="23">
        <v>43320</v>
      </c>
      <c r="U33" s="23">
        <v>43341</v>
      </c>
      <c r="V33" s="23">
        <v>43340</v>
      </c>
      <c r="W33" s="23">
        <v>43341</v>
      </c>
      <c r="X33" s="23">
        <v>43350</v>
      </c>
      <c r="Y33" s="23">
        <v>43353</v>
      </c>
      <c r="Z33" s="23">
        <v>43354</v>
      </c>
      <c r="AA33" s="24"/>
      <c r="AB33" s="25"/>
      <c r="AC33" s="25"/>
      <c r="AD33" s="25"/>
      <c r="AE33" s="23">
        <v>43375</v>
      </c>
      <c r="AF33" s="25" t="s">
        <v>60</v>
      </c>
      <c r="AG33" s="23">
        <v>43382</v>
      </c>
      <c r="AH33" s="23">
        <v>43396</v>
      </c>
      <c r="AI33" s="32">
        <v>43402</v>
      </c>
      <c r="AJ33" s="32">
        <v>43403</v>
      </c>
      <c r="AK33" s="36">
        <v>43487</v>
      </c>
      <c r="AL33" s="35">
        <v>43497</v>
      </c>
      <c r="AM33" s="28">
        <v>11954.8</v>
      </c>
      <c r="AN33" s="28"/>
      <c r="AO33">
        <v>20</v>
      </c>
      <c r="AP33" s="28">
        <v>3000</v>
      </c>
      <c r="AQ33" s="28">
        <v>3456</v>
      </c>
      <c r="AR33" s="35">
        <v>43504</v>
      </c>
      <c r="AS33" s="35">
        <v>43502</v>
      </c>
      <c r="AT33" s="28">
        <v>6049.2</v>
      </c>
      <c r="AU33" s="35">
        <v>43509</v>
      </c>
      <c r="AV33" s="35">
        <v>43515</v>
      </c>
      <c r="AW33" s="35">
        <v>43522</v>
      </c>
      <c r="AX33" s="35">
        <v>43523</v>
      </c>
      <c r="AY33" s="33"/>
      <c r="AZ33" s="33"/>
      <c r="BA33" s="30"/>
      <c r="BB33" s="30"/>
      <c r="BC33" s="30"/>
      <c r="BD33" s="30">
        <v>0</v>
      </c>
      <c r="BE33" s="28">
        <v>24460</v>
      </c>
      <c r="BF33">
        <v>1.5060059557667214</v>
      </c>
    </row>
    <row r="34" spans="1:58" x14ac:dyDescent="0.3">
      <c r="A34" s="16">
        <v>33</v>
      </c>
      <c r="B34" s="16" t="s">
        <v>101</v>
      </c>
      <c r="C34" s="16">
        <v>10</v>
      </c>
      <c r="D34" s="16">
        <v>2</v>
      </c>
      <c r="E34" s="21">
        <v>43171</v>
      </c>
      <c r="F34" s="19">
        <v>1</v>
      </c>
      <c r="G34" s="20" t="s">
        <v>150</v>
      </c>
      <c r="H34" s="21">
        <v>43258</v>
      </c>
      <c r="I34" s="22">
        <v>15000</v>
      </c>
      <c r="J34" s="22">
        <v>150000</v>
      </c>
      <c r="K34" s="21">
        <v>43279</v>
      </c>
      <c r="L34" s="22">
        <v>42407</v>
      </c>
      <c r="M34" s="22">
        <v>107592.74999999999</v>
      </c>
      <c r="N34" s="22">
        <v>195766</v>
      </c>
      <c r="O34" s="22">
        <v>150000</v>
      </c>
      <c r="P34" s="22">
        <v>238173</v>
      </c>
      <c r="Q34" s="23">
        <v>43295</v>
      </c>
      <c r="R34" s="23">
        <v>43259</v>
      </c>
      <c r="S34" s="23">
        <v>43258</v>
      </c>
      <c r="T34" s="23">
        <v>43327</v>
      </c>
      <c r="U34" s="23">
        <v>43346</v>
      </c>
      <c r="V34" s="23">
        <v>43349</v>
      </c>
      <c r="W34" s="23">
        <v>43350</v>
      </c>
      <c r="X34" s="23">
        <v>43375</v>
      </c>
      <c r="Y34" s="23">
        <v>43381</v>
      </c>
      <c r="Z34" s="23">
        <v>43382</v>
      </c>
      <c r="AA34" s="24"/>
      <c r="AB34" s="25"/>
      <c r="AC34" s="25"/>
      <c r="AD34" s="25"/>
      <c r="AE34" s="25" t="s">
        <v>81</v>
      </c>
      <c r="AF34" s="25" t="s">
        <v>60</v>
      </c>
      <c r="AG34" s="25"/>
      <c r="AH34" s="23">
        <v>43424</v>
      </c>
      <c r="AI34" s="32">
        <v>43424</v>
      </c>
      <c r="AJ34" s="32">
        <v>43425</v>
      </c>
      <c r="AK34" s="35">
        <v>43515</v>
      </c>
      <c r="AL34" s="35">
        <v>43521</v>
      </c>
      <c r="AM34" s="28">
        <v>11954.8</v>
      </c>
      <c r="AN34" s="28">
        <v>18004</v>
      </c>
      <c r="AO34">
        <v>20</v>
      </c>
      <c r="AP34" s="28">
        <v>3000</v>
      </c>
      <c r="AQ34" s="28">
        <v>3456</v>
      </c>
      <c r="AR34" s="35">
        <v>43529</v>
      </c>
      <c r="AS34" s="35">
        <v>43528</v>
      </c>
      <c r="AT34" s="28"/>
      <c r="AX34" s="35"/>
      <c r="AY34" s="33"/>
      <c r="AZ34" s="33"/>
      <c r="BA34" s="30"/>
      <c r="BB34" s="30"/>
      <c r="BC34" s="30"/>
      <c r="BD34" s="30">
        <v>0</v>
      </c>
      <c r="BE34" s="28">
        <v>24460</v>
      </c>
      <c r="BF34">
        <v>1.5060059557667214</v>
      </c>
    </row>
    <row r="35" spans="1:58" x14ac:dyDescent="0.3">
      <c r="A35" s="16">
        <v>34</v>
      </c>
      <c r="B35" s="16" t="s">
        <v>102</v>
      </c>
      <c r="C35" s="16">
        <v>8</v>
      </c>
      <c r="D35" s="16">
        <v>2</v>
      </c>
      <c r="E35" s="21">
        <v>43174</v>
      </c>
      <c r="F35" s="19">
        <v>1</v>
      </c>
      <c r="G35" s="20" t="s">
        <v>150</v>
      </c>
      <c r="H35" s="21">
        <v>43223</v>
      </c>
      <c r="I35" s="22">
        <v>15000</v>
      </c>
      <c r="J35" s="22">
        <v>120000</v>
      </c>
      <c r="K35" s="21">
        <v>43251</v>
      </c>
      <c r="L35" s="22">
        <v>33926</v>
      </c>
      <c r="M35" s="22">
        <v>86074.2</v>
      </c>
      <c r="N35" s="22">
        <v>156612</v>
      </c>
      <c r="O35" s="22">
        <v>120000</v>
      </c>
      <c r="P35" s="22">
        <v>190538</v>
      </c>
      <c r="Q35" s="23">
        <v>43267</v>
      </c>
      <c r="R35" s="23">
        <v>43251</v>
      </c>
      <c r="S35" s="23">
        <v>43245</v>
      </c>
      <c r="T35" s="23">
        <v>43325</v>
      </c>
      <c r="U35" s="23">
        <v>43346</v>
      </c>
      <c r="V35" s="23">
        <v>43348</v>
      </c>
      <c r="W35" s="23">
        <v>43349</v>
      </c>
      <c r="X35" s="23">
        <v>43361</v>
      </c>
      <c r="Y35" s="23">
        <v>43363</v>
      </c>
      <c r="Z35" s="23">
        <v>43364</v>
      </c>
      <c r="AA35" s="24"/>
      <c r="AB35" s="25"/>
      <c r="AC35" s="25"/>
      <c r="AD35" s="25"/>
      <c r="AE35" s="23">
        <v>43382</v>
      </c>
      <c r="AF35" s="25" t="s">
        <v>60</v>
      </c>
      <c r="AG35" s="25"/>
      <c r="AH35" s="23">
        <v>43420</v>
      </c>
      <c r="AI35" s="32">
        <v>43424</v>
      </c>
      <c r="AJ35" s="32">
        <v>43425</v>
      </c>
      <c r="AK35" s="35">
        <v>43515</v>
      </c>
      <c r="AL35" s="35">
        <v>43521</v>
      </c>
      <c r="AM35" s="28">
        <v>9564</v>
      </c>
      <c r="AN35" s="28">
        <v>14403</v>
      </c>
      <c r="AO35">
        <v>16</v>
      </c>
      <c r="AP35" s="28">
        <v>3000</v>
      </c>
      <c r="AQ35" s="28">
        <v>3456</v>
      </c>
      <c r="AR35" s="35">
        <v>43529</v>
      </c>
      <c r="AS35" s="35">
        <v>43528</v>
      </c>
      <c r="AT35" s="28"/>
      <c r="AX35" s="35"/>
      <c r="AY35" s="33"/>
      <c r="AZ35" s="33"/>
      <c r="BA35" s="30"/>
      <c r="BB35" s="30"/>
      <c r="BC35" s="30"/>
      <c r="BD35" s="30">
        <v>0</v>
      </c>
      <c r="BE35" s="28">
        <v>20859</v>
      </c>
      <c r="BF35">
        <v>1.5059598494353827</v>
      </c>
    </row>
    <row r="36" spans="1:58" x14ac:dyDescent="0.3">
      <c r="A36" s="16">
        <v>35</v>
      </c>
      <c r="B36" s="16" t="s">
        <v>103</v>
      </c>
      <c r="C36" s="16">
        <v>9</v>
      </c>
      <c r="D36" s="16">
        <v>2</v>
      </c>
      <c r="E36" s="21">
        <v>43175</v>
      </c>
      <c r="F36" s="19">
        <v>1</v>
      </c>
      <c r="G36" s="20" t="s">
        <v>150</v>
      </c>
      <c r="H36" s="21">
        <v>43258</v>
      </c>
      <c r="I36" s="22">
        <v>15000</v>
      </c>
      <c r="J36" s="22">
        <v>135000</v>
      </c>
      <c r="K36" s="21">
        <v>43266</v>
      </c>
      <c r="L36" s="22">
        <v>38167</v>
      </c>
      <c r="M36" s="22">
        <v>96833.474999999991</v>
      </c>
      <c r="N36" s="22">
        <v>176189</v>
      </c>
      <c r="O36" s="22">
        <v>135000</v>
      </c>
      <c r="P36" s="22">
        <v>214356</v>
      </c>
      <c r="Q36" s="23">
        <v>43282</v>
      </c>
      <c r="R36" s="23">
        <v>43259</v>
      </c>
      <c r="S36" s="23">
        <v>43258</v>
      </c>
      <c r="T36" s="31">
        <v>43543</v>
      </c>
      <c r="U36" s="31">
        <v>43546</v>
      </c>
      <c r="V36" s="23"/>
      <c r="W36" s="23"/>
      <c r="X36" s="23"/>
      <c r="Y36" s="23"/>
      <c r="Z36" s="23"/>
      <c r="AA36" s="24"/>
      <c r="AB36" s="25"/>
      <c r="AC36" s="56"/>
      <c r="AD36" s="25"/>
      <c r="AE36" s="25"/>
      <c r="AF36" s="25" t="s">
        <v>56</v>
      </c>
      <c r="AG36" s="25"/>
      <c r="AH36" s="25"/>
      <c r="AI36" s="32">
        <v>43402</v>
      </c>
      <c r="AJ36" s="32">
        <v>43403</v>
      </c>
      <c r="AM36" s="28">
        <v>0</v>
      </c>
      <c r="AN36" s="28"/>
      <c r="AO36">
        <v>18</v>
      </c>
      <c r="AP36" s="28"/>
      <c r="AQ36" s="28"/>
      <c r="AT36" s="28"/>
      <c r="AX36" s="35"/>
      <c r="AY36" s="33">
        <v>43551</v>
      </c>
      <c r="AZ36" s="33">
        <v>43551</v>
      </c>
      <c r="BA36" s="30">
        <v>184000</v>
      </c>
      <c r="BB36" s="30">
        <v>38167</v>
      </c>
      <c r="BC36" s="30">
        <v>145834</v>
      </c>
      <c r="BD36" s="30">
        <v>96833.775767598927</v>
      </c>
      <c r="BE36" s="28">
        <v>0</v>
      </c>
      <c r="BF36" t="e">
        <v>#DIV/0!</v>
      </c>
    </row>
    <row r="37" spans="1:58" x14ac:dyDescent="0.3">
      <c r="A37" s="16">
        <v>36</v>
      </c>
      <c r="B37" s="16" t="s">
        <v>104</v>
      </c>
      <c r="C37" s="16">
        <v>10</v>
      </c>
      <c r="D37" s="16">
        <v>2</v>
      </c>
      <c r="E37" s="21">
        <v>43171</v>
      </c>
      <c r="F37" s="19">
        <v>1</v>
      </c>
      <c r="G37" s="20" t="s">
        <v>150</v>
      </c>
      <c r="H37" s="21">
        <v>43237</v>
      </c>
      <c r="I37" s="22">
        <v>15000</v>
      </c>
      <c r="J37" s="22">
        <v>150000</v>
      </c>
      <c r="K37" s="21">
        <v>43244</v>
      </c>
      <c r="L37" s="22">
        <v>42407</v>
      </c>
      <c r="M37" s="22">
        <v>107592.74999999999</v>
      </c>
      <c r="N37" s="22">
        <v>195766</v>
      </c>
      <c r="O37" s="22">
        <v>150000</v>
      </c>
      <c r="P37" s="22">
        <v>238173</v>
      </c>
      <c r="Q37" s="23">
        <v>43260</v>
      </c>
      <c r="R37" s="23">
        <v>43243</v>
      </c>
      <c r="S37" s="23">
        <v>43242</v>
      </c>
      <c r="T37" s="23">
        <v>43320</v>
      </c>
      <c r="U37" s="23">
        <v>43326</v>
      </c>
      <c r="V37" s="23">
        <v>43332</v>
      </c>
      <c r="W37" s="23">
        <v>43334</v>
      </c>
      <c r="X37" s="23">
        <v>43341</v>
      </c>
      <c r="Y37" s="23">
        <v>43346</v>
      </c>
      <c r="Z37" s="23">
        <v>43347</v>
      </c>
      <c r="AA37" s="24"/>
      <c r="AB37" s="25"/>
      <c r="AC37" s="25"/>
      <c r="AD37" s="25"/>
      <c r="AE37" s="23">
        <v>43375</v>
      </c>
      <c r="AF37" s="54" t="s">
        <v>60</v>
      </c>
      <c r="AG37" s="25"/>
      <c r="AH37" s="23">
        <v>43404</v>
      </c>
      <c r="AI37" s="32">
        <v>43408</v>
      </c>
      <c r="AJ37" s="32">
        <v>43409</v>
      </c>
      <c r="AK37" s="36">
        <v>43487</v>
      </c>
      <c r="AL37" s="35">
        <v>43497</v>
      </c>
      <c r="AM37" s="28">
        <v>11954.8</v>
      </c>
      <c r="AN37" s="28"/>
      <c r="AO37">
        <v>20</v>
      </c>
      <c r="AP37" s="28">
        <v>3000</v>
      </c>
      <c r="AQ37" s="28">
        <v>3456</v>
      </c>
      <c r="AR37" s="35">
        <v>43503</v>
      </c>
      <c r="AS37" s="35">
        <v>43502</v>
      </c>
      <c r="AT37" s="28">
        <v>6049.2</v>
      </c>
      <c r="AU37" s="35">
        <v>43509</v>
      </c>
      <c r="AV37" s="35">
        <v>43515</v>
      </c>
      <c r="AW37" s="35">
        <v>43522</v>
      </c>
      <c r="AX37" s="35">
        <v>43523</v>
      </c>
      <c r="AY37" s="33"/>
      <c r="AZ37" s="33"/>
      <c r="BA37" s="30"/>
      <c r="BB37" s="30"/>
      <c r="BC37" s="30"/>
      <c r="BD37" s="30">
        <v>0</v>
      </c>
      <c r="BE37" s="28">
        <v>24460</v>
      </c>
      <c r="BF37">
        <v>1.5060059557667214</v>
      </c>
    </row>
    <row r="38" spans="1:58" x14ac:dyDescent="0.3">
      <c r="A38" s="16">
        <v>37</v>
      </c>
      <c r="B38" s="34" t="s">
        <v>105</v>
      </c>
      <c r="C38" s="16">
        <v>9</v>
      </c>
      <c r="D38" s="16">
        <v>2</v>
      </c>
      <c r="E38" s="21">
        <v>43173</v>
      </c>
      <c r="F38" s="19">
        <v>1</v>
      </c>
      <c r="G38" s="20" t="s">
        <v>150</v>
      </c>
      <c r="H38" s="21">
        <v>43234</v>
      </c>
      <c r="I38" s="22">
        <v>15000</v>
      </c>
      <c r="J38" s="22">
        <v>135000</v>
      </c>
      <c r="K38" s="21">
        <v>43251</v>
      </c>
      <c r="L38" s="22">
        <v>29685</v>
      </c>
      <c r="M38" s="22">
        <v>75314.924999999988</v>
      </c>
      <c r="N38" s="22">
        <v>137036</v>
      </c>
      <c r="O38" s="22">
        <v>105000</v>
      </c>
      <c r="P38" s="22">
        <v>166721</v>
      </c>
      <c r="Q38" s="23">
        <v>43267</v>
      </c>
      <c r="R38" s="23">
        <v>43251</v>
      </c>
      <c r="S38" s="23">
        <v>43251</v>
      </c>
      <c r="T38" s="23">
        <v>43327</v>
      </c>
      <c r="U38" s="23">
        <v>43346</v>
      </c>
      <c r="V38" s="23">
        <v>43349</v>
      </c>
      <c r="W38" s="23">
        <v>43350</v>
      </c>
      <c r="X38" s="23">
        <v>43371</v>
      </c>
      <c r="Y38" s="23">
        <v>43374</v>
      </c>
      <c r="Z38" s="23">
        <v>43375</v>
      </c>
      <c r="AA38" s="24" t="s">
        <v>52</v>
      </c>
      <c r="AB38" s="25" t="s">
        <v>106</v>
      </c>
      <c r="AC38" s="25"/>
      <c r="AD38" s="25"/>
      <c r="AE38" s="23">
        <v>43382</v>
      </c>
      <c r="AF38" s="25" t="s">
        <v>60</v>
      </c>
      <c r="AG38" s="25"/>
      <c r="AH38" s="23">
        <v>43413</v>
      </c>
      <c r="AI38" s="32">
        <v>43419</v>
      </c>
      <c r="AJ38" s="32">
        <v>43420</v>
      </c>
      <c r="AK38" s="36">
        <v>43487</v>
      </c>
      <c r="AL38" s="35">
        <v>43497</v>
      </c>
      <c r="AM38" s="28">
        <v>10759</v>
      </c>
      <c r="AN38" s="28"/>
      <c r="AO38">
        <v>18</v>
      </c>
      <c r="AP38" s="28">
        <v>3000</v>
      </c>
      <c r="AQ38" s="28">
        <v>3456</v>
      </c>
      <c r="AR38" s="35">
        <v>43503</v>
      </c>
      <c r="AS38" s="35">
        <v>43502</v>
      </c>
      <c r="AT38" s="28">
        <v>5444</v>
      </c>
      <c r="AU38" s="35">
        <v>43509</v>
      </c>
      <c r="AV38" s="35">
        <v>43515</v>
      </c>
      <c r="AW38" s="35">
        <v>43522</v>
      </c>
      <c r="AX38" s="35">
        <v>43523</v>
      </c>
      <c r="AY38" s="33"/>
      <c r="AZ38" s="33"/>
      <c r="BA38" s="30"/>
      <c r="BB38" s="30"/>
      <c r="BC38" s="30"/>
      <c r="BD38" s="30">
        <v>0</v>
      </c>
      <c r="BE38" s="28">
        <v>22659</v>
      </c>
      <c r="BF38">
        <v>1.5059949809461846</v>
      </c>
    </row>
    <row r="39" spans="1:58" x14ac:dyDescent="0.3">
      <c r="A39" s="16">
        <v>38</v>
      </c>
      <c r="B39" s="16" t="s">
        <v>107</v>
      </c>
      <c r="C39" s="16">
        <v>9</v>
      </c>
      <c r="D39" s="16">
        <v>2</v>
      </c>
      <c r="E39" s="21">
        <v>43175</v>
      </c>
      <c r="F39" s="19">
        <v>1</v>
      </c>
      <c r="G39" s="20" t="s">
        <v>150</v>
      </c>
      <c r="H39" s="21">
        <v>43258</v>
      </c>
      <c r="I39" s="22">
        <v>15000</v>
      </c>
      <c r="J39" s="22">
        <v>135000</v>
      </c>
      <c r="K39" s="21">
        <v>43266</v>
      </c>
      <c r="L39" s="22">
        <v>38167</v>
      </c>
      <c r="M39" s="22">
        <v>96833.474999999991</v>
      </c>
      <c r="N39" s="22">
        <v>176189</v>
      </c>
      <c r="O39" s="22">
        <v>135000</v>
      </c>
      <c r="P39" s="22">
        <v>214356</v>
      </c>
      <c r="Q39" s="23">
        <v>43282</v>
      </c>
      <c r="R39" s="23">
        <v>43259</v>
      </c>
      <c r="S39" s="23">
        <v>43258</v>
      </c>
      <c r="T39" s="31">
        <v>43529</v>
      </c>
      <c r="U39" s="31">
        <v>43536</v>
      </c>
      <c r="V39" s="23"/>
      <c r="W39" s="23"/>
      <c r="X39" s="23"/>
      <c r="Y39" s="23"/>
      <c r="Z39" s="23"/>
      <c r="AA39" s="24"/>
      <c r="AB39" s="25"/>
      <c r="AC39" s="25"/>
      <c r="AD39" s="25"/>
      <c r="AE39" s="25"/>
      <c r="AF39" s="25" t="s">
        <v>56</v>
      </c>
      <c r="AG39" s="25"/>
      <c r="AH39" s="25"/>
      <c r="AI39" s="32">
        <v>43403</v>
      </c>
      <c r="AJ39" s="32">
        <v>43404</v>
      </c>
      <c r="AM39" s="28">
        <v>0</v>
      </c>
      <c r="AN39" s="28"/>
      <c r="AO39">
        <v>18</v>
      </c>
      <c r="AP39" s="28"/>
      <c r="AQ39" s="28"/>
      <c r="AT39" s="28"/>
      <c r="AX39" s="35"/>
      <c r="AY39" s="33">
        <v>43542</v>
      </c>
      <c r="AZ39" s="33">
        <v>43543</v>
      </c>
      <c r="BA39" s="30">
        <v>184000</v>
      </c>
      <c r="BB39" s="30">
        <v>38167</v>
      </c>
      <c r="BC39" s="30">
        <v>145834</v>
      </c>
      <c r="BD39" s="30">
        <v>96833.775767598927</v>
      </c>
      <c r="BE39" s="28">
        <v>0</v>
      </c>
      <c r="BF39" t="e">
        <v>#DIV/0!</v>
      </c>
    </row>
    <row r="40" spans="1:58" x14ac:dyDescent="0.3">
      <c r="A40" s="16">
        <v>39</v>
      </c>
      <c r="B40" s="16" t="s">
        <v>108</v>
      </c>
      <c r="C40" s="16">
        <v>7</v>
      </c>
      <c r="D40" s="16">
        <v>2</v>
      </c>
      <c r="E40" s="21">
        <v>43171</v>
      </c>
      <c r="F40" s="19">
        <v>1</v>
      </c>
      <c r="G40" s="20" t="s">
        <v>150</v>
      </c>
      <c r="H40" s="21">
        <v>43243</v>
      </c>
      <c r="I40" s="22">
        <v>15000</v>
      </c>
      <c r="J40" s="22">
        <v>105000</v>
      </c>
      <c r="K40" s="21">
        <v>43245</v>
      </c>
      <c r="L40" s="22">
        <v>29685</v>
      </c>
      <c r="M40" s="22">
        <v>75314.924999999988</v>
      </c>
      <c r="N40" s="22">
        <v>137036</v>
      </c>
      <c r="O40" s="22">
        <v>105000</v>
      </c>
      <c r="P40" s="22">
        <v>166721</v>
      </c>
      <c r="Q40" s="23">
        <v>43261</v>
      </c>
      <c r="R40" s="23">
        <v>43244</v>
      </c>
      <c r="S40" s="23">
        <v>43243</v>
      </c>
      <c r="T40" s="23">
        <v>43320</v>
      </c>
      <c r="U40" s="23">
        <v>43341</v>
      </c>
      <c r="V40" s="23">
        <v>43340</v>
      </c>
      <c r="W40" s="23">
        <v>43341</v>
      </c>
      <c r="X40" s="23">
        <v>43350</v>
      </c>
      <c r="Y40" s="23">
        <v>43353</v>
      </c>
      <c r="Z40" s="23">
        <v>43354</v>
      </c>
      <c r="AA40" s="24"/>
      <c r="AB40" s="25"/>
      <c r="AC40" s="25"/>
      <c r="AD40" s="25"/>
      <c r="AE40" s="23">
        <v>43375</v>
      </c>
      <c r="AF40" s="25" t="s">
        <v>60</v>
      </c>
      <c r="AG40" s="25"/>
      <c r="AH40" s="23">
        <v>43420</v>
      </c>
      <c r="AI40" s="32">
        <v>43424</v>
      </c>
      <c r="AJ40" s="32">
        <v>43425</v>
      </c>
      <c r="AK40" s="35">
        <v>43518</v>
      </c>
      <c r="AL40" s="35">
        <v>43523</v>
      </c>
      <c r="AM40" s="28">
        <v>8368</v>
      </c>
      <c r="AN40" s="28">
        <v>12602</v>
      </c>
      <c r="AO40">
        <v>14</v>
      </c>
      <c r="AP40" s="28">
        <v>3000</v>
      </c>
      <c r="AQ40" s="28">
        <v>3456</v>
      </c>
      <c r="AR40" s="35">
        <v>43529</v>
      </c>
      <c r="AS40" s="35">
        <v>43528</v>
      </c>
      <c r="AT40" s="28"/>
      <c r="AX40" s="35"/>
      <c r="AY40" s="33"/>
      <c r="AZ40" s="33"/>
      <c r="BA40" s="30"/>
      <c r="BB40" s="30"/>
      <c r="BC40" s="30"/>
      <c r="BD40" s="30">
        <v>0</v>
      </c>
      <c r="BE40" s="28">
        <v>19058</v>
      </c>
      <c r="BF40">
        <v>1.5059751434034416</v>
      </c>
    </row>
    <row r="41" spans="1:58" x14ac:dyDescent="0.3">
      <c r="A41" s="16">
        <v>40</v>
      </c>
      <c r="B41" s="16" t="s">
        <v>109</v>
      </c>
      <c r="C41" s="16">
        <v>10</v>
      </c>
      <c r="D41" s="16">
        <v>2</v>
      </c>
      <c r="E41" s="21">
        <v>43171</v>
      </c>
      <c r="F41" s="19">
        <v>1</v>
      </c>
      <c r="G41" s="20" t="s">
        <v>150</v>
      </c>
      <c r="H41" s="21">
        <v>43237</v>
      </c>
      <c r="I41" s="22">
        <v>15000</v>
      </c>
      <c r="J41" s="22">
        <v>150000</v>
      </c>
      <c r="K41" s="21">
        <v>43244</v>
      </c>
      <c r="L41" s="22">
        <v>42407</v>
      </c>
      <c r="M41" s="22">
        <v>107592.74999999999</v>
      </c>
      <c r="N41" s="22">
        <v>195766</v>
      </c>
      <c r="O41" s="22">
        <v>150000</v>
      </c>
      <c r="P41" s="22">
        <v>238173</v>
      </c>
      <c r="Q41" s="23">
        <v>43260</v>
      </c>
      <c r="R41" s="23">
        <v>43243</v>
      </c>
      <c r="S41" s="23">
        <v>43242</v>
      </c>
      <c r="T41" s="23">
        <v>43320</v>
      </c>
      <c r="U41" s="23">
        <v>43326</v>
      </c>
      <c r="V41" s="23">
        <v>43332</v>
      </c>
      <c r="W41" s="23">
        <v>43334</v>
      </c>
      <c r="X41" s="23">
        <v>43341</v>
      </c>
      <c r="Y41" s="23">
        <v>43346</v>
      </c>
      <c r="Z41" s="23">
        <v>43347</v>
      </c>
      <c r="AA41" s="24"/>
      <c r="AB41" s="25"/>
      <c r="AC41" s="25"/>
      <c r="AD41" s="25"/>
      <c r="AE41" s="23">
        <v>43376</v>
      </c>
      <c r="AF41" s="25" t="s">
        <v>86</v>
      </c>
      <c r="AG41" s="25"/>
      <c r="AH41" s="23">
        <v>43403</v>
      </c>
      <c r="AI41" s="32">
        <v>43403</v>
      </c>
      <c r="AJ41" s="32">
        <v>43404</v>
      </c>
      <c r="AK41" s="36">
        <v>43487</v>
      </c>
      <c r="AL41" s="35">
        <v>43497</v>
      </c>
      <c r="AM41" s="28">
        <v>11954.8</v>
      </c>
      <c r="AN41" s="28"/>
      <c r="AO41">
        <v>20</v>
      </c>
      <c r="AP41" s="28">
        <v>3000</v>
      </c>
      <c r="AQ41" s="28">
        <v>3456</v>
      </c>
      <c r="AR41" s="35">
        <v>43503</v>
      </c>
      <c r="AS41" s="35">
        <v>43502</v>
      </c>
      <c r="AT41" s="28">
        <v>6049.2</v>
      </c>
      <c r="AU41" s="35">
        <v>43509</v>
      </c>
      <c r="AV41" s="35">
        <v>43515</v>
      </c>
      <c r="AW41" s="35">
        <v>43522</v>
      </c>
      <c r="AX41" s="35">
        <v>43523</v>
      </c>
      <c r="AY41" s="33"/>
      <c r="AZ41" s="33"/>
      <c r="BA41" s="30"/>
      <c r="BB41" s="30"/>
      <c r="BC41" s="30"/>
      <c r="BD41" s="30">
        <v>0</v>
      </c>
      <c r="BE41" s="28">
        <v>24460</v>
      </c>
      <c r="BF41">
        <v>1.5060059557667214</v>
      </c>
    </row>
    <row r="42" spans="1:58" x14ac:dyDescent="0.3">
      <c r="A42" s="16">
        <v>41</v>
      </c>
      <c r="B42" s="16" t="s">
        <v>110</v>
      </c>
      <c r="C42" s="16">
        <v>10</v>
      </c>
      <c r="D42" s="16">
        <v>2</v>
      </c>
      <c r="E42" s="21">
        <v>43171</v>
      </c>
      <c r="F42" s="19">
        <v>1</v>
      </c>
      <c r="G42" s="20" t="s">
        <v>150</v>
      </c>
      <c r="H42" s="21">
        <v>43242</v>
      </c>
      <c r="I42" s="22">
        <v>15000</v>
      </c>
      <c r="J42" s="22">
        <v>150000</v>
      </c>
      <c r="K42" s="21">
        <v>43245</v>
      </c>
      <c r="L42" s="22">
        <v>42407</v>
      </c>
      <c r="M42" s="22">
        <v>107592.74999999999</v>
      </c>
      <c r="N42" s="22">
        <v>195766</v>
      </c>
      <c r="O42" s="22">
        <v>150000</v>
      </c>
      <c r="P42" s="22">
        <v>238173</v>
      </c>
      <c r="Q42" s="23">
        <v>43261</v>
      </c>
      <c r="R42" s="23">
        <v>43244</v>
      </c>
      <c r="S42" s="23">
        <v>43243</v>
      </c>
      <c r="T42" s="23">
        <v>43320</v>
      </c>
      <c r="U42" s="23">
        <v>43332</v>
      </c>
      <c r="V42" s="23">
        <v>43332</v>
      </c>
      <c r="W42" s="23">
        <v>43335</v>
      </c>
      <c r="X42" s="23">
        <v>43341</v>
      </c>
      <c r="Y42" s="23">
        <v>43346</v>
      </c>
      <c r="Z42" s="23">
        <v>43347</v>
      </c>
      <c r="AA42" s="24"/>
      <c r="AB42" s="25"/>
      <c r="AC42" s="25"/>
      <c r="AD42" s="25"/>
      <c r="AE42" s="23">
        <v>43376</v>
      </c>
      <c r="AF42" s="25" t="s">
        <v>60</v>
      </c>
      <c r="AG42" s="25"/>
      <c r="AH42" s="23">
        <v>43413</v>
      </c>
      <c r="AI42" s="32">
        <v>43419</v>
      </c>
      <c r="AJ42" s="32">
        <v>43420</v>
      </c>
      <c r="AK42" s="36">
        <v>43487</v>
      </c>
      <c r="AL42" s="35">
        <v>43497</v>
      </c>
      <c r="AM42" s="28">
        <v>11954.8</v>
      </c>
      <c r="AN42" s="28"/>
      <c r="AO42">
        <v>20</v>
      </c>
      <c r="AP42" s="28">
        <v>3000</v>
      </c>
      <c r="AQ42" s="28">
        <v>3456</v>
      </c>
      <c r="AR42" s="35">
        <v>43504</v>
      </c>
      <c r="AS42" s="35">
        <v>43502</v>
      </c>
      <c r="AT42" s="28">
        <v>6049.2</v>
      </c>
      <c r="AU42" s="35">
        <v>43509</v>
      </c>
      <c r="AV42" s="35">
        <v>43515</v>
      </c>
      <c r="AW42" s="35">
        <v>43522</v>
      </c>
      <c r="AX42" s="35">
        <v>43523</v>
      </c>
      <c r="AY42" s="33"/>
      <c r="AZ42" s="33"/>
      <c r="BA42" s="30"/>
      <c r="BB42" s="30"/>
      <c r="BC42" s="30"/>
      <c r="BD42" s="30">
        <v>0</v>
      </c>
      <c r="BE42" s="28">
        <v>24460</v>
      </c>
      <c r="BF42">
        <v>1.5060059557667214</v>
      </c>
    </row>
    <row r="43" spans="1:58" x14ac:dyDescent="0.3">
      <c r="A43" s="16">
        <v>42</v>
      </c>
      <c r="B43" s="16" t="s">
        <v>111</v>
      </c>
      <c r="C43" s="16">
        <v>11</v>
      </c>
      <c r="D43" s="16">
        <v>2</v>
      </c>
      <c r="E43" s="21">
        <v>43172</v>
      </c>
      <c r="F43" s="19">
        <v>1</v>
      </c>
      <c r="G43" s="20" t="s">
        <v>150</v>
      </c>
      <c r="H43" s="21">
        <v>43251</v>
      </c>
      <c r="I43" s="22">
        <v>15000</v>
      </c>
      <c r="J43" s="22">
        <v>165000</v>
      </c>
      <c r="K43" s="21">
        <v>43257</v>
      </c>
      <c r="L43" s="22">
        <v>46648</v>
      </c>
      <c r="M43" s="22">
        <v>118352.02499999999</v>
      </c>
      <c r="N43" s="22">
        <v>215342</v>
      </c>
      <c r="O43" s="22">
        <v>165000</v>
      </c>
      <c r="P43" s="22">
        <v>261990</v>
      </c>
      <c r="Q43" s="23">
        <v>43273</v>
      </c>
      <c r="R43" s="23">
        <v>43255</v>
      </c>
      <c r="S43" s="23">
        <v>43254</v>
      </c>
      <c r="T43" s="23">
        <v>43325</v>
      </c>
      <c r="U43" s="23">
        <v>43341</v>
      </c>
      <c r="V43" s="23">
        <v>43341</v>
      </c>
      <c r="W43" s="23">
        <v>43342</v>
      </c>
      <c r="X43" s="23">
        <v>43350</v>
      </c>
      <c r="Y43" s="23">
        <v>43353</v>
      </c>
      <c r="Z43" s="23">
        <v>43354</v>
      </c>
      <c r="AA43" s="24"/>
      <c r="AB43" s="25"/>
      <c r="AC43" s="25"/>
      <c r="AD43" s="25"/>
      <c r="AE43" s="23">
        <v>43375</v>
      </c>
      <c r="AF43" s="25" t="s">
        <v>60</v>
      </c>
      <c r="AG43" s="25"/>
      <c r="AH43" s="25"/>
      <c r="AI43" s="32">
        <v>43403</v>
      </c>
      <c r="AJ43" s="32">
        <v>43404</v>
      </c>
      <c r="AK43" s="35">
        <v>43515</v>
      </c>
      <c r="AL43" s="35">
        <v>43521</v>
      </c>
      <c r="AM43" s="28">
        <v>13150</v>
      </c>
      <c r="AN43" s="28">
        <v>19804</v>
      </c>
      <c r="AO43">
        <v>22</v>
      </c>
      <c r="AP43" s="28">
        <v>3000</v>
      </c>
      <c r="AQ43" s="28">
        <v>3456</v>
      </c>
      <c r="AR43" s="35">
        <v>43529</v>
      </c>
      <c r="AS43" s="35">
        <v>43528</v>
      </c>
      <c r="AT43" s="28"/>
      <c r="AX43" s="35"/>
      <c r="AY43" s="33"/>
      <c r="AZ43" s="33"/>
      <c r="BA43" s="30"/>
      <c r="BB43" s="30"/>
      <c r="BC43" s="30"/>
      <c r="BD43" s="30">
        <v>0</v>
      </c>
      <c r="BE43" s="28">
        <v>26260</v>
      </c>
      <c r="BF43">
        <v>1.5060076045627377</v>
      </c>
    </row>
    <row r="44" spans="1:58" x14ac:dyDescent="0.3">
      <c r="A44" s="16">
        <v>43</v>
      </c>
      <c r="B44" s="16" t="s">
        <v>112</v>
      </c>
      <c r="C44" s="16">
        <v>10</v>
      </c>
      <c r="D44" s="16">
        <v>2</v>
      </c>
      <c r="E44" s="21">
        <v>43171</v>
      </c>
      <c r="F44" s="19">
        <v>1</v>
      </c>
      <c r="G44" s="20" t="s">
        <v>150</v>
      </c>
      <c r="H44" s="21">
        <v>43243</v>
      </c>
      <c r="I44" s="22">
        <v>15000</v>
      </c>
      <c r="J44" s="22">
        <v>150000</v>
      </c>
      <c r="K44" s="21">
        <v>43245</v>
      </c>
      <c r="L44" s="22">
        <v>42407</v>
      </c>
      <c r="M44" s="22">
        <v>107592.74999999999</v>
      </c>
      <c r="N44" s="22">
        <v>195766</v>
      </c>
      <c r="O44" s="22">
        <v>150000</v>
      </c>
      <c r="P44" s="22">
        <v>238173</v>
      </c>
      <c r="Q44" s="23">
        <v>43261</v>
      </c>
      <c r="R44" s="23">
        <v>43244</v>
      </c>
      <c r="S44" s="23">
        <v>43243</v>
      </c>
      <c r="T44" s="23">
        <v>43320</v>
      </c>
      <c r="U44" s="23">
        <v>43332</v>
      </c>
      <c r="V44" s="23">
        <v>43332</v>
      </c>
      <c r="W44" s="23">
        <v>43335</v>
      </c>
      <c r="X44" s="23">
        <v>43341</v>
      </c>
      <c r="Y44" s="23">
        <v>43346</v>
      </c>
      <c r="Z44" s="23">
        <v>43347</v>
      </c>
      <c r="AA44" s="24"/>
      <c r="AB44" s="25"/>
      <c r="AC44" s="25"/>
      <c r="AD44" s="25"/>
      <c r="AE44" s="23">
        <v>43375</v>
      </c>
      <c r="AF44" s="25" t="s">
        <v>60</v>
      </c>
      <c r="AG44" s="25"/>
      <c r="AH44" s="23">
        <v>43420</v>
      </c>
      <c r="AI44" s="32">
        <v>43424</v>
      </c>
      <c r="AJ44" s="32">
        <v>43425</v>
      </c>
      <c r="AK44" s="36">
        <v>43487</v>
      </c>
      <c r="AL44" s="35">
        <v>43497</v>
      </c>
      <c r="AM44" s="28">
        <v>11954.8</v>
      </c>
      <c r="AN44" s="28"/>
      <c r="AO44">
        <v>20</v>
      </c>
      <c r="AP44" s="28">
        <v>3000</v>
      </c>
      <c r="AQ44" s="28">
        <v>3456</v>
      </c>
      <c r="AR44" s="35">
        <v>43503</v>
      </c>
      <c r="AS44" s="35">
        <v>43502</v>
      </c>
      <c r="AT44" s="28">
        <v>6049.2</v>
      </c>
      <c r="AU44" s="35">
        <v>43509</v>
      </c>
      <c r="AV44" s="35">
        <v>43515</v>
      </c>
      <c r="AW44" s="35">
        <v>43522</v>
      </c>
      <c r="AX44" s="35">
        <v>43523</v>
      </c>
      <c r="AY44" s="33"/>
      <c r="AZ44" s="33"/>
      <c r="BA44" s="30"/>
      <c r="BB44" s="30"/>
      <c r="BC44" s="30"/>
      <c r="BD44" s="30">
        <v>0</v>
      </c>
      <c r="BE44" s="28">
        <v>24460</v>
      </c>
      <c r="BF44">
        <v>1.5060059557667214</v>
      </c>
    </row>
    <row r="45" spans="1:58" x14ac:dyDescent="0.3">
      <c r="A45" s="16">
        <v>44</v>
      </c>
      <c r="B45" s="16" t="s">
        <v>113</v>
      </c>
      <c r="C45" s="16">
        <v>10</v>
      </c>
      <c r="D45" s="16">
        <v>2</v>
      </c>
      <c r="E45" s="21">
        <v>43171</v>
      </c>
      <c r="F45" s="19">
        <v>1</v>
      </c>
      <c r="G45" s="20" t="s">
        <v>150</v>
      </c>
      <c r="H45" s="21">
        <v>43251</v>
      </c>
      <c r="I45" s="22">
        <v>15000</v>
      </c>
      <c r="J45" s="22">
        <v>150000</v>
      </c>
      <c r="K45" s="21">
        <v>43257</v>
      </c>
      <c r="L45" s="22">
        <v>42407</v>
      </c>
      <c r="M45" s="22">
        <v>107592.74999999999</v>
      </c>
      <c r="N45" s="22">
        <v>195766</v>
      </c>
      <c r="O45" s="22">
        <v>150000</v>
      </c>
      <c r="P45" s="22">
        <v>238173</v>
      </c>
      <c r="Q45" s="23">
        <v>43273</v>
      </c>
      <c r="R45" s="23">
        <v>43255</v>
      </c>
      <c r="S45" s="23">
        <v>43254</v>
      </c>
      <c r="T45" s="23">
        <v>43320</v>
      </c>
      <c r="U45" s="23">
        <v>43332</v>
      </c>
      <c r="V45" s="23">
        <v>43332</v>
      </c>
      <c r="W45" s="23">
        <v>43335</v>
      </c>
      <c r="X45" s="23">
        <v>43341</v>
      </c>
      <c r="Y45" s="23">
        <v>43346</v>
      </c>
      <c r="Z45" s="23">
        <v>43347</v>
      </c>
      <c r="AA45" s="24"/>
      <c r="AB45" s="25"/>
      <c r="AC45" s="25"/>
      <c r="AD45" s="25"/>
      <c r="AE45" s="23">
        <v>43375</v>
      </c>
      <c r="AF45" s="25" t="s">
        <v>60</v>
      </c>
      <c r="AG45" s="25"/>
      <c r="AH45" s="23">
        <v>43413</v>
      </c>
      <c r="AI45" s="32">
        <v>43419</v>
      </c>
      <c r="AJ45" s="32">
        <v>43420</v>
      </c>
      <c r="AK45" s="36">
        <v>43487</v>
      </c>
      <c r="AL45" s="35">
        <v>43497</v>
      </c>
      <c r="AM45" s="28">
        <v>11954.8</v>
      </c>
      <c r="AN45" s="28"/>
      <c r="AO45">
        <v>20</v>
      </c>
      <c r="AP45" s="28">
        <v>3000</v>
      </c>
      <c r="AQ45" s="28">
        <v>3456</v>
      </c>
      <c r="AR45" s="35">
        <v>43504</v>
      </c>
      <c r="AS45" s="35">
        <v>43502</v>
      </c>
      <c r="AT45" s="28">
        <v>6049.2</v>
      </c>
      <c r="AU45" s="35">
        <v>43509</v>
      </c>
      <c r="AV45" s="35">
        <v>43515</v>
      </c>
      <c r="AW45" s="35">
        <v>43522</v>
      </c>
      <c r="AX45" s="35">
        <v>43523</v>
      </c>
      <c r="AY45" s="33"/>
      <c r="AZ45" s="33"/>
      <c r="BA45" s="30"/>
      <c r="BB45" s="30"/>
      <c r="BC45" s="30"/>
      <c r="BD45" s="30">
        <v>0</v>
      </c>
      <c r="BE45" s="28">
        <v>24460</v>
      </c>
      <c r="BF45">
        <v>1.5060059557667214</v>
      </c>
    </row>
    <row r="46" spans="1:58" x14ac:dyDescent="0.3">
      <c r="A46" s="16">
        <v>45</v>
      </c>
      <c r="B46" s="16" t="s">
        <v>114</v>
      </c>
      <c r="C46" s="16">
        <v>6</v>
      </c>
      <c r="D46" s="16">
        <v>2</v>
      </c>
      <c r="E46" s="21">
        <v>43173</v>
      </c>
      <c r="F46" s="19">
        <v>1</v>
      </c>
      <c r="G46" s="20" t="s">
        <v>150</v>
      </c>
      <c r="H46" s="21">
        <v>43251</v>
      </c>
      <c r="I46" s="22">
        <v>15000</v>
      </c>
      <c r="J46" s="22">
        <v>90000</v>
      </c>
      <c r="K46" s="21">
        <v>43258</v>
      </c>
      <c r="L46" s="22">
        <v>25444</v>
      </c>
      <c r="M46" s="22">
        <v>64555.649999999994</v>
      </c>
      <c r="N46" s="22">
        <v>117459</v>
      </c>
      <c r="O46" s="22">
        <v>90000</v>
      </c>
      <c r="P46" s="22">
        <v>142903</v>
      </c>
      <c r="Q46" s="23">
        <v>43274</v>
      </c>
      <c r="R46" s="23">
        <v>43255</v>
      </c>
      <c r="S46" s="23">
        <v>43254</v>
      </c>
      <c r="T46" s="23">
        <v>43327</v>
      </c>
      <c r="U46" s="23">
        <v>43346</v>
      </c>
      <c r="V46" s="23">
        <v>43349</v>
      </c>
      <c r="W46" s="23">
        <v>43350</v>
      </c>
      <c r="X46" s="23">
        <v>43375</v>
      </c>
      <c r="Y46" s="23"/>
      <c r="Z46" s="23"/>
      <c r="AA46" s="24"/>
      <c r="AB46" s="54" t="s">
        <v>115</v>
      </c>
      <c r="AC46" s="25" t="s">
        <v>116</v>
      </c>
      <c r="AD46" s="23">
        <v>43375</v>
      </c>
      <c r="AE46" s="23">
        <v>43395</v>
      </c>
      <c r="AF46" s="25" t="s">
        <v>60</v>
      </c>
      <c r="AG46" s="25"/>
      <c r="AH46" s="23">
        <v>43424</v>
      </c>
      <c r="AI46" s="32">
        <v>43424</v>
      </c>
      <c r="AJ46" s="32">
        <v>43425</v>
      </c>
      <c r="AK46" s="35">
        <v>43515</v>
      </c>
      <c r="AL46" s="35">
        <v>43521</v>
      </c>
      <c r="AM46" s="28">
        <v>7173</v>
      </c>
      <c r="AN46" s="28">
        <v>10803</v>
      </c>
      <c r="AO46">
        <v>12</v>
      </c>
      <c r="AP46" s="28">
        <v>3000</v>
      </c>
      <c r="AQ46" s="28">
        <v>3456</v>
      </c>
      <c r="AR46" s="35">
        <v>43529</v>
      </c>
      <c r="AS46" s="35">
        <v>43528</v>
      </c>
      <c r="AT46" s="28"/>
      <c r="AX46" s="35"/>
      <c r="AY46" s="33"/>
      <c r="AZ46" s="33"/>
      <c r="BA46" s="30"/>
      <c r="BB46" s="30"/>
      <c r="BC46" s="30"/>
      <c r="BD46" s="30">
        <v>0</v>
      </c>
      <c r="BE46" s="28">
        <v>17259</v>
      </c>
      <c r="BF46">
        <v>1.5060644081974068</v>
      </c>
    </row>
    <row r="47" spans="1:58" x14ac:dyDescent="0.3">
      <c r="A47" s="16">
        <v>46</v>
      </c>
      <c r="B47" s="50" t="s">
        <v>117</v>
      </c>
      <c r="C47" s="16">
        <v>2</v>
      </c>
      <c r="D47" s="16">
        <v>2</v>
      </c>
      <c r="E47" s="21">
        <v>43175</v>
      </c>
      <c r="F47" s="19">
        <v>1</v>
      </c>
      <c r="G47" s="20" t="s">
        <v>150</v>
      </c>
      <c r="H47" s="21">
        <v>43255</v>
      </c>
      <c r="I47" s="22">
        <v>15000</v>
      </c>
      <c r="J47" s="22">
        <v>30000</v>
      </c>
      <c r="K47" s="21">
        <v>43259</v>
      </c>
      <c r="L47" s="22">
        <v>8481</v>
      </c>
      <c r="M47" s="22">
        <v>21518.55</v>
      </c>
      <c r="N47" s="22">
        <v>39153</v>
      </c>
      <c r="O47" s="22">
        <v>30000</v>
      </c>
      <c r="P47" s="22">
        <v>47634</v>
      </c>
      <c r="Q47" s="23">
        <v>43275</v>
      </c>
      <c r="R47" s="23">
        <v>43255</v>
      </c>
      <c r="S47" s="23">
        <v>43254</v>
      </c>
      <c r="T47" s="23"/>
      <c r="U47" s="23"/>
      <c r="V47" s="23"/>
      <c r="W47" s="23"/>
      <c r="X47" s="23"/>
      <c r="Y47" s="23"/>
      <c r="Z47" s="23"/>
      <c r="AA47" s="24"/>
      <c r="AB47" s="25" t="s">
        <v>118</v>
      </c>
      <c r="AC47" s="25"/>
      <c r="AD47" s="25"/>
      <c r="AE47" s="25"/>
      <c r="AF47" s="25" t="s">
        <v>86</v>
      </c>
      <c r="AG47" s="25"/>
      <c r="AH47" s="23">
        <v>43403</v>
      </c>
      <c r="AI47" s="32">
        <v>43403</v>
      </c>
      <c r="AJ47" s="32">
        <v>43404</v>
      </c>
      <c r="AM47" s="28">
        <v>0</v>
      </c>
      <c r="AN47" s="28"/>
      <c r="AO47">
        <v>4</v>
      </c>
      <c r="AP47" s="28"/>
      <c r="AQ47" s="28"/>
      <c r="AT47" s="28"/>
      <c r="AX47" s="35"/>
      <c r="AY47" s="33"/>
      <c r="AZ47" s="33"/>
      <c r="BA47" s="30"/>
      <c r="BB47" s="30"/>
      <c r="BC47" s="30"/>
      <c r="BD47" s="30">
        <v>0</v>
      </c>
      <c r="BE47" s="28">
        <v>0</v>
      </c>
      <c r="BF47" t="e">
        <v>#DIV/0!</v>
      </c>
    </row>
    <row r="48" spans="1:58" x14ac:dyDescent="0.3">
      <c r="A48" s="16">
        <v>47</v>
      </c>
      <c r="B48" s="57" t="s">
        <v>119</v>
      </c>
      <c r="C48" s="16">
        <v>3</v>
      </c>
      <c r="D48" s="16">
        <v>2</v>
      </c>
      <c r="E48" s="21">
        <v>43174</v>
      </c>
      <c r="F48" s="19">
        <v>1</v>
      </c>
      <c r="G48" s="20" t="s">
        <v>150</v>
      </c>
      <c r="H48" s="21">
        <v>43255</v>
      </c>
      <c r="I48" s="22">
        <v>15000</v>
      </c>
      <c r="J48" s="22">
        <v>45000</v>
      </c>
      <c r="K48" s="21">
        <v>43259</v>
      </c>
      <c r="L48" s="22">
        <v>12722</v>
      </c>
      <c r="M48" s="22">
        <v>32277.824999999997</v>
      </c>
      <c r="N48" s="22">
        <v>58730</v>
      </c>
      <c r="O48" s="22">
        <v>45000</v>
      </c>
      <c r="P48" s="22">
        <v>71452</v>
      </c>
      <c r="Q48" s="23">
        <v>43275</v>
      </c>
      <c r="R48" s="23">
        <v>43255</v>
      </c>
      <c r="S48" s="23">
        <v>43254</v>
      </c>
      <c r="T48" s="58">
        <v>43529</v>
      </c>
      <c r="U48" s="58">
        <v>43536</v>
      </c>
      <c r="V48" s="23"/>
      <c r="W48" s="23"/>
      <c r="X48" s="23"/>
      <c r="Y48" s="23"/>
      <c r="Z48" s="23"/>
      <c r="AA48" s="24"/>
      <c r="AB48" s="25"/>
      <c r="AC48" s="25"/>
      <c r="AD48" s="25"/>
      <c r="AE48" s="25"/>
      <c r="AF48" s="25" t="s">
        <v>56</v>
      </c>
      <c r="AG48" s="25"/>
      <c r="AH48" s="23"/>
      <c r="AI48" s="32">
        <v>43403</v>
      </c>
      <c r="AJ48" s="32">
        <v>43404</v>
      </c>
      <c r="AK48" s="35">
        <v>43529</v>
      </c>
      <c r="AL48" s="35">
        <v>43536</v>
      </c>
      <c r="AM48" s="28">
        <v>3586</v>
      </c>
      <c r="AN48" s="28">
        <v>5400</v>
      </c>
      <c r="AO48">
        <v>6</v>
      </c>
      <c r="AP48" s="28">
        <v>3000</v>
      </c>
      <c r="AQ48" s="28">
        <v>3456</v>
      </c>
      <c r="AR48" s="35">
        <v>43544</v>
      </c>
      <c r="AS48" s="35">
        <v>43544</v>
      </c>
      <c r="AT48" s="28"/>
      <c r="AX48" s="35"/>
      <c r="AY48" s="33">
        <v>43542</v>
      </c>
      <c r="AZ48" s="33">
        <v>43543</v>
      </c>
      <c r="BA48" s="30"/>
      <c r="BB48" s="30"/>
      <c r="BC48" s="30"/>
      <c r="BD48" s="30">
        <v>0</v>
      </c>
      <c r="BE48" s="28">
        <v>11856</v>
      </c>
      <c r="BF48">
        <v>1.5058561070831009</v>
      </c>
    </row>
    <row r="49" spans="1:58" x14ac:dyDescent="0.3">
      <c r="A49" s="16">
        <v>48</v>
      </c>
      <c r="B49" s="16" t="s">
        <v>120</v>
      </c>
      <c r="C49" s="16">
        <v>9</v>
      </c>
      <c r="D49" s="16">
        <v>2</v>
      </c>
      <c r="E49" s="21">
        <v>43185</v>
      </c>
      <c r="F49" s="19">
        <v>1</v>
      </c>
      <c r="G49" s="20" t="s">
        <v>150</v>
      </c>
      <c r="H49" s="21">
        <v>43237</v>
      </c>
      <c r="I49" s="22">
        <v>15000</v>
      </c>
      <c r="J49" s="22">
        <v>135000</v>
      </c>
      <c r="K49" s="21">
        <v>43242</v>
      </c>
      <c r="L49" s="22">
        <v>38167</v>
      </c>
      <c r="M49" s="22">
        <v>96833.474999999991</v>
      </c>
      <c r="N49" s="22">
        <v>176189</v>
      </c>
      <c r="O49" s="22">
        <v>135000</v>
      </c>
      <c r="P49" s="22">
        <v>214356</v>
      </c>
      <c r="Q49" s="23">
        <v>43258</v>
      </c>
      <c r="R49" s="23">
        <v>43242</v>
      </c>
      <c r="S49" s="23">
        <v>43241</v>
      </c>
      <c r="T49" s="23">
        <v>43325</v>
      </c>
      <c r="U49" s="23">
        <v>43341</v>
      </c>
      <c r="V49" s="23">
        <v>43340</v>
      </c>
      <c r="W49" s="23">
        <v>43341</v>
      </c>
      <c r="X49" s="23">
        <v>43350</v>
      </c>
      <c r="Y49" s="23">
        <v>43353</v>
      </c>
      <c r="Z49" s="23">
        <v>43354</v>
      </c>
      <c r="AA49" s="24" t="s">
        <v>69</v>
      </c>
      <c r="AB49" s="25"/>
      <c r="AC49" s="25"/>
      <c r="AD49" s="25"/>
      <c r="AE49" s="23">
        <v>43383</v>
      </c>
      <c r="AF49" s="25" t="s">
        <v>60</v>
      </c>
      <c r="AG49" s="25"/>
      <c r="AH49" s="23">
        <v>43424</v>
      </c>
      <c r="AI49" s="32">
        <v>43424</v>
      </c>
      <c r="AJ49" s="32">
        <v>43425</v>
      </c>
      <c r="AK49" s="36">
        <v>43487</v>
      </c>
      <c r="AL49" s="35">
        <v>43497</v>
      </c>
      <c r="AM49" s="28">
        <v>10759</v>
      </c>
      <c r="AN49" s="28"/>
      <c r="AO49">
        <v>18</v>
      </c>
      <c r="AP49" s="28">
        <v>3000</v>
      </c>
      <c r="AQ49" s="28">
        <v>3456</v>
      </c>
      <c r="AR49" s="35">
        <v>43503</v>
      </c>
      <c r="AS49" s="35">
        <v>43502</v>
      </c>
      <c r="AT49" s="28">
        <v>5444</v>
      </c>
      <c r="AU49" s="35">
        <v>43509</v>
      </c>
      <c r="AV49" s="35">
        <v>43521</v>
      </c>
      <c r="AW49" s="35">
        <v>43528</v>
      </c>
      <c r="AX49" s="35">
        <v>43529</v>
      </c>
      <c r="AY49" s="33"/>
      <c r="AZ49" s="33"/>
      <c r="BA49" s="30"/>
      <c r="BB49" s="30"/>
      <c r="BC49" s="30"/>
      <c r="BD49" s="30">
        <v>0</v>
      </c>
      <c r="BE49" s="28">
        <v>22659</v>
      </c>
      <c r="BF49">
        <v>1.5059949809461846</v>
      </c>
    </row>
    <row r="50" spans="1:58" x14ac:dyDescent="0.3">
      <c r="A50" s="16">
        <v>49</v>
      </c>
      <c r="B50" s="50" t="s">
        <v>121</v>
      </c>
      <c r="C50" s="52">
        <v>3</v>
      </c>
      <c r="D50" s="52">
        <v>2</v>
      </c>
      <c r="E50" s="53">
        <v>43185</v>
      </c>
      <c r="F50" s="19">
        <v>1</v>
      </c>
      <c r="G50" s="20" t="s">
        <v>150</v>
      </c>
      <c r="H50" s="21">
        <v>43234</v>
      </c>
      <c r="I50" s="22">
        <v>15000</v>
      </c>
      <c r="J50" s="22">
        <v>45000</v>
      </c>
      <c r="K50" s="21">
        <v>43251</v>
      </c>
      <c r="L50" s="22">
        <v>12722</v>
      </c>
      <c r="M50" s="22">
        <v>32277.824999999997</v>
      </c>
      <c r="N50" s="22">
        <v>58730</v>
      </c>
      <c r="O50" s="22">
        <v>45000</v>
      </c>
      <c r="P50" s="22">
        <v>71452</v>
      </c>
      <c r="Q50" s="23">
        <v>43267</v>
      </c>
      <c r="R50" s="23">
        <v>43251</v>
      </c>
      <c r="S50" s="23">
        <v>43251</v>
      </c>
      <c r="T50" s="23"/>
      <c r="U50" s="23"/>
      <c r="V50" s="23"/>
      <c r="W50" s="23"/>
      <c r="X50" s="23"/>
      <c r="Y50" s="23"/>
      <c r="Z50" s="23"/>
      <c r="AA50" s="24" t="s">
        <v>52</v>
      </c>
      <c r="AB50" s="25" t="s">
        <v>122</v>
      </c>
      <c r="AC50" s="25"/>
      <c r="AD50" s="25"/>
      <c r="AE50" s="23">
        <v>43390</v>
      </c>
      <c r="AF50" s="25" t="s">
        <v>60</v>
      </c>
      <c r="AG50" s="25"/>
      <c r="AH50" s="23">
        <v>43424</v>
      </c>
      <c r="AI50" s="32">
        <v>43424</v>
      </c>
      <c r="AJ50" s="32">
        <v>43425</v>
      </c>
      <c r="AM50" s="28">
        <v>0</v>
      </c>
      <c r="AN50" s="28"/>
      <c r="AO50">
        <v>6</v>
      </c>
      <c r="AP50" s="28"/>
      <c r="AQ50" s="28"/>
      <c r="AT50" s="28"/>
      <c r="AX50" s="35"/>
      <c r="AY50" s="33"/>
      <c r="AZ50" s="33"/>
      <c r="BA50" s="30"/>
      <c r="BB50" s="30"/>
      <c r="BC50" s="30"/>
      <c r="BD50" s="30">
        <v>0</v>
      </c>
      <c r="BE50" s="28">
        <v>0</v>
      </c>
      <c r="BF50" t="e">
        <v>#DIV/0!</v>
      </c>
    </row>
    <row r="51" spans="1:58" x14ac:dyDescent="0.3">
      <c r="A51" s="16">
        <v>50</v>
      </c>
      <c r="B51" s="16" t="s">
        <v>123</v>
      </c>
      <c r="C51" s="16">
        <v>9</v>
      </c>
      <c r="D51" s="16">
        <v>2</v>
      </c>
      <c r="E51" s="21">
        <v>43175</v>
      </c>
      <c r="F51" s="19">
        <v>1</v>
      </c>
      <c r="G51" s="20" t="s">
        <v>150</v>
      </c>
      <c r="H51" s="21">
        <v>43252</v>
      </c>
      <c r="I51" s="22">
        <v>15000</v>
      </c>
      <c r="J51" s="22">
        <v>135000</v>
      </c>
      <c r="K51" s="21">
        <v>43266</v>
      </c>
      <c r="L51" s="22">
        <v>38167</v>
      </c>
      <c r="M51" s="22">
        <v>96833.474999999991</v>
      </c>
      <c r="N51" s="22">
        <v>176189</v>
      </c>
      <c r="O51" s="22">
        <v>135000</v>
      </c>
      <c r="P51" s="22">
        <v>214356</v>
      </c>
      <c r="Q51" s="23">
        <v>43282</v>
      </c>
      <c r="R51" s="23">
        <v>43255</v>
      </c>
      <c r="S51" s="23">
        <v>43254</v>
      </c>
      <c r="T51" s="31">
        <v>43543</v>
      </c>
      <c r="U51" s="31">
        <v>43546</v>
      </c>
      <c r="V51" s="23"/>
      <c r="W51" s="23"/>
      <c r="X51" s="23"/>
      <c r="Y51" s="23"/>
      <c r="Z51" s="23"/>
      <c r="AA51" s="24"/>
      <c r="AB51" s="25"/>
      <c r="AC51" s="25"/>
      <c r="AD51" s="25"/>
      <c r="AE51" s="25"/>
      <c r="AF51" s="25" t="s">
        <v>56</v>
      </c>
      <c r="AG51" s="25"/>
      <c r="AH51" s="25"/>
      <c r="AI51" s="32">
        <v>43403</v>
      </c>
      <c r="AJ51" s="32">
        <v>43404</v>
      </c>
      <c r="AM51" s="28">
        <v>0</v>
      </c>
      <c r="AN51" s="28"/>
      <c r="AO51">
        <v>18</v>
      </c>
      <c r="AP51" s="28"/>
      <c r="AQ51" s="28"/>
      <c r="AT51" s="28"/>
      <c r="AY51" s="33">
        <v>43551</v>
      </c>
      <c r="AZ51" s="33">
        <v>43551</v>
      </c>
      <c r="BA51" s="30">
        <v>184000</v>
      </c>
      <c r="BB51" s="30">
        <v>38167</v>
      </c>
      <c r="BC51" s="30">
        <v>145834</v>
      </c>
      <c r="BD51" s="30">
        <v>96833.775767598927</v>
      </c>
      <c r="BE51" s="28">
        <v>0</v>
      </c>
      <c r="BF51" t="e">
        <v>#DIV/0!</v>
      </c>
    </row>
    <row r="52" spans="1:58" x14ac:dyDescent="0.3">
      <c r="A52" s="16">
        <v>51</v>
      </c>
      <c r="B52" s="16" t="s">
        <v>124</v>
      </c>
      <c r="C52" s="16">
        <v>2</v>
      </c>
      <c r="D52" s="16">
        <v>2</v>
      </c>
      <c r="E52" s="21">
        <v>43175</v>
      </c>
      <c r="F52" s="19">
        <v>1</v>
      </c>
      <c r="G52" s="20" t="s">
        <v>150</v>
      </c>
      <c r="H52" s="21">
        <v>43258</v>
      </c>
      <c r="I52" s="22">
        <v>15000</v>
      </c>
      <c r="J52" s="22">
        <v>30000</v>
      </c>
      <c r="K52" s="21">
        <v>43266</v>
      </c>
      <c r="L52" s="22">
        <v>8481</v>
      </c>
      <c r="M52" s="22">
        <v>21518.55</v>
      </c>
      <c r="N52" s="22">
        <v>39153</v>
      </c>
      <c r="O52" s="22">
        <v>30000</v>
      </c>
      <c r="P52" s="22">
        <v>47634</v>
      </c>
      <c r="Q52" s="23">
        <v>43282</v>
      </c>
      <c r="R52" s="23">
        <v>43259</v>
      </c>
      <c r="S52" s="23">
        <v>43258</v>
      </c>
      <c r="T52" s="31">
        <v>43543</v>
      </c>
      <c r="U52" s="31">
        <v>43546</v>
      </c>
      <c r="V52" s="23"/>
      <c r="W52" s="23"/>
      <c r="X52" s="23"/>
      <c r="Y52" s="23"/>
      <c r="Z52" s="23"/>
      <c r="AA52" s="24"/>
      <c r="AB52" s="25"/>
      <c r="AC52" s="25"/>
      <c r="AD52" s="25"/>
      <c r="AE52" s="25"/>
      <c r="AF52" s="25" t="s">
        <v>56</v>
      </c>
      <c r="AG52" s="25"/>
      <c r="AH52" s="25"/>
      <c r="AI52" s="32">
        <v>43403</v>
      </c>
      <c r="AJ52" s="32">
        <v>43404</v>
      </c>
      <c r="AM52" s="28">
        <v>0</v>
      </c>
      <c r="AN52" s="28"/>
      <c r="AO52">
        <v>4</v>
      </c>
      <c r="AP52" s="28"/>
      <c r="AQ52" s="28"/>
      <c r="AT52" s="28"/>
      <c r="AY52" s="33">
        <v>43551</v>
      </c>
      <c r="AZ52" s="33">
        <v>43551</v>
      </c>
      <c r="BA52" s="30">
        <v>40889</v>
      </c>
      <c r="BB52" s="30">
        <v>8481</v>
      </c>
      <c r="BC52" s="30">
        <v>32407</v>
      </c>
      <c r="BD52" s="30">
        <v>21518.247948356202</v>
      </c>
      <c r="BE52" s="28">
        <v>0</v>
      </c>
      <c r="BF52" t="e">
        <v>#DIV/0!</v>
      </c>
    </row>
    <row r="53" spans="1:58" x14ac:dyDescent="0.3">
      <c r="A53" s="16">
        <v>52</v>
      </c>
      <c r="B53" s="16" t="s">
        <v>125</v>
      </c>
      <c r="C53" s="59">
        <v>9</v>
      </c>
      <c r="D53" s="59">
        <v>2</v>
      </c>
      <c r="E53" s="21">
        <v>43173</v>
      </c>
      <c r="F53" s="19">
        <v>1</v>
      </c>
      <c r="G53" s="20" t="s">
        <v>150</v>
      </c>
      <c r="H53" s="21">
        <v>43255</v>
      </c>
      <c r="I53" s="22">
        <v>15000</v>
      </c>
      <c r="J53" s="22">
        <v>135000</v>
      </c>
      <c r="K53" s="21">
        <v>43258</v>
      </c>
      <c r="L53" s="22">
        <v>38167</v>
      </c>
      <c r="M53" s="22">
        <v>96833.474999999991</v>
      </c>
      <c r="N53" s="22">
        <v>176189</v>
      </c>
      <c r="O53" s="22">
        <v>135000</v>
      </c>
      <c r="P53" s="22">
        <v>214356</v>
      </c>
      <c r="Q53" s="23">
        <v>43274</v>
      </c>
      <c r="R53" s="23">
        <v>43255</v>
      </c>
      <c r="S53" s="23">
        <v>43254</v>
      </c>
      <c r="T53" s="23">
        <v>43327</v>
      </c>
      <c r="U53" s="23">
        <v>43350</v>
      </c>
      <c r="V53" s="23">
        <v>43356</v>
      </c>
      <c r="W53" s="23">
        <v>43356</v>
      </c>
      <c r="X53" s="23">
        <v>43371</v>
      </c>
      <c r="Y53" s="23">
        <v>43374</v>
      </c>
      <c r="Z53" s="23">
        <v>43375</v>
      </c>
      <c r="AA53" s="24"/>
      <c r="AB53" s="25"/>
      <c r="AC53" s="25" t="s">
        <v>94</v>
      </c>
      <c r="AD53" s="23">
        <v>43375</v>
      </c>
      <c r="AE53" s="23">
        <v>43383</v>
      </c>
      <c r="AF53" s="25" t="s">
        <v>60</v>
      </c>
      <c r="AG53" s="25"/>
      <c r="AH53" s="23">
        <v>43059</v>
      </c>
      <c r="AI53" s="32">
        <v>43424</v>
      </c>
      <c r="AJ53" s="32">
        <v>43425</v>
      </c>
      <c r="AK53" s="39">
        <v>43509</v>
      </c>
      <c r="AL53" s="39">
        <v>43521</v>
      </c>
      <c r="AM53" s="60">
        <v>10759</v>
      </c>
      <c r="AN53" s="60">
        <v>16203</v>
      </c>
      <c r="AO53" s="61">
        <v>18</v>
      </c>
      <c r="AP53" s="60">
        <v>3000</v>
      </c>
      <c r="AQ53" s="60">
        <v>3456</v>
      </c>
      <c r="AR53" s="39">
        <v>43529</v>
      </c>
      <c r="AS53" s="39">
        <v>43528</v>
      </c>
      <c r="AT53" s="28"/>
      <c r="AU53" s="62"/>
      <c r="AV53" s="62"/>
      <c r="AW53" s="62"/>
      <c r="AX53" s="62"/>
      <c r="AY53" s="29"/>
      <c r="AZ53" s="29"/>
      <c r="BA53" s="30"/>
      <c r="BB53" s="30"/>
      <c r="BC53" s="30"/>
      <c r="BD53" s="30">
        <v>0</v>
      </c>
      <c r="BE53" s="28">
        <v>22659</v>
      </c>
      <c r="BF53">
        <v>1.5059949809461846</v>
      </c>
    </row>
    <row r="54" spans="1:58" x14ac:dyDescent="0.3">
      <c r="A54" s="16">
        <v>53</v>
      </c>
      <c r="B54" s="17" t="s">
        <v>126</v>
      </c>
      <c r="C54" s="16">
        <v>1</v>
      </c>
      <c r="D54" s="16">
        <v>2</v>
      </c>
      <c r="E54" s="21">
        <v>43192</v>
      </c>
      <c r="F54" s="19">
        <v>1</v>
      </c>
      <c r="G54" s="20" t="s">
        <v>150</v>
      </c>
      <c r="H54" s="21">
        <v>43255</v>
      </c>
      <c r="I54" s="22">
        <v>15000</v>
      </c>
      <c r="J54" s="22">
        <v>15000</v>
      </c>
      <c r="K54" s="21">
        <v>43259</v>
      </c>
      <c r="L54" s="22">
        <v>4241</v>
      </c>
      <c r="M54" s="22">
        <v>10759.275</v>
      </c>
      <c r="N54" s="22">
        <v>19577</v>
      </c>
      <c r="O54" s="22">
        <v>15000</v>
      </c>
      <c r="P54" s="22">
        <v>23818</v>
      </c>
      <c r="Q54" s="23">
        <v>43275</v>
      </c>
      <c r="R54" s="23">
        <v>43255</v>
      </c>
      <c r="S54" s="23">
        <v>43254</v>
      </c>
      <c r="T54" s="23">
        <v>43327</v>
      </c>
      <c r="U54" s="23">
        <v>43346</v>
      </c>
      <c r="V54" s="23">
        <v>43356</v>
      </c>
      <c r="W54" s="23">
        <v>43350</v>
      </c>
      <c r="X54" s="23">
        <v>43375</v>
      </c>
      <c r="Y54" s="23">
        <v>43381</v>
      </c>
      <c r="Z54" s="23">
        <v>43382</v>
      </c>
      <c r="AA54" s="24"/>
      <c r="AB54" s="25"/>
      <c r="AC54" s="25"/>
      <c r="AD54" s="25"/>
      <c r="AE54" s="25" t="s">
        <v>81</v>
      </c>
      <c r="AF54" s="25" t="s">
        <v>54</v>
      </c>
      <c r="AG54" s="25"/>
      <c r="AH54" s="25"/>
      <c r="AI54" s="27"/>
      <c r="AJ54" s="27"/>
      <c r="AM54" s="28">
        <v>0</v>
      </c>
      <c r="AN54" s="28"/>
      <c r="AO54">
        <v>2</v>
      </c>
      <c r="AP54" s="28"/>
      <c r="AQ54" s="28"/>
      <c r="AT54" s="28"/>
      <c r="AY54" s="29"/>
      <c r="AZ54" s="29"/>
      <c r="BA54" s="30"/>
      <c r="BB54" s="30"/>
      <c r="BC54" s="30"/>
      <c r="BD54" s="30">
        <v>0</v>
      </c>
      <c r="BE54" s="28">
        <v>0</v>
      </c>
      <c r="BF54" t="e">
        <v>#DIV/0!</v>
      </c>
    </row>
    <row r="55" spans="1:58" x14ac:dyDescent="0.3">
      <c r="A55" s="16">
        <v>54</v>
      </c>
      <c r="B55" s="51" t="s">
        <v>127</v>
      </c>
      <c r="C55" s="16">
        <v>3</v>
      </c>
      <c r="D55" s="16">
        <v>2</v>
      </c>
      <c r="E55" s="21">
        <v>43192</v>
      </c>
      <c r="F55" s="19">
        <v>1</v>
      </c>
      <c r="G55" s="20" t="s">
        <v>150</v>
      </c>
      <c r="H55" s="21">
        <v>43255</v>
      </c>
      <c r="I55" s="22">
        <v>15000</v>
      </c>
      <c r="J55" s="22">
        <v>45000</v>
      </c>
      <c r="K55" s="21">
        <v>43259</v>
      </c>
      <c r="L55" s="22">
        <v>12722</v>
      </c>
      <c r="M55" s="22">
        <v>32277.824999999997</v>
      </c>
      <c r="N55" s="22">
        <v>48611</v>
      </c>
      <c r="O55" s="22">
        <v>45000</v>
      </c>
      <c r="P55" s="22">
        <v>61333</v>
      </c>
      <c r="Q55" s="23">
        <v>43275</v>
      </c>
      <c r="R55" s="23">
        <v>43255</v>
      </c>
      <c r="S55" s="23">
        <v>43254</v>
      </c>
      <c r="T55" s="23">
        <v>43327</v>
      </c>
      <c r="U55" s="23">
        <v>43347</v>
      </c>
      <c r="V55" s="23"/>
      <c r="W55" s="23"/>
      <c r="X55" s="23"/>
      <c r="Y55" s="23"/>
      <c r="Z55" s="23"/>
      <c r="AA55" s="24"/>
      <c r="AB55" s="25" t="s">
        <v>128</v>
      </c>
      <c r="AC55" s="54" t="s">
        <v>129</v>
      </c>
      <c r="AD55" s="25"/>
      <c r="AE55" s="23">
        <v>43382</v>
      </c>
      <c r="AF55" s="25" t="s">
        <v>60</v>
      </c>
      <c r="AG55" s="25"/>
      <c r="AH55" s="23">
        <v>43403</v>
      </c>
      <c r="AI55" s="32">
        <v>43403</v>
      </c>
      <c r="AJ55" s="32">
        <v>43404</v>
      </c>
      <c r="AK55" s="35">
        <v>43515</v>
      </c>
      <c r="AL55" s="35">
        <v>43521</v>
      </c>
      <c r="AM55" s="28">
        <v>5974</v>
      </c>
      <c r="AN55" s="28">
        <v>8997</v>
      </c>
      <c r="AO55">
        <v>10</v>
      </c>
      <c r="AP55" s="28">
        <v>3000</v>
      </c>
      <c r="AQ55" s="28">
        <v>3456</v>
      </c>
      <c r="AR55" s="35">
        <v>43529</v>
      </c>
      <c r="AS55" s="35">
        <v>43528</v>
      </c>
      <c r="AT55" s="28"/>
      <c r="AY55" s="29"/>
      <c r="AZ55" s="29"/>
      <c r="BA55" s="30"/>
      <c r="BB55" s="30"/>
      <c r="BC55" s="30"/>
      <c r="BD55" s="30">
        <v>0</v>
      </c>
      <c r="BE55" s="28">
        <v>15453</v>
      </c>
      <c r="BF55">
        <v>1.5060261131570136</v>
      </c>
    </row>
    <row r="56" spans="1:58" x14ac:dyDescent="0.3">
      <c r="A56" s="16">
        <v>55</v>
      </c>
      <c r="B56" s="34" t="s">
        <v>130</v>
      </c>
      <c r="C56" s="16">
        <v>2</v>
      </c>
      <c r="D56" s="16">
        <v>2</v>
      </c>
      <c r="E56" s="21">
        <v>43194</v>
      </c>
      <c r="F56" s="19">
        <v>1</v>
      </c>
      <c r="G56" s="20" t="s">
        <v>150</v>
      </c>
      <c r="H56" s="21">
        <v>43252</v>
      </c>
      <c r="I56" s="22">
        <v>15000</v>
      </c>
      <c r="J56" s="22">
        <v>30000</v>
      </c>
      <c r="K56" s="21">
        <v>43259</v>
      </c>
      <c r="L56" s="22">
        <v>8481</v>
      </c>
      <c r="M56" s="22">
        <v>21518.55</v>
      </c>
      <c r="N56" s="22">
        <v>39153</v>
      </c>
      <c r="O56" s="22">
        <v>30000</v>
      </c>
      <c r="P56" s="22">
        <v>47634</v>
      </c>
      <c r="Q56" s="23">
        <v>43275</v>
      </c>
      <c r="R56" s="23">
        <v>43255</v>
      </c>
      <c r="S56" s="23">
        <v>43254</v>
      </c>
      <c r="T56" s="23">
        <v>43327</v>
      </c>
      <c r="U56" s="23">
        <v>43346</v>
      </c>
      <c r="V56" s="23">
        <v>43348</v>
      </c>
      <c r="W56" s="23">
        <v>43349</v>
      </c>
      <c r="X56" s="23">
        <v>43361</v>
      </c>
      <c r="Y56" s="23">
        <v>43363</v>
      </c>
      <c r="Z56" s="23">
        <v>43364</v>
      </c>
      <c r="AA56" s="24"/>
      <c r="AB56" s="25" t="s">
        <v>131</v>
      </c>
      <c r="AC56" s="25"/>
      <c r="AD56" s="25"/>
      <c r="AE56" s="23">
        <v>43377</v>
      </c>
      <c r="AF56" s="25" t="s">
        <v>60</v>
      </c>
      <c r="AG56" s="25"/>
      <c r="AH56" s="23">
        <v>43420</v>
      </c>
      <c r="AI56" s="32">
        <v>43424</v>
      </c>
      <c r="AJ56" s="32">
        <v>43425</v>
      </c>
      <c r="AK56" s="35">
        <v>43515</v>
      </c>
      <c r="AL56" s="35">
        <v>43521</v>
      </c>
      <c r="AM56" s="28">
        <v>3586</v>
      </c>
      <c r="AN56" s="28">
        <v>5400</v>
      </c>
      <c r="AO56" s="63">
        <v>6</v>
      </c>
      <c r="AP56" s="28">
        <v>3000</v>
      </c>
      <c r="AQ56" s="28">
        <v>3456</v>
      </c>
      <c r="AR56" s="35">
        <v>43529</v>
      </c>
      <c r="AS56" s="35">
        <v>43528</v>
      </c>
      <c r="AT56" s="28"/>
      <c r="AY56" s="29"/>
      <c r="AZ56" s="29"/>
      <c r="BA56" s="30"/>
      <c r="BB56" s="30"/>
      <c r="BC56" s="30"/>
      <c r="BD56" s="30">
        <v>0</v>
      </c>
      <c r="BE56" s="28">
        <v>11856</v>
      </c>
      <c r="BF56">
        <v>1.5058561070831009</v>
      </c>
    </row>
    <row r="57" spans="1:58" x14ac:dyDescent="0.3">
      <c r="A57" s="16">
        <v>56</v>
      </c>
      <c r="B57" s="50" t="s">
        <v>132</v>
      </c>
      <c r="C57" s="16">
        <v>2</v>
      </c>
      <c r="D57" s="16">
        <v>2</v>
      </c>
      <c r="E57" s="21">
        <v>43185</v>
      </c>
      <c r="F57" s="19">
        <v>1</v>
      </c>
      <c r="G57" s="20" t="s">
        <v>150</v>
      </c>
      <c r="H57" s="21">
        <v>43237</v>
      </c>
      <c r="I57" s="22">
        <v>15000</v>
      </c>
      <c r="J57" s="22">
        <v>30000</v>
      </c>
      <c r="K57" s="21">
        <v>43243</v>
      </c>
      <c r="L57" s="22">
        <v>8481</v>
      </c>
      <c r="M57" s="22">
        <v>21518.55</v>
      </c>
      <c r="N57" s="22">
        <v>39153</v>
      </c>
      <c r="O57" s="22">
        <v>30000</v>
      </c>
      <c r="P57" s="22">
        <v>47634</v>
      </c>
      <c r="Q57" s="23">
        <v>43259</v>
      </c>
      <c r="R57" s="64">
        <v>43243</v>
      </c>
      <c r="S57" s="64">
        <v>43242</v>
      </c>
      <c r="T57" s="64"/>
      <c r="U57" s="64"/>
      <c r="V57" s="64"/>
      <c r="W57" s="64"/>
      <c r="X57" s="64"/>
      <c r="Y57" s="64"/>
      <c r="Z57" s="64"/>
      <c r="AA57" s="65" t="s">
        <v>133</v>
      </c>
      <c r="AB57" s="25" t="s">
        <v>134</v>
      </c>
      <c r="AC57" s="25"/>
      <c r="AD57" s="25"/>
      <c r="AE57" s="23">
        <v>43375</v>
      </c>
      <c r="AF57" s="25" t="s">
        <v>60</v>
      </c>
      <c r="AG57" s="25"/>
      <c r="AH57" s="23">
        <v>43430</v>
      </c>
      <c r="AI57" s="32">
        <v>43433</v>
      </c>
      <c r="AJ57" s="32">
        <v>43434</v>
      </c>
      <c r="AM57" s="28">
        <v>0</v>
      </c>
      <c r="AN57" s="28"/>
      <c r="AO57">
        <v>4</v>
      </c>
      <c r="AP57" s="28"/>
      <c r="AQ57" s="28"/>
      <c r="AT57" s="28"/>
      <c r="AY57" s="29"/>
      <c r="AZ57" s="29"/>
      <c r="BA57" s="30"/>
      <c r="BB57" s="30"/>
      <c r="BC57" s="30"/>
      <c r="BD57" s="30">
        <v>0</v>
      </c>
      <c r="BE57" s="28">
        <v>0</v>
      </c>
      <c r="BF57" t="e">
        <v>#DIV/0!</v>
      </c>
    </row>
    <row r="58" spans="1:58" x14ac:dyDescent="0.3">
      <c r="A58" s="16">
        <v>57</v>
      </c>
      <c r="B58" s="50" t="s">
        <v>2054</v>
      </c>
      <c r="C58" s="16">
        <v>2</v>
      </c>
      <c r="D58" s="16">
        <v>2</v>
      </c>
      <c r="E58" s="21">
        <v>43209</v>
      </c>
      <c r="G58" s="20" t="s">
        <v>150</v>
      </c>
    </row>
    <row r="59" spans="1:58" x14ac:dyDescent="0.3">
      <c r="A59" s="16">
        <v>58</v>
      </c>
      <c r="B59" s="50" t="s">
        <v>2063</v>
      </c>
      <c r="C59" s="16">
        <v>1</v>
      </c>
      <c r="D59" s="16">
        <v>2</v>
      </c>
      <c r="E59" s="21">
        <v>43209</v>
      </c>
      <c r="G59" s="20" t="s">
        <v>150</v>
      </c>
    </row>
    <row r="60" spans="1:58" x14ac:dyDescent="0.3">
      <c r="A60" s="16">
        <v>59</v>
      </c>
      <c r="B60" s="16" t="s">
        <v>135</v>
      </c>
      <c r="C60" s="16">
        <v>2</v>
      </c>
      <c r="D60" s="16">
        <v>2</v>
      </c>
      <c r="E60" s="21">
        <v>43185</v>
      </c>
      <c r="F60" s="19">
        <v>1</v>
      </c>
      <c r="G60" s="20" t="s">
        <v>150</v>
      </c>
      <c r="H60" s="21">
        <v>43255</v>
      </c>
      <c r="I60" s="22">
        <v>15000</v>
      </c>
      <c r="J60" s="22">
        <v>30000</v>
      </c>
      <c r="K60" s="21">
        <v>43259</v>
      </c>
      <c r="L60" s="22">
        <v>8481</v>
      </c>
      <c r="M60" s="22">
        <v>21518.55</v>
      </c>
      <c r="N60" s="22">
        <v>39153</v>
      </c>
      <c r="O60" s="22">
        <v>30000</v>
      </c>
      <c r="P60" s="22">
        <v>47634</v>
      </c>
      <c r="Q60" s="23">
        <v>43275</v>
      </c>
      <c r="R60" s="23">
        <v>43255</v>
      </c>
      <c r="S60" s="23">
        <v>43254</v>
      </c>
      <c r="T60" s="23">
        <v>43327</v>
      </c>
      <c r="U60" s="23">
        <v>43346</v>
      </c>
      <c r="V60" s="23">
        <v>43348</v>
      </c>
      <c r="W60" s="23">
        <v>43355</v>
      </c>
      <c r="X60" s="23">
        <v>43361</v>
      </c>
      <c r="Y60" s="23">
        <v>43363</v>
      </c>
      <c r="Z60" s="23">
        <v>43364</v>
      </c>
      <c r="AA60" s="24"/>
      <c r="AB60" s="25"/>
      <c r="AC60" s="25"/>
      <c r="AD60" s="25"/>
      <c r="AE60" s="23">
        <v>43382</v>
      </c>
      <c r="AF60" s="25" t="s">
        <v>60</v>
      </c>
      <c r="AG60" s="25"/>
      <c r="AH60" s="23">
        <v>43424</v>
      </c>
      <c r="AI60" s="32">
        <v>43424</v>
      </c>
      <c r="AJ60" s="32">
        <v>43425</v>
      </c>
      <c r="AK60" s="35">
        <v>43515</v>
      </c>
      <c r="AL60" s="35">
        <v>43521</v>
      </c>
      <c r="AM60" s="28">
        <v>2391</v>
      </c>
      <c r="AN60" s="28">
        <v>3600</v>
      </c>
      <c r="AO60">
        <v>4</v>
      </c>
      <c r="AP60" s="28">
        <v>3000</v>
      </c>
      <c r="AQ60" s="55">
        <v>1152</v>
      </c>
      <c r="AR60" s="35">
        <v>43529</v>
      </c>
      <c r="AS60" s="35">
        <v>43528</v>
      </c>
      <c r="AT60" s="28"/>
      <c r="AY60" s="29"/>
      <c r="AZ60" s="29"/>
      <c r="BA60" s="30"/>
      <c r="BB60" s="30"/>
      <c r="BC60" s="30"/>
      <c r="BD60" s="30">
        <v>0</v>
      </c>
      <c r="BE60" s="28">
        <v>7752</v>
      </c>
      <c r="BF60">
        <v>1.5056461731493098</v>
      </c>
    </row>
    <row r="61" spans="1:58" x14ac:dyDescent="0.3">
      <c r="A61" s="16">
        <v>60</v>
      </c>
      <c r="B61" s="17" t="s">
        <v>136</v>
      </c>
      <c r="C61" s="16">
        <v>10</v>
      </c>
      <c r="D61" s="16">
        <v>2</v>
      </c>
      <c r="E61" s="21">
        <v>43209</v>
      </c>
      <c r="F61" s="19">
        <v>1</v>
      </c>
      <c r="G61" s="20" t="s">
        <v>150</v>
      </c>
      <c r="H61" s="21">
        <v>43252</v>
      </c>
      <c r="I61" s="22">
        <v>15000</v>
      </c>
      <c r="J61" s="22">
        <v>150000</v>
      </c>
      <c r="K61" s="21">
        <v>43279</v>
      </c>
      <c r="L61" s="22">
        <v>42407</v>
      </c>
      <c r="M61" s="22">
        <v>107592.74999999999</v>
      </c>
      <c r="N61" s="22">
        <v>195766</v>
      </c>
      <c r="O61" s="22">
        <v>150000</v>
      </c>
      <c r="P61" s="22">
        <v>238173</v>
      </c>
      <c r="Q61" s="23">
        <v>43295</v>
      </c>
      <c r="R61" s="23">
        <v>43255</v>
      </c>
      <c r="S61" s="23">
        <v>43254</v>
      </c>
      <c r="T61" s="23">
        <v>43325</v>
      </c>
      <c r="U61" s="23">
        <v>43334</v>
      </c>
      <c r="V61" s="23">
        <v>43333</v>
      </c>
      <c r="W61" s="23">
        <v>43340</v>
      </c>
      <c r="X61" s="23">
        <v>43350</v>
      </c>
      <c r="Y61" s="23">
        <v>43353</v>
      </c>
      <c r="Z61" s="23">
        <v>43354</v>
      </c>
      <c r="AA61" s="24"/>
      <c r="AB61" s="25"/>
      <c r="AC61" s="25"/>
      <c r="AD61" s="25"/>
      <c r="AE61" s="23">
        <v>43374</v>
      </c>
      <c r="AF61" s="25" t="s">
        <v>60</v>
      </c>
      <c r="AG61" s="25"/>
      <c r="AH61" s="23">
        <v>43420</v>
      </c>
      <c r="AI61" s="32">
        <v>43424</v>
      </c>
      <c r="AJ61" s="32">
        <v>43425</v>
      </c>
      <c r="AK61" s="35">
        <v>43549</v>
      </c>
      <c r="AL61" s="35">
        <v>43616</v>
      </c>
      <c r="AM61" s="28">
        <v>12925.52</v>
      </c>
      <c r="AN61" s="28">
        <v>12925.52</v>
      </c>
      <c r="AO61">
        <v>20</v>
      </c>
      <c r="AP61" s="28">
        <v>2790</v>
      </c>
      <c r="AQ61" s="28">
        <v>4608</v>
      </c>
      <c r="AR61" s="35">
        <v>43622</v>
      </c>
      <c r="AS61" s="35">
        <v>43622</v>
      </c>
      <c r="AT61" s="28"/>
      <c r="AY61" s="33"/>
      <c r="AZ61" s="29"/>
      <c r="BA61" s="30"/>
      <c r="BB61" s="30"/>
      <c r="BC61" s="30"/>
      <c r="BD61" s="30">
        <v>0</v>
      </c>
      <c r="BE61" s="28">
        <v>20323.52</v>
      </c>
      <c r="BF61">
        <v>1</v>
      </c>
    </row>
    <row r="62" spans="1:58" x14ac:dyDescent="0.3">
      <c r="A62" s="16">
        <v>61</v>
      </c>
      <c r="B62" s="16" t="s">
        <v>137</v>
      </c>
      <c r="C62" s="16">
        <v>10</v>
      </c>
      <c r="D62" s="16">
        <v>2</v>
      </c>
      <c r="E62" s="21">
        <v>43209</v>
      </c>
      <c r="F62" s="19">
        <v>1</v>
      </c>
      <c r="G62" s="20" t="s">
        <v>150</v>
      </c>
      <c r="H62" s="21">
        <v>43252</v>
      </c>
      <c r="I62" s="22">
        <v>15000</v>
      </c>
      <c r="J62" s="22">
        <v>150000</v>
      </c>
      <c r="K62" s="21">
        <v>43279</v>
      </c>
      <c r="L62" s="22">
        <v>42407</v>
      </c>
      <c r="M62" s="22">
        <v>107592.74999999999</v>
      </c>
      <c r="N62" s="22">
        <v>195766</v>
      </c>
      <c r="O62" s="22">
        <v>150000</v>
      </c>
      <c r="P62" s="22">
        <v>238173</v>
      </c>
      <c r="Q62" s="23">
        <v>43295</v>
      </c>
      <c r="R62" s="23">
        <v>43255</v>
      </c>
      <c r="S62" s="23">
        <v>43254</v>
      </c>
      <c r="T62" s="23">
        <v>43325</v>
      </c>
      <c r="U62" s="23">
        <v>43346</v>
      </c>
      <c r="V62" s="23">
        <v>43348</v>
      </c>
      <c r="W62" s="23">
        <v>43349</v>
      </c>
      <c r="X62" s="23">
        <v>43375</v>
      </c>
      <c r="Y62" s="23">
        <v>43381</v>
      </c>
      <c r="Z62" s="23">
        <v>43382</v>
      </c>
      <c r="AA62" s="24"/>
      <c r="AB62" s="25"/>
      <c r="AC62" s="25"/>
      <c r="AD62" s="25"/>
      <c r="AE62" s="23">
        <v>43390</v>
      </c>
      <c r="AF62" s="25" t="s">
        <v>60</v>
      </c>
      <c r="AG62" s="25"/>
      <c r="AH62" s="23">
        <v>43434</v>
      </c>
      <c r="AI62" s="32">
        <v>43440</v>
      </c>
      <c r="AJ62" s="32">
        <v>43441</v>
      </c>
      <c r="AK62" s="36">
        <v>43487</v>
      </c>
      <c r="AL62" s="35">
        <v>43497</v>
      </c>
      <c r="AM62" s="28">
        <v>11954.8</v>
      </c>
      <c r="AN62" s="28"/>
      <c r="AO62">
        <v>20</v>
      </c>
      <c r="AP62" s="28">
        <v>3000</v>
      </c>
      <c r="AQ62" s="28">
        <v>3456</v>
      </c>
      <c r="AR62" s="35">
        <v>43503</v>
      </c>
      <c r="AS62" s="35">
        <v>43502</v>
      </c>
      <c r="AT62" s="28">
        <v>6049.2</v>
      </c>
      <c r="AU62" s="35">
        <v>43509</v>
      </c>
      <c r="AV62" s="35">
        <v>43515</v>
      </c>
      <c r="AW62" s="35">
        <v>43522</v>
      </c>
      <c r="AX62" s="35">
        <v>43523</v>
      </c>
      <c r="AY62" s="33"/>
      <c r="AZ62" s="33"/>
      <c r="BA62" s="30"/>
      <c r="BB62" s="30"/>
      <c r="BC62" s="30"/>
      <c r="BD62" s="30">
        <v>0</v>
      </c>
      <c r="BE62" s="28">
        <v>24460</v>
      </c>
      <c r="BF62">
        <v>1.5060059557667214</v>
      </c>
    </row>
    <row r="63" spans="1:58" x14ac:dyDescent="0.3">
      <c r="A63" s="16">
        <v>62</v>
      </c>
      <c r="B63" s="16" t="s">
        <v>138</v>
      </c>
      <c r="C63" s="16">
        <v>10</v>
      </c>
      <c r="D63" s="16">
        <v>2</v>
      </c>
      <c r="E63" s="21">
        <v>43209</v>
      </c>
      <c r="F63" s="19">
        <v>1</v>
      </c>
      <c r="G63" s="20" t="s">
        <v>150</v>
      </c>
      <c r="H63" s="21">
        <v>43255</v>
      </c>
      <c r="I63" s="22">
        <v>15000</v>
      </c>
      <c r="J63" s="22">
        <v>150000</v>
      </c>
      <c r="K63" s="21">
        <v>43258</v>
      </c>
      <c r="L63" s="22">
        <v>42407</v>
      </c>
      <c r="M63" s="22">
        <v>107592.74999999999</v>
      </c>
      <c r="N63" s="22">
        <v>195766</v>
      </c>
      <c r="O63" s="22">
        <v>150000</v>
      </c>
      <c r="P63" s="22">
        <v>238173</v>
      </c>
      <c r="Q63" s="23">
        <v>43274</v>
      </c>
      <c r="R63" s="23">
        <v>43255</v>
      </c>
      <c r="S63" s="23">
        <v>43254</v>
      </c>
      <c r="T63" s="23">
        <v>43327</v>
      </c>
      <c r="U63" s="23">
        <v>43350</v>
      </c>
      <c r="V63" s="23">
        <v>43356</v>
      </c>
      <c r="W63" s="23">
        <v>43356</v>
      </c>
      <c r="X63" s="23">
        <v>43371</v>
      </c>
      <c r="Y63" s="23">
        <v>43374</v>
      </c>
      <c r="Z63" s="23">
        <v>43375</v>
      </c>
      <c r="AA63" s="24"/>
      <c r="AB63" s="25"/>
      <c r="AC63" s="25" t="s">
        <v>139</v>
      </c>
      <c r="AD63" s="23">
        <v>43375</v>
      </c>
      <c r="AE63" s="25" t="s">
        <v>81</v>
      </c>
      <c r="AF63" s="25" t="s">
        <v>60</v>
      </c>
      <c r="AG63" s="25"/>
      <c r="AH63" s="23">
        <v>43434</v>
      </c>
      <c r="AI63" s="32">
        <v>43440</v>
      </c>
      <c r="AJ63" s="32">
        <v>43441</v>
      </c>
      <c r="AK63" s="36">
        <v>43487</v>
      </c>
      <c r="AL63" s="35">
        <v>43497</v>
      </c>
      <c r="AM63" s="28">
        <v>11954.8</v>
      </c>
      <c r="AN63" s="28"/>
      <c r="AO63">
        <v>20</v>
      </c>
      <c r="AP63" s="28">
        <v>3000</v>
      </c>
      <c r="AQ63" s="28">
        <v>3456</v>
      </c>
      <c r="AR63" s="35">
        <v>43503</v>
      </c>
      <c r="AS63" s="35">
        <v>43502</v>
      </c>
      <c r="AT63" s="28">
        <v>6049.2</v>
      </c>
      <c r="AU63" s="35">
        <v>43509</v>
      </c>
      <c r="AV63" s="35">
        <v>43515</v>
      </c>
      <c r="AW63" s="35">
        <v>43522</v>
      </c>
      <c r="AX63" s="35">
        <v>43523</v>
      </c>
      <c r="AY63" s="33"/>
      <c r="AZ63" s="33"/>
      <c r="BA63" s="30"/>
      <c r="BB63" s="30"/>
      <c r="BC63" s="30"/>
      <c r="BD63" s="30">
        <v>0</v>
      </c>
      <c r="BE63" s="28">
        <v>24460</v>
      </c>
      <c r="BF63">
        <v>1.5060059557667214</v>
      </c>
    </row>
    <row r="64" spans="1:58" x14ac:dyDescent="0.3">
      <c r="A64" s="16">
        <v>63</v>
      </c>
      <c r="B64" s="16" t="s">
        <v>140</v>
      </c>
      <c r="C64" s="16">
        <v>9</v>
      </c>
      <c r="D64" s="16">
        <v>2</v>
      </c>
      <c r="E64" s="21">
        <v>43229</v>
      </c>
      <c r="F64" s="19">
        <v>1</v>
      </c>
      <c r="G64" s="20" t="s">
        <v>150</v>
      </c>
      <c r="H64" s="21">
        <v>43255</v>
      </c>
      <c r="I64" s="22">
        <v>15000</v>
      </c>
      <c r="J64" s="22">
        <v>135000</v>
      </c>
      <c r="K64" s="21">
        <v>43258</v>
      </c>
      <c r="L64" s="22">
        <v>38167</v>
      </c>
      <c r="M64" s="22">
        <v>96833.474999999991</v>
      </c>
      <c r="N64" s="22">
        <v>176189</v>
      </c>
      <c r="O64" s="22">
        <v>135000</v>
      </c>
      <c r="P64" s="22">
        <v>214356</v>
      </c>
      <c r="Q64" s="23">
        <v>43274</v>
      </c>
      <c r="R64" s="23">
        <v>43255</v>
      </c>
      <c r="S64" s="23">
        <v>43254</v>
      </c>
      <c r="T64" s="23">
        <v>43327</v>
      </c>
      <c r="U64" s="23">
        <v>43346</v>
      </c>
      <c r="V64" s="23">
        <v>43350</v>
      </c>
      <c r="W64" s="23">
        <v>43353</v>
      </c>
      <c r="X64" s="23">
        <v>43371</v>
      </c>
      <c r="Y64" s="23">
        <v>43374</v>
      </c>
      <c r="Z64" s="23">
        <v>43375</v>
      </c>
      <c r="AA64" s="24"/>
      <c r="AB64" s="25"/>
      <c r="AC64" s="25" t="s">
        <v>94</v>
      </c>
      <c r="AD64" s="23">
        <v>43375</v>
      </c>
      <c r="AE64" s="25" t="s">
        <v>81</v>
      </c>
      <c r="AF64" s="25" t="s">
        <v>60</v>
      </c>
      <c r="AG64" s="25"/>
      <c r="AH64" s="23">
        <v>43434</v>
      </c>
      <c r="AI64" s="32">
        <v>43440</v>
      </c>
      <c r="AJ64" s="32">
        <v>43441</v>
      </c>
      <c r="AK64" s="36">
        <v>43486</v>
      </c>
      <c r="AL64" s="35">
        <v>43497</v>
      </c>
      <c r="AM64" s="28">
        <v>10759</v>
      </c>
      <c r="AN64" s="28"/>
      <c r="AO64">
        <v>18</v>
      </c>
      <c r="AP64" s="28">
        <v>3000</v>
      </c>
      <c r="AQ64" s="28">
        <v>3456</v>
      </c>
      <c r="AR64" s="35">
        <v>43503</v>
      </c>
      <c r="AS64" s="35">
        <v>43502</v>
      </c>
      <c r="AT64" s="28">
        <v>5444</v>
      </c>
      <c r="AU64" s="35">
        <v>43509</v>
      </c>
      <c r="AV64" s="35">
        <v>43515</v>
      </c>
      <c r="AW64" s="35">
        <v>43522</v>
      </c>
      <c r="AX64" s="35">
        <v>43523</v>
      </c>
      <c r="AY64" s="33"/>
      <c r="AZ64" s="33"/>
      <c r="BA64" s="30"/>
      <c r="BB64" s="30"/>
      <c r="BC64" s="30"/>
      <c r="BD64" s="30">
        <v>0</v>
      </c>
      <c r="BE64" s="28">
        <v>22659</v>
      </c>
      <c r="BF64">
        <v>1.5059949809461846</v>
      </c>
    </row>
    <row r="65" spans="1:58" x14ac:dyDescent="0.3">
      <c r="A65" s="16">
        <v>64</v>
      </c>
      <c r="B65" s="16" t="s">
        <v>141</v>
      </c>
      <c r="C65" s="16">
        <v>9</v>
      </c>
      <c r="D65" s="16">
        <v>2</v>
      </c>
      <c r="E65" s="21">
        <v>43229</v>
      </c>
      <c r="F65" s="19">
        <v>1</v>
      </c>
      <c r="G65" s="20" t="s">
        <v>150</v>
      </c>
      <c r="H65" s="21">
        <v>43255</v>
      </c>
      <c r="I65" s="22">
        <v>15000</v>
      </c>
      <c r="J65" s="22">
        <v>135000</v>
      </c>
      <c r="K65" s="21">
        <v>43258</v>
      </c>
      <c r="L65" s="22">
        <v>38167</v>
      </c>
      <c r="M65" s="22">
        <v>96833.474999999991</v>
      </c>
      <c r="N65" s="22">
        <v>176189</v>
      </c>
      <c r="O65" s="22">
        <v>135000</v>
      </c>
      <c r="P65" s="22">
        <v>214356</v>
      </c>
      <c r="Q65" s="23">
        <v>43274</v>
      </c>
      <c r="R65" s="23">
        <v>43255</v>
      </c>
      <c r="S65" s="23">
        <v>43254</v>
      </c>
      <c r="T65" s="23">
        <v>43327</v>
      </c>
      <c r="U65" s="23">
        <v>43346</v>
      </c>
      <c r="V65" s="23">
        <v>43349</v>
      </c>
      <c r="W65" s="23">
        <v>43350</v>
      </c>
      <c r="X65" s="23">
        <v>43371</v>
      </c>
      <c r="Y65" s="23">
        <v>43374</v>
      </c>
      <c r="Z65" s="23">
        <v>43375</v>
      </c>
      <c r="AA65" s="24"/>
      <c r="AB65" s="25"/>
      <c r="AC65" s="25" t="s">
        <v>142</v>
      </c>
      <c r="AD65" s="23">
        <v>43375</v>
      </c>
      <c r="AE65" s="25" t="s">
        <v>81</v>
      </c>
      <c r="AF65" s="25" t="s">
        <v>60</v>
      </c>
      <c r="AG65" s="25"/>
      <c r="AH65" s="23">
        <v>43430</v>
      </c>
      <c r="AI65" s="32">
        <v>43433</v>
      </c>
      <c r="AJ65" s="32">
        <v>43434</v>
      </c>
      <c r="AK65" s="35">
        <v>43509</v>
      </c>
      <c r="AL65" s="35">
        <v>43521</v>
      </c>
      <c r="AM65" s="28">
        <v>10759</v>
      </c>
      <c r="AN65" s="28">
        <v>16203</v>
      </c>
      <c r="AO65">
        <v>18</v>
      </c>
      <c r="AP65" s="28">
        <v>3000</v>
      </c>
      <c r="AQ65" s="28">
        <v>3456</v>
      </c>
      <c r="AR65" s="35">
        <v>43529</v>
      </c>
      <c r="AS65" s="35">
        <v>43528</v>
      </c>
      <c r="AT65" s="28"/>
      <c r="AY65" s="29"/>
      <c r="AZ65" s="29"/>
      <c r="BA65" s="30"/>
      <c r="BB65" s="30"/>
      <c r="BC65" s="30"/>
      <c r="BD65" s="30">
        <v>0</v>
      </c>
      <c r="BE65" s="28">
        <v>22659</v>
      </c>
      <c r="BF65">
        <v>1.5059949809461846</v>
      </c>
    </row>
    <row r="66" spans="1:58" x14ac:dyDescent="0.3">
      <c r="A66" s="16">
        <v>65</v>
      </c>
      <c r="B66" s="16" t="s">
        <v>143</v>
      </c>
      <c r="C66" s="16">
        <v>11</v>
      </c>
      <c r="D66" s="16">
        <v>2</v>
      </c>
      <c r="E66" s="21">
        <v>43209</v>
      </c>
      <c r="F66" s="19">
        <v>1</v>
      </c>
      <c r="G66" s="20" t="s">
        <v>150</v>
      </c>
      <c r="H66" s="21">
        <v>43259</v>
      </c>
      <c r="I66" s="22">
        <v>15000</v>
      </c>
      <c r="J66" s="22">
        <v>165000</v>
      </c>
      <c r="K66" s="21">
        <v>43266</v>
      </c>
      <c r="L66" s="22">
        <v>46648</v>
      </c>
      <c r="M66" s="22">
        <v>118352.02499999999</v>
      </c>
      <c r="N66" s="22">
        <v>215342</v>
      </c>
      <c r="O66" s="22">
        <v>165000</v>
      </c>
      <c r="P66" s="22">
        <v>261990</v>
      </c>
      <c r="Q66" s="23">
        <v>43282</v>
      </c>
      <c r="R66" s="23">
        <v>43259</v>
      </c>
      <c r="S66" s="23">
        <v>43258</v>
      </c>
      <c r="T66" s="31">
        <v>43529</v>
      </c>
      <c r="U66" s="31">
        <v>43537</v>
      </c>
      <c r="V66" s="23"/>
      <c r="W66" s="23"/>
      <c r="X66" s="23"/>
      <c r="Y66" s="23"/>
      <c r="Z66" s="23"/>
      <c r="AA66" s="24"/>
      <c r="AB66" s="25"/>
      <c r="AC66" s="25"/>
      <c r="AD66" s="25"/>
      <c r="AE66" s="25"/>
      <c r="AF66" s="25" t="s">
        <v>56</v>
      </c>
      <c r="AG66" s="25"/>
      <c r="AH66" s="25"/>
      <c r="AI66" s="32">
        <v>43403</v>
      </c>
      <c r="AJ66" s="32">
        <v>43404</v>
      </c>
      <c r="AM66" s="28">
        <v>0</v>
      </c>
      <c r="AN66" s="28"/>
      <c r="AO66">
        <v>22</v>
      </c>
      <c r="AP66" s="28"/>
      <c r="AQ66" s="28"/>
      <c r="AT66" s="28"/>
      <c r="AY66" s="33">
        <v>43544</v>
      </c>
      <c r="AZ66" s="33">
        <v>43544</v>
      </c>
      <c r="BA66" s="30">
        <v>224889</v>
      </c>
      <c r="BB66" s="30">
        <v>46648</v>
      </c>
      <c r="BC66" s="30">
        <v>178241</v>
      </c>
      <c r="BD66" s="30">
        <v>118352.02371595513</v>
      </c>
      <c r="BE66" s="28">
        <v>0</v>
      </c>
      <c r="BF66" t="e">
        <v>#DIV/0!</v>
      </c>
    </row>
    <row r="67" spans="1:58" x14ac:dyDescent="0.3">
      <c r="A67" s="16">
        <v>66</v>
      </c>
      <c r="B67" s="16" t="s">
        <v>144</v>
      </c>
      <c r="C67" s="16">
        <v>3</v>
      </c>
      <c r="D67" s="16">
        <v>2</v>
      </c>
      <c r="E67" s="21">
        <v>43209</v>
      </c>
      <c r="F67" s="19">
        <v>1</v>
      </c>
      <c r="G67" s="20" t="s">
        <v>150</v>
      </c>
      <c r="H67" s="21">
        <v>43255</v>
      </c>
      <c r="I67" s="22">
        <v>15000</v>
      </c>
      <c r="J67" s="22">
        <v>45000</v>
      </c>
      <c r="K67" s="21">
        <v>43258</v>
      </c>
      <c r="L67" s="22">
        <v>12722</v>
      </c>
      <c r="M67" s="22">
        <v>32277.824999999997</v>
      </c>
      <c r="N67" s="22">
        <v>58730</v>
      </c>
      <c r="O67" s="22">
        <v>45000</v>
      </c>
      <c r="P67" s="22">
        <v>71452</v>
      </c>
      <c r="Q67" s="23">
        <v>43274</v>
      </c>
      <c r="R67" s="23">
        <v>43255</v>
      </c>
      <c r="S67" s="23">
        <v>43254</v>
      </c>
      <c r="T67" s="23">
        <v>43327</v>
      </c>
      <c r="U67" s="23">
        <v>43346</v>
      </c>
      <c r="V67" s="23">
        <v>43349</v>
      </c>
      <c r="W67" s="23">
        <v>43350</v>
      </c>
      <c r="X67" s="23">
        <v>43375</v>
      </c>
      <c r="Y67" s="23">
        <v>43381</v>
      </c>
      <c r="Z67" s="23">
        <v>43382</v>
      </c>
      <c r="AA67" s="24" t="s">
        <v>145</v>
      </c>
      <c r="AB67" s="25"/>
      <c r="AC67" s="25" t="s">
        <v>146</v>
      </c>
      <c r="AD67" s="23">
        <v>43375</v>
      </c>
      <c r="AE67" s="25" t="s">
        <v>81</v>
      </c>
      <c r="AF67" s="25" t="s">
        <v>60</v>
      </c>
      <c r="AG67" s="25"/>
      <c r="AH67" s="23">
        <v>43434</v>
      </c>
      <c r="AI67" s="32">
        <v>43440</v>
      </c>
      <c r="AJ67" s="32">
        <v>43441</v>
      </c>
      <c r="AK67" s="35">
        <v>43515</v>
      </c>
      <c r="AL67" s="35">
        <v>43521</v>
      </c>
      <c r="AM67" s="28">
        <v>3586</v>
      </c>
      <c r="AN67" s="28">
        <v>5400</v>
      </c>
      <c r="AO67">
        <v>6</v>
      </c>
      <c r="AP67" s="28">
        <v>3000</v>
      </c>
      <c r="AQ67" s="28">
        <v>3456</v>
      </c>
      <c r="AR67" s="35">
        <v>43529</v>
      </c>
      <c r="AS67" s="35">
        <v>43528</v>
      </c>
      <c r="AT67" s="28"/>
      <c r="AY67" s="29"/>
      <c r="AZ67" s="29"/>
      <c r="BA67" s="30"/>
      <c r="BB67" s="30"/>
      <c r="BC67" s="30"/>
      <c r="BD67" s="30">
        <v>0</v>
      </c>
      <c r="BE67" s="28">
        <v>11856</v>
      </c>
      <c r="BF67">
        <v>1.5058561070831009</v>
      </c>
    </row>
    <row r="68" spans="1:58" x14ac:dyDescent="0.3">
      <c r="A68" s="16">
        <v>67</v>
      </c>
      <c r="B68" s="57" t="s">
        <v>147</v>
      </c>
      <c r="C68" s="16">
        <v>10</v>
      </c>
      <c r="D68" s="16">
        <v>2</v>
      </c>
      <c r="E68" s="21">
        <v>43234</v>
      </c>
      <c r="F68" s="19">
        <v>1</v>
      </c>
      <c r="G68" s="20" t="s">
        <v>150</v>
      </c>
      <c r="H68" s="21">
        <v>43259</v>
      </c>
      <c r="I68" s="22">
        <v>15000</v>
      </c>
      <c r="J68" s="22">
        <v>150000</v>
      </c>
      <c r="K68" s="21">
        <v>43488</v>
      </c>
      <c r="L68" s="22">
        <v>42407</v>
      </c>
      <c r="M68" s="22">
        <v>107592.74999999999</v>
      </c>
      <c r="N68" s="22">
        <v>195766</v>
      </c>
      <c r="O68" s="22">
        <v>150000</v>
      </c>
      <c r="P68" s="22">
        <v>238173</v>
      </c>
      <c r="Q68" s="23" t="s">
        <v>151</v>
      </c>
      <c r="R68" s="23">
        <v>43259</v>
      </c>
      <c r="S68" s="23">
        <v>43259</v>
      </c>
      <c r="T68" s="31">
        <v>43525</v>
      </c>
      <c r="U68" s="31">
        <v>43545</v>
      </c>
      <c r="V68" s="23"/>
      <c r="W68" s="23"/>
      <c r="X68" s="23"/>
      <c r="Y68" s="23"/>
      <c r="Z68" s="23"/>
      <c r="AA68" s="24"/>
      <c r="AB68" s="25"/>
      <c r="AC68" s="25"/>
      <c r="AD68" s="25"/>
      <c r="AE68" s="25"/>
      <c r="AF68" s="25" t="s">
        <v>56</v>
      </c>
      <c r="AG68" s="25"/>
      <c r="AH68" s="25"/>
      <c r="AI68" s="32">
        <v>43403</v>
      </c>
      <c r="AJ68" s="32">
        <v>43404</v>
      </c>
      <c r="AK68" s="35">
        <v>43551</v>
      </c>
      <c r="AL68" s="35">
        <v>43551</v>
      </c>
      <c r="AM68" s="28">
        <v>11954.8</v>
      </c>
      <c r="AN68" s="28">
        <v>24460</v>
      </c>
      <c r="AO68">
        <v>20</v>
      </c>
      <c r="AP68" s="28">
        <v>3000</v>
      </c>
      <c r="AQ68" s="28">
        <v>3456</v>
      </c>
      <c r="AR68" s="35">
        <v>43551</v>
      </c>
      <c r="AS68" s="35">
        <v>43551</v>
      </c>
      <c r="AT68" s="28"/>
      <c r="AY68" s="33">
        <v>43551</v>
      </c>
      <c r="AZ68" s="33">
        <v>43551</v>
      </c>
      <c r="BA68" s="30"/>
      <c r="BB68" s="30"/>
      <c r="BC68" s="30"/>
      <c r="BD68" s="30">
        <v>0</v>
      </c>
      <c r="BE68" s="28">
        <v>30916</v>
      </c>
      <c r="BF68">
        <v>2.0460400843175965</v>
      </c>
    </row>
    <row r="69" spans="1:58" x14ac:dyDescent="0.3">
      <c r="A69" s="16">
        <v>68</v>
      </c>
      <c r="B69" s="16" t="s">
        <v>148</v>
      </c>
      <c r="C69" s="16">
        <v>7</v>
      </c>
      <c r="D69" s="16">
        <v>3</v>
      </c>
      <c r="E69" s="21">
        <v>43234</v>
      </c>
      <c r="F69" s="19">
        <v>0.68669999999999998</v>
      </c>
      <c r="G69" s="20" t="s">
        <v>152</v>
      </c>
      <c r="H69" s="21"/>
      <c r="I69" s="22">
        <v>7500</v>
      </c>
      <c r="J69" s="22">
        <v>52500</v>
      </c>
      <c r="K69" s="16"/>
      <c r="L69" s="22">
        <v>29685</v>
      </c>
      <c r="M69" s="22">
        <v>37657.462499999994</v>
      </c>
      <c r="N69" s="22">
        <v>68518</v>
      </c>
      <c r="O69" s="22">
        <v>67342</v>
      </c>
      <c r="P69" s="22">
        <v>98203</v>
      </c>
      <c r="Q69" s="23" t="s">
        <v>151</v>
      </c>
      <c r="R69" s="25"/>
      <c r="S69" s="25"/>
      <c r="T69" s="25"/>
      <c r="U69" s="25"/>
      <c r="V69" s="25"/>
      <c r="W69" s="25"/>
      <c r="X69" s="25"/>
      <c r="Y69" s="25"/>
      <c r="Z69" s="25"/>
      <c r="AA69" s="24"/>
      <c r="AB69" s="25"/>
      <c r="AC69" s="25"/>
      <c r="AD69" s="25"/>
      <c r="AE69" s="25"/>
      <c r="AF69" s="25" t="s">
        <v>149</v>
      </c>
      <c r="AG69" s="25"/>
      <c r="AH69" s="25"/>
      <c r="AI69" s="27"/>
      <c r="AJ69" s="27"/>
      <c r="AM69" s="28">
        <v>0</v>
      </c>
      <c r="AN69" s="28"/>
      <c r="AO69">
        <v>14</v>
      </c>
      <c r="AP69" s="28"/>
      <c r="AQ69" s="28"/>
      <c r="AT69" s="28"/>
      <c r="AY69" s="29"/>
      <c r="AZ69" s="29"/>
      <c r="BA69" s="30"/>
      <c r="BB69" s="30"/>
      <c r="BC69" s="30"/>
      <c r="BD69" s="30">
        <v>0</v>
      </c>
      <c r="BE69" s="28">
        <v>0</v>
      </c>
      <c r="BF69" t="e">
        <v>#DIV/0!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674F4-6CB7-4FFF-B43F-121EC6EEF00F}">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D898-CAD8-44FD-84E3-ADD7E39A7219}">
  <dimension ref="A1:E69"/>
  <sheetViews>
    <sheetView topLeftCell="A46" workbookViewId="0">
      <selection activeCell="A58" sqref="A58:D59"/>
    </sheetView>
  </sheetViews>
  <sheetFormatPr defaultRowHeight="14.4" x14ac:dyDescent="0.3"/>
  <cols>
    <col min="1" max="1" width="4.33203125" customWidth="1"/>
    <col min="2" max="2" width="15.109375" customWidth="1"/>
    <col min="3" max="3" width="9.5546875" customWidth="1"/>
    <col min="4" max="4" width="12.109375" customWidth="1"/>
  </cols>
  <sheetData>
    <row r="1" spans="1:5" ht="43.2" x14ac:dyDescent="0.3">
      <c r="A1" s="67" t="s">
        <v>0</v>
      </c>
      <c r="B1" s="67" t="s">
        <v>1</v>
      </c>
      <c r="C1" s="67" t="s">
        <v>2</v>
      </c>
      <c r="D1" s="67" t="s">
        <v>3</v>
      </c>
      <c r="E1" s="67" t="s">
        <v>154</v>
      </c>
    </row>
    <row r="2" spans="1:5" x14ac:dyDescent="0.3">
      <c r="A2" s="16">
        <v>1</v>
      </c>
      <c r="B2" s="17" t="s">
        <v>51</v>
      </c>
      <c r="C2" s="16">
        <v>10</v>
      </c>
      <c r="D2" s="18">
        <v>43139</v>
      </c>
      <c r="E2" s="27"/>
    </row>
    <row r="3" spans="1:5" x14ac:dyDescent="0.3">
      <c r="A3" s="16">
        <v>2</v>
      </c>
      <c r="B3" s="16" t="s">
        <v>55</v>
      </c>
      <c r="C3" s="16">
        <v>10</v>
      </c>
      <c r="D3" s="21">
        <v>43139</v>
      </c>
      <c r="E3" s="27"/>
    </row>
    <row r="4" spans="1:5" x14ac:dyDescent="0.3">
      <c r="A4" s="16">
        <v>3</v>
      </c>
      <c r="B4" s="17" t="s">
        <v>57</v>
      </c>
      <c r="C4" s="16">
        <v>10</v>
      </c>
      <c r="D4" s="21">
        <v>43151</v>
      </c>
      <c r="E4" s="27"/>
    </row>
    <row r="5" spans="1:5" x14ac:dyDescent="0.3">
      <c r="A5" s="16">
        <v>4</v>
      </c>
      <c r="B5" s="34" t="s">
        <v>58</v>
      </c>
      <c r="C5" s="16">
        <v>7</v>
      </c>
      <c r="D5" s="21">
        <v>43151</v>
      </c>
      <c r="E5" s="27" t="s">
        <v>153</v>
      </c>
    </row>
    <row r="6" spans="1:5" x14ac:dyDescent="0.3">
      <c r="A6" s="16">
        <v>5</v>
      </c>
      <c r="B6" s="16" t="s">
        <v>61</v>
      </c>
      <c r="C6" s="16">
        <v>10</v>
      </c>
      <c r="D6" s="21">
        <v>43151</v>
      </c>
      <c r="E6" s="27"/>
    </row>
    <row r="7" spans="1:5" x14ac:dyDescent="0.3">
      <c r="A7" s="16">
        <v>6</v>
      </c>
      <c r="B7" s="16" t="s">
        <v>62</v>
      </c>
      <c r="C7" s="16">
        <v>10</v>
      </c>
      <c r="D7" s="21">
        <v>43151</v>
      </c>
      <c r="E7" s="27"/>
    </row>
    <row r="8" spans="1:5" x14ac:dyDescent="0.3">
      <c r="A8" s="16">
        <v>7</v>
      </c>
      <c r="B8" s="16" t="s">
        <v>63</v>
      </c>
      <c r="C8" s="16">
        <v>8</v>
      </c>
      <c r="D8" s="21">
        <v>43151</v>
      </c>
      <c r="E8" s="27"/>
    </row>
    <row r="9" spans="1:5" x14ac:dyDescent="0.3">
      <c r="A9" s="16">
        <v>8</v>
      </c>
      <c r="B9" s="16" t="s">
        <v>64</v>
      </c>
      <c r="C9" s="16">
        <v>10</v>
      </c>
      <c r="D9" s="21">
        <v>43139</v>
      </c>
      <c r="E9" s="27"/>
    </row>
    <row r="10" spans="1:5" x14ac:dyDescent="0.3">
      <c r="A10" s="16">
        <v>9</v>
      </c>
      <c r="B10" s="16" t="s">
        <v>65</v>
      </c>
      <c r="C10" s="16">
        <v>10</v>
      </c>
      <c r="D10" s="21">
        <v>43139</v>
      </c>
      <c r="E10" s="27"/>
    </row>
    <row r="11" spans="1:5" x14ac:dyDescent="0.3">
      <c r="A11" s="16">
        <v>10</v>
      </c>
      <c r="B11" s="16" t="s">
        <v>66</v>
      </c>
      <c r="C11" s="16">
        <v>10</v>
      </c>
      <c r="D11" s="21">
        <v>43152</v>
      </c>
      <c r="E11" s="27"/>
    </row>
    <row r="12" spans="1:5" x14ac:dyDescent="0.3">
      <c r="A12" s="16">
        <v>11</v>
      </c>
      <c r="B12" s="16" t="s">
        <v>67</v>
      </c>
      <c r="C12" s="16">
        <v>10</v>
      </c>
      <c r="D12" s="21">
        <v>43152</v>
      </c>
      <c r="E12" s="27"/>
    </row>
    <row r="13" spans="1:5" x14ac:dyDescent="0.3">
      <c r="A13" s="16">
        <v>12</v>
      </c>
      <c r="B13" s="16" t="s">
        <v>68</v>
      </c>
      <c r="C13" s="16">
        <v>4</v>
      </c>
      <c r="D13" s="21">
        <v>43150</v>
      </c>
      <c r="E13" s="27"/>
    </row>
    <row r="14" spans="1:5" x14ac:dyDescent="0.3">
      <c r="A14" s="16">
        <v>13</v>
      </c>
      <c r="B14" s="16" t="s">
        <v>70</v>
      </c>
      <c r="C14" s="16">
        <v>10</v>
      </c>
      <c r="D14" s="21">
        <v>43150</v>
      </c>
      <c r="E14" s="27"/>
    </row>
    <row r="15" spans="1:5" x14ac:dyDescent="0.3">
      <c r="A15" s="16">
        <v>14</v>
      </c>
      <c r="B15" s="16" t="s">
        <v>71</v>
      </c>
      <c r="C15" s="16">
        <v>10</v>
      </c>
      <c r="D15" s="21">
        <v>43150</v>
      </c>
      <c r="E15" s="27"/>
    </row>
    <row r="16" spans="1:5" x14ac:dyDescent="0.3">
      <c r="A16" s="16">
        <v>15</v>
      </c>
      <c r="B16" s="16" t="s">
        <v>72</v>
      </c>
      <c r="C16" s="16">
        <v>10</v>
      </c>
      <c r="D16" s="21">
        <v>43150</v>
      </c>
      <c r="E16" s="27"/>
    </row>
    <row r="17" spans="1:5" x14ac:dyDescent="0.3">
      <c r="A17" s="16">
        <v>16</v>
      </c>
      <c r="B17" s="16" t="s">
        <v>73</v>
      </c>
      <c r="C17" s="16">
        <v>9</v>
      </c>
      <c r="D17" s="21">
        <v>43143</v>
      </c>
      <c r="E17" s="27"/>
    </row>
    <row r="18" spans="1:5" x14ac:dyDescent="0.3">
      <c r="A18" s="16">
        <v>17</v>
      </c>
      <c r="B18" s="16" t="s">
        <v>74</v>
      </c>
      <c r="C18" s="16">
        <v>10</v>
      </c>
      <c r="D18" s="21">
        <v>43143</v>
      </c>
      <c r="E18" s="27"/>
    </row>
    <row r="19" spans="1:5" x14ac:dyDescent="0.3">
      <c r="A19" s="16">
        <v>18</v>
      </c>
      <c r="B19" s="16" t="s">
        <v>75</v>
      </c>
      <c r="C19" s="16">
        <v>10</v>
      </c>
      <c r="D19" s="21">
        <v>43151</v>
      </c>
      <c r="E19" s="27"/>
    </row>
    <row r="20" spans="1:5" x14ac:dyDescent="0.3">
      <c r="A20" s="16">
        <v>19</v>
      </c>
      <c r="B20" s="16" t="s">
        <v>76</v>
      </c>
      <c r="C20" s="16">
        <v>8</v>
      </c>
      <c r="D20" s="21">
        <v>43150</v>
      </c>
      <c r="E20" s="27"/>
    </row>
    <row r="21" spans="1:5" x14ac:dyDescent="0.3">
      <c r="A21" s="16">
        <v>20</v>
      </c>
      <c r="B21" s="16" t="s">
        <v>78</v>
      </c>
      <c r="C21" s="16">
        <v>9</v>
      </c>
      <c r="D21" s="21">
        <v>43145</v>
      </c>
      <c r="E21" s="27"/>
    </row>
    <row r="22" spans="1:5" x14ac:dyDescent="0.3">
      <c r="A22" s="16">
        <v>21</v>
      </c>
      <c r="B22" s="16" t="s">
        <v>79</v>
      </c>
      <c r="C22" s="16">
        <v>9</v>
      </c>
      <c r="D22" s="21">
        <v>43145</v>
      </c>
      <c r="E22" s="27"/>
    </row>
    <row r="23" spans="1:5" x14ac:dyDescent="0.3">
      <c r="A23" s="16">
        <v>22</v>
      </c>
      <c r="B23" s="17" t="s">
        <v>80</v>
      </c>
      <c r="C23" s="16">
        <v>10</v>
      </c>
      <c r="D23" s="21">
        <v>43171</v>
      </c>
      <c r="E23" s="27"/>
    </row>
    <row r="24" spans="1:5" x14ac:dyDescent="0.3">
      <c r="A24" s="16">
        <v>23</v>
      </c>
      <c r="B24" s="16" t="s">
        <v>83</v>
      </c>
      <c r="C24" s="16">
        <v>10</v>
      </c>
      <c r="D24" s="21">
        <v>43171</v>
      </c>
      <c r="E24" s="27"/>
    </row>
    <row r="25" spans="1:5" x14ac:dyDescent="0.3">
      <c r="A25" s="16">
        <v>24</v>
      </c>
      <c r="B25" s="16" t="s">
        <v>84</v>
      </c>
      <c r="C25" s="16">
        <v>3</v>
      </c>
      <c r="D25" s="21">
        <v>43174</v>
      </c>
      <c r="E25" s="27"/>
    </row>
    <row r="26" spans="1:5" x14ac:dyDescent="0.3">
      <c r="A26" s="16">
        <v>25</v>
      </c>
      <c r="B26" s="37" t="s">
        <v>85</v>
      </c>
      <c r="C26" s="16">
        <v>10</v>
      </c>
      <c r="D26" s="21">
        <v>43171</v>
      </c>
      <c r="E26" s="27"/>
    </row>
    <row r="27" spans="1:5" x14ac:dyDescent="0.3">
      <c r="A27" s="16">
        <v>26</v>
      </c>
      <c r="B27" s="41" t="s">
        <v>87</v>
      </c>
      <c r="C27" s="40">
        <v>7</v>
      </c>
      <c r="D27" s="42">
        <v>43172</v>
      </c>
      <c r="E27" s="27"/>
    </row>
    <row r="28" spans="1:5" x14ac:dyDescent="0.3">
      <c r="A28" s="16">
        <v>27</v>
      </c>
      <c r="B28" s="50" t="s">
        <v>91</v>
      </c>
      <c r="C28" s="16">
        <v>3</v>
      </c>
      <c r="D28" s="21">
        <v>43172</v>
      </c>
      <c r="E28" s="27" t="s">
        <v>130</v>
      </c>
    </row>
    <row r="29" spans="1:5" x14ac:dyDescent="0.3">
      <c r="A29" s="16">
        <v>28</v>
      </c>
      <c r="B29" s="16" t="s">
        <v>93</v>
      </c>
      <c r="C29" s="16">
        <v>8</v>
      </c>
      <c r="D29" s="21">
        <v>43173</v>
      </c>
      <c r="E29" s="27"/>
    </row>
    <row r="30" spans="1:5" x14ac:dyDescent="0.3">
      <c r="A30" s="16">
        <v>29</v>
      </c>
      <c r="B30" s="41" t="s">
        <v>95</v>
      </c>
      <c r="C30" s="40">
        <v>9</v>
      </c>
      <c r="D30" s="42">
        <v>43174</v>
      </c>
      <c r="E30" s="27"/>
    </row>
    <row r="31" spans="1:5" x14ac:dyDescent="0.3">
      <c r="A31" s="16">
        <v>30</v>
      </c>
      <c r="B31" s="51" t="s">
        <v>96</v>
      </c>
      <c r="C31" s="52">
        <v>7</v>
      </c>
      <c r="D31" s="53">
        <v>43171</v>
      </c>
      <c r="E31" s="27" t="s">
        <v>153</v>
      </c>
    </row>
    <row r="32" spans="1:5" x14ac:dyDescent="0.3">
      <c r="A32" s="16">
        <v>31</v>
      </c>
      <c r="B32" s="41" t="s">
        <v>99</v>
      </c>
      <c r="C32" s="40">
        <v>10</v>
      </c>
      <c r="D32" s="42">
        <v>43171</v>
      </c>
      <c r="E32" s="27"/>
    </row>
    <row r="33" spans="1:5" x14ac:dyDescent="0.3">
      <c r="A33" s="16">
        <v>32</v>
      </c>
      <c r="B33" s="16" t="s">
        <v>100</v>
      </c>
      <c r="C33" s="16">
        <v>10</v>
      </c>
      <c r="D33" s="21">
        <v>43171</v>
      </c>
      <c r="E33" s="27"/>
    </row>
    <row r="34" spans="1:5" x14ac:dyDescent="0.3">
      <c r="A34" s="16">
        <v>33</v>
      </c>
      <c r="B34" s="16" t="s">
        <v>101</v>
      </c>
      <c r="C34" s="16">
        <v>10</v>
      </c>
      <c r="D34" s="21">
        <v>43171</v>
      </c>
      <c r="E34" s="27"/>
    </row>
    <row r="35" spans="1:5" x14ac:dyDescent="0.3">
      <c r="A35" s="16">
        <v>34</v>
      </c>
      <c r="B35" s="16" t="s">
        <v>102</v>
      </c>
      <c r="C35" s="16">
        <v>8</v>
      </c>
      <c r="D35" s="21">
        <v>43174</v>
      </c>
      <c r="E35" s="27"/>
    </row>
    <row r="36" spans="1:5" x14ac:dyDescent="0.3">
      <c r="A36" s="16">
        <v>35</v>
      </c>
      <c r="B36" s="16" t="s">
        <v>103</v>
      </c>
      <c r="C36" s="16">
        <v>9</v>
      </c>
      <c r="D36" s="21">
        <v>43175</v>
      </c>
      <c r="E36" s="27"/>
    </row>
    <row r="37" spans="1:5" x14ac:dyDescent="0.3">
      <c r="A37" s="16">
        <v>36</v>
      </c>
      <c r="B37" s="16" t="s">
        <v>104</v>
      </c>
      <c r="C37" s="16">
        <v>10</v>
      </c>
      <c r="D37" s="21">
        <v>43171</v>
      </c>
      <c r="E37" s="27"/>
    </row>
    <row r="38" spans="1:5" x14ac:dyDescent="0.3">
      <c r="A38" s="16">
        <v>37</v>
      </c>
      <c r="B38" s="34" t="s">
        <v>105</v>
      </c>
      <c r="C38" s="16">
        <v>9</v>
      </c>
      <c r="D38" s="21">
        <v>43173</v>
      </c>
      <c r="E38" s="27" t="s">
        <v>153</v>
      </c>
    </row>
    <row r="39" spans="1:5" x14ac:dyDescent="0.3">
      <c r="A39" s="16">
        <v>38</v>
      </c>
      <c r="B39" s="16" t="s">
        <v>107</v>
      </c>
      <c r="C39" s="16">
        <v>9</v>
      </c>
      <c r="D39" s="21">
        <v>43175</v>
      </c>
      <c r="E39" s="27"/>
    </row>
    <row r="40" spans="1:5" x14ac:dyDescent="0.3">
      <c r="A40" s="16">
        <v>39</v>
      </c>
      <c r="B40" s="16" t="s">
        <v>108</v>
      </c>
      <c r="C40" s="16">
        <v>7</v>
      </c>
      <c r="D40" s="21">
        <v>43171</v>
      </c>
      <c r="E40" s="27"/>
    </row>
    <row r="41" spans="1:5" x14ac:dyDescent="0.3">
      <c r="A41" s="16">
        <v>40</v>
      </c>
      <c r="B41" s="16" t="s">
        <v>109</v>
      </c>
      <c r="C41" s="16">
        <v>10</v>
      </c>
      <c r="D41" s="21">
        <v>43171</v>
      </c>
      <c r="E41" s="27"/>
    </row>
    <row r="42" spans="1:5" x14ac:dyDescent="0.3">
      <c r="A42" s="16">
        <v>41</v>
      </c>
      <c r="B42" s="16" t="s">
        <v>110</v>
      </c>
      <c r="C42" s="16">
        <v>10</v>
      </c>
      <c r="D42" s="21">
        <v>43171</v>
      </c>
      <c r="E42" s="27"/>
    </row>
    <row r="43" spans="1:5" x14ac:dyDescent="0.3">
      <c r="A43" s="16">
        <v>42</v>
      </c>
      <c r="B43" s="16" t="s">
        <v>111</v>
      </c>
      <c r="C43" s="16">
        <v>11</v>
      </c>
      <c r="D43" s="21">
        <v>43172</v>
      </c>
      <c r="E43" s="27"/>
    </row>
    <row r="44" spans="1:5" x14ac:dyDescent="0.3">
      <c r="A44" s="16">
        <v>43</v>
      </c>
      <c r="B44" s="16" t="s">
        <v>112</v>
      </c>
      <c r="C44" s="16">
        <v>10</v>
      </c>
      <c r="D44" s="21">
        <v>43171</v>
      </c>
      <c r="E44" s="27"/>
    </row>
    <row r="45" spans="1:5" x14ac:dyDescent="0.3">
      <c r="A45" s="16">
        <v>44</v>
      </c>
      <c r="B45" s="16" t="s">
        <v>113</v>
      </c>
      <c r="C45" s="16">
        <v>10</v>
      </c>
      <c r="D45" s="21">
        <v>43171</v>
      </c>
      <c r="E45" s="27"/>
    </row>
    <row r="46" spans="1:5" x14ac:dyDescent="0.3">
      <c r="A46" s="16">
        <v>45</v>
      </c>
      <c r="B46" s="16" t="s">
        <v>114</v>
      </c>
      <c r="C46" s="16">
        <v>6</v>
      </c>
      <c r="D46" s="21">
        <v>43173</v>
      </c>
      <c r="E46" s="27"/>
    </row>
    <row r="47" spans="1:5" x14ac:dyDescent="0.3">
      <c r="A47" s="16">
        <v>46</v>
      </c>
      <c r="B47" s="50" t="s">
        <v>117</v>
      </c>
      <c r="C47" s="16">
        <v>2</v>
      </c>
      <c r="D47" s="21">
        <v>43175</v>
      </c>
      <c r="E47" s="27" t="s">
        <v>127</v>
      </c>
    </row>
    <row r="48" spans="1:5" x14ac:dyDescent="0.3">
      <c r="A48" s="16">
        <v>47</v>
      </c>
      <c r="B48" s="57" t="s">
        <v>119</v>
      </c>
      <c r="C48" s="16">
        <v>3</v>
      </c>
      <c r="D48" s="21">
        <v>43174</v>
      </c>
      <c r="E48" s="27"/>
    </row>
    <row r="49" spans="1:5" x14ac:dyDescent="0.3">
      <c r="A49" s="16">
        <v>48</v>
      </c>
      <c r="B49" s="16" t="s">
        <v>120</v>
      </c>
      <c r="C49" s="16">
        <v>9</v>
      </c>
      <c r="D49" s="21">
        <v>43185</v>
      </c>
      <c r="E49" s="27"/>
    </row>
    <row r="50" spans="1:5" x14ac:dyDescent="0.3">
      <c r="A50" s="16">
        <v>49</v>
      </c>
      <c r="B50" s="50" t="s">
        <v>121</v>
      </c>
      <c r="C50" s="52">
        <v>3</v>
      </c>
      <c r="D50" s="53">
        <v>43185</v>
      </c>
      <c r="E50" s="27" t="s">
        <v>96</v>
      </c>
    </row>
    <row r="51" spans="1:5" x14ac:dyDescent="0.3">
      <c r="A51" s="16">
        <v>50</v>
      </c>
      <c r="B51" s="16" t="s">
        <v>123</v>
      </c>
      <c r="C51" s="16">
        <v>9</v>
      </c>
      <c r="D51" s="21">
        <v>43175</v>
      </c>
      <c r="E51" s="27"/>
    </row>
    <row r="52" spans="1:5" x14ac:dyDescent="0.3">
      <c r="A52" s="16">
        <v>51</v>
      </c>
      <c r="B52" s="16" t="s">
        <v>124</v>
      </c>
      <c r="C52" s="16">
        <v>2</v>
      </c>
      <c r="D52" s="21">
        <v>43175</v>
      </c>
      <c r="E52" s="27"/>
    </row>
    <row r="53" spans="1:5" x14ac:dyDescent="0.3">
      <c r="A53" s="16">
        <v>52</v>
      </c>
      <c r="B53" s="16" t="s">
        <v>125</v>
      </c>
      <c r="C53" s="59">
        <v>9</v>
      </c>
      <c r="D53" s="21">
        <v>43173</v>
      </c>
      <c r="E53" s="27"/>
    </row>
    <row r="54" spans="1:5" x14ac:dyDescent="0.3">
      <c r="A54" s="16">
        <v>53</v>
      </c>
      <c r="B54" s="17" t="s">
        <v>126</v>
      </c>
      <c r="C54" s="16">
        <v>1</v>
      </c>
      <c r="D54" s="21">
        <v>43192</v>
      </c>
      <c r="E54" s="27"/>
    </row>
    <row r="55" spans="1:5" x14ac:dyDescent="0.3">
      <c r="A55" s="16">
        <v>54</v>
      </c>
      <c r="B55" s="51" t="s">
        <v>127</v>
      </c>
      <c r="C55" s="16">
        <v>3</v>
      </c>
      <c r="D55" s="21">
        <v>43192</v>
      </c>
      <c r="E55" s="27" t="s">
        <v>153</v>
      </c>
    </row>
    <row r="56" spans="1:5" x14ac:dyDescent="0.3">
      <c r="A56" s="16">
        <v>55</v>
      </c>
      <c r="B56" s="34" t="s">
        <v>130</v>
      </c>
      <c r="C56" s="16">
        <v>2</v>
      </c>
      <c r="D56" s="21">
        <v>43194</v>
      </c>
      <c r="E56" s="27" t="s">
        <v>153</v>
      </c>
    </row>
    <row r="57" spans="1:5" x14ac:dyDescent="0.3">
      <c r="A57" s="16">
        <v>56</v>
      </c>
      <c r="B57" s="50" t="s">
        <v>132</v>
      </c>
      <c r="C57" s="16">
        <v>2</v>
      </c>
      <c r="D57" s="21">
        <v>43185</v>
      </c>
      <c r="E57" s="27" t="s">
        <v>58</v>
      </c>
    </row>
    <row r="58" spans="1:5" x14ac:dyDescent="0.3">
      <c r="A58" s="16">
        <v>57</v>
      </c>
      <c r="B58" s="50" t="s">
        <v>2054</v>
      </c>
      <c r="C58" s="16">
        <v>2</v>
      </c>
      <c r="D58" s="21">
        <v>43209</v>
      </c>
      <c r="E58" s="19"/>
    </row>
    <row r="59" spans="1:5" x14ac:dyDescent="0.3">
      <c r="A59" s="16">
        <v>58</v>
      </c>
      <c r="B59" s="50" t="s">
        <v>2063</v>
      </c>
      <c r="C59" s="16">
        <v>1</v>
      </c>
      <c r="D59" s="21">
        <v>43209</v>
      </c>
      <c r="E59" s="19"/>
    </row>
    <row r="60" spans="1:5" x14ac:dyDescent="0.3">
      <c r="A60" s="16">
        <v>59</v>
      </c>
      <c r="B60" s="16" t="s">
        <v>135</v>
      </c>
      <c r="C60" s="16">
        <v>2</v>
      </c>
      <c r="D60" s="21">
        <v>43185</v>
      </c>
      <c r="E60" s="27"/>
    </row>
    <row r="61" spans="1:5" x14ac:dyDescent="0.3">
      <c r="A61" s="16">
        <v>60</v>
      </c>
      <c r="B61" s="17" t="s">
        <v>136</v>
      </c>
      <c r="C61" s="16">
        <v>10</v>
      </c>
      <c r="D61" s="21">
        <v>43209</v>
      </c>
      <c r="E61" s="27"/>
    </row>
    <row r="62" spans="1:5" x14ac:dyDescent="0.3">
      <c r="A62" s="16">
        <v>61</v>
      </c>
      <c r="B62" s="16" t="s">
        <v>137</v>
      </c>
      <c r="C62" s="16">
        <v>10</v>
      </c>
      <c r="D62" s="21">
        <v>43209</v>
      </c>
      <c r="E62" s="27"/>
    </row>
    <row r="63" spans="1:5" x14ac:dyDescent="0.3">
      <c r="A63" s="16">
        <v>62</v>
      </c>
      <c r="B63" s="16" t="s">
        <v>138</v>
      </c>
      <c r="C63" s="16">
        <v>10</v>
      </c>
      <c r="D63" s="21">
        <v>43209</v>
      </c>
      <c r="E63" s="27"/>
    </row>
    <row r="64" spans="1:5" x14ac:dyDescent="0.3">
      <c r="A64" s="16">
        <v>63</v>
      </c>
      <c r="B64" s="16" t="s">
        <v>140</v>
      </c>
      <c r="C64" s="16">
        <v>9</v>
      </c>
      <c r="D64" s="21">
        <v>43229</v>
      </c>
      <c r="E64" s="27"/>
    </row>
    <row r="65" spans="1:5" x14ac:dyDescent="0.3">
      <c r="A65" s="16">
        <v>64</v>
      </c>
      <c r="B65" s="16" t="s">
        <v>141</v>
      </c>
      <c r="C65" s="16">
        <v>9</v>
      </c>
      <c r="D65" s="21">
        <v>43229</v>
      </c>
      <c r="E65" s="27"/>
    </row>
    <row r="66" spans="1:5" x14ac:dyDescent="0.3">
      <c r="A66" s="16">
        <v>65</v>
      </c>
      <c r="B66" s="16" t="s">
        <v>143</v>
      </c>
      <c r="C66" s="16">
        <v>11</v>
      </c>
      <c r="D66" s="21">
        <v>43209</v>
      </c>
      <c r="E66" s="27"/>
    </row>
    <row r="67" spans="1:5" x14ac:dyDescent="0.3">
      <c r="A67" s="16">
        <v>66</v>
      </c>
      <c r="B67" s="16" t="s">
        <v>144</v>
      </c>
      <c r="C67" s="16">
        <v>3</v>
      </c>
      <c r="D67" s="21">
        <v>43209</v>
      </c>
      <c r="E67" s="27"/>
    </row>
    <row r="68" spans="1:5" x14ac:dyDescent="0.3">
      <c r="A68" s="16">
        <v>67</v>
      </c>
      <c r="B68" s="57" t="s">
        <v>147</v>
      </c>
      <c r="C68" s="16">
        <v>10</v>
      </c>
      <c r="D68" s="21">
        <v>43234</v>
      </c>
      <c r="E68" s="27"/>
    </row>
    <row r="69" spans="1:5" x14ac:dyDescent="0.3">
      <c r="A69" s="16">
        <v>68</v>
      </c>
      <c r="B69" s="16" t="s">
        <v>148</v>
      </c>
      <c r="C69" s="16">
        <v>7</v>
      </c>
      <c r="D69" s="21">
        <v>43234</v>
      </c>
      <c r="E69" s="27"/>
    </row>
  </sheetData>
  <autoFilter ref="A1:E69" xr:uid="{9D48602B-750A-47F2-8176-4671007C1C9D}"/>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774D0-6A13-4611-94C7-49CC5DDAF049}">
  <dimension ref="A1:E12"/>
  <sheetViews>
    <sheetView workbookViewId="0">
      <selection activeCell="E12" sqref="E12"/>
    </sheetView>
  </sheetViews>
  <sheetFormatPr defaultRowHeight="14.4" x14ac:dyDescent="0.3"/>
  <cols>
    <col min="1" max="1" width="4.109375" customWidth="1"/>
    <col min="2" max="2" width="11.77734375" customWidth="1"/>
    <col min="4" max="4" width="11.5546875" customWidth="1"/>
    <col min="5" max="5" width="14.5546875" customWidth="1"/>
  </cols>
  <sheetData>
    <row r="1" spans="1:5" ht="43.2" x14ac:dyDescent="0.3">
      <c r="A1" s="67" t="s">
        <v>0</v>
      </c>
      <c r="B1" s="67" t="s">
        <v>1</v>
      </c>
      <c r="C1" s="67" t="s">
        <v>2</v>
      </c>
      <c r="D1" s="67" t="s">
        <v>3</v>
      </c>
      <c r="E1" s="67" t="s">
        <v>154</v>
      </c>
    </row>
    <row r="2" spans="1:5" x14ac:dyDescent="0.3">
      <c r="A2" s="16">
        <v>4</v>
      </c>
      <c r="B2" s="34" t="s">
        <v>58</v>
      </c>
      <c r="C2" s="16">
        <v>7</v>
      </c>
      <c r="D2" s="21">
        <v>43151</v>
      </c>
      <c r="E2" s="27" t="s">
        <v>153</v>
      </c>
    </row>
    <row r="3" spans="1:5" x14ac:dyDescent="0.3">
      <c r="A3" s="16">
        <v>27</v>
      </c>
      <c r="B3" s="50" t="s">
        <v>91</v>
      </c>
      <c r="C3" s="16">
        <v>3</v>
      </c>
      <c r="D3" s="21">
        <v>43172</v>
      </c>
      <c r="E3" s="27" t="s">
        <v>130</v>
      </c>
    </row>
    <row r="4" spans="1:5" x14ac:dyDescent="0.3">
      <c r="A4" s="16">
        <v>30</v>
      </c>
      <c r="B4" s="51" t="s">
        <v>96</v>
      </c>
      <c r="C4" s="52">
        <v>7</v>
      </c>
      <c r="D4" s="53">
        <v>43171</v>
      </c>
      <c r="E4" s="27" t="s">
        <v>153</v>
      </c>
    </row>
    <row r="5" spans="1:5" x14ac:dyDescent="0.3">
      <c r="A5" s="16">
        <v>37</v>
      </c>
      <c r="B5" s="34" t="s">
        <v>105</v>
      </c>
      <c r="C5" s="16">
        <v>9</v>
      </c>
      <c r="D5" s="21">
        <v>43173</v>
      </c>
      <c r="E5" s="27" t="s">
        <v>153</v>
      </c>
    </row>
    <row r="6" spans="1:5" x14ac:dyDescent="0.3">
      <c r="A6" s="16">
        <v>46</v>
      </c>
      <c r="B6" s="50" t="s">
        <v>117</v>
      </c>
      <c r="C6" s="16">
        <v>2</v>
      </c>
      <c r="D6" s="21">
        <v>43175</v>
      </c>
      <c r="E6" s="27" t="s">
        <v>127</v>
      </c>
    </row>
    <row r="7" spans="1:5" x14ac:dyDescent="0.3">
      <c r="A7" s="16">
        <v>49</v>
      </c>
      <c r="B7" s="50" t="s">
        <v>121</v>
      </c>
      <c r="C7" s="52">
        <v>3</v>
      </c>
      <c r="D7" s="53">
        <v>43185</v>
      </c>
      <c r="E7" s="27" t="s">
        <v>96</v>
      </c>
    </row>
    <row r="8" spans="1:5" x14ac:dyDescent="0.3">
      <c r="A8" s="16">
        <v>54</v>
      </c>
      <c r="B8" s="51" t="s">
        <v>127</v>
      </c>
      <c r="C8" s="16">
        <v>3</v>
      </c>
      <c r="D8" s="21">
        <v>43192</v>
      </c>
      <c r="E8" s="27" t="s">
        <v>153</v>
      </c>
    </row>
    <row r="9" spans="1:5" x14ac:dyDescent="0.3">
      <c r="A9" s="16">
        <v>55</v>
      </c>
      <c r="B9" s="34" t="s">
        <v>130</v>
      </c>
      <c r="C9" s="16">
        <v>2</v>
      </c>
      <c r="D9" s="21">
        <v>43194</v>
      </c>
      <c r="E9" s="27" t="s">
        <v>153</v>
      </c>
    </row>
    <row r="10" spans="1:5" x14ac:dyDescent="0.3">
      <c r="A10" s="16">
        <v>56</v>
      </c>
      <c r="B10" s="50" t="s">
        <v>132</v>
      </c>
      <c r="C10" s="16">
        <v>2</v>
      </c>
      <c r="D10" s="21">
        <v>43185</v>
      </c>
      <c r="E10" s="27" t="s">
        <v>58</v>
      </c>
    </row>
    <row r="11" spans="1:5" x14ac:dyDescent="0.3">
      <c r="A11" s="16">
        <v>57</v>
      </c>
      <c r="B11" s="50" t="s">
        <v>2054</v>
      </c>
      <c r="C11" s="16">
        <v>2</v>
      </c>
      <c r="D11" s="21">
        <v>43209</v>
      </c>
      <c r="E11" s="106" t="s">
        <v>105</v>
      </c>
    </row>
    <row r="12" spans="1:5" x14ac:dyDescent="0.3">
      <c r="A12" s="16">
        <v>58</v>
      </c>
      <c r="B12" s="50" t="s">
        <v>2063</v>
      </c>
      <c r="C12" s="16">
        <v>1</v>
      </c>
      <c r="D12" s="21">
        <v>43209</v>
      </c>
      <c r="E12" t="s">
        <v>96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69DE1-B42E-4B97-A9F8-A09D4A2B1E83}">
  <dimension ref="A1:AH69"/>
  <sheetViews>
    <sheetView topLeftCell="M1" workbookViewId="0">
      <selection activeCell="O1" sqref="O1:P69"/>
    </sheetView>
  </sheetViews>
  <sheetFormatPr defaultColWidth="9.109375" defaultRowHeight="14.4" x14ac:dyDescent="0.3"/>
  <cols>
    <col min="2" max="2" width="21.88671875" customWidth="1"/>
    <col min="3" max="3" width="15" customWidth="1"/>
    <col min="4" max="5" width="12.109375" customWidth="1"/>
    <col min="7" max="7" width="13.44140625" customWidth="1"/>
    <col min="8" max="8" width="13.5546875" customWidth="1"/>
    <col min="9" max="9" width="10.6640625" customWidth="1"/>
    <col min="10" max="10" width="15.5546875" customWidth="1"/>
    <col min="11" max="11" width="18.33203125" customWidth="1"/>
    <col min="12" max="13" width="15.109375" customWidth="1"/>
    <col min="14" max="14" width="18.33203125" style="78" customWidth="1"/>
    <col min="15" max="15" width="15.44140625" customWidth="1"/>
    <col min="16" max="17" width="19.88671875" customWidth="1"/>
    <col min="18" max="18" width="25.88671875" customWidth="1"/>
    <col min="19" max="24" width="18.5546875" style="78" customWidth="1"/>
    <col min="25" max="25" width="18.44140625" customWidth="1"/>
    <col min="26" max="26" width="31.44140625" customWidth="1"/>
    <col min="27" max="27" width="55.33203125" customWidth="1"/>
    <col min="28" max="28" width="37.88671875" customWidth="1"/>
    <col min="29" max="29" width="41" customWidth="1"/>
    <col min="30" max="30" width="27.5546875" style="78" customWidth="1"/>
    <col min="31" max="31" width="27.44140625" customWidth="1"/>
    <col min="32" max="32" width="28" customWidth="1"/>
    <col min="33" max="33" width="13.6640625" customWidth="1"/>
    <col min="34" max="34" width="19.109375" customWidth="1"/>
  </cols>
  <sheetData>
    <row r="1" spans="1:34" ht="57.6" x14ac:dyDescent="0.3">
      <c r="A1" t="s">
        <v>0</v>
      </c>
      <c r="B1" s="68" t="s">
        <v>1</v>
      </c>
      <c r="C1" s="68" t="s">
        <v>155</v>
      </c>
      <c r="D1" s="68" t="s">
        <v>156</v>
      </c>
      <c r="E1" s="68" t="s">
        <v>157</v>
      </c>
      <c r="F1" s="68" t="s">
        <v>158</v>
      </c>
      <c r="G1" s="68" t="s">
        <v>159</v>
      </c>
      <c r="H1" s="68" t="s">
        <v>160</v>
      </c>
      <c r="I1" s="68" t="s">
        <v>161</v>
      </c>
      <c r="J1" s="68" t="s">
        <v>162</v>
      </c>
      <c r="K1" s="68" t="s">
        <v>163</v>
      </c>
      <c r="L1" s="68" t="s">
        <v>164</v>
      </c>
      <c r="M1" s="68" t="s">
        <v>165</v>
      </c>
      <c r="N1" s="69" t="s">
        <v>166</v>
      </c>
      <c r="O1" s="70" t="s">
        <v>167</v>
      </c>
      <c r="P1" s="70" t="s">
        <v>168</v>
      </c>
      <c r="Q1" s="70" t="s">
        <v>169</v>
      </c>
      <c r="R1" s="68" t="s">
        <v>170</v>
      </c>
      <c r="S1" s="68" t="s">
        <v>171</v>
      </c>
      <c r="T1" s="68" t="s">
        <v>172</v>
      </c>
      <c r="U1" s="68" t="s">
        <v>173</v>
      </c>
      <c r="V1" s="68" t="s">
        <v>174</v>
      </c>
      <c r="W1" s="68" t="s">
        <v>175</v>
      </c>
      <c r="X1" s="69" t="s">
        <v>176</v>
      </c>
      <c r="Y1" s="71" t="s">
        <v>177</v>
      </c>
      <c r="Z1" t="s">
        <v>178</v>
      </c>
      <c r="AA1" t="s">
        <v>179</v>
      </c>
      <c r="AB1" t="s">
        <v>185</v>
      </c>
      <c r="AC1" t="s">
        <v>184</v>
      </c>
      <c r="AD1" s="69" t="s">
        <v>180</v>
      </c>
      <c r="AE1" s="70" t="s">
        <v>181</v>
      </c>
      <c r="AF1" t="s">
        <v>16</v>
      </c>
      <c r="AG1" s="70" t="s">
        <v>182</v>
      </c>
      <c r="AH1" s="70" t="s">
        <v>183</v>
      </c>
    </row>
    <row r="2" spans="1:34" x14ac:dyDescent="0.3">
      <c r="A2">
        <v>1</v>
      </c>
      <c r="B2" t="s">
        <v>51</v>
      </c>
      <c r="C2">
        <v>10</v>
      </c>
      <c r="D2">
        <v>89</v>
      </c>
      <c r="E2">
        <v>2</v>
      </c>
      <c r="F2">
        <v>1</v>
      </c>
      <c r="G2">
        <v>92</v>
      </c>
      <c r="H2">
        <v>70</v>
      </c>
      <c r="I2">
        <v>30</v>
      </c>
      <c r="J2" s="28">
        <v>6440</v>
      </c>
      <c r="K2" s="28">
        <v>8280</v>
      </c>
      <c r="L2">
        <v>1234</v>
      </c>
      <c r="M2">
        <v>10.599068071312816</v>
      </c>
      <c r="N2" s="72">
        <v>23079.250000000015</v>
      </c>
      <c r="O2" s="73">
        <v>4</v>
      </c>
      <c r="P2" s="73">
        <v>4608</v>
      </c>
      <c r="Q2" s="73" t="s">
        <v>2494</v>
      </c>
      <c r="R2" s="28">
        <v>42407.250000000015</v>
      </c>
      <c r="S2">
        <v>90</v>
      </c>
      <c r="T2" s="74">
        <v>47819</v>
      </c>
      <c r="U2">
        <v>160</v>
      </c>
      <c r="V2">
        <v>597.73749999999995</v>
      </c>
      <c r="W2">
        <v>1195.4749999999999</v>
      </c>
      <c r="X2" s="72">
        <v>107592.74999999999</v>
      </c>
      <c r="Y2" s="72">
        <v>150000</v>
      </c>
      <c r="Z2" t="s">
        <v>2495</v>
      </c>
      <c r="AA2" t="s">
        <v>2496</v>
      </c>
      <c r="AB2" t="s">
        <v>2497</v>
      </c>
      <c r="AC2" t="s">
        <v>2498</v>
      </c>
      <c r="AD2" s="72">
        <v>36920.749999999985</v>
      </c>
      <c r="AE2" s="75">
        <v>43250</v>
      </c>
      <c r="AF2" s="32">
        <v>43251</v>
      </c>
      <c r="AG2" s="73">
        <v>23079.250000000015</v>
      </c>
      <c r="AH2" s="28">
        <v>150000</v>
      </c>
    </row>
    <row r="3" spans="1:34" x14ac:dyDescent="0.3">
      <c r="A3">
        <v>2</v>
      </c>
      <c r="B3" t="s">
        <v>55</v>
      </c>
      <c r="C3">
        <v>10</v>
      </c>
      <c r="D3">
        <v>103</v>
      </c>
      <c r="E3">
        <v>2</v>
      </c>
      <c r="F3">
        <v>1</v>
      </c>
      <c r="G3">
        <v>106</v>
      </c>
      <c r="H3">
        <v>70</v>
      </c>
      <c r="I3">
        <v>30</v>
      </c>
      <c r="J3" s="28">
        <v>7420</v>
      </c>
      <c r="K3" s="28">
        <v>9540</v>
      </c>
      <c r="L3">
        <v>1469</v>
      </c>
      <c r="M3">
        <v>7.3786589516678109</v>
      </c>
      <c r="N3" s="72">
        <v>20839.250000000015</v>
      </c>
      <c r="O3" s="73">
        <v>4</v>
      </c>
      <c r="P3" s="73">
        <v>4608</v>
      </c>
      <c r="Q3" s="73" t="s">
        <v>2494</v>
      </c>
      <c r="R3" s="28">
        <v>42407.250000000015</v>
      </c>
      <c r="S3">
        <v>90</v>
      </c>
      <c r="T3" s="74">
        <v>47819</v>
      </c>
      <c r="U3">
        <v>160</v>
      </c>
      <c r="V3">
        <v>597.73749999999995</v>
      </c>
      <c r="W3">
        <v>1195.4749999999999</v>
      </c>
      <c r="X3" s="72">
        <v>107592.74999999999</v>
      </c>
      <c r="Y3" s="72">
        <v>150000</v>
      </c>
      <c r="Z3" t="s">
        <v>2499</v>
      </c>
      <c r="AA3" t="s">
        <v>2500</v>
      </c>
      <c r="AB3" t="s">
        <v>2501</v>
      </c>
      <c r="AC3" t="s">
        <v>2502</v>
      </c>
      <c r="AD3" s="72">
        <v>39160.749999999985</v>
      </c>
      <c r="AE3" s="75">
        <v>43242</v>
      </c>
      <c r="AF3" s="32">
        <v>43243</v>
      </c>
      <c r="AG3" s="73">
        <v>20839.250000000015</v>
      </c>
      <c r="AH3" s="28">
        <v>150000</v>
      </c>
    </row>
    <row r="4" spans="1:34" x14ac:dyDescent="0.3">
      <c r="A4">
        <v>3</v>
      </c>
      <c r="B4" t="s">
        <v>57</v>
      </c>
      <c r="C4">
        <v>10</v>
      </c>
      <c r="D4">
        <v>103</v>
      </c>
      <c r="E4">
        <v>2</v>
      </c>
      <c r="F4">
        <v>1</v>
      </c>
      <c r="G4">
        <v>106</v>
      </c>
      <c r="H4">
        <v>70</v>
      </c>
      <c r="I4">
        <v>30</v>
      </c>
      <c r="J4" s="28">
        <v>7420</v>
      </c>
      <c r="K4" s="28">
        <v>9540</v>
      </c>
      <c r="L4">
        <v>1477</v>
      </c>
      <c r="M4">
        <v>7.338693297224113</v>
      </c>
      <c r="N4" s="72">
        <v>20839.250000000015</v>
      </c>
      <c r="O4" s="73">
        <v>4</v>
      </c>
      <c r="P4" s="73">
        <v>4608</v>
      </c>
      <c r="Q4" s="73" t="s">
        <v>2494</v>
      </c>
      <c r="R4" s="28">
        <v>42407.250000000015</v>
      </c>
      <c r="S4">
        <v>90</v>
      </c>
      <c r="T4" s="74">
        <v>47819</v>
      </c>
      <c r="U4">
        <v>160</v>
      </c>
      <c r="V4">
        <v>597.73749999999995</v>
      </c>
      <c r="W4">
        <v>1195.4749999999999</v>
      </c>
      <c r="X4" s="72">
        <v>107592.74999999999</v>
      </c>
      <c r="Y4" s="72">
        <v>150000</v>
      </c>
      <c r="Z4" t="s">
        <v>2499</v>
      </c>
      <c r="AA4" t="s">
        <v>2500</v>
      </c>
      <c r="AB4" t="s">
        <v>2501</v>
      </c>
      <c r="AC4" t="s">
        <v>2502</v>
      </c>
      <c r="AD4" s="72">
        <v>39160.749999999985</v>
      </c>
      <c r="AE4" s="75">
        <v>43241</v>
      </c>
      <c r="AF4" s="32">
        <v>43242</v>
      </c>
      <c r="AG4" s="73">
        <v>20839.250000000015</v>
      </c>
      <c r="AH4" s="28">
        <v>150000</v>
      </c>
    </row>
    <row r="5" spans="1:34" x14ac:dyDescent="0.3">
      <c r="A5">
        <v>4</v>
      </c>
      <c r="B5" t="s">
        <v>58</v>
      </c>
      <c r="C5">
        <v>5</v>
      </c>
      <c r="D5">
        <v>63</v>
      </c>
      <c r="E5">
        <v>2</v>
      </c>
      <c r="F5">
        <v>1</v>
      </c>
      <c r="G5">
        <v>66</v>
      </c>
      <c r="H5">
        <v>70</v>
      </c>
      <c r="I5">
        <v>30</v>
      </c>
      <c r="J5" s="28">
        <v>4620</v>
      </c>
      <c r="K5" s="28">
        <v>5940</v>
      </c>
      <c r="L5">
        <v>837</v>
      </c>
      <c r="M5">
        <v>1.2373058542413469</v>
      </c>
      <c r="N5" s="72">
        <v>6035.6250000000073</v>
      </c>
      <c r="O5" s="73">
        <v>4</v>
      </c>
      <c r="P5" s="73">
        <v>4608</v>
      </c>
      <c r="Q5" s="73" t="s">
        <v>2494</v>
      </c>
      <c r="R5" s="28">
        <v>21203.625000000007</v>
      </c>
      <c r="S5">
        <v>45</v>
      </c>
      <c r="T5" s="74">
        <v>47819</v>
      </c>
      <c r="U5">
        <v>160</v>
      </c>
      <c r="V5">
        <v>597.73749999999995</v>
      </c>
      <c r="W5">
        <v>1195.4749999999999</v>
      </c>
      <c r="X5" s="72">
        <v>53796.374999999993</v>
      </c>
      <c r="Y5" s="72">
        <v>75000</v>
      </c>
      <c r="Z5" t="s">
        <v>2503</v>
      </c>
      <c r="AA5" t="s">
        <v>2504</v>
      </c>
      <c r="AB5" t="s">
        <v>2505</v>
      </c>
      <c r="AC5" t="s">
        <v>2506</v>
      </c>
      <c r="AD5" s="72">
        <v>23964.374999999993</v>
      </c>
      <c r="AE5" s="75">
        <v>43241</v>
      </c>
      <c r="AF5" s="32">
        <v>43242</v>
      </c>
      <c r="AG5" s="73">
        <v>6035.6250000000073</v>
      </c>
      <c r="AH5" s="28">
        <v>75000</v>
      </c>
    </row>
    <row r="6" spans="1:34" x14ac:dyDescent="0.3">
      <c r="A6">
        <v>5</v>
      </c>
      <c r="B6" t="s">
        <v>61</v>
      </c>
      <c r="C6">
        <v>10</v>
      </c>
      <c r="D6">
        <v>87</v>
      </c>
      <c r="E6">
        <v>2</v>
      </c>
      <c r="F6">
        <v>1</v>
      </c>
      <c r="G6">
        <v>90</v>
      </c>
      <c r="H6">
        <v>70</v>
      </c>
      <c r="I6">
        <v>30</v>
      </c>
      <c r="J6" s="28">
        <v>6300</v>
      </c>
      <c r="K6" s="28">
        <v>8100</v>
      </c>
      <c r="L6">
        <v>1225</v>
      </c>
      <c r="M6">
        <v>10.938163265306134</v>
      </c>
      <c r="N6" s="72">
        <v>23399.250000000015</v>
      </c>
      <c r="O6" s="73">
        <v>4</v>
      </c>
      <c r="P6" s="73">
        <v>4608</v>
      </c>
      <c r="Q6" s="73" t="s">
        <v>2494</v>
      </c>
      <c r="R6" s="28">
        <v>42407.250000000015</v>
      </c>
      <c r="S6">
        <v>90</v>
      </c>
      <c r="T6" s="74">
        <v>47819</v>
      </c>
      <c r="U6">
        <v>160</v>
      </c>
      <c r="V6">
        <v>597.73749999999995</v>
      </c>
      <c r="W6">
        <v>1195.4749999999999</v>
      </c>
      <c r="X6" s="72">
        <v>107592.74999999999</v>
      </c>
      <c r="Y6" s="72">
        <v>150000</v>
      </c>
      <c r="Z6" t="s">
        <v>2507</v>
      </c>
      <c r="AA6" t="s">
        <v>2508</v>
      </c>
      <c r="AB6" t="s">
        <v>2509</v>
      </c>
      <c r="AC6" t="s">
        <v>2510</v>
      </c>
      <c r="AD6" s="72">
        <v>36600.749999999985</v>
      </c>
      <c r="AE6" s="75">
        <v>43242</v>
      </c>
      <c r="AF6" s="32">
        <v>43243</v>
      </c>
      <c r="AG6" s="73">
        <v>23399.250000000015</v>
      </c>
      <c r="AH6" s="28">
        <v>150000</v>
      </c>
    </row>
    <row r="7" spans="1:34" x14ac:dyDescent="0.3">
      <c r="A7">
        <v>6</v>
      </c>
      <c r="B7" t="s">
        <v>62</v>
      </c>
      <c r="C7">
        <v>10</v>
      </c>
      <c r="D7">
        <v>79</v>
      </c>
      <c r="E7">
        <v>2</v>
      </c>
      <c r="F7">
        <v>1</v>
      </c>
      <c r="G7">
        <v>82</v>
      </c>
      <c r="H7">
        <v>70</v>
      </c>
      <c r="I7">
        <v>30</v>
      </c>
      <c r="J7" s="28">
        <v>5740</v>
      </c>
      <c r="K7" s="28">
        <v>7380</v>
      </c>
      <c r="L7">
        <v>1059</v>
      </c>
      <c r="M7">
        <v>13.861425873465548</v>
      </c>
      <c r="N7" s="72">
        <v>24679.250000000015</v>
      </c>
      <c r="O7" s="73">
        <v>4</v>
      </c>
      <c r="P7" s="73">
        <v>4608</v>
      </c>
      <c r="Q7" s="73" t="s">
        <v>2494</v>
      </c>
      <c r="R7" s="28">
        <v>42407.250000000015</v>
      </c>
      <c r="S7">
        <v>90</v>
      </c>
      <c r="T7" s="74">
        <v>47819</v>
      </c>
      <c r="U7">
        <v>160</v>
      </c>
      <c r="V7">
        <v>597.73749999999995</v>
      </c>
      <c r="W7">
        <v>1195.4749999999999</v>
      </c>
      <c r="X7" s="72">
        <v>107592.74999999999</v>
      </c>
      <c r="Y7" s="72">
        <v>150000</v>
      </c>
      <c r="Z7" t="s">
        <v>2511</v>
      </c>
      <c r="AA7" t="s">
        <v>2512</v>
      </c>
      <c r="AB7" t="s">
        <v>2513</v>
      </c>
      <c r="AC7" t="s">
        <v>2514</v>
      </c>
      <c r="AD7" s="72">
        <v>35320.749999999985</v>
      </c>
      <c r="AE7" s="75">
        <v>43241</v>
      </c>
      <c r="AF7" s="32">
        <v>43242</v>
      </c>
      <c r="AG7" s="73">
        <v>24679.250000000015</v>
      </c>
      <c r="AH7" s="28">
        <v>150000</v>
      </c>
    </row>
    <row r="8" spans="1:34" x14ac:dyDescent="0.3">
      <c r="A8">
        <v>7</v>
      </c>
      <c r="B8" t="s">
        <v>63</v>
      </c>
      <c r="C8">
        <v>8</v>
      </c>
      <c r="D8">
        <v>86</v>
      </c>
      <c r="E8">
        <v>2</v>
      </c>
      <c r="F8">
        <v>1</v>
      </c>
      <c r="G8">
        <v>89</v>
      </c>
      <c r="H8">
        <v>70</v>
      </c>
      <c r="I8">
        <v>30</v>
      </c>
      <c r="J8" s="28">
        <v>6230</v>
      </c>
      <c r="K8" s="28">
        <v>8010</v>
      </c>
      <c r="L8">
        <v>1164</v>
      </c>
      <c r="M8">
        <v>6.0805841924398649</v>
      </c>
      <c r="N8" s="72">
        <v>15077.800000000003</v>
      </c>
      <c r="O8" s="73">
        <v>4</v>
      </c>
      <c r="P8" s="73">
        <v>4608</v>
      </c>
      <c r="Q8" s="73" t="s">
        <v>2494</v>
      </c>
      <c r="R8" s="28">
        <v>33925.800000000003</v>
      </c>
      <c r="S8">
        <v>72</v>
      </c>
      <c r="T8" s="74">
        <v>47819</v>
      </c>
      <c r="U8">
        <v>160</v>
      </c>
      <c r="V8">
        <v>597.73749999999995</v>
      </c>
      <c r="W8">
        <v>1195.4749999999999</v>
      </c>
      <c r="X8" s="72">
        <v>86074.2</v>
      </c>
      <c r="Y8" s="72">
        <v>120000</v>
      </c>
      <c r="Z8" t="s">
        <v>2515</v>
      </c>
      <c r="AA8" t="s">
        <v>2516</v>
      </c>
      <c r="AB8" t="s">
        <v>2517</v>
      </c>
      <c r="AC8" t="s">
        <v>2518</v>
      </c>
      <c r="AD8" s="72">
        <v>32922.199999999997</v>
      </c>
      <c r="AE8" s="75">
        <v>43241</v>
      </c>
      <c r="AF8" s="32">
        <v>43242</v>
      </c>
      <c r="AG8" s="73">
        <v>15077.800000000003</v>
      </c>
      <c r="AH8" s="28">
        <v>120000</v>
      </c>
    </row>
    <row r="9" spans="1:34" x14ac:dyDescent="0.3">
      <c r="A9">
        <v>8</v>
      </c>
      <c r="B9" t="s">
        <v>64</v>
      </c>
      <c r="C9">
        <v>10</v>
      </c>
      <c r="D9">
        <v>101</v>
      </c>
      <c r="E9">
        <v>2</v>
      </c>
      <c r="F9">
        <v>1</v>
      </c>
      <c r="G9">
        <v>104</v>
      </c>
      <c r="H9">
        <v>70</v>
      </c>
      <c r="I9">
        <v>30</v>
      </c>
      <c r="J9" s="28">
        <v>7280</v>
      </c>
      <c r="K9" s="28">
        <v>9360</v>
      </c>
      <c r="L9">
        <v>1445</v>
      </c>
      <c r="M9">
        <v>7.7226643598616018</v>
      </c>
      <c r="N9" s="72">
        <v>21159.250000000015</v>
      </c>
      <c r="O9" s="73">
        <v>4</v>
      </c>
      <c r="P9" s="73">
        <v>4608</v>
      </c>
      <c r="Q9" s="73" t="s">
        <v>2494</v>
      </c>
      <c r="R9" s="28">
        <v>42407.250000000015</v>
      </c>
      <c r="S9">
        <v>90</v>
      </c>
      <c r="T9" s="74">
        <v>47819</v>
      </c>
      <c r="U9">
        <v>160</v>
      </c>
      <c r="V9">
        <v>597.73749999999995</v>
      </c>
      <c r="W9">
        <v>1195.4749999999999</v>
      </c>
      <c r="X9" s="72">
        <v>107592.74999999999</v>
      </c>
      <c r="Y9" s="72">
        <v>150000</v>
      </c>
      <c r="Z9" t="s">
        <v>2519</v>
      </c>
      <c r="AA9" t="s">
        <v>2520</v>
      </c>
      <c r="AB9" t="s">
        <v>2521</v>
      </c>
      <c r="AC9" t="s">
        <v>2522</v>
      </c>
      <c r="AD9" s="72">
        <v>38840.749999999985</v>
      </c>
      <c r="AE9" s="75">
        <v>43242</v>
      </c>
      <c r="AF9" s="32">
        <v>43243</v>
      </c>
      <c r="AG9" s="73">
        <v>21159.250000000015</v>
      </c>
      <c r="AH9" s="28">
        <v>150000</v>
      </c>
    </row>
    <row r="10" spans="1:34" x14ac:dyDescent="0.3">
      <c r="A10">
        <v>9</v>
      </c>
      <c r="B10" t="s">
        <v>65</v>
      </c>
      <c r="C10">
        <v>10</v>
      </c>
      <c r="D10">
        <v>107</v>
      </c>
      <c r="E10">
        <v>2</v>
      </c>
      <c r="F10">
        <v>1</v>
      </c>
      <c r="G10">
        <v>110</v>
      </c>
      <c r="H10">
        <v>70</v>
      </c>
      <c r="I10">
        <v>30</v>
      </c>
      <c r="J10" s="28">
        <v>7700</v>
      </c>
      <c r="K10" s="28">
        <v>9900</v>
      </c>
      <c r="L10">
        <v>1535</v>
      </c>
      <c r="M10">
        <v>6.6444625407166216</v>
      </c>
      <c r="N10" s="72">
        <v>20199.250000000015</v>
      </c>
      <c r="O10" s="73">
        <v>4</v>
      </c>
      <c r="P10" s="73">
        <v>4608</v>
      </c>
      <c r="Q10" s="73" t="s">
        <v>2494</v>
      </c>
      <c r="R10" s="28">
        <v>42407.250000000015</v>
      </c>
      <c r="S10">
        <v>90</v>
      </c>
      <c r="T10" s="74">
        <v>47819</v>
      </c>
      <c r="U10">
        <v>160</v>
      </c>
      <c r="V10">
        <v>597.73749999999995</v>
      </c>
      <c r="W10">
        <v>1195.4749999999999</v>
      </c>
      <c r="X10" s="72">
        <v>107592.74999999999</v>
      </c>
      <c r="Y10" s="72">
        <v>150000</v>
      </c>
      <c r="Z10" t="s">
        <v>2523</v>
      </c>
      <c r="AA10" t="s">
        <v>2524</v>
      </c>
      <c r="AB10" t="s">
        <v>2525</v>
      </c>
      <c r="AC10" t="s">
        <v>2526</v>
      </c>
      <c r="AD10" s="72">
        <v>39800.749999999985</v>
      </c>
      <c r="AE10" s="75">
        <v>43242</v>
      </c>
      <c r="AF10" s="32">
        <v>43243</v>
      </c>
      <c r="AG10" s="73">
        <v>20199.250000000015</v>
      </c>
      <c r="AH10" s="28">
        <v>150000</v>
      </c>
    </row>
    <row r="11" spans="1:34" x14ac:dyDescent="0.3">
      <c r="A11">
        <v>10</v>
      </c>
      <c r="B11" t="s">
        <v>66</v>
      </c>
      <c r="C11">
        <v>10</v>
      </c>
      <c r="D11">
        <v>114</v>
      </c>
      <c r="E11">
        <v>2</v>
      </c>
      <c r="F11">
        <v>1</v>
      </c>
      <c r="G11">
        <v>117</v>
      </c>
      <c r="H11">
        <v>70</v>
      </c>
      <c r="I11">
        <v>30</v>
      </c>
      <c r="J11" s="28">
        <v>8190</v>
      </c>
      <c r="K11" s="28">
        <v>10530</v>
      </c>
      <c r="L11">
        <v>1635</v>
      </c>
      <c r="M11">
        <v>5.5530581039755438</v>
      </c>
      <c r="N11" s="72">
        <v>19079.250000000015</v>
      </c>
      <c r="O11" s="73">
        <v>4</v>
      </c>
      <c r="P11" s="73">
        <v>4608</v>
      </c>
      <c r="Q11" s="73" t="s">
        <v>2494</v>
      </c>
      <c r="R11" s="28">
        <v>42407.250000000015</v>
      </c>
      <c r="S11">
        <v>90</v>
      </c>
      <c r="T11" s="74">
        <v>47819</v>
      </c>
      <c r="U11">
        <v>160</v>
      </c>
      <c r="V11">
        <v>597.73749999999995</v>
      </c>
      <c r="W11">
        <v>1195.4749999999999</v>
      </c>
      <c r="X11" s="72">
        <v>107592.74999999999</v>
      </c>
      <c r="Y11" s="72">
        <v>150000</v>
      </c>
      <c r="Z11" t="s">
        <v>2527</v>
      </c>
      <c r="AA11" t="s">
        <v>2528</v>
      </c>
      <c r="AB11" t="s">
        <v>2529</v>
      </c>
      <c r="AC11" t="s">
        <v>2530</v>
      </c>
      <c r="AD11" s="72">
        <v>40920.749999999985</v>
      </c>
      <c r="AE11" s="75">
        <v>43244</v>
      </c>
      <c r="AF11" s="32">
        <v>43245</v>
      </c>
      <c r="AG11" s="73">
        <v>19079.250000000015</v>
      </c>
      <c r="AH11" s="28">
        <v>150000</v>
      </c>
    </row>
    <row r="12" spans="1:34" x14ac:dyDescent="0.3">
      <c r="A12">
        <v>11</v>
      </c>
      <c r="B12" t="s">
        <v>67</v>
      </c>
      <c r="C12">
        <v>10</v>
      </c>
      <c r="D12">
        <v>86</v>
      </c>
      <c r="E12">
        <v>2</v>
      </c>
      <c r="F12">
        <v>1</v>
      </c>
      <c r="G12">
        <v>89</v>
      </c>
      <c r="H12">
        <v>70</v>
      </c>
      <c r="I12">
        <v>30</v>
      </c>
      <c r="J12" s="28">
        <v>6230</v>
      </c>
      <c r="K12" s="28">
        <v>8010</v>
      </c>
      <c r="L12">
        <v>1184</v>
      </c>
      <c r="M12">
        <v>11.452069256756769</v>
      </c>
      <c r="N12" s="72">
        <v>23559.250000000015</v>
      </c>
      <c r="O12" s="73">
        <v>4</v>
      </c>
      <c r="P12" s="73">
        <v>4608</v>
      </c>
      <c r="Q12" s="73" t="s">
        <v>2494</v>
      </c>
      <c r="R12" s="28">
        <v>42407.250000000015</v>
      </c>
      <c r="S12">
        <v>90</v>
      </c>
      <c r="T12" s="74">
        <v>47819</v>
      </c>
      <c r="U12">
        <v>160</v>
      </c>
      <c r="V12">
        <v>597.73749999999995</v>
      </c>
      <c r="W12">
        <v>1195.4749999999999</v>
      </c>
      <c r="X12" s="72">
        <v>107592.74999999999</v>
      </c>
      <c r="Y12" s="72">
        <v>150000</v>
      </c>
      <c r="Z12" t="s">
        <v>2515</v>
      </c>
      <c r="AA12" t="s">
        <v>2516</v>
      </c>
      <c r="AB12" t="s">
        <v>2531</v>
      </c>
      <c r="AC12" t="s">
        <v>2532</v>
      </c>
      <c r="AD12" s="72">
        <v>36440.749999999985</v>
      </c>
      <c r="AE12" s="75">
        <v>43244</v>
      </c>
      <c r="AF12" s="32">
        <v>43245</v>
      </c>
      <c r="AG12" s="73">
        <v>23559.250000000015</v>
      </c>
      <c r="AH12" s="28">
        <v>150000</v>
      </c>
    </row>
    <row r="13" spans="1:34" x14ac:dyDescent="0.3">
      <c r="A13">
        <v>12</v>
      </c>
      <c r="B13" t="s">
        <v>68</v>
      </c>
      <c r="C13">
        <v>4</v>
      </c>
      <c r="D13">
        <v>48</v>
      </c>
      <c r="E13">
        <v>2</v>
      </c>
      <c r="F13">
        <v>1</v>
      </c>
      <c r="G13">
        <v>51</v>
      </c>
      <c r="H13">
        <v>70</v>
      </c>
      <c r="I13">
        <v>30</v>
      </c>
      <c r="J13" s="28">
        <v>3570</v>
      </c>
      <c r="K13" s="28">
        <v>4590</v>
      </c>
      <c r="L13">
        <v>608</v>
      </c>
      <c r="M13">
        <v>0.32055921052631819</v>
      </c>
      <c r="N13" s="72">
        <v>4194.9000000000015</v>
      </c>
      <c r="O13" s="73">
        <v>4</v>
      </c>
      <c r="P13" s="73">
        <v>4608</v>
      </c>
      <c r="Q13" s="73" t="s">
        <v>2494</v>
      </c>
      <c r="R13" s="28">
        <v>16962.900000000001</v>
      </c>
      <c r="S13">
        <v>36</v>
      </c>
      <c r="T13" s="74">
        <v>47819</v>
      </c>
      <c r="U13">
        <v>160</v>
      </c>
      <c r="V13">
        <v>597.73749999999995</v>
      </c>
      <c r="W13">
        <v>1195.4749999999999</v>
      </c>
      <c r="X13" s="72">
        <v>43037.1</v>
      </c>
      <c r="Y13" s="72">
        <v>60000</v>
      </c>
      <c r="Z13" t="s">
        <v>2533</v>
      </c>
      <c r="AA13" t="s">
        <v>2534</v>
      </c>
      <c r="AB13" t="s">
        <v>2535</v>
      </c>
      <c r="AC13" t="s">
        <v>2536</v>
      </c>
      <c r="AD13" s="72">
        <v>19805.099999999999</v>
      </c>
      <c r="AE13" s="75">
        <v>43240</v>
      </c>
      <c r="AF13" s="32">
        <v>43241</v>
      </c>
      <c r="AG13" s="73">
        <v>4194.9000000000015</v>
      </c>
      <c r="AH13" s="28">
        <v>60000</v>
      </c>
    </row>
    <row r="14" spans="1:34" x14ac:dyDescent="0.3">
      <c r="A14">
        <v>13</v>
      </c>
      <c r="B14" t="s">
        <v>70</v>
      </c>
      <c r="C14">
        <v>10</v>
      </c>
      <c r="D14">
        <v>98</v>
      </c>
      <c r="E14">
        <v>2</v>
      </c>
      <c r="F14">
        <v>1</v>
      </c>
      <c r="G14">
        <v>101</v>
      </c>
      <c r="H14">
        <v>70</v>
      </c>
      <c r="I14">
        <v>30</v>
      </c>
      <c r="J14" s="28">
        <v>7070</v>
      </c>
      <c r="K14" s="28">
        <v>9090</v>
      </c>
      <c r="L14">
        <v>1380</v>
      </c>
      <c r="M14">
        <v>8.4342391304347935</v>
      </c>
      <c r="N14" s="72">
        <v>21639.250000000015</v>
      </c>
      <c r="O14" s="73">
        <v>4</v>
      </c>
      <c r="P14" s="73">
        <v>4608</v>
      </c>
      <c r="Q14" s="73" t="s">
        <v>2494</v>
      </c>
      <c r="R14" s="28">
        <v>42407.250000000015</v>
      </c>
      <c r="S14">
        <v>90</v>
      </c>
      <c r="T14" s="74">
        <v>47819</v>
      </c>
      <c r="U14">
        <v>160</v>
      </c>
      <c r="V14">
        <v>597.73749999999995</v>
      </c>
      <c r="W14">
        <v>1195.4749999999999</v>
      </c>
      <c r="X14" s="72">
        <v>107592.74999999999</v>
      </c>
      <c r="Y14" s="72">
        <v>150000</v>
      </c>
      <c r="Z14" t="s">
        <v>2537</v>
      </c>
      <c r="AA14" t="s">
        <v>2538</v>
      </c>
      <c r="AB14" t="s">
        <v>2539</v>
      </c>
      <c r="AC14" t="s">
        <v>2540</v>
      </c>
      <c r="AD14" s="72">
        <v>38360.749999999985</v>
      </c>
      <c r="AE14" s="75">
        <v>43240</v>
      </c>
      <c r="AF14" s="32">
        <v>43241</v>
      </c>
      <c r="AG14" s="73">
        <v>21639.250000000015</v>
      </c>
      <c r="AH14" s="28">
        <v>150000</v>
      </c>
    </row>
    <row r="15" spans="1:34" x14ac:dyDescent="0.3">
      <c r="A15">
        <v>14</v>
      </c>
      <c r="B15" t="s">
        <v>71</v>
      </c>
      <c r="C15">
        <v>10</v>
      </c>
      <c r="D15">
        <v>106</v>
      </c>
      <c r="E15">
        <v>2</v>
      </c>
      <c r="F15">
        <v>1</v>
      </c>
      <c r="G15">
        <v>109</v>
      </c>
      <c r="H15">
        <v>70</v>
      </c>
      <c r="I15">
        <v>30</v>
      </c>
      <c r="J15" s="28">
        <v>7630</v>
      </c>
      <c r="K15" s="28">
        <v>9810</v>
      </c>
      <c r="L15">
        <v>1517</v>
      </c>
      <c r="M15">
        <v>6.8287738958470765</v>
      </c>
      <c r="N15" s="72">
        <v>20359.250000000015</v>
      </c>
      <c r="O15" s="73">
        <v>4</v>
      </c>
      <c r="P15" s="73">
        <v>4608</v>
      </c>
      <c r="Q15" s="73" t="s">
        <v>2494</v>
      </c>
      <c r="R15" s="28">
        <v>42407.250000000015</v>
      </c>
      <c r="S15">
        <v>90</v>
      </c>
      <c r="T15" s="74">
        <v>47819</v>
      </c>
      <c r="U15">
        <v>160</v>
      </c>
      <c r="V15">
        <v>597.73749999999995</v>
      </c>
      <c r="W15">
        <v>1195.4749999999999</v>
      </c>
      <c r="X15" s="72">
        <v>107592.74999999999</v>
      </c>
      <c r="Y15" s="72">
        <v>150000</v>
      </c>
      <c r="Z15" t="s">
        <v>2541</v>
      </c>
      <c r="AA15" t="s">
        <v>2542</v>
      </c>
      <c r="AB15" t="s">
        <v>2543</v>
      </c>
      <c r="AC15" t="s">
        <v>2544</v>
      </c>
      <c r="AD15" s="72">
        <v>39640.749999999985</v>
      </c>
      <c r="AE15" s="75">
        <v>43240</v>
      </c>
      <c r="AF15" s="32">
        <v>43241</v>
      </c>
      <c r="AG15" s="73">
        <v>20359.250000000015</v>
      </c>
      <c r="AH15" s="28">
        <v>150000</v>
      </c>
    </row>
    <row r="16" spans="1:34" x14ac:dyDescent="0.3">
      <c r="A16">
        <v>15</v>
      </c>
      <c r="B16" t="s">
        <v>72</v>
      </c>
      <c r="C16">
        <v>10</v>
      </c>
      <c r="D16">
        <v>99</v>
      </c>
      <c r="E16">
        <v>2</v>
      </c>
      <c r="F16">
        <v>1</v>
      </c>
      <c r="G16">
        <v>102</v>
      </c>
      <c r="H16">
        <v>70</v>
      </c>
      <c r="I16">
        <v>30</v>
      </c>
      <c r="J16" s="28">
        <v>7140</v>
      </c>
      <c r="K16" s="28">
        <v>9180</v>
      </c>
      <c r="L16">
        <v>1498</v>
      </c>
      <c r="M16">
        <v>7.6630507343124261</v>
      </c>
      <c r="N16" s="72">
        <v>21479.250000000015</v>
      </c>
      <c r="O16" s="73">
        <v>4</v>
      </c>
      <c r="P16" s="73">
        <v>4608</v>
      </c>
      <c r="Q16" s="73" t="s">
        <v>2494</v>
      </c>
      <c r="R16" s="28">
        <v>42407.250000000015</v>
      </c>
      <c r="S16">
        <v>90</v>
      </c>
      <c r="T16" s="74">
        <v>47819</v>
      </c>
      <c r="U16">
        <v>160</v>
      </c>
      <c r="V16">
        <v>597.73749999999995</v>
      </c>
      <c r="W16">
        <v>1195.4749999999999</v>
      </c>
      <c r="X16" s="72">
        <v>107592.74999999999</v>
      </c>
      <c r="Y16" s="72">
        <v>150000</v>
      </c>
      <c r="Z16" t="s">
        <v>2545</v>
      </c>
      <c r="AA16" t="s">
        <v>2546</v>
      </c>
      <c r="AB16" t="s">
        <v>2547</v>
      </c>
      <c r="AC16" t="s">
        <v>2548</v>
      </c>
      <c r="AD16" s="72">
        <v>38520.749999999985</v>
      </c>
      <c r="AE16" s="75">
        <v>43240</v>
      </c>
      <c r="AF16" s="32">
        <v>43241</v>
      </c>
      <c r="AG16" s="73">
        <v>21479.250000000015</v>
      </c>
      <c r="AH16" s="28">
        <v>150000</v>
      </c>
    </row>
    <row r="17" spans="1:34" x14ac:dyDescent="0.3">
      <c r="A17">
        <v>16</v>
      </c>
      <c r="B17" t="s">
        <v>73</v>
      </c>
      <c r="C17">
        <v>9</v>
      </c>
      <c r="D17">
        <v>86</v>
      </c>
      <c r="E17">
        <v>2</v>
      </c>
      <c r="F17">
        <v>1</v>
      </c>
      <c r="G17">
        <v>89</v>
      </c>
      <c r="H17">
        <v>70</v>
      </c>
      <c r="I17">
        <v>30</v>
      </c>
      <c r="J17" s="28">
        <v>6230</v>
      </c>
      <c r="K17" s="28">
        <v>8010</v>
      </c>
      <c r="L17">
        <v>1256</v>
      </c>
      <c r="M17">
        <v>8.2153861464968223</v>
      </c>
      <c r="N17" s="72">
        <v>19318.525000000009</v>
      </c>
      <c r="O17" s="73">
        <v>4</v>
      </c>
      <c r="P17" s="73">
        <v>4608</v>
      </c>
      <c r="Q17" s="73" t="s">
        <v>2494</v>
      </c>
      <c r="R17" s="28">
        <v>38166.525000000009</v>
      </c>
      <c r="S17">
        <v>81</v>
      </c>
      <c r="T17" s="74">
        <v>47819</v>
      </c>
      <c r="U17">
        <v>160</v>
      </c>
      <c r="V17">
        <v>597.73749999999995</v>
      </c>
      <c r="W17">
        <v>1195.4749999999999</v>
      </c>
      <c r="X17" s="72">
        <v>96833.474999999991</v>
      </c>
      <c r="Y17" s="72">
        <v>135000</v>
      </c>
      <c r="Z17" t="s">
        <v>2515</v>
      </c>
      <c r="AA17" t="s">
        <v>2516</v>
      </c>
      <c r="AB17" t="s">
        <v>2549</v>
      </c>
      <c r="AC17" t="s">
        <v>2550</v>
      </c>
      <c r="AD17" s="72">
        <v>34681.474999999991</v>
      </c>
      <c r="AE17" s="75">
        <v>43244</v>
      </c>
      <c r="AF17" s="32">
        <v>43245</v>
      </c>
      <c r="AG17" s="73">
        <v>19318.525000000009</v>
      </c>
      <c r="AH17" s="28">
        <v>135000</v>
      </c>
    </row>
    <row r="18" spans="1:34" x14ac:dyDescent="0.3">
      <c r="A18">
        <v>17</v>
      </c>
      <c r="B18" t="s">
        <v>74</v>
      </c>
      <c r="C18">
        <v>10</v>
      </c>
      <c r="D18">
        <v>116</v>
      </c>
      <c r="E18">
        <v>2</v>
      </c>
      <c r="F18">
        <v>1</v>
      </c>
      <c r="G18">
        <v>119</v>
      </c>
      <c r="H18">
        <v>70</v>
      </c>
      <c r="I18">
        <v>30</v>
      </c>
      <c r="J18" s="28">
        <v>8330</v>
      </c>
      <c r="K18" s="28">
        <v>10710</v>
      </c>
      <c r="L18">
        <v>1678</v>
      </c>
      <c r="M18">
        <v>5.2200536352801041</v>
      </c>
      <c r="N18" s="72">
        <v>18759.250000000015</v>
      </c>
      <c r="O18" s="73">
        <v>4</v>
      </c>
      <c r="P18" s="73">
        <v>4608</v>
      </c>
      <c r="Q18" s="73" t="s">
        <v>2494</v>
      </c>
      <c r="R18" s="28">
        <v>42407.250000000015</v>
      </c>
      <c r="S18">
        <v>90</v>
      </c>
      <c r="T18" s="74">
        <v>47819</v>
      </c>
      <c r="U18">
        <v>160</v>
      </c>
      <c r="V18">
        <v>597.73749999999995</v>
      </c>
      <c r="W18">
        <v>1195.4749999999999</v>
      </c>
      <c r="X18" s="72">
        <v>107592.74999999999</v>
      </c>
      <c r="Y18" s="72">
        <v>150000</v>
      </c>
      <c r="Z18" t="s">
        <v>2551</v>
      </c>
      <c r="AA18" t="s">
        <v>2552</v>
      </c>
      <c r="AB18" t="s">
        <v>2553</v>
      </c>
      <c r="AC18" t="s">
        <v>2554</v>
      </c>
      <c r="AD18" s="72">
        <v>41240.749999999985</v>
      </c>
      <c r="AE18" s="75">
        <v>43244</v>
      </c>
      <c r="AF18" s="32">
        <v>43245</v>
      </c>
      <c r="AG18" s="73">
        <v>18759.250000000015</v>
      </c>
      <c r="AH18" s="28">
        <v>150000</v>
      </c>
    </row>
    <row r="19" spans="1:34" x14ac:dyDescent="0.3">
      <c r="A19">
        <v>18</v>
      </c>
      <c r="B19" t="s">
        <v>75</v>
      </c>
      <c r="C19">
        <v>10</v>
      </c>
      <c r="D19">
        <v>104</v>
      </c>
      <c r="E19">
        <v>2</v>
      </c>
      <c r="F19">
        <v>1</v>
      </c>
      <c r="G19">
        <v>107</v>
      </c>
      <c r="H19">
        <v>70</v>
      </c>
      <c r="I19">
        <v>30</v>
      </c>
      <c r="J19" s="28">
        <v>7490</v>
      </c>
      <c r="K19" s="28">
        <v>9630</v>
      </c>
      <c r="L19">
        <v>1527</v>
      </c>
      <c r="M19">
        <v>6.9936149312377305</v>
      </c>
      <c r="N19" s="72">
        <v>20679.250000000015</v>
      </c>
      <c r="O19" s="73">
        <v>4</v>
      </c>
      <c r="P19" s="73">
        <v>4608</v>
      </c>
      <c r="Q19" s="73" t="s">
        <v>2494</v>
      </c>
      <c r="R19" s="28">
        <v>42407.250000000015</v>
      </c>
      <c r="S19">
        <v>90</v>
      </c>
      <c r="T19" s="74">
        <v>47819</v>
      </c>
      <c r="U19">
        <v>160</v>
      </c>
      <c r="V19">
        <v>597.73749999999995</v>
      </c>
      <c r="W19">
        <v>1195.4749999999999</v>
      </c>
      <c r="X19" s="72">
        <v>107592.74999999999</v>
      </c>
      <c r="Y19" s="72">
        <v>150000</v>
      </c>
      <c r="Z19" t="s">
        <v>2555</v>
      </c>
      <c r="AA19" t="s">
        <v>2556</v>
      </c>
      <c r="AB19" t="s">
        <v>2557</v>
      </c>
      <c r="AC19" t="s">
        <v>2558</v>
      </c>
      <c r="AD19" s="72">
        <v>39320.749999999985</v>
      </c>
      <c r="AE19" s="75">
        <v>43244</v>
      </c>
      <c r="AF19" s="32">
        <v>43245</v>
      </c>
      <c r="AG19" s="73">
        <v>20679.250000000015</v>
      </c>
      <c r="AH19" s="28">
        <v>150000</v>
      </c>
    </row>
    <row r="20" spans="1:34" x14ac:dyDescent="0.3">
      <c r="A20">
        <v>19</v>
      </c>
      <c r="B20" t="s">
        <v>76</v>
      </c>
      <c r="C20">
        <v>8</v>
      </c>
      <c r="D20">
        <v>64</v>
      </c>
      <c r="E20">
        <v>2</v>
      </c>
      <c r="F20">
        <v>1</v>
      </c>
      <c r="G20">
        <v>67</v>
      </c>
      <c r="H20">
        <v>70</v>
      </c>
      <c r="I20">
        <v>30</v>
      </c>
      <c r="J20" s="28">
        <v>4690</v>
      </c>
      <c r="K20" s="28">
        <v>6030</v>
      </c>
      <c r="L20">
        <v>848</v>
      </c>
      <c r="M20">
        <v>12.497405660377362</v>
      </c>
      <c r="N20" s="72">
        <v>18597.800000000003</v>
      </c>
      <c r="O20" s="73">
        <v>4</v>
      </c>
      <c r="P20" s="73">
        <v>4608</v>
      </c>
      <c r="Q20" s="73" t="s">
        <v>2494</v>
      </c>
      <c r="R20" s="28">
        <v>33925.800000000003</v>
      </c>
      <c r="S20">
        <v>72</v>
      </c>
      <c r="T20" s="74">
        <v>47819</v>
      </c>
      <c r="U20">
        <v>160</v>
      </c>
      <c r="V20">
        <v>597.73749999999995</v>
      </c>
      <c r="W20">
        <v>1195.4749999999999</v>
      </c>
      <c r="X20" s="72">
        <v>86074.2</v>
      </c>
      <c r="Y20" s="72">
        <v>120000</v>
      </c>
      <c r="Z20" t="s">
        <v>2559</v>
      </c>
      <c r="AA20" t="s">
        <v>2560</v>
      </c>
      <c r="AB20" t="s">
        <v>2561</v>
      </c>
      <c r="AC20" t="s">
        <v>2562</v>
      </c>
      <c r="AD20" s="72">
        <v>29402.199999999997</v>
      </c>
      <c r="AE20" s="75">
        <v>43250</v>
      </c>
      <c r="AF20" s="32">
        <v>43251</v>
      </c>
      <c r="AG20" s="73">
        <v>18597.800000000003</v>
      </c>
      <c r="AH20" s="28">
        <v>120000</v>
      </c>
    </row>
    <row r="21" spans="1:34" x14ac:dyDescent="0.3">
      <c r="A21">
        <v>20</v>
      </c>
      <c r="B21" t="s">
        <v>78</v>
      </c>
      <c r="C21">
        <v>9</v>
      </c>
      <c r="D21">
        <v>81</v>
      </c>
      <c r="E21">
        <v>2</v>
      </c>
      <c r="F21">
        <v>1</v>
      </c>
      <c r="G21">
        <v>84</v>
      </c>
      <c r="H21">
        <v>70</v>
      </c>
      <c r="I21">
        <v>30</v>
      </c>
      <c r="J21" s="28">
        <v>5880</v>
      </c>
      <c r="K21" s="28">
        <v>7560</v>
      </c>
      <c r="L21">
        <v>1116</v>
      </c>
      <c r="M21">
        <v>9.9628360215053835</v>
      </c>
      <c r="N21" s="72">
        <v>20118.525000000009</v>
      </c>
      <c r="O21" s="73">
        <v>4</v>
      </c>
      <c r="P21" s="73">
        <v>4608</v>
      </c>
      <c r="Q21" s="73" t="s">
        <v>2494</v>
      </c>
      <c r="R21" s="28">
        <v>38166.525000000009</v>
      </c>
      <c r="S21">
        <v>81</v>
      </c>
      <c r="T21" s="74">
        <v>47819</v>
      </c>
      <c r="U21">
        <v>160</v>
      </c>
      <c r="V21">
        <v>597.73749999999995</v>
      </c>
      <c r="W21">
        <v>1195.4749999999999</v>
      </c>
      <c r="X21" s="72">
        <v>96833.474999999991</v>
      </c>
      <c r="Y21" s="72">
        <v>135000</v>
      </c>
      <c r="Z21" t="s">
        <v>2563</v>
      </c>
      <c r="AA21" t="s">
        <v>2564</v>
      </c>
      <c r="AB21" t="s">
        <v>2565</v>
      </c>
      <c r="AC21" t="s">
        <v>2566</v>
      </c>
      <c r="AD21" s="72">
        <v>33881.474999999991</v>
      </c>
      <c r="AE21" s="75">
        <v>43242</v>
      </c>
      <c r="AF21" s="32">
        <v>43243</v>
      </c>
      <c r="AG21" s="73">
        <v>20118.525000000009</v>
      </c>
      <c r="AH21" s="28">
        <v>135000</v>
      </c>
    </row>
    <row r="22" spans="1:34" x14ac:dyDescent="0.3">
      <c r="A22">
        <v>21</v>
      </c>
      <c r="B22" t="s">
        <v>79</v>
      </c>
      <c r="C22">
        <v>9</v>
      </c>
      <c r="D22">
        <v>99</v>
      </c>
      <c r="E22">
        <v>2</v>
      </c>
      <c r="F22">
        <v>1</v>
      </c>
      <c r="G22">
        <v>102</v>
      </c>
      <c r="H22">
        <v>70</v>
      </c>
      <c r="I22">
        <v>30</v>
      </c>
      <c r="J22" s="28">
        <v>7140</v>
      </c>
      <c r="K22" s="28">
        <v>9180</v>
      </c>
      <c r="L22">
        <v>1397</v>
      </c>
      <c r="M22">
        <v>5.8972977809592049</v>
      </c>
      <c r="N22" s="72">
        <v>17238.525000000009</v>
      </c>
      <c r="O22" s="73">
        <v>4</v>
      </c>
      <c r="P22" s="73">
        <v>4608</v>
      </c>
      <c r="Q22" s="73" t="s">
        <v>2494</v>
      </c>
      <c r="R22" s="28">
        <v>38166.525000000009</v>
      </c>
      <c r="S22">
        <v>81</v>
      </c>
      <c r="T22" s="74">
        <v>47819</v>
      </c>
      <c r="U22">
        <v>160</v>
      </c>
      <c r="V22">
        <v>597.73749999999995</v>
      </c>
      <c r="W22">
        <v>1195.4749999999999</v>
      </c>
      <c r="X22" s="72">
        <v>96833.474999999991</v>
      </c>
      <c r="Y22" s="72">
        <v>135000</v>
      </c>
      <c r="Z22" t="s">
        <v>2545</v>
      </c>
      <c r="AA22" t="s">
        <v>2546</v>
      </c>
      <c r="AB22" t="s">
        <v>2567</v>
      </c>
      <c r="AC22" t="s">
        <v>2568</v>
      </c>
      <c r="AD22" s="72">
        <v>36761.474999999991</v>
      </c>
      <c r="AE22" s="75">
        <v>43242</v>
      </c>
      <c r="AF22" s="32">
        <v>43243</v>
      </c>
      <c r="AG22" s="73">
        <v>17238.525000000009</v>
      </c>
      <c r="AH22" s="28">
        <v>135000</v>
      </c>
    </row>
    <row r="23" spans="1:34" x14ac:dyDescent="0.3">
      <c r="A23">
        <v>22</v>
      </c>
      <c r="B23" t="s">
        <v>80</v>
      </c>
      <c r="C23">
        <v>10</v>
      </c>
      <c r="D23">
        <v>28</v>
      </c>
      <c r="E23">
        <v>2</v>
      </c>
      <c r="F23">
        <v>1</v>
      </c>
      <c r="G23">
        <v>31</v>
      </c>
      <c r="H23">
        <v>70</v>
      </c>
      <c r="I23">
        <v>30</v>
      </c>
      <c r="J23" s="28">
        <v>2170</v>
      </c>
      <c r="K23" s="28">
        <v>2790</v>
      </c>
      <c r="L23">
        <v>1520</v>
      </c>
      <c r="M23">
        <v>15.025822368421062</v>
      </c>
      <c r="N23" s="72">
        <v>32839.250000000015</v>
      </c>
      <c r="O23" s="73">
        <v>4</v>
      </c>
      <c r="P23" s="73">
        <v>4608</v>
      </c>
      <c r="Q23" s="73" t="s">
        <v>2494</v>
      </c>
      <c r="R23" s="28">
        <v>42407.250000000015</v>
      </c>
      <c r="S23">
        <v>90</v>
      </c>
      <c r="T23" s="74">
        <v>47819</v>
      </c>
      <c r="U23">
        <v>160</v>
      </c>
      <c r="V23">
        <v>597.73749999999995</v>
      </c>
      <c r="W23">
        <v>1195.4749999999999</v>
      </c>
      <c r="X23" s="72">
        <v>107592.74999999999</v>
      </c>
      <c r="Y23" s="72">
        <v>150000</v>
      </c>
      <c r="Z23" t="s">
        <v>2569</v>
      </c>
      <c r="AA23" t="s">
        <v>2570</v>
      </c>
      <c r="AB23" t="s">
        <v>2571</v>
      </c>
      <c r="AC23" t="s">
        <v>2572</v>
      </c>
      <c r="AD23" s="72">
        <v>27160.749999999985</v>
      </c>
      <c r="AE23" s="75">
        <v>43241</v>
      </c>
      <c r="AF23" s="32">
        <v>43242</v>
      </c>
      <c r="AG23" s="73">
        <v>32839.250000000015</v>
      </c>
      <c r="AH23" s="28">
        <v>150000</v>
      </c>
    </row>
    <row r="24" spans="1:34" x14ac:dyDescent="0.3">
      <c r="A24">
        <v>23</v>
      </c>
      <c r="B24" t="s">
        <v>83</v>
      </c>
      <c r="C24">
        <v>10</v>
      </c>
      <c r="D24">
        <v>32</v>
      </c>
      <c r="E24">
        <v>2</v>
      </c>
      <c r="F24">
        <v>1</v>
      </c>
      <c r="G24">
        <v>35</v>
      </c>
      <c r="H24">
        <v>70</v>
      </c>
      <c r="I24">
        <v>30</v>
      </c>
      <c r="J24" s="28">
        <v>2450</v>
      </c>
      <c r="K24" s="28">
        <v>3150</v>
      </c>
      <c r="L24">
        <v>1347</v>
      </c>
      <c r="M24">
        <v>16.480512249443219</v>
      </c>
      <c r="N24" s="72">
        <v>32199.250000000015</v>
      </c>
      <c r="O24" s="73">
        <v>4</v>
      </c>
      <c r="P24" s="73">
        <v>4608</v>
      </c>
      <c r="Q24" s="73" t="s">
        <v>2494</v>
      </c>
      <c r="R24" s="28">
        <v>42407.250000000015</v>
      </c>
      <c r="S24">
        <v>90</v>
      </c>
      <c r="T24" s="74">
        <v>47819</v>
      </c>
      <c r="U24">
        <v>160</v>
      </c>
      <c r="V24">
        <v>597.73749999999995</v>
      </c>
      <c r="W24">
        <v>1195.4749999999999</v>
      </c>
      <c r="X24" s="72">
        <v>107592.74999999999</v>
      </c>
      <c r="Y24" s="72">
        <v>150000</v>
      </c>
      <c r="Z24" t="s">
        <v>2573</v>
      </c>
      <c r="AA24" t="s">
        <v>2574</v>
      </c>
      <c r="AB24" t="s">
        <v>2575</v>
      </c>
      <c r="AC24" t="s">
        <v>2576</v>
      </c>
      <c r="AD24" s="72">
        <v>27800.749999999985</v>
      </c>
      <c r="AE24" s="75">
        <v>43253</v>
      </c>
      <c r="AF24" s="76">
        <v>43254</v>
      </c>
      <c r="AG24" s="73">
        <v>32199.250000000015</v>
      </c>
      <c r="AH24" s="28">
        <v>150000</v>
      </c>
    </row>
    <row r="25" spans="1:34" x14ac:dyDescent="0.3">
      <c r="A25">
        <v>24</v>
      </c>
      <c r="B25" t="s">
        <v>84</v>
      </c>
      <c r="C25">
        <v>3</v>
      </c>
      <c r="D25">
        <v>19</v>
      </c>
      <c r="E25">
        <v>2</v>
      </c>
      <c r="F25">
        <v>1</v>
      </c>
      <c r="G25">
        <v>22</v>
      </c>
      <c r="H25">
        <v>70</v>
      </c>
      <c r="I25">
        <v>30</v>
      </c>
      <c r="J25" s="28">
        <v>1540</v>
      </c>
      <c r="K25" s="28">
        <v>1980</v>
      </c>
      <c r="M25" t="e">
        <v>#VALUE!</v>
      </c>
      <c r="N25" s="72">
        <v>6898.1750000000029</v>
      </c>
      <c r="O25" s="73">
        <v>2</v>
      </c>
      <c r="P25" s="73">
        <v>2304</v>
      </c>
      <c r="Q25" s="73" t="s">
        <v>2577</v>
      </c>
      <c r="R25" s="28">
        <v>12722.175000000003</v>
      </c>
      <c r="S25">
        <v>27</v>
      </c>
      <c r="T25" s="74">
        <v>47819</v>
      </c>
      <c r="U25">
        <v>160</v>
      </c>
      <c r="V25">
        <v>597.73749999999995</v>
      </c>
      <c r="W25">
        <v>1195.4749999999999</v>
      </c>
      <c r="X25" s="72">
        <v>32277.824999999997</v>
      </c>
      <c r="Y25" s="72">
        <v>45000</v>
      </c>
      <c r="Z25" t="s">
        <v>2578</v>
      </c>
      <c r="AA25" t="s">
        <v>2579</v>
      </c>
      <c r="AB25" t="s">
        <v>2580</v>
      </c>
      <c r="AC25" t="s">
        <v>2581</v>
      </c>
      <c r="AD25" s="72">
        <v>11101.824999999997</v>
      </c>
      <c r="AE25" s="75">
        <v>43253</v>
      </c>
      <c r="AF25" s="76">
        <v>43254</v>
      </c>
      <c r="AG25" s="73">
        <v>6898.1750000000029</v>
      </c>
      <c r="AH25" s="28">
        <v>45000</v>
      </c>
    </row>
    <row r="26" spans="1:34" x14ac:dyDescent="0.3">
      <c r="A26">
        <v>25</v>
      </c>
      <c r="B26" t="s">
        <v>85</v>
      </c>
      <c r="C26">
        <v>10</v>
      </c>
      <c r="D26">
        <v>27</v>
      </c>
      <c r="E26">
        <v>2</v>
      </c>
      <c r="F26">
        <v>1</v>
      </c>
      <c r="G26">
        <v>30</v>
      </c>
      <c r="H26">
        <v>70</v>
      </c>
      <c r="I26">
        <v>30</v>
      </c>
      <c r="J26" s="28">
        <v>2100</v>
      </c>
      <c r="K26" s="28">
        <v>2700</v>
      </c>
      <c r="M26" t="e">
        <v>#VALUE!</v>
      </c>
      <c r="N26" s="72">
        <v>32999.250000000015</v>
      </c>
      <c r="O26" s="73">
        <v>4</v>
      </c>
      <c r="P26" s="73">
        <v>4608</v>
      </c>
      <c r="Q26" s="73" t="s">
        <v>2494</v>
      </c>
      <c r="R26" s="28">
        <v>42407.250000000015</v>
      </c>
      <c r="S26">
        <v>90</v>
      </c>
      <c r="T26" s="74">
        <v>47819</v>
      </c>
      <c r="U26">
        <v>160</v>
      </c>
      <c r="V26">
        <v>597.73749999999995</v>
      </c>
      <c r="W26">
        <v>1195.4749999999999</v>
      </c>
      <c r="X26" s="72">
        <v>107592.74999999999</v>
      </c>
      <c r="Y26" s="72">
        <v>150000</v>
      </c>
      <c r="Z26" t="s">
        <v>2582</v>
      </c>
      <c r="AA26" t="s">
        <v>2583</v>
      </c>
      <c r="AB26" t="s">
        <v>2584</v>
      </c>
      <c r="AC26" t="s">
        <v>2585</v>
      </c>
      <c r="AD26" s="72">
        <v>27000.749999999985</v>
      </c>
      <c r="AE26" s="75">
        <v>43253</v>
      </c>
      <c r="AF26" s="76">
        <v>43254</v>
      </c>
      <c r="AG26" s="73">
        <v>32999.250000000015</v>
      </c>
      <c r="AH26" s="28">
        <v>150000</v>
      </c>
    </row>
    <row r="27" spans="1:34" x14ac:dyDescent="0.3">
      <c r="A27">
        <v>26</v>
      </c>
      <c r="B27" t="s">
        <v>87</v>
      </c>
      <c r="C27">
        <v>7</v>
      </c>
      <c r="D27">
        <v>24</v>
      </c>
      <c r="E27">
        <v>2</v>
      </c>
      <c r="F27">
        <v>1</v>
      </c>
      <c r="G27">
        <v>27</v>
      </c>
      <c r="H27">
        <v>70</v>
      </c>
      <c r="I27">
        <v>30</v>
      </c>
      <c r="J27" s="28">
        <v>1890</v>
      </c>
      <c r="K27" s="28">
        <v>2430</v>
      </c>
      <c r="L27">
        <v>1000</v>
      </c>
      <c r="M27">
        <v>13.757075000000011</v>
      </c>
      <c r="N27" s="72">
        <v>20757.075000000012</v>
      </c>
      <c r="O27" s="73">
        <v>4</v>
      </c>
      <c r="P27" s="73">
        <v>4608</v>
      </c>
      <c r="Q27" s="73" t="s">
        <v>2494</v>
      </c>
      <c r="R27" s="28">
        <v>29685.075000000012</v>
      </c>
      <c r="S27">
        <v>63</v>
      </c>
      <c r="T27" s="74">
        <v>47819</v>
      </c>
      <c r="U27">
        <v>160</v>
      </c>
      <c r="V27">
        <v>597.73749999999995</v>
      </c>
      <c r="W27">
        <v>1195.4749999999999</v>
      </c>
      <c r="X27" s="72">
        <v>75314.924999999988</v>
      </c>
      <c r="Y27" s="72">
        <v>105000</v>
      </c>
      <c r="Z27" t="s">
        <v>2586</v>
      </c>
      <c r="AA27" t="s">
        <v>2587</v>
      </c>
      <c r="AB27" t="s">
        <v>2588</v>
      </c>
      <c r="AC27" t="s">
        <v>2589</v>
      </c>
      <c r="AD27" s="72">
        <v>21242.924999999988</v>
      </c>
      <c r="AE27" s="75">
        <v>43250</v>
      </c>
      <c r="AF27" s="32">
        <v>43251</v>
      </c>
      <c r="AG27" s="73">
        <v>20757.075000000012</v>
      </c>
      <c r="AH27" s="28">
        <v>105000</v>
      </c>
    </row>
    <row r="28" spans="1:34" x14ac:dyDescent="0.3">
      <c r="A28">
        <v>27</v>
      </c>
      <c r="B28" t="s">
        <v>91</v>
      </c>
      <c r="C28">
        <v>3</v>
      </c>
      <c r="D28">
        <v>20</v>
      </c>
      <c r="E28">
        <v>2</v>
      </c>
      <c r="F28">
        <v>1</v>
      </c>
      <c r="G28">
        <v>23</v>
      </c>
      <c r="H28">
        <v>70</v>
      </c>
      <c r="I28">
        <v>30</v>
      </c>
      <c r="J28" s="28">
        <v>1610</v>
      </c>
      <c r="K28" s="28">
        <v>2070</v>
      </c>
      <c r="M28" t="e">
        <v>#VALUE!</v>
      </c>
      <c r="N28" s="72">
        <v>6738.1750000000029</v>
      </c>
      <c r="O28" s="73">
        <v>2</v>
      </c>
      <c r="P28" s="73">
        <v>2304</v>
      </c>
      <c r="Q28" s="73" t="s">
        <v>2577</v>
      </c>
      <c r="R28" s="28">
        <v>12722.175000000003</v>
      </c>
      <c r="S28">
        <v>27</v>
      </c>
      <c r="T28" s="74">
        <v>47819</v>
      </c>
      <c r="U28">
        <v>160</v>
      </c>
      <c r="V28">
        <v>597.73749999999995</v>
      </c>
      <c r="W28">
        <v>1195.4749999999999</v>
      </c>
      <c r="X28" s="72">
        <v>32277.824999999997</v>
      </c>
      <c r="Y28" s="72">
        <v>45000</v>
      </c>
      <c r="Z28" t="s">
        <v>2590</v>
      </c>
      <c r="AA28" t="s">
        <v>2591</v>
      </c>
      <c r="AB28" t="s">
        <v>2592</v>
      </c>
      <c r="AC28" t="s">
        <v>2593</v>
      </c>
      <c r="AD28" s="72">
        <v>11261.824999999997</v>
      </c>
      <c r="AE28" s="75">
        <v>43253</v>
      </c>
      <c r="AF28" s="76">
        <v>43254</v>
      </c>
      <c r="AG28" s="73">
        <v>6738.1750000000029</v>
      </c>
      <c r="AH28" s="28">
        <v>45000</v>
      </c>
    </row>
    <row r="29" spans="1:34" x14ac:dyDescent="0.3">
      <c r="A29">
        <v>28</v>
      </c>
      <c r="B29" t="s">
        <v>93</v>
      </c>
      <c r="C29">
        <v>8</v>
      </c>
      <c r="D29">
        <v>29</v>
      </c>
      <c r="E29">
        <v>2</v>
      </c>
      <c r="F29">
        <v>1</v>
      </c>
      <c r="G29">
        <v>32</v>
      </c>
      <c r="H29">
        <v>70</v>
      </c>
      <c r="I29">
        <v>30</v>
      </c>
      <c r="J29" s="28">
        <v>2240</v>
      </c>
      <c r="K29" s="28">
        <v>2880</v>
      </c>
      <c r="M29" t="e">
        <v>#VALUE!</v>
      </c>
      <c r="N29" s="72">
        <v>24197.800000000003</v>
      </c>
      <c r="O29" s="73">
        <v>4</v>
      </c>
      <c r="P29" s="73">
        <v>4608</v>
      </c>
      <c r="Q29" s="73" t="s">
        <v>2494</v>
      </c>
      <c r="R29" s="28">
        <v>33925.800000000003</v>
      </c>
      <c r="S29">
        <v>72</v>
      </c>
      <c r="T29" s="74">
        <v>47819</v>
      </c>
      <c r="U29">
        <v>160</v>
      </c>
      <c r="V29">
        <v>597.73749999999995</v>
      </c>
      <c r="W29">
        <v>1195.4749999999999</v>
      </c>
      <c r="X29" s="72">
        <v>86074.2</v>
      </c>
      <c r="Y29" s="72">
        <v>120000</v>
      </c>
      <c r="Z29" t="s">
        <v>2594</v>
      </c>
      <c r="AA29" t="s">
        <v>2595</v>
      </c>
      <c r="AB29" t="s">
        <v>2596</v>
      </c>
      <c r="AC29" t="s">
        <v>2597</v>
      </c>
      <c r="AD29" s="72">
        <v>23802.199999999997</v>
      </c>
      <c r="AE29" s="75">
        <v>43253</v>
      </c>
      <c r="AF29" s="76">
        <v>43254</v>
      </c>
      <c r="AG29" s="73">
        <v>24197.800000000003</v>
      </c>
      <c r="AH29" s="28">
        <v>120000</v>
      </c>
    </row>
    <row r="30" spans="1:34" x14ac:dyDescent="0.3">
      <c r="A30">
        <v>29</v>
      </c>
      <c r="B30" t="s">
        <v>95</v>
      </c>
      <c r="C30">
        <v>9</v>
      </c>
      <c r="D30">
        <v>27</v>
      </c>
      <c r="E30">
        <v>2</v>
      </c>
      <c r="F30">
        <v>1</v>
      </c>
      <c r="G30">
        <v>30</v>
      </c>
      <c r="H30">
        <v>70</v>
      </c>
      <c r="I30">
        <v>30</v>
      </c>
      <c r="J30" s="28">
        <v>2100</v>
      </c>
      <c r="K30" s="28">
        <v>2700</v>
      </c>
      <c r="L30">
        <v>1410</v>
      </c>
      <c r="M30">
        <v>14.013138297872347</v>
      </c>
      <c r="N30" s="72">
        <v>28758.525000000009</v>
      </c>
      <c r="O30" s="73">
        <v>4</v>
      </c>
      <c r="P30" s="73">
        <v>4608</v>
      </c>
      <c r="Q30" s="73" t="s">
        <v>2494</v>
      </c>
      <c r="R30" s="28">
        <v>38166.525000000009</v>
      </c>
      <c r="S30">
        <v>81</v>
      </c>
      <c r="T30" s="74">
        <v>47819</v>
      </c>
      <c r="U30">
        <v>160</v>
      </c>
      <c r="V30">
        <v>597.73749999999995</v>
      </c>
      <c r="W30">
        <v>1195.4749999999999</v>
      </c>
      <c r="X30" s="72">
        <v>96833.474999999991</v>
      </c>
      <c r="Y30" s="72">
        <v>135000</v>
      </c>
      <c r="Z30" t="s">
        <v>2582</v>
      </c>
      <c r="AA30" t="s">
        <v>2583</v>
      </c>
      <c r="AB30" t="s">
        <v>2598</v>
      </c>
      <c r="AC30" t="s">
        <v>2599</v>
      </c>
      <c r="AD30" s="72">
        <v>25241.474999999991</v>
      </c>
      <c r="AE30" s="75">
        <v>43244</v>
      </c>
      <c r="AF30" s="32">
        <v>43245</v>
      </c>
      <c r="AG30" s="73">
        <v>28758.525000000009</v>
      </c>
      <c r="AH30" s="28">
        <v>135000</v>
      </c>
    </row>
    <row r="31" spans="1:34" x14ac:dyDescent="0.3">
      <c r="A31">
        <v>30</v>
      </c>
      <c r="B31" t="s">
        <v>96</v>
      </c>
      <c r="C31">
        <v>6</v>
      </c>
      <c r="D31">
        <v>20</v>
      </c>
      <c r="E31">
        <v>2</v>
      </c>
      <c r="F31">
        <v>1</v>
      </c>
      <c r="G31">
        <v>23</v>
      </c>
      <c r="H31">
        <v>70</v>
      </c>
      <c r="I31">
        <v>30</v>
      </c>
      <c r="J31" s="28">
        <v>1610</v>
      </c>
      <c r="K31" s="28">
        <v>2070</v>
      </c>
      <c r="L31">
        <v>672</v>
      </c>
      <c r="M31">
        <v>16.601711309523818</v>
      </c>
      <c r="N31" s="72">
        <v>17156.350000000006</v>
      </c>
      <c r="O31" s="73">
        <v>4</v>
      </c>
      <c r="P31" s="73">
        <v>4608</v>
      </c>
      <c r="Q31" s="73" t="s">
        <v>2494</v>
      </c>
      <c r="R31" s="28">
        <v>25444.350000000006</v>
      </c>
      <c r="S31">
        <v>54</v>
      </c>
      <c r="T31" s="74">
        <v>47819</v>
      </c>
      <c r="U31">
        <v>160</v>
      </c>
      <c r="V31">
        <v>597.73749999999995</v>
      </c>
      <c r="W31">
        <v>1195.4749999999999</v>
      </c>
      <c r="X31" s="72">
        <v>64555.649999999994</v>
      </c>
      <c r="Y31" s="72">
        <v>90000</v>
      </c>
      <c r="Z31" t="s">
        <v>2590</v>
      </c>
      <c r="AA31" t="s">
        <v>2591</v>
      </c>
      <c r="AB31" t="s">
        <v>2600</v>
      </c>
      <c r="AC31" t="s">
        <v>2601</v>
      </c>
      <c r="AD31" s="72">
        <v>18843.649999999994</v>
      </c>
      <c r="AE31" s="75">
        <v>43250</v>
      </c>
      <c r="AF31" s="32">
        <v>43251</v>
      </c>
      <c r="AG31" s="73">
        <v>17156.350000000006</v>
      </c>
      <c r="AH31" s="28">
        <v>90000</v>
      </c>
    </row>
    <row r="32" spans="1:34" x14ac:dyDescent="0.3">
      <c r="A32">
        <v>31</v>
      </c>
      <c r="B32" t="s">
        <v>99</v>
      </c>
      <c r="C32">
        <v>10</v>
      </c>
      <c r="D32">
        <v>38</v>
      </c>
      <c r="E32">
        <v>2</v>
      </c>
      <c r="F32">
        <v>1</v>
      </c>
      <c r="G32">
        <v>41</v>
      </c>
      <c r="H32">
        <v>70</v>
      </c>
      <c r="I32">
        <v>30</v>
      </c>
      <c r="J32" s="28">
        <v>2870</v>
      </c>
      <c r="K32" s="28">
        <v>3690</v>
      </c>
      <c r="L32">
        <v>1568</v>
      </c>
      <c r="M32">
        <v>13.545440051020417</v>
      </c>
      <c r="N32" s="72">
        <v>31239.250000000015</v>
      </c>
      <c r="O32" s="73">
        <v>4</v>
      </c>
      <c r="P32" s="73">
        <v>4608</v>
      </c>
      <c r="Q32" s="73" t="s">
        <v>2494</v>
      </c>
      <c r="R32" s="28">
        <v>42407.250000000015</v>
      </c>
      <c r="S32">
        <v>90</v>
      </c>
      <c r="T32" s="74">
        <v>47819</v>
      </c>
      <c r="U32">
        <v>160</v>
      </c>
      <c r="V32">
        <v>597.73749999999995</v>
      </c>
      <c r="W32">
        <v>1195.4749999999999</v>
      </c>
      <c r="X32" s="72">
        <v>107592.74999999999</v>
      </c>
      <c r="Y32" s="72">
        <v>150000</v>
      </c>
      <c r="Z32" t="s">
        <v>2602</v>
      </c>
      <c r="AA32" t="s">
        <v>2603</v>
      </c>
      <c r="AB32" t="s">
        <v>2604</v>
      </c>
      <c r="AC32" t="s">
        <v>2605</v>
      </c>
      <c r="AD32" s="72">
        <v>28760.749999999985</v>
      </c>
      <c r="AE32" s="75">
        <v>43257</v>
      </c>
      <c r="AF32" s="32">
        <v>43258</v>
      </c>
      <c r="AG32" s="73">
        <v>31239.250000000015</v>
      </c>
      <c r="AH32" s="28">
        <v>150000</v>
      </c>
    </row>
    <row r="33" spans="1:34" x14ac:dyDescent="0.3">
      <c r="A33">
        <v>32</v>
      </c>
      <c r="B33" t="s">
        <v>100</v>
      </c>
      <c r="C33">
        <v>10</v>
      </c>
      <c r="D33">
        <v>34</v>
      </c>
      <c r="E33">
        <v>2</v>
      </c>
      <c r="F33">
        <v>1</v>
      </c>
      <c r="G33">
        <v>37</v>
      </c>
      <c r="H33">
        <v>70</v>
      </c>
      <c r="I33">
        <v>30</v>
      </c>
      <c r="J33" s="28">
        <v>2590</v>
      </c>
      <c r="K33" s="28">
        <v>3330</v>
      </c>
      <c r="L33">
        <v>1492</v>
      </c>
      <c r="M33">
        <v>14.664376675603227</v>
      </c>
      <c r="N33" s="72">
        <v>31879.250000000015</v>
      </c>
      <c r="O33" s="73">
        <v>4</v>
      </c>
      <c r="P33" s="73">
        <v>4608</v>
      </c>
      <c r="Q33" s="73" t="s">
        <v>2494</v>
      </c>
      <c r="R33" s="28">
        <v>42407.250000000015</v>
      </c>
      <c r="S33">
        <v>90</v>
      </c>
      <c r="T33" s="74">
        <v>47819</v>
      </c>
      <c r="U33">
        <v>160</v>
      </c>
      <c r="V33">
        <v>597.73749999999995</v>
      </c>
      <c r="W33">
        <v>1195.4749999999999</v>
      </c>
      <c r="X33" s="72">
        <v>107592.74999999999</v>
      </c>
      <c r="Y33" s="72">
        <v>150000</v>
      </c>
      <c r="Z33" t="s">
        <v>2606</v>
      </c>
      <c r="AA33" t="s">
        <v>2607</v>
      </c>
      <c r="AB33" t="s">
        <v>2608</v>
      </c>
      <c r="AC33" t="s">
        <v>2609</v>
      </c>
      <c r="AD33" s="72">
        <v>28120.749999999985</v>
      </c>
      <c r="AE33" s="75">
        <v>43241</v>
      </c>
      <c r="AF33" s="32">
        <v>43242</v>
      </c>
      <c r="AG33" s="73">
        <v>31879.250000000015</v>
      </c>
      <c r="AH33" s="28">
        <v>150000</v>
      </c>
    </row>
    <row r="34" spans="1:34" x14ac:dyDescent="0.3">
      <c r="A34">
        <v>33</v>
      </c>
      <c r="B34" t="s">
        <v>101</v>
      </c>
      <c r="C34">
        <v>10</v>
      </c>
      <c r="D34">
        <v>29</v>
      </c>
      <c r="E34">
        <v>2</v>
      </c>
      <c r="F34">
        <v>1</v>
      </c>
      <c r="G34">
        <v>32</v>
      </c>
      <c r="H34">
        <v>70</v>
      </c>
      <c r="I34">
        <v>30</v>
      </c>
      <c r="J34" s="28">
        <v>2240</v>
      </c>
      <c r="K34" s="28">
        <v>2880</v>
      </c>
      <c r="L34">
        <v>1390</v>
      </c>
      <c r="M34">
        <v>16.316007194244616</v>
      </c>
      <c r="N34" s="72">
        <v>32679.250000000015</v>
      </c>
      <c r="O34" s="73">
        <v>4</v>
      </c>
      <c r="P34" s="73">
        <v>4608</v>
      </c>
      <c r="Q34" s="73" t="s">
        <v>2494</v>
      </c>
      <c r="R34" s="28">
        <v>42407.250000000015</v>
      </c>
      <c r="S34">
        <v>90</v>
      </c>
      <c r="T34" s="74">
        <v>47819</v>
      </c>
      <c r="U34">
        <v>160</v>
      </c>
      <c r="V34">
        <v>597.73749999999995</v>
      </c>
      <c r="W34">
        <v>1195.4749999999999</v>
      </c>
      <c r="X34" s="72">
        <v>107592.74999999999</v>
      </c>
      <c r="Y34" s="72">
        <v>150000</v>
      </c>
      <c r="Z34" t="s">
        <v>2594</v>
      </c>
      <c r="AA34" t="s">
        <v>2595</v>
      </c>
      <c r="AB34" t="s">
        <v>2610</v>
      </c>
      <c r="AC34" t="s">
        <v>2611</v>
      </c>
      <c r="AD34" s="72">
        <v>27320.749999999985</v>
      </c>
      <c r="AE34" s="75">
        <v>43257</v>
      </c>
      <c r="AF34" s="32">
        <v>43258</v>
      </c>
      <c r="AG34" s="73">
        <v>32679.250000000015</v>
      </c>
      <c r="AH34" s="28">
        <v>150000</v>
      </c>
    </row>
    <row r="35" spans="1:34" x14ac:dyDescent="0.3">
      <c r="A35">
        <v>34</v>
      </c>
      <c r="B35" t="s">
        <v>102</v>
      </c>
      <c r="C35">
        <v>8</v>
      </c>
      <c r="D35">
        <v>26</v>
      </c>
      <c r="E35">
        <v>2</v>
      </c>
      <c r="F35">
        <v>1</v>
      </c>
      <c r="G35">
        <v>29</v>
      </c>
      <c r="H35">
        <v>70</v>
      </c>
      <c r="I35">
        <v>30</v>
      </c>
      <c r="J35" s="28">
        <v>2030</v>
      </c>
      <c r="K35" s="28">
        <v>2610</v>
      </c>
      <c r="L35">
        <v>1100</v>
      </c>
      <c r="M35">
        <v>15.161636363636367</v>
      </c>
      <c r="N35" s="72">
        <v>24677.800000000003</v>
      </c>
      <c r="O35" s="73">
        <v>4</v>
      </c>
      <c r="P35" s="73">
        <v>4608</v>
      </c>
      <c r="Q35" s="73" t="s">
        <v>2494</v>
      </c>
      <c r="R35" s="28">
        <v>33925.800000000003</v>
      </c>
      <c r="S35">
        <v>72</v>
      </c>
      <c r="T35" s="74">
        <v>47819</v>
      </c>
      <c r="U35">
        <v>160</v>
      </c>
      <c r="V35">
        <v>597.73749999999995</v>
      </c>
      <c r="W35">
        <v>1195.4749999999999</v>
      </c>
      <c r="X35" s="72">
        <v>86074.2</v>
      </c>
      <c r="Y35" s="72">
        <v>120000</v>
      </c>
      <c r="Z35" t="s">
        <v>2612</v>
      </c>
      <c r="AA35" t="s">
        <v>2613</v>
      </c>
      <c r="AB35" t="s">
        <v>2614</v>
      </c>
      <c r="AC35" t="s">
        <v>2615</v>
      </c>
      <c r="AD35" s="72">
        <v>23322.199999999997</v>
      </c>
      <c r="AE35" s="75">
        <v>43244</v>
      </c>
      <c r="AF35" s="32">
        <v>43245</v>
      </c>
      <c r="AG35" s="73">
        <v>24677.800000000003</v>
      </c>
      <c r="AH35" s="28">
        <v>120000</v>
      </c>
    </row>
    <row r="36" spans="1:34" x14ac:dyDescent="0.3">
      <c r="A36">
        <v>35</v>
      </c>
      <c r="B36" t="s">
        <v>103</v>
      </c>
      <c r="C36">
        <v>9</v>
      </c>
      <c r="D36">
        <v>25</v>
      </c>
      <c r="E36">
        <v>2</v>
      </c>
      <c r="F36">
        <v>1</v>
      </c>
      <c r="G36">
        <v>28</v>
      </c>
      <c r="H36">
        <v>70</v>
      </c>
      <c r="I36">
        <v>30</v>
      </c>
      <c r="J36" s="28">
        <v>1960</v>
      </c>
      <c r="K36" s="28">
        <v>2520</v>
      </c>
      <c r="L36">
        <v>1812</v>
      </c>
      <c r="M36">
        <v>11.08086368653422</v>
      </c>
      <c r="N36" s="72">
        <v>29078.525000000009</v>
      </c>
      <c r="O36" s="73">
        <v>4</v>
      </c>
      <c r="P36" s="73">
        <v>4608</v>
      </c>
      <c r="Q36" s="73" t="s">
        <v>2494</v>
      </c>
      <c r="R36" s="28">
        <v>38166.525000000009</v>
      </c>
      <c r="S36">
        <v>81</v>
      </c>
      <c r="T36" s="74">
        <v>47819</v>
      </c>
      <c r="U36">
        <v>160</v>
      </c>
      <c r="V36">
        <v>597.73749999999995</v>
      </c>
      <c r="W36">
        <v>1195.4749999999999</v>
      </c>
      <c r="X36" s="72">
        <v>96833.474999999991</v>
      </c>
      <c r="Y36" s="72">
        <v>135000</v>
      </c>
      <c r="Z36" t="s">
        <v>2616</v>
      </c>
      <c r="AA36" t="s">
        <v>2617</v>
      </c>
      <c r="AB36" t="s">
        <v>2618</v>
      </c>
      <c r="AC36" t="s">
        <v>2619</v>
      </c>
      <c r="AD36" s="72">
        <v>24921.474999999991</v>
      </c>
      <c r="AE36" s="75">
        <v>43257</v>
      </c>
      <c r="AF36" s="32">
        <v>43258</v>
      </c>
      <c r="AG36" s="73">
        <v>29078.525000000009</v>
      </c>
      <c r="AH36" s="28">
        <v>135000</v>
      </c>
    </row>
    <row r="37" spans="1:34" x14ac:dyDescent="0.3">
      <c r="A37">
        <v>36</v>
      </c>
      <c r="B37" t="s">
        <v>104</v>
      </c>
      <c r="C37">
        <v>10</v>
      </c>
      <c r="D37">
        <v>31</v>
      </c>
      <c r="E37">
        <v>2</v>
      </c>
      <c r="F37">
        <v>1</v>
      </c>
      <c r="G37">
        <v>34</v>
      </c>
      <c r="H37">
        <v>70</v>
      </c>
      <c r="I37">
        <v>30</v>
      </c>
      <c r="J37" s="28">
        <v>2380</v>
      </c>
      <c r="K37" s="28">
        <v>3060</v>
      </c>
      <c r="L37">
        <v>1274</v>
      </c>
      <c r="M37">
        <v>17.550431711146008</v>
      </c>
      <c r="N37" s="72">
        <v>32359.250000000015</v>
      </c>
      <c r="O37" s="73">
        <v>4</v>
      </c>
      <c r="P37" s="73">
        <v>4608</v>
      </c>
      <c r="Q37" s="73" t="s">
        <v>2494</v>
      </c>
      <c r="R37" s="28">
        <v>42407.250000000015</v>
      </c>
      <c r="S37">
        <v>90</v>
      </c>
      <c r="T37" s="74">
        <v>47819</v>
      </c>
      <c r="U37">
        <v>160</v>
      </c>
      <c r="V37">
        <v>597.73749999999995</v>
      </c>
      <c r="W37">
        <v>1195.4749999999999</v>
      </c>
      <c r="X37" s="72">
        <v>107592.74999999999</v>
      </c>
      <c r="Y37" s="72">
        <v>150000</v>
      </c>
      <c r="Z37" t="s">
        <v>2620</v>
      </c>
      <c r="AA37" t="s">
        <v>2621</v>
      </c>
      <c r="AB37" t="s">
        <v>2622</v>
      </c>
      <c r="AC37" t="s">
        <v>2623</v>
      </c>
      <c r="AD37" s="72">
        <v>27640.749999999985</v>
      </c>
      <c r="AE37" s="75">
        <v>43241</v>
      </c>
      <c r="AF37" s="32">
        <v>43242</v>
      </c>
      <c r="AG37" s="73">
        <v>32359.250000000015</v>
      </c>
      <c r="AH37" s="28">
        <v>150000</v>
      </c>
    </row>
    <row r="38" spans="1:34" x14ac:dyDescent="0.3">
      <c r="A38">
        <v>37</v>
      </c>
      <c r="B38" t="s">
        <v>105</v>
      </c>
      <c r="C38">
        <v>7</v>
      </c>
      <c r="D38">
        <v>22</v>
      </c>
      <c r="E38">
        <v>2</v>
      </c>
      <c r="F38">
        <v>1</v>
      </c>
      <c r="G38">
        <v>25</v>
      </c>
      <c r="H38">
        <v>70</v>
      </c>
      <c r="I38">
        <v>30</v>
      </c>
      <c r="J38" s="28">
        <v>1750</v>
      </c>
      <c r="K38" s="28">
        <v>2250</v>
      </c>
      <c r="L38">
        <v>986</v>
      </c>
      <c r="M38">
        <v>14.276952332657213</v>
      </c>
      <c r="N38" s="72">
        <v>21077.075000000012</v>
      </c>
      <c r="O38" s="73">
        <v>4</v>
      </c>
      <c r="P38" s="73">
        <v>4608</v>
      </c>
      <c r="Q38" s="73" t="s">
        <v>2494</v>
      </c>
      <c r="R38" s="28">
        <v>29685.075000000012</v>
      </c>
      <c r="S38">
        <v>63</v>
      </c>
      <c r="T38" s="74">
        <v>47819</v>
      </c>
      <c r="U38">
        <v>160</v>
      </c>
      <c r="V38">
        <v>597.73749999999995</v>
      </c>
      <c r="W38">
        <v>1195.4749999999999</v>
      </c>
      <c r="X38" s="72">
        <v>75314.924999999988</v>
      </c>
      <c r="Y38" s="72">
        <v>105000</v>
      </c>
      <c r="Z38" t="s">
        <v>2624</v>
      </c>
      <c r="AA38" t="s">
        <v>2625</v>
      </c>
      <c r="AB38" t="s">
        <v>2626</v>
      </c>
      <c r="AC38" t="s">
        <v>2627</v>
      </c>
      <c r="AD38" s="72">
        <v>20922.924999999988</v>
      </c>
      <c r="AE38" s="75">
        <v>43250</v>
      </c>
      <c r="AF38" s="32">
        <v>43251</v>
      </c>
      <c r="AG38" s="73">
        <v>21077.075000000012</v>
      </c>
      <c r="AH38" s="28">
        <v>105000</v>
      </c>
    </row>
    <row r="39" spans="1:34" x14ac:dyDescent="0.3">
      <c r="A39">
        <v>38</v>
      </c>
      <c r="B39" t="s">
        <v>107</v>
      </c>
      <c r="C39">
        <v>9</v>
      </c>
      <c r="D39">
        <v>27</v>
      </c>
      <c r="E39">
        <v>2</v>
      </c>
      <c r="F39">
        <v>1</v>
      </c>
      <c r="G39">
        <v>30</v>
      </c>
      <c r="H39">
        <v>70</v>
      </c>
      <c r="I39">
        <v>30</v>
      </c>
      <c r="J39" s="28">
        <v>2100</v>
      </c>
      <c r="K39" s="28">
        <v>2700</v>
      </c>
      <c r="M39" t="e">
        <v>#VALUE!</v>
      </c>
      <c r="N39" s="72">
        <v>28758.525000000009</v>
      </c>
      <c r="O39" s="73">
        <v>4</v>
      </c>
      <c r="P39" s="73">
        <v>4608</v>
      </c>
      <c r="Q39" s="73" t="s">
        <v>2494</v>
      </c>
      <c r="R39" s="28">
        <v>38166.525000000009</v>
      </c>
      <c r="S39">
        <v>81</v>
      </c>
      <c r="T39" s="74">
        <v>47819</v>
      </c>
      <c r="U39">
        <v>160</v>
      </c>
      <c r="V39">
        <v>597.73749999999995</v>
      </c>
      <c r="W39">
        <v>1195.4749999999999</v>
      </c>
      <c r="X39" s="72">
        <v>96833.474999999991</v>
      </c>
      <c r="Y39" s="72">
        <v>135000</v>
      </c>
      <c r="Z39" t="s">
        <v>2582</v>
      </c>
      <c r="AA39" t="s">
        <v>2583</v>
      </c>
      <c r="AB39" t="s">
        <v>2598</v>
      </c>
      <c r="AC39" t="s">
        <v>2599</v>
      </c>
      <c r="AD39" s="72">
        <v>25241.474999999991</v>
      </c>
      <c r="AE39" s="75">
        <v>43257</v>
      </c>
      <c r="AF39" s="32">
        <v>43258</v>
      </c>
      <c r="AG39" s="73">
        <v>28758.525000000009</v>
      </c>
      <c r="AH39" s="28">
        <v>135000</v>
      </c>
    </row>
    <row r="40" spans="1:34" x14ac:dyDescent="0.3">
      <c r="A40">
        <v>39</v>
      </c>
      <c r="B40" t="s">
        <v>108</v>
      </c>
      <c r="C40">
        <v>7</v>
      </c>
      <c r="D40">
        <v>26</v>
      </c>
      <c r="E40">
        <v>2</v>
      </c>
      <c r="F40">
        <v>1</v>
      </c>
      <c r="G40">
        <v>29</v>
      </c>
      <c r="H40">
        <v>70</v>
      </c>
      <c r="I40">
        <v>30</v>
      </c>
      <c r="J40" s="28">
        <v>2030</v>
      </c>
      <c r="K40" s="28">
        <v>2610</v>
      </c>
      <c r="L40">
        <v>792</v>
      </c>
      <c r="M40">
        <v>16.966003787878801</v>
      </c>
      <c r="N40" s="72">
        <v>20437.075000000012</v>
      </c>
      <c r="O40" s="73">
        <v>4</v>
      </c>
      <c r="P40" s="73">
        <v>4608</v>
      </c>
      <c r="Q40" s="73" t="s">
        <v>2494</v>
      </c>
      <c r="R40" s="28">
        <v>29685.075000000012</v>
      </c>
      <c r="S40">
        <v>63</v>
      </c>
      <c r="T40" s="74">
        <v>47819</v>
      </c>
      <c r="U40">
        <v>160</v>
      </c>
      <c r="V40">
        <v>597.73749999999995</v>
      </c>
      <c r="W40">
        <v>1195.4749999999999</v>
      </c>
      <c r="X40" s="72">
        <v>75314.924999999988</v>
      </c>
      <c r="Y40" s="72">
        <v>105000</v>
      </c>
      <c r="Z40" t="s">
        <v>2612</v>
      </c>
      <c r="AA40" t="s">
        <v>2613</v>
      </c>
      <c r="AB40" t="s">
        <v>2628</v>
      </c>
      <c r="AC40" t="s">
        <v>2629</v>
      </c>
      <c r="AD40" s="72">
        <v>21562.924999999988</v>
      </c>
      <c r="AE40" s="75">
        <v>43242</v>
      </c>
      <c r="AF40" s="32">
        <v>43243</v>
      </c>
      <c r="AG40" s="73">
        <v>20437.075000000012</v>
      </c>
      <c r="AH40" s="28">
        <v>105000</v>
      </c>
    </row>
    <row r="41" spans="1:34" x14ac:dyDescent="0.3">
      <c r="A41">
        <v>40</v>
      </c>
      <c r="B41" t="s">
        <v>109</v>
      </c>
      <c r="C41">
        <v>10</v>
      </c>
      <c r="D41">
        <v>28</v>
      </c>
      <c r="E41">
        <v>2</v>
      </c>
      <c r="F41">
        <v>1</v>
      </c>
      <c r="G41">
        <v>31</v>
      </c>
      <c r="H41">
        <v>70</v>
      </c>
      <c r="I41">
        <v>30</v>
      </c>
      <c r="J41" s="28">
        <v>2170</v>
      </c>
      <c r="K41" s="28">
        <v>2790</v>
      </c>
      <c r="L41">
        <v>1273</v>
      </c>
      <c r="M41">
        <v>17.941280439905746</v>
      </c>
      <c r="N41" s="72">
        <v>32839.250000000015</v>
      </c>
      <c r="O41" s="73">
        <v>4</v>
      </c>
      <c r="P41" s="73">
        <v>4608</v>
      </c>
      <c r="Q41" s="73" t="s">
        <v>2494</v>
      </c>
      <c r="R41" s="28">
        <v>42407.250000000015</v>
      </c>
      <c r="S41">
        <v>90</v>
      </c>
      <c r="T41" s="74">
        <v>47819</v>
      </c>
      <c r="U41">
        <v>160</v>
      </c>
      <c r="V41">
        <v>597.73749999999995</v>
      </c>
      <c r="W41">
        <v>1195.4749999999999</v>
      </c>
      <c r="X41" s="72">
        <v>107592.74999999999</v>
      </c>
      <c r="Y41" s="72">
        <v>150000</v>
      </c>
      <c r="Z41" t="s">
        <v>2569</v>
      </c>
      <c r="AA41" t="s">
        <v>2570</v>
      </c>
      <c r="AB41" t="s">
        <v>2571</v>
      </c>
      <c r="AC41" t="s">
        <v>2572</v>
      </c>
      <c r="AD41" s="72">
        <v>27160.749999999985</v>
      </c>
      <c r="AE41" s="75">
        <v>43241</v>
      </c>
      <c r="AF41" s="32">
        <v>43242</v>
      </c>
      <c r="AG41" s="73">
        <v>32839.250000000015</v>
      </c>
      <c r="AH41" s="28">
        <v>150000</v>
      </c>
    </row>
    <row r="42" spans="1:34" x14ac:dyDescent="0.3">
      <c r="A42">
        <v>41</v>
      </c>
      <c r="B42" t="s">
        <v>110</v>
      </c>
      <c r="C42">
        <v>10</v>
      </c>
      <c r="D42">
        <v>28</v>
      </c>
      <c r="E42">
        <v>2</v>
      </c>
      <c r="F42">
        <v>1</v>
      </c>
      <c r="G42">
        <v>31</v>
      </c>
      <c r="H42">
        <v>70</v>
      </c>
      <c r="I42">
        <v>30</v>
      </c>
      <c r="J42" s="28">
        <v>2170</v>
      </c>
      <c r="K42" s="28">
        <v>2790</v>
      </c>
      <c r="L42">
        <v>1140</v>
      </c>
      <c r="M42">
        <v>20.034429824561418</v>
      </c>
      <c r="N42" s="72">
        <v>32839.250000000015</v>
      </c>
      <c r="O42" s="73">
        <v>4</v>
      </c>
      <c r="P42" s="73">
        <v>4608</v>
      </c>
      <c r="Q42" s="73" t="s">
        <v>2494</v>
      </c>
      <c r="R42" s="28">
        <v>42407.250000000015</v>
      </c>
      <c r="S42">
        <v>90</v>
      </c>
      <c r="T42" s="74">
        <v>47819</v>
      </c>
      <c r="U42">
        <v>160</v>
      </c>
      <c r="V42">
        <v>597.73749999999995</v>
      </c>
      <c r="W42">
        <v>1195.4749999999999</v>
      </c>
      <c r="X42" s="72">
        <v>107592.74999999999</v>
      </c>
      <c r="Y42" s="72">
        <v>150000</v>
      </c>
      <c r="Z42" t="s">
        <v>2569</v>
      </c>
      <c r="AA42" t="s">
        <v>2570</v>
      </c>
      <c r="AB42" t="s">
        <v>2571</v>
      </c>
      <c r="AC42" t="s">
        <v>2572</v>
      </c>
      <c r="AD42" s="72">
        <v>27160.749999999985</v>
      </c>
      <c r="AE42" s="75">
        <v>43242</v>
      </c>
      <c r="AF42" s="32">
        <v>43243</v>
      </c>
      <c r="AG42" s="73">
        <v>32839.250000000015</v>
      </c>
      <c r="AH42" s="28">
        <v>150000</v>
      </c>
    </row>
    <row r="43" spans="1:34" x14ac:dyDescent="0.3">
      <c r="A43">
        <v>42</v>
      </c>
      <c r="B43" t="s">
        <v>111</v>
      </c>
      <c r="C43">
        <v>11</v>
      </c>
      <c r="D43">
        <v>34</v>
      </c>
      <c r="E43">
        <v>2</v>
      </c>
      <c r="F43">
        <v>1</v>
      </c>
      <c r="G43">
        <v>37</v>
      </c>
      <c r="H43">
        <v>70</v>
      </c>
      <c r="I43">
        <v>30</v>
      </c>
      <c r="J43" s="28">
        <v>2590</v>
      </c>
      <c r="K43" s="28">
        <v>3330</v>
      </c>
      <c r="M43" t="e">
        <v>#VALUE!</v>
      </c>
      <c r="N43" s="72">
        <v>36119.975000000006</v>
      </c>
      <c r="O43" s="73">
        <v>4</v>
      </c>
      <c r="P43" s="73">
        <v>4608</v>
      </c>
      <c r="Q43" s="73" t="s">
        <v>2494</v>
      </c>
      <c r="R43" s="28">
        <v>46647.975000000006</v>
      </c>
      <c r="S43">
        <v>99</v>
      </c>
      <c r="T43" s="74">
        <v>47819</v>
      </c>
      <c r="U43">
        <v>160</v>
      </c>
      <c r="V43">
        <v>597.73749999999995</v>
      </c>
      <c r="W43">
        <v>1195.4749999999999</v>
      </c>
      <c r="X43" s="72">
        <v>118352.02499999999</v>
      </c>
      <c r="Y43" s="72">
        <v>165000</v>
      </c>
      <c r="Z43" t="s">
        <v>2606</v>
      </c>
      <c r="AA43" t="s">
        <v>2607</v>
      </c>
      <c r="AB43" t="s">
        <v>2630</v>
      </c>
      <c r="AC43" t="s">
        <v>2631</v>
      </c>
      <c r="AD43" s="72">
        <v>29880.024999999994</v>
      </c>
      <c r="AE43" s="75">
        <v>43253</v>
      </c>
      <c r="AF43" s="76">
        <v>43254</v>
      </c>
      <c r="AG43" s="73">
        <v>36119.975000000006</v>
      </c>
      <c r="AH43" s="28">
        <v>165000</v>
      </c>
    </row>
    <row r="44" spans="1:34" x14ac:dyDescent="0.3">
      <c r="A44">
        <v>43</v>
      </c>
      <c r="B44" t="s">
        <v>112</v>
      </c>
      <c r="C44">
        <v>10</v>
      </c>
      <c r="D44">
        <v>33</v>
      </c>
      <c r="E44">
        <v>2</v>
      </c>
      <c r="F44">
        <v>1</v>
      </c>
      <c r="G44">
        <v>36</v>
      </c>
      <c r="H44">
        <v>70</v>
      </c>
      <c r="I44">
        <v>30</v>
      </c>
      <c r="J44" s="28">
        <v>2520</v>
      </c>
      <c r="K44" s="28">
        <v>3240</v>
      </c>
      <c r="L44">
        <v>1225</v>
      </c>
      <c r="M44">
        <v>17.991224489795929</v>
      </c>
      <c r="N44" s="72">
        <v>32039.250000000015</v>
      </c>
      <c r="O44" s="73">
        <v>4</v>
      </c>
      <c r="P44" s="73">
        <v>4608</v>
      </c>
      <c r="Q44" s="73" t="s">
        <v>2494</v>
      </c>
      <c r="R44" s="28">
        <v>42407.250000000015</v>
      </c>
      <c r="S44">
        <v>90</v>
      </c>
      <c r="T44" s="74">
        <v>47819</v>
      </c>
      <c r="U44">
        <v>160</v>
      </c>
      <c r="V44">
        <v>597.73749999999995</v>
      </c>
      <c r="W44">
        <v>1195.4749999999999</v>
      </c>
      <c r="X44" s="72">
        <v>107592.74999999999</v>
      </c>
      <c r="Y44" s="72">
        <v>150000</v>
      </c>
      <c r="Z44" t="s">
        <v>2632</v>
      </c>
      <c r="AA44" t="s">
        <v>2633</v>
      </c>
      <c r="AB44" t="s">
        <v>2634</v>
      </c>
      <c r="AC44" t="s">
        <v>2635</v>
      </c>
      <c r="AD44" s="72">
        <v>27960.749999999985</v>
      </c>
      <c r="AE44" s="75">
        <v>43242</v>
      </c>
      <c r="AF44" s="32">
        <v>43243</v>
      </c>
      <c r="AG44" s="73">
        <v>32039.250000000015</v>
      </c>
      <c r="AH44" s="28">
        <v>150000</v>
      </c>
    </row>
    <row r="45" spans="1:34" x14ac:dyDescent="0.3">
      <c r="A45">
        <v>44</v>
      </c>
      <c r="B45" t="s">
        <v>113</v>
      </c>
      <c r="C45">
        <v>10</v>
      </c>
      <c r="D45">
        <v>33</v>
      </c>
      <c r="E45">
        <v>2</v>
      </c>
      <c r="F45">
        <v>1</v>
      </c>
      <c r="G45">
        <v>36</v>
      </c>
      <c r="H45">
        <v>70</v>
      </c>
      <c r="I45">
        <v>30</v>
      </c>
      <c r="J45" s="28">
        <v>2520</v>
      </c>
      <c r="K45" s="28">
        <v>3240</v>
      </c>
      <c r="M45" t="e">
        <v>#VALUE!</v>
      </c>
      <c r="N45" s="72">
        <v>32039.250000000015</v>
      </c>
      <c r="O45" s="73">
        <v>4</v>
      </c>
      <c r="P45" s="73">
        <v>4608</v>
      </c>
      <c r="Q45" s="73" t="s">
        <v>2494</v>
      </c>
      <c r="R45" s="28">
        <v>42407.250000000015</v>
      </c>
      <c r="S45">
        <v>90</v>
      </c>
      <c r="T45" s="74">
        <v>47819</v>
      </c>
      <c r="U45">
        <v>160</v>
      </c>
      <c r="V45">
        <v>597.73749999999995</v>
      </c>
      <c r="W45">
        <v>1195.4749999999999</v>
      </c>
      <c r="X45" s="72">
        <v>107592.74999999999</v>
      </c>
      <c r="Y45" s="72">
        <v>150000</v>
      </c>
      <c r="Z45" t="s">
        <v>2632</v>
      </c>
      <c r="AA45" t="s">
        <v>2633</v>
      </c>
      <c r="AB45" t="s">
        <v>2634</v>
      </c>
      <c r="AC45" t="s">
        <v>2635</v>
      </c>
      <c r="AD45" s="72">
        <v>27960.749999999985</v>
      </c>
      <c r="AE45" s="75">
        <v>43253</v>
      </c>
      <c r="AF45" s="76">
        <v>43254</v>
      </c>
      <c r="AG45" s="73">
        <v>32039.250000000015</v>
      </c>
      <c r="AH45" s="28">
        <v>150000</v>
      </c>
    </row>
    <row r="46" spans="1:34" x14ac:dyDescent="0.3">
      <c r="A46">
        <v>45</v>
      </c>
      <c r="B46" t="s">
        <v>114</v>
      </c>
      <c r="C46">
        <v>6</v>
      </c>
      <c r="D46">
        <v>23</v>
      </c>
      <c r="E46">
        <v>2</v>
      </c>
      <c r="F46">
        <v>1</v>
      </c>
      <c r="G46">
        <v>26</v>
      </c>
      <c r="H46">
        <v>70</v>
      </c>
      <c r="I46">
        <v>30</v>
      </c>
      <c r="J46" s="28">
        <v>1820</v>
      </c>
      <c r="K46" s="28">
        <v>2340</v>
      </c>
      <c r="M46" t="e">
        <v>#VALUE!</v>
      </c>
      <c r="N46" s="72">
        <v>16676.350000000006</v>
      </c>
      <c r="O46" s="73">
        <v>4</v>
      </c>
      <c r="P46" s="73">
        <v>4608</v>
      </c>
      <c r="Q46" s="73" t="s">
        <v>2494</v>
      </c>
      <c r="R46" s="28">
        <v>25444.350000000006</v>
      </c>
      <c r="S46">
        <v>54</v>
      </c>
      <c r="T46" s="74">
        <v>47819</v>
      </c>
      <c r="U46">
        <v>160</v>
      </c>
      <c r="V46">
        <v>597.73749999999995</v>
      </c>
      <c r="W46">
        <v>1195.4749999999999</v>
      </c>
      <c r="X46" s="72">
        <v>64555.649999999994</v>
      </c>
      <c r="Y46" s="72">
        <v>90000</v>
      </c>
      <c r="Z46" t="s">
        <v>2636</v>
      </c>
      <c r="AA46" t="s">
        <v>2637</v>
      </c>
      <c r="AB46" t="s">
        <v>2638</v>
      </c>
      <c r="AC46" t="s">
        <v>2639</v>
      </c>
      <c r="AD46" s="72">
        <v>19323.649999999994</v>
      </c>
      <c r="AE46" s="75">
        <v>43253</v>
      </c>
      <c r="AF46" s="76">
        <v>43254</v>
      </c>
      <c r="AG46" s="73">
        <v>16676.350000000006</v>
      </c>
      <c r="AH46" s="28">
        <v>90000</v>
      </c>
    </row>
    <row r="47" spans="1:34" x14ac:dyDescent="0.3">
      <c r="A47">
        <v>46</v>
      </c>
      <c r="B47" t="s">
        <v>117</v>
      </c>
      <c r="C47">
        <v>2</v>
      </c>
      <c r="D47">
        <v>13</v>
      </c>
      <c r="E47">
        <v>2</v>
      </c>
      <c r="F47">
        <v>1</v>
      </c>
      <c r="G47">
        <v>16</v>
      </c>
      <c r="H47">
        <v>70</v>
      </c>
      <c r="I47">
        <v>30</v>
      </c>
      <c r="J47" s="28">
        <v>1120</v>
      </c>
      <c r="K47" s="28">
        <v>1440</v>
      </c>
      <c r="M47" t="e">
        <v>#VALUE!</v>
      </c>
      <c r="N47" s="72">
        <v>4769.4500000000007</v>
      </c>
      <c r="O47" s="73">
        <v>1</v>
      </c>
      <c r="P47" s="73">
        <v>1152</v>
      </c>
      <c r="Q47" s="73" t="s">
        <v>2640</v>
      </c>
      <c r="R47" s="28">
        <v>8481.4500000000007</v>
      </c>
      <c r="S47">
        <v>18</v>
      </c>
      <c r="T47" s="74">
        <v>47819</v>
      </c>
      <c r="U47">
        <v>160</v>
      </c>
      <c r="V47">
        <v>597.73749999999995</v>
      </c>
      <c r="W47">
        <v>1195.4749999999999</v>
      </c>
      <c r="X47" s="72">
        <v>21518.55</v>
      </c>
      <c r="Y47" s="72">
        <v>30000</v>
      </c>
      <c r="Z47" t="s">
        <v>2641</v>
      </c>
      <c r="AA47" t="s">
        <v>2642</v>
      </c>
      <c r="AB47" t="s">
        <v>2643</v>
      </c>
      <c r="AC47" t="s">
        <v>2644</v>
      </c>
      <c r="AD47" s="72">
        <v>7230.5499999999993</v>
      </c>
      <c r="AE47" s="75">
        <v>43253</v>
      </c>
      <c r="AF47" s="76">
        <v>43254</v>
      </c>
      <c r="AG47" s="73">
        <v>4769.4500000000007</v>
      </c>
      <c r="AH47" s="28">
        <v>30000</v>
      </c>
    </row>
    <row r="48" spans="1:34" x14ac:dyDescent="0.3">
      <c r="A48">
        <v>47</v>
      </c>
      <c r="B48" t="s">
        <v>119</v>
      </c>
      <c r="C48">
        <v>3</v>
      </c>
      <c r="D48">
        <v>15</v>
      </c>
      <c r="E48">
        <v>2</v>
      </c>
      <c r="F48">
        <v>1</v>
      </c>
      <c r="G48">
        <v>18</v>
      </c>
      <c r="H48">
        <v>70</v>
      </c>
      <c r="I48">
        <v>30</v>
      </c>
      <c r="J48" s="28">
        <v>1260</v>
      </c>
      <c r="K48" s="28">
        <v>1620</v>
      </c>
      <c r="M48" t="e">
        <v>#VALUE!</v>
      </c>
      <c r="N48" s="72">
        <v>7538.1750000000029</v>
      </c>
      <c r="O48" s="73">
        <v>2</v>
      </c>
      <c r="P48" s="73">
        <v>2304</v>
      </c>
      <c r="Q48" s="73" t="s">
        <v>2577</v>
      </c>
      <c r="R48" s="28">
        <v>12722.175000000003</v>
      </c>
      <c r="S48">
        <v>27</v>
      </c>
      <c r="T48" s="74">
        <v>47819</v>
      </c>
      <c r="U48">
        <v>160</v>
      </c>
      <c r="V48">
        <v>597.73749999999995</v>
      </c>
      <c r="W48">
        <v>1195.4749999999999</v>
      </c>
      <c r="X48" s="72">
        <v>32277.824999999997</v>
      </c>
      <c r="Y48" s="72">
        <v>45000</v>
      </c>
      <c r="Z48" t="s">
        <v>2645</v>
      </c>
      <c r="AA48" t="s">
        <v>2646</v>
      </c>
      <c r="AB48" t="s">
        <v>2647</v>
      </c>
      <c r="AC48" t="s">
        <v>2648</v>
      </c>
      <c r="AD48" s="72">
        <v>10461.824999999997</v>
      </c>
      <c r="AE48" s="75">
        <v>43253</v>
      </c>
      <c r="AF48" s="32">
        <v>43254</v>
      </c>
      <c r="AG48" s="73">
        <v>7538.1750000000029</v>
      </c>
      <c r="AH48" s="28">
        <v>45000</v>
      </c>
    </row>
    <row r="49" spans="1:34" x14ac:dyDescent="0.3">
      <c r="A49">
        <v>48</v>
      </c>
      <c r="B49" t="s">
        <v>120</v>
      </c>
      <c r="C49">
        <v>9</v>
      </c>
      <c r="D49">
        <v>27</v>
      </c>
      <c r="E49">
        <v>2</v>
      </c>
      <c r="F49">
        <v>1</v>
      </c>
      <c r="G49">
        <v>30</v>
      </c>
      <c r="H49">
        <v>70</v>
      </c>
      <c r="I49">
        <v>30</v>
      </c>
      <c r="J49" s="28">
        <v>2100</v>
      </c>
      <c r="K49" s="28">
        <v>2700</v>
      </c>
      <c r="L49">
        <v>1281</v>
      </c>
      <c r="M49">
        <v>15.424297423887595</v>
      </c>
      <c r="N49" s="72">
        <v>28758.525000000009</v>
      </c>
      <c r="O49" s="73">
        <v>4</v>
      </c>
      <c r="P49" s="73">
        <v>4608</v>
      </c>
      <c r="Q49" s="73" t="s">
        <v>2494</v>
      </c>
      <c r="R49" s="28">
        <v>38166.525000000009</v>
      </c>
      <c r="S49">
        <v>81</v>
      </c>
      <c r="T49" s="74">
        <v>47819</v>
      </c>
      <c r="U49">
        <v>160</v>
      </c>
      <c r="V49">
        <v>597.73749999999995</v>
      </c>
      <c r="W49">
        <v>1195.4749999999999</v>
      </c>
      <c r="X49" s="72">
        <v>96833.474999999991</v>
      </c>
      <c r="Y49" s="72">
        <v>135000</v>
      </c>
      <c r="Z49" t="s">
        <v>2582</v>
      </c>
      <c r="AA49" t="s">
        <v>2583</v>
      </c>
      <c r="AB49" t="s">
        <v>2598</v>
      </c>
      <c r="AC49" t="s">
        <v>2599</v>
      </c>
      <c r="AD49" s="72">
        <v>25241.474999999991</v>
      </c>
      <c r="AE49" s="75">
        <v>43240</v>
      </c>
      <c r="AF49" s="32">
        <v>43241</v>
      </c>
      <c r="AG49" s="73">
        <v>28758.525000000009</v>
      </c>
      <c r="AH49" s="28">
        <v>135000</v>
      </c>
    </row>
    <row r="50" spans="1:34" x14ac:dyDescent="0.3">
      <c r="A50">
        <v>49</v>
      </c>
      <c r="B50" t="s">
        <v>121</v>
      </c>
      <c r="C50">
        <v>3</v>
      </c>
      <c r="D50">
        <v>17</v>
      </c>
      <c r="E50">
        <v>2</v>
      </c>
      <c r="F50">
        <v>1</v>
      </c>
      <c r="G50">
        <v>20</v>
      </c>
      <c r="H50">
        <v>70</v>
      </c>
      <c r="I50">
        <v>30</v>
      </c>
      <c r="J50" s="28">
        <v>1400</v>
      </c>
      <c r="K50" s="28">
        <v>1800</v>
      </c>
      <c r="L50">
        <v>346</v>
      </c>
      <c r="M50">
        <v>12.191257225433535</v>
      </c>
      <c r="N50" s="72">
        <v>7218.1750000000029</v>
      </c>
      <c r="O50" s="73">
        <v>2</v>
      </c>
      <c r="P50" s="73">
        <v>2304</v>
      </c>
      <c r="Q50" s="73" t="s">
        <v>2577</v>
      </c>
      <c r="R50" s="28">
        <v>12722.175000000003</v>
      </c>
      <c r="S50">
        <v>27</v>
      </c>
      <c r="T50" s="74">
        <v>47819</v>
      </c>
      <c r="U50">
        <v>160</v>
      </c>
      <c r="V50">
        <v>597.73749999999995</v>
      </c>
      <c r="W50">
        <v>1195.4749999999999</v>
      </c>
      <c r="X50" s="72">
        <v>32277.824999999997</v>
      </c>
      <c r="Y50" s="72">
        <v>45000</v>
      </c>
      <c r="Z50" t="s">
        <v>2649</v>
      </c>
      <c r="AA50" t="s">
        <v>2650</v>
      </c>
      <c r="AB50" t="s">
        <v>2651</v>
      </c>
      <c r="AC50" t="s">
        <v>2652</v>
      </c>
      <c r="AD50" s="72">
        <v>10781.824999999997</v>
      </c>
      <c r="AE50" s="75">
        <v>43250</v>
      </c>
      <c r="AF50" s="32">
        <v>43251</v>
      </c>
      <c r="AG50" s="73">
        <v>7218.1750000000029</v>
      </c>
      <c r="AH50" s="28">
        <v>45000</v>
      </c>
    </row>
    <row r="51" spans="1:34" x14ac:dyDescent="0.3">
      <c r="A51">
        <v>50</v>
      </c>
      <c r="B51" t="s">
        <v>123</v>
      </c>
      <c r="C51">
        <v>9</v>
      </c>
      <c r="D51">
        <v>28</v>
      </c>
      <c r="E51">
        <v>2</v>
      </c>
      <c r="F51">
        <v>1</v>
      </c>
      <c r="G51">
        <v>31</v>
      </c>
      <c r="H51">
        <v>70</v>
      </c>
      <c r="I51">
        <v>30</v>
      </c>
      <c r="J51" s="28">
        <v>2170</v>
      </c>
      <c r="K51" s="28">
        <v>2790</v>
      </c>
      <c r="M51" t="e">
        <v>#VALUE!</v>
      </c>
      <c r="N51" s="72">
        <v>28598.525000000009</v>
      </c>
      <c r="O51" s="73">
        <v>4</v>
      </c>
      <c r="P51" s="73">
        <v>4608</v>
      </c>
      <c r="Q51" s="73" t="s">
        <v>2494</v>
      </c>
      <c r="R51" s="28">
        <v>38166.525000000009</v>
      </c>
      <c r="S51">
        <v>81</v>
      </c>
      <c r="T51" s="74">
        <v>47819</v>
      </c>
      <c r="U51">
        <v>160</v>
      </c>
      <c r="V51">
        <v>597.73749999999995</v>
      </c>
      <c r="W51">
        <v>1195.4749999999999</v>
      </c>
      <c r="X51" s="72">
        <v>96833.474999999991</v>
      </c>
      <c r="Y51" s="72">
        <v>135000</v>
      </c>
      <c r="Z51" t="s">
        <v>2569</v>
      </c>
      <c r="AA51" t="s">
        <v>2570</v>
      </c>
      <c r="AB51" t="s">
        <v>2653</v>
      </c>
      <c r="AC51" t="s">
        <v>2654</v>
      </c>
      <c r="AD51" s="72">
        <v>25401.474999999991</v>
      </c>
      <c r="AE51" s="75">
        <v>43253</v>
      </c>
      <c r="AF51" s="76">
        <v>43254</v>
      </c>
      <c r="AG51" s="73">
        <v>28598.525000000009</v>
      </c>
      <c r="AH51" s="28">
        <v>135000</v>
      </c>
    </row>
    <row r="52" spans="1:34" x14ac:dyDescent="0.3">
      <c r="A52">
        <v>51</v>
      </c>
      <c r="B52" t="s">
        <v>124</v>
      </c>
      <c r="C52">
        <v>2</v>
      </c>
      <c r="D52">
        <v>17</v>
      </c>
      <c r="E52">
        <v>2</v>
      </c>
      <c r="F52">
        <v>1</v>
      </c>
      <c r="G52">
        <v>20</v>
      </c>
      <c r="H52">
        <v>70</v>
      </c>
      <c r="I52">
        <v>30</v>
      </c>
      <c r="J52" s="28">
        <v>1400</v>
      </c>
      <c r="K52" s="28">
        <v>1800</v>
      </c>
      <c r="M52" t="e">
        <v>#VALUE!</v>
      </c>
      <c r="N52" s="72">
        <v>4129.4500000000007</v>
      </c>
      <c r="O52" s="73">
        <v>1</v>
      </c>
      <c r="P52" s="73">
        <v>1152</v>
      </c>
      <c r="Q52" s="73" t="s">
        <v>2640</v>
      </c>
      <c r="R52" s="28">
        <v>8481.4500000000007</v>
      </c>
      <c r="S52">
        <v>18</v>
      </c>
      <c r="T52" s="74">
        <v>47819</v>
      </c>
      <c r="U52">
        <v>160</v>
      </c>
      <c r="V52">
        <v>597.73749999999995</v>
      </c>
      <c r="W52">
        <v>1195.4749999999999</v>
      </c>
      <c r="X52" s="72">
        <v>21518.55</v>
      </c>
      <c r="Y52" s="72">
        <v>30000</v>
      </c>
      <c r="Z52" t="s">
        <v>2649</v>
      </c>
      <c r="AA52" t="s">
        <v>2650</v>
      </c>
      <c r="AB52" t="s">
        <v>2655</v>
      </c>
      <c r="AC52" t="s">
        <v>2656</v>
      </c>
      <c r="AD52" s="72">
        <v>7870.5499999999993</v>
      </c>
      <c r="AE52" s="75">
        <v>43257</v>
      </c>
      <c r="AF52" s="32">
        <v>43258</v>
      </c>
      <c r="AG52" s="73">
        <v>4129.4500000000007</v>
      </c>
      <c r="AH52" s="28">
        <v>30000</v>
      </c>
    </row>
    <row r="53" spans="1:34" x14ac:dyDescent="0.3">
      <c r="A53">
        <v>52</v>
      </c>
      <c r="B53" t="s">
        <v>125</v>
      </c>
      <c r="C53">
        <v>9</v>
      </c>
      <c r="D53">
        <v>38</v>
      </c>
      <c r="E53">
        <v>2</v>
      </c>
      <c r="F53">
        <v>1</v>
      </c>
      <c r="G53">
        <v>41</v>
      </c>
      <c r="H53">
        <v>70</v>
      </c>
      <c r="I53">
        <v>30</v>
      </c>
      <c r="J53" s="28">
        <v>2870</v>
      </c>
      <c r="K53" s="28">
        <v>3690</v>
      </c>
      <c r="M53" t="e">
        <v>#VALUE!</v>
      </c>
      <c r="N53" s="72">
        <v>26998.525000000009</v>
      </c>
      <c r="O53" s="73">
        <v>4</v>
      </c>
      <c r="P53" s="73">
        <v>4608</v>
      </c>
      <c r="Q53" s="73" t="s">
        <v>2494</v>
      </c>
      <c r="R53" s="28">
        <v>38166.525000000009</v>
      </c>
      <c r="S53">
        <v>81</v>
      </c>
      <c r="T53" s="74">
        <v>47819</v>
      </c>
      <c r="U53">
        <v>160</v>
      </c>
      <c r="V53">
        <v>597.73749999999995</v>
      </c>
      <c r="W53">
        <v>1195.4749999999999</v>
      </c>
      <c r="X53" s="72">
        <v>96833.474999999991</v>
      </c>
      <c r="Y53" s="72">
        <v>135000</v>
      </c>
      <c r="Z53" t="s">
        <v>2602</v>
      </c>
      <c r="AA53" t="s">
        <v>2603</v>
      </c>
      <c r="AB53" t="s">
        <v>2657</v>
      </c>
      <c r="AC53" t="s">
        <v>2658</v>
      </c>
      <c r="AD53" s="72">
        <v>27001.474999999991</v>
      </c>
      <c r="AE53" s="75">
        <v>43253</v>
      </c>
      <c r="AF53" s="76">
        <v>43254</v>
      </c>
      <c r="AG53" s="73">
        <v>26998.525000000009</v>
      </c>
      <c r="AH53" s="28">
        <v>135000</v>
      </c>
    </row>
    <row r="54" spans="1:34" x14ac:dyDescent="0.3">
      <c r="A54">
        <v>53</v>
      </c>
      <c r="B54" t="s">
        <v>126</v>
      </c>
      <c r="C54">
        <v>1</v>
      </c>
      <c r="D54">
        <v>17</v>
      </c>
      <c r="E54">
        <v>0</v>
      </c>
      <c r="F54">
        <v>0</v>
      </c>
      <c r="G54">
        <v>17</v>
      </c>
      <c r="H54">
        <v>70</v>
      </c>
      <c r="I54">
        <v>30</v>
      </c>
      <c r="J54" s="28">
        <v>1190</v>
      </c>
      <c r="K54" s="28">
        <v>1530</v>
      </c>
      <c r="M54" t="e">
        <v>#VALUE!</v>
      </c>
      <c r="N54" s="72">
        <v>368.72500000000036</v>
      </c>
      <c r="O54" s="73">
        <v>1</v>
      </c>
      <c r="P54" s="73">
        <v>1152</v>
      </c>
      <c r="Q54" s="73" t="s">
        <v>2640</v>
      </c>
      <c r="R54" s="28">
        <v>4240.7250000000004</v>
      </c>
      <c r="S54">
        <v>9</v>
      </c>
      <c r="T54" s="74">
        <v>47819</v>
      </c>
      <c r="U54">
        <v>160</v>
      </c>
      <c r="V54">
        <v>597.73749999999995</v>
      </c>
      <c r="W54">
        <v>1195.4749999999999</v>
      </c>
      <c r="X54" s="72">
        <v>10759.275</v>
      </c>
      <c r="Y54" s="72">
        <v>15000</v>
      </c>
      <c r="Z54" t="s">
        <v>2659</v>
      </c>
      <c r="AA54" t="s">
        <v>2660</v>
      </c>
      <c r="AB54" t="s">
        <v>2661</v>
      </c>
      <c r="AC54" t="s">
        <v>2662</v>
      </c>
      <c r="AD54" s="72">
        <v>5631.2749999999996</v>
      </c>
      <c r="AE54" s="75">
        <v>43253</v>
      </c>
      <c r="AF54" s="76">
        <v>43254</v>
      </c>
      <c r="AG54" s="73">
        <v>368.72500000000036</v>
      </c>
      <c r="AH54" s="28">
        <v>15000</v>
      </c>
    </row>
    <row r="55" spans="1:34" x14ac:dyDescent="0.3">
      <c r="A55">
        <v>54</v>
      </c>
      <c r="B55" t="s">
        <v>127</v>
      </c>
      <c r="C55">
        <v>3</v>
      </c>
      <c r="D55">
        <v>17</v>
      </c>
      <c r="E55">
        <v>2</v>
      </c>
      <c r="F55">
        <v>1</v>
      </c>
      <c r="G55">
        <v>20</v>
      </c>
      <c r="H55">
        <v>70</v>
      </c>
      <c r="I55">
        <v>30</v>
      </c>
      <c r="J55" s="28">
        <v>1400</v>
      </c>
      <c r="K55" s="28">
        <v>1800</v>
      </c>
      <c r="M55" t="e">
        <v>#VALUE!</v>
      </c>
      <c r="N55" s="72">
        <v>7218.1750000000029</v>
      </c>
      <c r="O55" s="73">
        <v>2</v>
      </c>
      <c r="P55" s="73">
        <v>2304</v>
      </c>
      <c r="Q55" s="73" t="s">
        <v>2577</v>
      </c>
      <c r="R55" s="28">
        <v>12722.175000000003</v>
      </c>
      <c r="S55">
        <v>27</v>
      </c>
      <c r="T55" s="74">
        <v>47819</v>
      </c>
      <c r="U55">
        <v>160</v>
      </c>
      <c r="V55">
        <v>597.73749999999995</v>
      </c>
      <c r="W55">
        <v>1195.4749999999999</v>
      </c>
      <c r="X55" s="72">
        <v>32277.824999999997</v>
      </c>
      <c r="Y55" s="72">
        <v>45000</v>
      </c>
      <c r="Z55" t="s">
        <v>2649</v>
      </c>
      <c r="AA55" t="s">
        <v>2650</v>
      </c>
      <c r="AB55" t="s">
        <v>2651</v>
      </c>
      <c r="AC55" t="s">
        <v>2652</v>
      </c>
      <c r="AD55" s="72">
        <v>10781.824999999997</v>
      </c>
      <c r="AE55" s="75">
        <v>43253</v>
      </c>
      <c r="AF55" s="76">
        <v>43254</v>
      </c>
      <c r="AG55" s="73">
        <v>7218.1750000000029</v>
      </c>
      <c r="AH55" s="28">
        <v>45000</v>
      </c>
    </row>
    <row r="56" spans="1:34" x14ac:dyDescent="0.3">
      <c r="A56">
        <v>55</v>
      </c>
      <c r="B56" t="s">
        <v>130</v>
      </c>
      <c r="C56">
        <v>2</v>
      </c>
      <c r="D56">
        <v>18</v>
      </c>
      <c r="E56">
        <v>2</v>
      </c>
      <c r="F56">
        <v>1</v>
      </c>
      <c r="G56">
        <v>21</v>
      </c>
      <c r="H56">
        <v>70</v>
      </c>
      <c r="I56">
        <v>30</v>
      </c>
      <c r="J56" s="28">
        <v>1470</v>
      </c>
      <c r="K56" s="28">
        <v>1890</v>
      </c>
      <c r="M56" t="e">
        <v>#VALUE!</v>
      </c>
      <c r="N56" s="72">
        <v>3969.4500000000007</v>
      </c>
      <c r="O56" s="73">
        <v>1</v>
      </c>
      <c r="P56" s="73">
        <v>1152</v>
      </c>
      <c r="Q56" s="73" t="s">
        <v>2640</v>
      </c>
      <c r="R56" s="28">
        <v>8481.4500000000007</v>
      </c>
      <c r="S56">
        <v>18</v>
      </c>
      <c r="T56" s="74">
        <v>47819</v>
      </c>
      <c r="U56">
        <v>160</v>
      </c>
      <c r="V56">
        <v>597.73749999999995</v>
      </c>
      <c r="W56">
        <v>1195.4749999999999</v>
      </c>
      <c r="X56" s="72">
        <v>21518.55</v>
      </c>
      <c r="Y56" s="72">
        <v>30000</v>
      </c>
      <c r="Z56" t="s">
        <v>2663</v>
      </c>
      <c r="AA56" t="s">
        <v>2664</v>
      </c>
      <c r="AB56" t="s">
        <v>2665</v>
      </c>
      <c r="AC56" t="s">
        <v>2666</v>
      </c>
      <c r="AD56" s="72">
        <v>8030.5499999999993</v>
      </c>
      <c r="AE56" s="75">
        <v>43253</v>
      </c>
      <c r="AF56" s="76">
        <v>43254</v>
      </c>
      <c r="AG56" s="73">
        <v>3969.4500000000007</v>
      </c>
      <c r="AH56" s="28">
        <v>30000</v>
      </c>
    </row>
    <row r="57" spans="1:34" x14ac:dyDescent="0.3">
      <c r="A57">
        <v>56</v>
      </c>
      <c r="B57" t="s">
        <v>132</v>
      </c>
      <c r="C57">
        <v>2</v>
      </c>
      <c r="D57">
        <v>19</v>
      </c>
      <c r="E57">
        <v>2</v>
      </c>
      <c r="F57">
        <v>1</v>
      </c>
      <c r="G57">
        <v>22</v>
      </c>
      <c r="H57">
        <v>70</v>
      </c>
      <c r="I57">
        <v>30</v>
      </c>
      <c r="J57" s="28">
        <v>1540</v>
      </c>
      <c r="K57" s="28">
        <v>1980</v>
      </c>
      <c r="L57">
        <v>358</v>
      </c>
      <c r="M57">
        <v>5.0543296089385494</v>
      </c>
      <c r="N57" s="72">
        <v>3809.4500000000007</v>
      </c>
      <c r="O57" s="73">
        <v>1</v>
      </c>
      <c r="P57" s="73">
        <v>1152</v>
      </c>
      <c r="Q57" s="73" t="s">
        <v>2640</v>
      </c>
      <c r="R57" s="28">
        <v>8481.4500000000007</v>
      </c>
      <c r="S57">
        <v>18</v>
      </c>
      <c r="T57" s="74">
        <v>47819</v>
      </c>
      <c r="U57">
        <v>160</v>
      </c>
      <c r="V57">
        <v>597.73749999999995</v>
      </c>
      <c r="W57">
        <v>1195.4749999999999</v>
      </c>
      <c r="X57" s="72">
        <v>21518.55</v>
      </c>
      <c r="Y57" s="72">
        <v>30000</v>
      </c>
      <c r="Z57" t="s">
        <v>2578</v>
      </c>
      <c r="AA57" t="s">
        <v>2579</v>
      </c>
      <c r="AB57" t="s">
        <v>2667</v>
      </c>
      <c r="AC57" t="s">
        <v>2668</v>
      </c>
      <c r="AD57" s="72">
        <v>8190.5499999999993</v>
      </c>
      <c r="AE57" s="75">
        <v>43241</v>
      </c>
      <c r="AF57" s="77">
        <v>43242</v>
      </c>
      <c r="AG57" s="73">
        <v>3809.4500000000007</v>
      </c>
      <c r="AH57" s="28">
        <v>30000</v>
      </c>
    </row>
    <row r="58" spans="1:34" x14ac:dyDescent="0.3">
      <c r="A58">
        <v>57</v>
      </c>
      <c r="B58" t="s">
        <v>2054</v>
      </c>
      <c r="C58">
        <v>2</v>
      </c>
      <c r="D58">
        <v>15</v>
      </c>
      <c r="E58">
        <v>2</v>
      </c>
      <c r="F58">
        <v>1</v>
      </c>
      <c r="G58">
        <v>18</v>
      </c>
      <c r="H58">
        <v>70</v>
      </c>
      <c r="I58">
        <v>30</v>
      </c>
      <c r="J58" s="28">
        <v>1260</v>
      </c>
      <c r="K58" s="28">
        <v>1620</v>
      </c>
      <c r="L58">
        <v>362</v>
      </c>
      <c r="M58">
        <v>6.7664364640883994</v>
      </c>
      <c r="N58" s="72">
        <v>4449.4500000000007</v>
      </c>
      <c r="O58" s="73">
        <v>1</v>
      </c>
      <c r="P58" s="73">
        <v>1152</v>
      </c>
      <c r="Q58" s="73" t="s">
        <v>2640</v>
      </c>
      <c r="R58" s="28">
        <v>8481.4500000000007</v>
      </c>
      <c r="S58">
        <v>18</v>
      </c>
      <c r="T58" s="74">
        <v>47819</v>
      </c>
      <c r="U58">
        <v>160</v>
      </c>
      <c r="V58">
        <v>597.73749999999995</v>
      </c>
      <c r="W58">
        <v>1195.4749999999999</v>
      </c>
      <c r="X58" s="72">
        <v>21518.55</v>
      </c>
      <c r="Y58" s="72">
        <v>30000</v>
      </c>
      <c r="Z58" t="s">
        <v>2645</v>
      </c>
      <c r="AA58" t="s">
        <v>2646</v>
      </c>
      <c r="AB58" t="s">
        <v>2669</v>
      </c>
      <c r="AC58" t="s">
        <v>2670</v>
      </c>
      <c r="AD58" s="72">
        <v>7550.5499999999993</v>
      </c>
      <c r="AE58" s="75">
        <v>43250</v>
      </c>
      <c r="AF58" s="77">
        <v>43251</v>
      </c>
      <c r="AG58" s="73">
        <v>4449.4500000000007</v>
      </c>
      <c r="AH58" s="28">
        <v>30000</v>
      </c>
    </row>
    <row r="59" spans="1:34" x14ac:dyDescent="0.3">
      <c r="A59">
        <v>58</v>
      </c>
      <c r="B59" t="s">
        <v>2063</v>
      </c>
      <c r="C59">
        <v>1</v>
      </c>
      <c r="D59">
        <v>12</v>
      </c>
      <c r="E59">
        <v>2</v>
      </c>
      <c r="F59">
        <v>1</v>
      </c>
      <c r="G59">
        <v>15</v>
      </c>
      <c r="H59">
        <v>70</v>
      </c>
      <c r="I59">
        <v>30</v>
      </c>
      <c r="J59" s="28">
        <v>1050</v>
      </c>
      <c r="K59" s="28">
        <v>1350</v>
      </c>
      <c r="L59">
        <v>149</v>
      </c>
      <c r="M59">
        <v>-2.089093959731541</v>
      </c>
      <c r="N59" s="72">
        <v>688.72500000000036</v>
      </c>
      <c r="O59" s="73">
        <v>1</v>
      </c>
      <c r="P59" s="73">
        <v>1152</v>
      </c>
      <c r="Q59" s="73" t="s">
        <v>2640</v>
      </c>
      <c r="R59" s="28">
        <v>4240.7250000000004</v>
      </c>
      <c r="S59">
        <v>9</v>
      </c>
      <c r="T59" s="74">
        <v>47819</v>
      </c>
      <c r="U59">
        <v>160</v>
      </c>
      <c r="V59">
        <v>597.73749999999995</v>
      </c>
      <c r="W59">
        <v>1195.4749999999999</v>
      </c>
      <c r="X59" s="72">
        <v>10759.275</v>
      </c>
      <c r="Y59" s="72">
        <v>15000</v>
      </c>
      <c r="Z59" t="s">
        <v>2671</v>
      </c>
      <c r="AA59" t="s">
        <v>2672</v>
      </c>
      <c r="AB59" t="s">
        <v>2673</v>
      </c>
      <c r="AC59" t="s">
        <v>2674</v>
      </c>
      <c r="AD59" s="72">
        <v>5311.2749999999996</v>
      </c>
      <c r="AE59" s="75">
        <v>43250</v>
      </c>
      <c r="AF59" s="77">
        <v>43251</v>
      </c>
      <c r="AG59" s="73">
        <v>688.72500000000036</v>
      </c>
      <c r="AH59" s="28">
        <v>15000</v>
      </c>
    </row>
    <row r="60" spans="1:34" x14ac:dyDescent="0.3">
      <c r="A60">
        <v>59</v>
      </c>
      <c r="B60" t="s">
        <v>135</v>
      </c>
      <c r="C60">
        <v>2</v>
      </c>
      <c r="D60">
        <v>12</v>
      </c>
      <c r="E60">
        <v>2</v>
      </c>
      <c r="F60">
        <v>1</v>
      </c>
      <c r="G60">
        <v>15</v>
      </c>
      <c r="H60">
        <v>70</v>
      </c>
      <c r="I60">
        <v>30</v>
      </c>
      <c r="J60" s="28">
        <v>1050</v>
      </c>
      <c r="K60" s="28">
        <v>1350</v>
      </c>
      <c r="M60" t="e">
        <v>#VALUE!</v>
      </c>
      <c r="N60" s="72">
        <v>4929.4500000000007</v>
      </c>
      <c r="O60" s="73">
        <v>1</v>
      </c>
      <c r="P60" s="73">
        <v>1152</v>
      </c>
      <c r="Q60" s="73" t="s">
        <v>2640</v>
      </c>
      <c r="R60" s="28">
        <v>8481.4500000000007</v>
      </c>
      <c r="S60">
        <v>18</v>
      </c>
      <c r="T60" s="74">
        <v>47819</v>
      </c>
      <c r="U60">
        <v>160</v>
      </c>
      <c r="V60">
        <v>597.73749999999995</v>
      </c>
      <c r="W60">
        <v>1195.4749999999999</v>
      </c>
      <c r="X60" s="72">
        <v>21518.55</v>
      </c>
      <c r="Y60" s="72">
        <v>30000</v>
      </c>
      <c r="Z60" t="s">
        <v>2671</v>
      </c>
      <c r="AA60" t="s">
        <v>2672</v>
      </c>
      <c r="AB60" t="s">
        <v>2675</v>
      </c>
      <c r="AC60" t="s">
        <v>2676</v>
      </c>
      <c r="AD60" s="72">
        <v>7070.5499999999993</v>
      </c>
      <c r="AE60" s="75">
        <v>43253</v>
      </c>
      <c r="AF60" s="76">
        <v>43254</v>
      </c>
      <c r="AG60" s="73">
        <v>4929.4500000000007</v>
      </c>
      <c r="AH60" s="28">
        <v>30000</v>
      </c>
    </row>
    <row r="61" spans="1:34" x14ac:dyDescent="0.3">
      <c r="A61">
        <v>60</v>
      </c>
      <c r="B61" t="s">
        <v>136</v>
      </c>
      <c r="C61">
        <v>10</v>
      </c>
      <c r="D61">
        <v>28</v>
      </c>
      <c r="E61">
        <v>2</v>
      </c>
      <c r="F61">
        <v>1</v>
      </c>
      <c r="G61">
        <v>31</v>
      </c>
      <c r="H61">
        <v>70</v>
      </c>
      <c r="I61">
        <v>30</v>
      </c>
      <c r="J61" s="28">
        <v>2170</v>
      </c>
      <c r="K61" s="28">
        <v>2790</v>
      </c>
      <c r="M61" t="e">
        <v>#VALUE!</v>
      </c>
      <c r="N61" s="72">
        <v>32839.250000000015</v>
      </c>
      <c r="O61" s="73">
        <v>4</v>
      </c>
      <c r="P61" s="73">
        <v>4608</v>
      </c>
      <c r="Q61" s="73" t="s">
        <v>2494</v>
      </c>
      <c r="R61" s="28">
        <v>42407.250000000015</v>
      </c>
      <c r="S61">
        <v>90</v>
      </c>
      <c r="T61" s="74">
        <v>47819</v>
      </c>
      <c r="U61">
        <v>160</v>
      </c>
      <c r="V61">
        <v>597.73749999999995</v>
      </c>
      <c r="W61">
        <v>1195.4749999999999</v>
      </c>
      <c r="X61" s="72">
        <v>107592.74999999999</v>
      </c>
      <c r="Y61" s="72">
        <v>150000</v>
      </c>
      <c r="Z61" t="s">
        <v>2569</v>
      </c>
      <c r="AA61" t="s">
        <v>2570</v>
      </c>
      <c r="AB61" t="s">
        <v>2571</v>
      </c>
      <c r="AC61" t="s">
        <v>2572</v>
      </c>
      <c r="AD61" s="72">
        <v>27160.749999999985</v>
      </c>
      <c r="AE61" s="75">
        <v>43253</v>
      </c>
      <c r="AF61" s="76">
        <v>43254</v>
      </c>
      <c r="AG61" s="73">
        <v>32839.250000000015</v>
      </c>
      <c r="AH61" s="28">
        <v>150000</v>
      </c>
    </row>
    <row r="62" spans="1:34" x14ac:dyDescent="0.3">
      <c r="A62">
        <v>61</v>
      </c>
      <c r="B62" t="s">
        <v>137</v>
      </c>
      <c r="C62">
        <v>10</v>
      </c>
      <c r="D62">
        <v>29</v>
      </c>
      <c r="E62">
        <v>2</v>
      </c>
      <c r="F62">
        <v>1</v>
      </c>
      <c r="G62">
        <v>32</v>
      </c>
      <c r="H62">
        <v>70</v>
      </c>
      <c r="I62">
        <v>30</v>
      </c>
      <c r="J62" s="28">
        <v>2240</v>
      </c>
      <c r="K62" s="28">
        <v>2880</v>
      </c>
      <c r="M62" t="e">
        <v>#VALUE!</v>
      </c>
      <c r="N62" s="72">
        <v>32679.250000000015</v>
      </c>
      <c r="O62" s="73">
        <v>4</v>
      </c>
      <c r="P62" s="73">
        <v>4608</v>
      </c>
      <c r="Q62" s="73" t="s">
        <v>2494</v>
      </c>
      <c r="R62" s="28">
        <v>42407.250000000015</v>
      </c>
      <c r="S62">
        <v>90</v>
      </c>
      <c r="T62" s="74">
        <v>47819</v>
      </c>
      <c r="U62">
        <v>160</v>
      </c>
      <c r="V62">
        <v>597.73749999999995</v>
      </c>
      <c r="W62">
        <v>1195.4749999999999</v>
      </c>
      <c r="X62" s="72">
        <v>107592.74999999999</v>
      </c>
      <c r="Y62" s="72">
        <v>150000</v>
      </c>
      <c r="Z62" t="s">
        <v>2594</v>
      </c>
      <c r="AA62" t="s">
        <v>2595</v>
      </c>
      <c r="AB62" t="s">
        <v>2610</v>
      </c>
      <c r="AC62" t="s">
        <v>2611</v>
      </c>
      <c r="AD62" s="72">
        <v>27320.749999999985</v>
      </c>
      <c r="AE62" s="75">
        <v>43253</v>
      </c>
      <c r="AF62" s="76">
        <v>43254</v>
      </c>
      <c r="AG62" s="73">
        <v>32679.250000000015</v>
      </c>
      <c r="AH62" s="28">
        <v>150000</v>
      </c>
    </row>
    <row r="63" spans="1:34" x14ac:dyDescent="0.3">
      <c r="A63">
        <v>62</v>
      </c>
      <c r="B63" t="s">
        <v>138</v>
      </c>
      <c r="C63">
        <v>10</v>
      </c>
      <c r="D63">
        <v>40</v>
      </c>
      <c r="E63">
        <v>2</v>
      </c>
      <c r="F63">
        <v>1</v>
      </c>
      <c r="G63">
        <v>43</v>
      </c>
      <c r="H63">
        <v>70</v>
      </c>
      <c r="I63">
        <v>30</v>
      </c>
      <c r="J63" s="28">
        <v>3010</v>
      </c>
      <c r="K63" s="28">
        <v>3870</v>
      </c>
      <c r="M63" t="e">
        <v>#VALUE!</v>
      </c>
      <c r="N63" s="72">
        <v>30919.250000000015</v>
      </c>
      <c r="O63" s="73">
        <v>4</v>
      </c>
      <c r="P63" s="73">
        <v>4608</v>
      </c>
      <c r="Q63" s="73" t="s">
        <v>2494</v>
      </c>
      <c r="R63" s="28">
        <v>42407.250000000015</v>
      </c>
      <c r="S63">
        <v>90</v>
      </c>
      <c r="T63" s="74">
        <v>47819</v>
      </c>
      <c r="U63">
        <v>160</v>
      </c>
      <c r="V63">
        <v>597.73749999999995</v>
      </c>
      <c r="W63">
        <v>1195.4749999999999</v>
      </c>
      <c r="X63" s="72">
        <v>107592.74999999999</v>
      </c>
      <c r="Y63" s="72">
        <v>150000</v>
      </c>
      <c r="Z63" t="s">
        <v>2677</v>
      </c>
      <c r="AA63" t="s">
        <v>2678</v>
      </c>
      <c r="AB63" t="s">
        <v>2679</v>
      </c>
      <c r="AC63" t="s">
        <v>2680</v>
      </c>
      <c r="AD63" s="72">
        <v>29080.749999999985</v>
      </c>
      <c r="AE63" s="75">
        <v>43253</v>
      </c>
      <c r="AF63" s="76">
        <v>43254</v>
      </c>
      <c r="AG63" s="73">
        <v>30919.250000000015</v>
      </c>
      <c r="AH63" s="28">
        <v>150000</v>
      </c>
    </row>
    <row r="64" spans="1:34" x14ac:dyDescent="0.3">
      <c r="A64">
        <v>63</v>
      </c>
      <c r="B64" t="s">
        <v>140</v>
      </c>
      <c r="C64">
        <v>9</v>
      </c>
      <c r="D64">
        <v>28</v>
      </c>
      <c r="E64">
        <v>2</v>
      </c>
      <c r="F64">
        <v>1</v>
      </c>
      <c r="G64">
        <v>31</v>
      </c>
      <c r="H64">
        <v>70</v>
      </c>
      <c r="I64">
        <v>30</v>
      </c>
      <c r="J64" s="28">
        <v>2170</v>
      </c>
      <c r="K64" s="28">
        <v>2790</v>
      </c>
      <c r="M64" t="e">
        <v>#VALUE!</v>
      </c>
      <c r="N64" s="72">
        <v>28598.525000000009</v>
      </c>
      <c r="O64" s="73">
        <v>4</v>
      </c>
      <c r="P64" s="73">
        <v>4608</v>
      </c>
      <c r="Q64" s="73" t="s">
        <v>2494</v>
      </c>
      <c r="R64" s="28">
        <v>38166.525000000009</v>
      </c>
      <c r="S64">
        <v>81</v>
      </c>
      <c r="T64" s="74">
        <v>47819</v>
      </c>
      <c r="U64">
        <v>160</v>
      </c>
      <c r="V64">
        <v>597.73749999999995</v>
      </c>
      <c r="W64">
        <v>1195.4749999999999</v>
      </c>
      <c r="X64" s="72">
        <v>96833.474999999991</v>
      </c>
      <c r="Y64" s="72">
        <v>135000</v>
      </c>
      <c r="Z64" t="s">
        <v>2569</v>
      </c>
      <c r="AA64" t="s">
        <v>2570</v>
      </c>
      <c r="AB64" t="s">
        <v>2653</v>
      </c>
      <c r="AC64" t="s">
        <v>2654</v>
      </c>
      <c r="AD64" s="72">
        <v>25401.474999999991</v>
      </c>
      <c r="AE64" s="75">
        <v>43253</v>
      </c>
      <c r="AF64" s="76">
        <v>43254</v>
      </c>
      <c r="AG64" s="73">
        <v>28598.525000000009</v>
      </c>
      <c r="AH64" s="28">
        <v>135000</v>
      </c>
    </row>
    <row r="65" spans="1:34" x14ac:dyDescent="0.3">
      <c r="A65">
        <v>64</v>
      </c>
      <c r="B65" t="s">
        <v>141</v>
      </c>
      <c r="C65">
        <v>9</v>
      </c>
      <c r="D65">
        <v>29</v>
      </c>
      <c r="E65">
        <v>2</v>
      </c>
      <c r="F65">
        <v>1</v>
      </c>
      <c r="G65">
        <v>32</v>
      </c>
      <c r="H65">
        <v>70</v>
      </c>
      <c r="I65">
        <v>30</v>
      </c>
      <c r="J65" s="28">
        <v>2240</v>
      </c>
      <c r="K65" s="28">
        <v>2880</v>
      </c>
      <c r="M65" t="e">
        <v>#VALUE!</v>
      </c>
      <c r="N65" s="72">
        <v>28438.525000000009</v>
      </c>
      <c r="O65" s="73">
        <v>4</v>
      </c>
      <c r="P65" s="73">
        <v>4608</v>
      </c>
      <c r="Q65" s="73" t="s">
        <v>2494</v>
      </c>
      <c r="R65" s="28">
        <v>38166.525000000009</v>
      </c>
      <c r="S65">
        <v>81</v>
      </c>
      <c r="T65" s="74">
        <v>47819</v>
      </c>
      <c r="U65">
        <v>160</v>
      </c>
      <c r="V65">
        <v>597.73749999999995</v>
      </c>
      <c r="W65">
        <v>1195.4749999999999</v>
      </c>
      <c r="X65" s="72">
        <v>96833.474999999991</v>
      </c>
      <c r="Y65" s="72">
        <v>135000</v>
      </c>
      <c r="Z65" t="s">
        <v>2594</v>
      </c>
      <c r="AA65" t="s">
        <v>2595</v>
      </c>
      <c r="AB65" t="s">
        <v>2681</v>
      </c>
      <c r="AC65" t="s">
        <v>2682</v>
      </c>
      <c r="AD65" s="72">
        <v>25561.474999999991</v>
      </c>
      <c r="AE65" s="75">
        <v>43253</v>
      </c>
      <c r="AF65" s="76">
        <v>43254</v>
      </c>
      <c r="AG65" s="73">
        <v>28438.525000000009</v>
      </c>
      <c r="AH65" s="28">
        <v>135000</v>
      </c>
    </row>
    <row r="66" spans="1:34" x14ac:dyDescent="0.3">
      <c r="A66">
        <v>65</v>
      </c>
      <c r="B66" t="s">
        <v>143</v>
      </c>
      <c r="C66">
        <v>11</v>
      </c>
      <c r="D66">
        <v>36</v>
      </c>
      <c r="E66">
        <v>2</v>
      </c>
      <c r="F66">
        <v>1</v>
      </c>
      <c r="G66">
        <v>39</v>
      </c>
      <c r="H66">
        <v>70</v>
      </c>
      <c r="I66">
        <v>30</v>
      </c>
      <c r="J66" s="28">
        <v>2730</v>
      </c>
      <c r="K66" s="28">
        <v>3510</v>
      </c>
      <c r="M66" t="e">
        <v>#VALUE!</v>
      </c>
      <c r="N66" s="72">
        <v>35799.975000000006</v>
      </c>
      <c r="O66" s="73">
        <v>4</v>
      </c>
      <c r="P66" s="73">
        <v>4608</v>
      </c>
      <c r="Q66" s="73" t="s">
        <v>2494</v>
      </c>
      <c r="R66" s="28">
        <v>46647.975000000006</v>
      </c>
      <c r="S66">
        <v>99</v>
      </c>
      <c r="T66" s="74">
        <v>47819</v>
      </c>
      <c r="U66">
        <v>160</v>
      </c>
      <c r="V66">
        <v>597.73749999999995</v>
      </c>
      <c r="W66">
        <v>1195.4749999999999</v>
      </c>
      <c r="X66" s="72">
        <v>118352.02499999999</v>
      </c>
      <c r="Y66" s="72">
        <v>165000</v>
      </c>
      <c r="Z66" t="s">
        <v>2683</v>
      </c>
      <c r="AA66" t="s">
        <v>2684</v>
      </c>
      <c r="AB66" t="s">
        <v>2685</v>
      </c>
      <c r="AC66" t="s">
        <v>2686</v>
      </c>
      <c r="AD66" s="72">
        <v>30200.024999999994</v>
      </c>
      <c r="AE66" s="75">
        <v>43257</v>
      </c>
      <c r="AF66" s="32">
        <v>43258</v>
      </c>
      <c r="AG66" s="73">
        <v>35799.975000000006</v>
      </c>
      <c r="AH66" s="28">
        <v>165000</v>
      </c>
    </row>
    <row r="67" spans="1:34" x14ac:dyDescent="0.3">
      <c r="A67">
        <v>66</v>
      </c>
      <c r="B67" t="s">
        <v>144</v>
      </c>
      <c r="C67">
        <v>3</v>
      </c>
      <c r="D67">
        <v>18</v>
      </c>
      <c r="E67">
        <v>2</v>
      </c>
      <c r="F67">
        <v>1</v>
      </c>
      <c r="G67">
        <v>21</v>
      </c>
      <c r="H67">
        <v>70</v>
      </c>
      <c r="I67">
        <v>30</v>
      </c>
      <c r="J67" s="28">
        <v>1470</v>
      </c>
      <c r="K67" s="28">
        <v>1890</v>
      </c>
      <c r="M67" t="e">
        <v>#VALUE!</v>
      </c>
      <c r="N67" s="72">
        <v>7058.1750000000029</v>
      </c>
      <c r="O67" s="73">
        <v>2</v>
      </c>
      <c r="P67" s="73">
        <v>2304</v>
      </c>
      <c r="Q67" s="73" t="s">
        <v>2577</v>
      </c>
      <c r="R67" s="28">
        <v>12722.175000000003</v>
      </c>
      <c r="S67">
        <v>27</v>
      </c>
      <c r="T67" s="74">
        <v>47819</v>
      </c>
      <c r="U67">
        <v>160</v>
      </c>
      <c r="V67">
        <v>597.73749999999995</v>
      </c>
      <c r="W67">
        <v>1195.4749999999999</v>
      </c>
      <c r="X67" s="72">
        <v>32277.824999999997</v>
      </c>
      <c r="Y67" s="72">
        <v>45000</v>
      </c>
      <c r="Z67" t="s">
        <v>2663</v>
      </c>
      <c r="AA67" t="s">
        <v>2664</v>
      </c>
      <c r="AB67" t="s">
        <v>2687</v>
      </c>
      <c r="AC67" t="s">
        <v>2688</v>
      </c>
      <c r="AD67" s="72">
        <v>10941.824999999997</v>
      </c>
      <c r="AE67" s="75">
        <v>43253</v>
      </c>
      <c r="AF67" s="76">
        <v>43254</v>
      </c>
      <c r="AG67" s="73">
        <v>7058.1750000000029</v>
      </c>
      <c r="AH67" s="28">
        <v>45000</v>
      </c>
    </row>
    <row r="68" spans="1:34" x14ac:dyDescent="0.3">
      <c r="A68">
        <v>67</v>
      </c>
      <c r="B68" t="s">
        <v>147</v>
      </c>
      <c r="C68">
        <v>10</v>
      </c>
      <c r="D68">
        <v>25</v>
      </c>
      <c r="E68">
        <v>2</v>
      </c>
      <c r="F68">
        <v>1</v>
      </c>
      <c r="G68">
        <v>28</v>
      </c>
      <c r="H68">
        <v>70</v>
      </c>
      <c r="I68">
        <v>30</v>
      </c>
      <c r="J68" s="28">
        <v>1960</v>
      </c>
      <c r="K68" s="28">
        <v>2520</v>
      </c>
      <c r="M68" t="e">
        <v>#VALUE!</v>
      </c>
      <c r="N68" s="72">
        <v>33319.250000000015</v>
      </c>
      <c r="O68" s="73">
        <v>4</v>
      </c>
      <c r="P68" s="73">
        <v>4608</v>
      </c>
      <c r="Q68" s="73" t="s">
        <v>2494</v>
      </c>
      <c r="R68" s="28">
        <v>42407.250000000015</v>
      </c>
      <c r="S68">
        <v>90</v>
      </c>
      <c r="T68" s="74">
        <v>47819</v>
      </c>
      <c r="U68">
        <v>160</v>
      </c>
      <c r="V68">
        <v>597.73749999999995</v>
      </c>
      <c r="W68">
        <v>1195.4749999999999</v>
      </c>
      <c r="X68" s="72">
        <v>107592.74999999999</v>
      </c>
      <c r="Y68" s="72">
        <v>150000</v>
      </c>
      <c r="Z68" t="s">
        <v>2616</v>
      </c>
      <c r="AA68" t="s">
        <v>2617</v>
      </c>
      <c r="AB68" t="s">
        <v>2689</v>
      </c>
      <c r="AC68" t="s">
        <v>2690</v>
      </c>
      <c r="AD68" s="72">
        <v>26680.749999999985</v>
      </c>
      <c r="AE68" s="75">
        <v>43258</v>
      </c>
      <c r="AF68" s="32">
        <v>43259</v>
      </c>
      <c r="AG68" s="73">
        <v>33319.250000000015</v>
      </c>
      <c r="AH68" s="28">
        <v>150000</v>
      </c>
    </row>
    <row r="69" spans="1:34" x14ac:dyDescent="0.3">
      <c r="A69">
        <v>68</v>
      </c>
      <c r="B69" t="s">
        <v>148</v>
      </c>
      <c r="C69">
        <v>7</v>
      </c>
      <c r="E69">
        <v>2</v>
      </c>
      <c r="F69">
        <v>1</v>
      </c>
      <c r="G69">
        <v>3</v>
      </c>
      <c r="H69">
        <v>70</v>
      </c>
      <c r="I69">
        <v>30</v>
      </c>
      <c r="J69" s="28">
        <v>210</v>
      </c>
      <c r="K69" s="28">
        <v>270</v>
      </c>
      <c r="M69" t="e">
        <v>#VALUE!</v>
      </c>
      <c r="N69" s="72">
        <v>24597.075000000012</v>
      </c>
      <c r="O69" s="73">
        <v>4</v>
      </c>
      <c r="P69" s="73">
        <v>4608</v>
      </c>
      <c r="Q69" s="73" t="s">
        <v>2494</v>
      </c>
      <c r="R69" s="28">
        <v>29685.075000000012</v>
      </c>
      <c r="S69">
        <v>63</v>
      </c>
      <c r="T69" s="74">
        <v>47819</v>
      </c>
      <c r="U69">
        <v>160</v>
      </c>
      <c r="V69">
        <v>597.73749999999995</v>
      </c>
      <c r="W69">
        <v>1195.4749999999999</v>
      </c>
      <c r="X69" s="72">
        <v>75314.924999999988</v>
      </c>
      <c r="Y69" s="72">
        <v>105000</v>
      </c>
      <c r="Z69" t="s">
        <v>2691</v>
      </c>
      <c r="AA69" t="s">
        <v>2692</v>
      </c>
      <c r="AB69" t="s">
        <v>2693</v>
      </c>
      <c r="AC69" t="s">
        <v>2694</v>
      </c>
      <c r="AD69" s="72">
        <v>17402.924999999988</v>
      </c>
      <c r="AE69" s="75"/>
      <c r="AH69" s="28">
        <v>80402.924999999988</v>
      </c>
    </row>
  </sheetData>
  <conditionalFormatting sqref="AH2:AH69">
    <cfRule type="cellIs" dxfId="3" priority="1" operator="equal">
      <formula>$Y2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32B3A-883C-40D7-B5DF-DEDD52CD2E0B}">
  <dimension ref="A1:Q3606"/>
  <sheetViews>
    <sheetView topLeftCell="A490" workbookViewId="0">
      <selection activeCell="D1" sqref="D1:F1048576"/>
    </sheetView>
  </sheetViews>
  <sheetFormatPr defaultRowHeight="14.4" x14ac:dyDescent="0.3"/>
  <cols>
    <col min="1" max="1" width="5.6640625" customWidth="1"/>
    <col min="2" max="2" width="14.6640625" customWidth="1"/>
    <col min="3" max="3" width="20.5546875" customWidth="1"/>
    <col min="4" max="4" width="17.88671875" customWidth="1"/>
    <col min="5" max="5" width="17.88671875" style="83" customWidth="1"/>
    <col min="6" max="6" width="14.109375" customWidth="1"/>
    <col min="7" max="7" width="14.88671875" customWidth="1"/>
    <col min="8" max="8" width="34.109375" customWidth="1"/>
    <col min="9" max="9" width="16.33203125" style="82" customWidth="1"/>
    <col min="10" max="10" width="18" customWidth="1"/>
    <col min="11" max="11" width="21.88671875" customWidth="1"/>
    <col min="12" max="12" width="21" style="35" customWidth="1"/>
    <col min="13" max="13" width="19" customWidth="1"/>
    <col min="14" max="14" width="14.33203125" customWidth="1"/>
    <col min="15" max="15" width="19" customWidth="1"/>
    <col min="16" max="16" width="20" customWidth="1"/>
    <col min="17" max="17" width="21.33203125" customWidth="1"/>
    <col min="18" max="18" width="16" customWidth="1"/>
  </cols>
  <sheetData>
    <row r="1" spans="1:17" ht="32.25" customHeight="1" x14ac:dyDescent="0.3">
      <c r="A1" s="69" t="s">
        <v>0</v>
      </c>
      <c r="B1" s="69" t="s">
        <v>1</v>
      </c>
      <c r="C1" s="69" t="s">
        <v>186</v>
      </c>
      <c r="D1" s="69" t="s">
        <v>187</v>
      </c>
      <c r="E1" s="79" t="s">
        <v>188</v>
      </c>
      <c r="F1" s="69" t="s">
        <v>189</v>
      </c>
      <c r="G1" s="69" t="s">
        <v>190</v>
      </c>
      <c r="H1" s="69" t="s">
        <v>191</v>
      </c>
      <c r="I1" s="80" t="s">
        <v>192</v>
      </c>
      <c r="J1" s="69" t="s">
        <v>193</v>
      </c>
      <c r="K1" s="69" t="s">
        <v>194</v>
      </c>
      <c r="L1" s="81" t="s">
        <v>195</v>
      </c>
      <c r="M1" s="69" t="s">
        <v>196</v>
      </c>
      <c r="N1" s="69" t="s">
        <v>197</v>
      </c>
      <c r="O1" s="69" t="s">
        <v>198</v>
      </c>
      <c r="P1" s="69" t="s">
        <v>199</v>
      </c>
      <c r="Q1" s="69" t="s">
        <v>200</v>
      </c>
    </row>
    <row r="2" spans="1:17" x14ac:dyDescent="0.3">
      <c r="A2">
        <v>1</v>
      </c>
      <c r="B2" t="s">
        <v>51</v>
      </c>
      <c r="C2" t="s">
        <v>201</v>
      </c>
      <c r="D2" s="82" t="s">
        <v>202</v>
      </c>
      <c r="E2" s="83" t="str">
        <f>IF(D2="",VLOOKUP(C2,'[1]Pomoćna za matični'!$B$2:$D$218,3,FALSE),"OK")</f>
        <v>OK</v>
      </c>
      <c r="F2" t="s">
        <v>203</v>
      </c>
      <c r="G2" t="s">
        <v>204</v>
      </c>
      <c r="H2" t="s">
        <v>205</v>
      </c>
      <c r="I2" s="82">
        <v>68</v>
      </c>
      <c r="J2" t="s">
        <v>206</v>
      </c>
      <c r="K2" t="s">
        <v>207</v>
      </c>
      <c r="L2" s="35">
        <v>42968</v>
      </c>
      <c r="M2" s="35">
        <v>39151</v>
      </c>
      <c r="N2" s="35">
        <v>42948</v>
      </c>
      <c r="O2" s="82" t="s">
        <v>208</v>
      </c>
      <c r="P2" s="84">
        <v>12</v>
      </c>
      <c r="Q2" s="28">
        <v>9463.4</v>
      </c>
    </row>
    <row r="3" spans="1:17" x14ac:dyDescent="0.3">
      <c r="A3">
        <v>2</v>
      </c>
      <c r="B3" t="s">
        <v>51</v>
      </c>
      <c r="C3" t="s">
        <v>209</v>
      </c>
      <c r="D3" s="82" t="s">
        <v>210</v>
      </c>
      <c r="E3" s="83" t="str">
        <f>IF(D3="",VLOOKUP(C3,'[1]Pomoćna za matični'!$B$2:$D$218,3,FALSE),"OK")</f>
        <v>OK</v>
      </c>
      <c r="F3" t="s">
        <v>211</v>
      </c>
      <c r="G3" t="s">
        <v>204</v>
      </c>
      <c r="H3" t="s">
        <v>212</v>
      </c>
      <c r="I3" s="82" t="s">
        <v>213</v>
      </c>
      <c r="J3" t="s">
        <v>214</v>
      </c>
      <c r="K3" t="s">
        <v>207</v>
      </c>
      <c r="L3" s="35">
        <v>42972</v>
      </c>
      <c r="M3" s="35">
        <v>39561</v>
      </c>
      <c r="N3" s="35">
        <v>42949</v>
      </c>
      <c r="O3" s="82" t="s">
        <v>208</v>
      </c>
      <c r="P3" s="84">
        <v>45</v>
      </c>
      <c r="Q3" s="28">
        <v>62762</v>
      </c>
    </row>
    <row r="4" spans="1:17" x14ac:dyDescent="0.3">
      <c r="A4">
        <v>3</v>
      </c>
      <c r="B4" t="s">
        <v>51</v>
      </c>
      <c r="C4" t="s">
        <v>215</v>
      </c>
      <c r="D4" s="82" t="s">
        <v>216</v>
      </c>
      <c r="E4" s="83" t="str">
        <f>IF(D4="",VLOOKUP(C4,'[1]Pomoćna za matični'!$B$2:$D$218,3,FALSE),"OK")</f>
        <v>OK</v>
      </c>
      <c r="F4" t="s">
        <v>203</v>
      </c>
      <c r="G4" t="s">
        <v>204</v>
      </c>
      <c r="H4" t="s">
        <v>217</v>
      </c>
      <c r="I4" s="82">
        <v>62</v>
      </c>
      <c r="J4" t="s">
        <v>218</v>
      </c>
      <c r="K4" t="s">
        <v>207</v>
      </c>
      <c r="L4" s="35">
        <v>42972</v>
      </c>
      <c r="M4" s="35">
        <v>41115</v>
      </c>
      <c r="N4" s="35">
        <v>42941</v>
      </c>
      <c r="O4" s="82" t="s">
        <v>219</v>
      </c>
      <c r="P4" s="84">
        <v>76</v>
      </c>
      <c r="Q4" s="28">
        <v>2832.8</v>
      </c>
    </row>
    <row r="5" spans="1:17" x14ac:dyDescent="0.3">
      <c r="A5">
        <v>4</v>
      </c>
      <c r="B5" t="s">
        <v>51</v>
      </c>
      <c r="C5" t="s">
        <v>220</v>
      </c>
      <c r="D5" s="82" t="s">
        <v>221</v>
      </c>
      <c r="E5" s="83" t="str">
        <f>IF(D5="",VLOOKUP(C5,'[1]Pomoćna za matični'!$B$2:$D$218,3,FALSE),"OK")</f>
        <v>OK</v>
      </c>
      <c r="F5" t="s">
        <v>211</v>
      </c>
      <c r="G5" t="s">
        <v>204</v>
      </c>
      <c r="H5" t="s">
        <v>222</v>
      </c>
      <c r="I5" s="82" t="s">
        <v>223</v>
      </c>
      <c r="J5" t="s">
        <v>224</v>
      </c>
      <c r="K5" t="s">
        <v>207</v>
      </c>
      <c r="L5" s="35">
        <v>42975</v>
      </c>
      <c r="M5" s="35">
        <v>41845</v>
      </c>
      <c r="N5" s="35">
        <v>42950</v>
      </c>
      <c r="O5" s="82" t="s">
        <v>225</v>
      </c>
      <c r="P5" s="84">
        <v>103</v>
      </c>
      <c r="Q5" s="28">
        <v>15530.3</v>
      </c>
    </row>
    <row r="6" spans="1:17" x14ac:dyDescent="0.3">
      <c r="A6">
        <v>5</v>
      </c>
      <c r="B6" t="s">
        <v>51</v>
      </c>
      <c r="C6" t="s">
        <v>226</v>
      </c>
      <c r="D6" s="82" t="s">
        <v>227</v>
      </c>
      <c r="E6" s="83" t="str">
        <f>IF(D6="",VLOOKUP(C6,'[1]Pomoćna za matični'!$B$2:$D$218,3,FALSE),"OK")</f>
        <v>OK</v>
      </c>
      <c r="F6" t="s">
        <v>203</v>
      </c>
      <c r="G6" t="s">
        <v>204</v>
      </c>
      <c r="H6" t="s">
        <v>228</v>
      </c>
      <c r="I6" s="82" t="s">
        <v>229</v>
      </c>
      <c r="J6" t="s">
        <v>230</v>
      </c>
      <c r="K6" t="s">
        <v>207</v>
      </c>
      <c r="L6" s="35">
        <v>42975</v>
      </c>
      <c r="M6" s="35">
        <v>39304</v>
      </c>
      <c r="N6" s="35">
        <v>42948</v>
      </c>
      <c r="O6" s="82" t="s">
        <v>231</v>
      </c>
      <c r="P6" s="84">
        <v>129</v>
      </c>
      <c r="Q6" s="28">
        <v>10350.5</v>
      </c>
    </row>
    <row r="7" spans="1:17" x14ac:dyDescent="0.3">
      <c r="A7">
        <v>6</v>
      </c>
      <c r="B7" t="s">
        <v>51</v>
      </c>
      <c r="C7" t="s">
        <v>232</v>
      </c>
      <c r="D7" s="82" t="s">
        <v>233</v>
      </c>
      <c r="E7" s="83" t="str">
        <f>IF(D7="",VLOOKUP(C7,'[1]Pomoćna za matični'!$B$2:$D$218,3,FALSE),"OK")</f>
        <v>OK</v>
      </c>
      <c r="F7" t="s">
        <v>211</v>
      </c>
      <c r="G7" t="s">
        <v>204</v>
      </c>
      <c r="H7" t="s">
        <v>234</v>
      </c>
      <c r="I7" s="82" t="s">
        <v>235</v>
      </c>
      <c r="J7" t="s">
        <v>236</v>
      </c>
      <c r="K7" t="s">
        <v>207</v>
      </c>
      <c r="L7" s="35">
        <v>42982</v>
      </c>
      <c r="M7" s="35">
        <v>40431</v>
      </c>
      <c r="N7" s="35">
        <v>42942</v>
      </c>
      <c r="O7" s="82" t="s">
        <v>208</v>
      </c>
      <c r="P7" s="84">
        <v>160</v>
      </c>
      <c r="Q7" s="28">
        <v>12517.8</v>
      </c>
    </row>
    <row r="8" spans="1:17" x14ac:dyDescent="0.3">
      <c r="A8">
        <v>7</v>
      </c>
      <c r="B8" t="s">
        <v>51</v>
      </c>
      <c r="C8" t="s">
        <v>237</v>
      </c>
      <c r="D8" s="82" t="s">
        <v>238</v>
      </c>
      <c r="E8" s="83" t="str">
        <f>IF(D8="",VLOOKUP(C8,'[1]Pomoćna za matični'!$B$2:$D$218,3,FALSE),"OK")</f>
        <v>OK</v>
      </c>
      <c r="F8" t="s">
        <v>203</v>
      </c>
      <c r="G8" t="s">
        <v>204</v>
      </c>
      <c r="H8" t="s">
        <v>239</v>
      </c>
      <c r="I8" s="82" t="s">
        <v>240</v>
      </c>
      <c r="J8" t="s">
        <v>241</v>
      </c>
      <c r="K8" t="s">
        <v>207</v>
      </c>
      <c r="L8" s="35">
        <v>42982</v>
      </c>
      <c r="M8" s="35">
        <v>39151</v>
      </c>
      <c r="N8" s="35">
        <v>42944</v>
      </c>
      <c r="O8" s="82" t="s">
        <v>208</v>
      </c>
      <c r="P8" s="84">
        <v>189</v>
      </c>
      <c r="Q8" s="28">
        <v>18166.5</v>
      </c>
    </row>
    <row r="9" spans="1:17" x14ac:dyDescent="0.3">
      <c r="A9">
        <v>8</v>
      </c>
      <c r="B9" t="s">
        <v>51</v>
      </c>
      <c r="C9" t="s">
        <v>242</v>
      </c>
      <c r="D9" s="82" t="s">
        <v>243</v>
      </c>
      <c r="E9" s="83" t="str">
        <f>IF(D9="",VLOOKUP(C9,'[1]Pomoćna za matični'!$B$2:$D$218,3,FALSE),"OK")</f>
        <v>OK</v>
      </c>
      <c r="F9" t="s">
        <v>211</v>
      </c>
      <c r="G9" t="s">
        <v>204</v>
      </c>
      <c r="H9" t="s">
        <v>244</v>
      </c>
      <c r="I9" s="82" t="s">
        <v>245</v>
      </c>
      <c r="J9" t="s">
        <v>246</v>
      </c>
      <c r="K9" t="s">
        <v>207</v>
      </c>
      <c r="L9" s="35">
        <v>42986</v>
      </c>
      <c r="M9" s="35">
        <v>39151</v>
      </c>
      <c r="N9" s="35">
        <v>42964</v>
      </c>
      <c r="O9" s="82" t="s">
        <v>208</v>
      </c>
      <c r="P9" s="84">
        <v>220</v>
      </c>
      <c r="Q9" s="28">
        <v>40103.5</v>
      </c>
    </row>
    <row r="10" spans="1:17" x14ac:dyDescent="0.3">
      <c r="A10">
        <v>9</v>
      </c>
      <c r="B10" t="s">
        <v>51</v>
      </c>
      <c r="C10" t="s">
        <v>247</v>
      </c>
      <c r="D10" s="82" t="s">
        <v>248</v>
      </c>
      <c r="E10" s="83" t="str">
        <f>IF(D10="",VLOOKUP(C10,'[1]Pomoćna za matični'!$B$2:$D$218,3,FALSE),"OK")</f>
        <v>OK</v>
      </c>
      <c r="F10" t="s">
        <v>211</v>
      </c>
      <c r="G10" t="s">
        <v>204</v>
      </c>
      <c r="H10" t="s">
        <v>249</v>
      </c>
      <c r="I10" s="82" t="s">
        <v>250</v>
      </c>
      <c r="J10" t="s">
        <v>251</v>
      </c>
      <c r="K10" t="s">
        <v>207</v>
      </c>
      <c r="L10" s="35">
        <v>42990</v>
      </c>
      <c r="M10" s="35">
        <v>40127</v>
      </c>
      <c r="N10" s="35">
        <v>42944</v>
      </c>
      <c r="O10" s="82" t="s">
        <v>252</v>
      </c>
      <c r="P10" s="84">
        <v>250</v>
      </c>
      <c r="Q10" s="28">
        <v>20663.5</v>
      </c>
    </row>
    <row r="11" spans="1:17" x14ac:dyDescent="0.3">
      <c r="A11">
        <v>10</v>
      </c>
      <c r="B11" t="s">
        <v>51</v>
      </c>
      <c r="C11" t="s">
        <v>253</v>
      </c>
      <c r="D11" s="82" t="s">
        <v>254</v>
      </c>
      <c r="E11" s="83" t="str">
        <f>IF(D11="",VLOOKUP(C11,'[1]Pomoćna za matični'!$B$2:$D$218,3,FALSE),"OK")</f>
        <v>OK</v>
      </c>
      <c r="F11" t="s">
        <v>211</v>
      </c>
      <c r="G11" t="s">
        <v>204</v>
      </c>
      <c r="H11" t="s">
        <v>239</v>
      </c>
      <c r="I11" s="82" t="s">
        <v>240</v>
      </c>
      <c r="J11" t="s">
        <v>255</v>
      </c>
      <c r="K11" t="s">
        <v>207</v>
      </c>
      <c r="L11" s="35">
        <v>42993</v>
      </c>
      <c r="M11" s="35">
        <v>39151</v>
      </c>
      <c r="N11" s="35">
        <v>42944</v>
      </c>
      <c r="O11" s="82" t="s">
        <v>208</v>
      </c>
      <c r="P11" s="84">
        <v>279</v>
      </c>
      <c r="Q11" s="28">
        <v>14871</v>
      </c>
    </row>
    <row r="12" spans="1:17" x14ac:dyDescent="0.3">
      <c r="A12">
        <v>11</v>
      </c>
      <c r="B12" t="s">
        <v>55</v>
      </c>
      <c r="C12" t="s">
        <v>256</v>
      </c>
      <c r="D12" s="82" t="s">
        <v>257</v>
      </c>
      <c r="E12" s="83" t="str">
        <f>IF(D12="",VLOOKUP(C12,'[1]Pomoćna za matični'!$B$2:$D$218,3,FALSE),"OK")</f>
        <v>OK</v>
      </c>
      <c r="F12" t="s">
        <v>203</v>
      </c>
      <c r="G12" t="s">
        <v>204</v>
      </c>
      <c r="H12" t="s">
        <v>258</v>
      </c>
      <c r="I12" s="82" t="s">
        <v>259</v>
      </c>
      <c r="J12" t="s">
        <v>260</v>
      </c>
      <c r="K12" t="s">
        <v>207</v>
      </c>
      <c r="L12" s="35">
        <v>42979</v>
      </c>
      <c r="M12" s="35">
        <v>39151</v>
      </c>
      <c r="N12" s="35">
        <v>42956</v>
      </c>
      <c r="O12" s="82" t="s">
        <v>208</v>
      </c>
      <c r="P12" s="84">
        <v>3</v>
      </c>
      <c r="Q12" s="28">
        <v>26393.7</v>
      </c>
    </row>
    <row r="13" spans="1:17" x14ac:dyDescent="0.3">
      <c r="A13">
        <v>12</v>
      </c>
      <c r="B13" t="s">
        <v>55</v>
      </c>
      <c r="C13" t="s">
        <v>261</v>
      </c>
      <c r="D13" s="82" t="s">
        <v>262</v>
      </c>
      <c r="E13" s="83" t="str">
        <f>IF(D13="",VLOOKUP(C13,'[1]Pomoćna za matični'!$B$2:$D$218,3,FALSE),"OK")</f>
        <v>OK</v>
      </c>
      <c r="F13" t="s">
        <v>211</v>
      </c>
      <c r="G13" t="s">
        <v>204</v>
      </c>
      <c r="H13" t="s">
        <v>263</v>
      </c>
      <c r="I13" s="82" t="s">
        <v>264</v>
      </c>
      <c r="J13" t="s">
        <v>265</v>
      </c>
      <c r="K13" t="s">
        <v>207</v>
      </c>
      <c r="L13" s="35">
        <v>42979</v>
      </c>
      <c r="M13" s="35">
        <v>41830</v>
      </c>
      <c r="N13" s="35">
        <v>42963</v>
      </c>
      <c r="O13" s="82" t="s">
        <v>266</v>
      </c>
      <c r="P13" s="84">
        <v>15</v>
      </c>
      <c r="Q13" s="28">
        <v>26638.799999999999</v>
      </c>
    </row>
    <row r="14" spans="1:17" x14ac:dyDescent="0.3">
      <c r="A14">
        <v>13</v>
      </c>
      <c r="B14" t="s">
        <v>55</v>
      </c>
      <c r="C14" t="s">
        <v>267</v>
      </c>
      <c r="D14" s="82" t="s">
        <v>268</v>
      </c>
      <c r="E14" s="83" t="str">
        <f>IF(D14="",VLOOKUP(C14,'[1]Pomoćna za matični'!$B$2:$D$218,3,FALSE),"OK")</f>
        <v>OK</v>
      </c>
      <c r="F14" t="s">
        <v>203</v>
      </c>
      <c r="G14" t="s">
        <v>204</v>
      </c>
      <c r="H14" t="s">
        <v>269</v>
      </c>
      <c r="I14" s="82" t="s">
        <v>270</v>
      </c>
      <c r="J14" t="s">
        <v>271</v>
      </c>
      <c r="K14" t="s">
        <v>207</v>
      </c>
      <c r="L14" s="35">
        <v>42979</v>
      </c>
      <c r="M14" s="35">
        <v>40948</v>
      </c>
      <c r="N14" s="35">
        <v>42965</v>
      </c>
      <c r="O14" s="82" t="s">
        <v>272</v>
      </c>
      <c r="P14" s="84">
        <v>26</v>
      </c>
      <c r="Q14" s="28">
        <v>26267.4</v>
      </c>
    </row>
    <row r="15" spans="1:17" x14ac:dyDescent="0.3">
      <c r="A15">
        <v>14</v>
      </c>
      <c r="B15" t="s">
        <v>55</v>
      </c>
      <c r="C15" t="s">
        <v>273</v>
      </c>
      <c r="D15" s="82" t="s">
        <v>274</v>
      </c>
      <c r="E15" s="83" t="str">
        <f>IF(D15="",VLOOKUP(C15,'[1]Pomoćna za matični'!$B$2:$D$218,3,FALSE),"OK")</f>
        <v>OK</v>
      </c>
      <c r="F15" t="s">
        <v>211</v>
      </c>
      <c r="G15" t="s">
        <v>204</v>
      </c>
      <c r="H15" t="s">
        <v>275</v>
      </c>
      <c r="I15" s="82" t="s">
        <v>276</v>
      </c>
      <c r="J15" t="s">
        <v>277</v>
      </c>
      <c r="K15" t="s">
        <v>207</v>
      </c>
      <c r="L15" s="35">
        <v>42979</v>
      </c>
      <c r="M15" s="35">
        <v>39151</v>
      </c>
      <c r="N15" s="35">
        <v>42972</v>
      </c>
      <c r="O15" s="82" t="s">
        <v>208</v>
      </c>
      <c r="P15" s="84">
        <v>40</v>
      </c>
      <c r="Q15" s="28">
        <v>35754.1</v>
      </c>
    </row>
    <row r="16" spans="1:17" x14ac:dyDescent="0.3">
      <c r="A16">
        <v>15</v>
      </c>
      <c r="B16" t="s">
        <v>55</v>
      </c>
      <c r="C16" t="s">
        <v>278</v>
      </c>
      <c r="D16" s="82" t="s">
        <v>279</v>
      </c>
      <c r="E16" s="83" t="str">
        <f>IF(D16="",VLOOKUP(C16,'[1]Pomoćna za matični'!$B$2:$D$218,3,FALSE),"OK")</f>
        <v>OK</v>
      </c>
      <c r="F16" t="s">
        <v>203</v>
      </c>
      <c r="G16" t="s">
        <v>204</v>
      </c>
      <c r="H16" t="s">
        <v>280</v>
      </c>
      <c r="I16" s="82" t="s">
        <v>281</v>
      </c>
      <c r="J16" t="s">
        <v>282</v>
      </c>
      <c r="K16" t="s">
        <v>207</v>
      </c>
      <c r="L16" s="35">
        <v>42983</v>
      </c>
      <c r="M16" s="35">
        <v>39151</v>
      </c>
      <c r="N16" s="35">
        <v>42942</v>
      </c>
      <c r="O16" s="82" t="s">
        <v>208</v>
      </c>
      <c r="P16" s="84">
        <v>53</v>
      </c>
      <c r="Q16" s="28">
        <v>41560.6</v>
      </c>
    </row>
    <row r="17" spans="1:17" x14ac:dyDescent="0.3">
      <c r="A17">
        <v>16</v>
      </c>
      <c r="B17" t="s">
        <v>55</v>
      </c>
      <c r="C17" t="s">
        <v>283</v>
      </c>
      <c r="D17" s="82" t="s">
        <v>284</v>
      </c>
      <c r="E17" s="83" t="str">
        <f>IF(D17="",VLOOKUP(C17,'[1]Pomoćna za matični'!$B$2:$D$218,3,FALSE),"OK")</f>
        <v>OK</v>
      </c>
      <c r="F17" t="s">
        <v>203</v>
      </c>
      <c r="G17" t="s">
        <v>204</v>
      </c>
      <c r="H17" t="s">
        <v>285</v>
      </c>
      <c r="I17" s="82" t="s">
        <v>286</v>
      </c>
      <c r="J17" t="s">
        <v>287</v>
      </c>
      <c r="K17" t="s">
        <v>207</v>
      </c>
      <c r="L17" s="35">
        <v>42982</v>
      </c>
      <c r="M17" s="35">
        <v>39151</v>
      </c>
      <c r="N17" s="35">
        <v>42969</v>
      </c>
      <c r="O17" s="82" t="s">
        <v>208</v>
      </c>
      <c r="P17" s="84">
        <v>66</v>
      </c>
      <c r="Q17" s="28">
        <v>10587.7</v>
      </c>
    </row>
    <row r="18" spans="1:17" x14ac:dyDescent="0.3">
      <c r="A18">
        <v>17</v>
      </c>
      <c r="B18" t="s">
        <v>55</v>
      </c>
      <c r="C18" t="s">
        <v>288</v>
      </c>
      <c r="D18" s="82" t="s">
        <v>289</v>
      </c>
      <c r="E18" s="83" t="str">
        <f>IF(D18="",VLOOKUP(C18,'[1]Pomoćna za matični'!$B$2:$D$218,3,FALSE),"OK")</f>
        <v>OK</v>
      </c>
      <c r="F18" t="s">
        <v>203</v>
      </c>
      <c r="G18" t="s">
        <v>204</v>
      </c>
      <c r="H18" t="s">
        <v>290</v>
      </c>
      <c r="I18" s="82" t="s">
        <v>291</v>
      </c>
      <c r="J18" t="s">
        <v>292</v>
      </c>
      <c r="K18" t="s">
        <v>207</v>
      </c>
      <c r="L18" s="35">
        <v>42983</v>
      </c>
      <c r="M18" s="35">
        <v>39151</v>
      </c>
      <c r="N18" s="35">
        <v>42955</v>
      </c>
      <c r="O18" s="82" t="s">
        <v>208</v>
      </c>
      <c r="P18" s="84">
        <v>77</v>
      </c>
      <c r="Q18" s="28">
        <v>21147.599999999999</v>
      </c>
    </row>
    <row r="19" spans="1:17" x14ac:dyDescent="0.3">
      <c r="A19">
        <v>18</v>
      </c>
      <c r="B19" t="s">
        <v>55</v>
      </c>
      <c r="C19" t="s">
        <v>293</v>
      </c>
      <c r="D19" s="82" t="s">
        <v>294</v>
      </c>
      <c r="E19" s="83" t="str">
        <f>IF(D19="",VLOOKUP(C19,'[1]Pomoćna za matični'!$B$2:$D$218,3,FALSE),"OK")</f>
        <v>OK</v>
      </c>
      <c r="F19" t="s">
        <v>211</v>
      </c>
      <c r="G19" t="s">
        <v>204</v>
      </c>
      <c r="H19" t="s">
        <v>295</v>
      </c>
      <c r="I19" s="82" t="s">
        <v>296</v>
      </c>
      <c r="J19" t="s">
        <v>297</v>
      </c>
      <c r="K19" t="s">
        <v>207</v>
      </c>
      <c r="L19" s="35">
        <v>42983</v>
      </c>
      <c r="M19" s="35">
        <v>39151</v>
      </c>
      <c r="N19" s="35">
        <v>42964</v>
      </c>
      <c r="O19" s="82" t="s">
        <v>208</v>
      </c>
      <c r="P19" s="84">
        <v>89</v>
      </c>
      <c r="Q19" s="28">
        <v>60641.4</v>
      </c>
    </row>
    <row r="20" spans="1:17" x14ac:dyDescent="0.3">
      <c r="A20" s="85">
        <v>19</v>
      </c>
      <c r="B20" s="85" t="s">
        <v>55</v>
      </c>
      <c r="C20" s="85" t="s">
        <v>298</v>
      </c>
      <c r="D20" s="86" t="s">
        <v>299</v>
      </c>
      <c r="E20" s="83" t="str">
        <f>IF(D20="",VLOOKUP(C20,'[1]Pomoćna za matični'!$B$2:$D$218,3,FALSE),"OK")</f>
        <v>OK</v>
      </c>
      <c r="F20" s="85" t="s">
        <v>203</v>
      </c>
      <c r="G20" s="85" t="s">
        <v>204</v>
      </c>
      <c r="H20" s="85" t="s">
        <v>300</v>
      </c>
      <c r="I20" s="86" t="s">
        <v>264</v>
      </c>
      <c r="J20" s="85" t="s">
        <v>301</v>
      </c>
      <c r="K20" s="85" t="s">
        <v>302</v>
      </c>
      <c r="L20" s="87">
        <v>42984</v>
      </c>
      <c r="M20" s="87">
        <v>40638</v>
      </c>
      <c r="N20" s="86" t="s">
        <v>303</v>
      </c>
      <c r="O20" s="86" t="s">
        <v>304</v>
      </c>
      <c r="P20" s="88" t="s">
        <v>305</v>
      </c>
      <c r="Q20" s="38">
        <f>6892.38+3370</f>
        <v>10262.380000000001</v>
      </c>
    </row>
    <row r="21" spans="1:17" x14ac:dyDescent="0.3">
      <c r="A21">
        <v>20</v>
      </c>
      <c r="B21" t="s">
        <v>55</v>
      </c>
      <c r="C21" t="s">
        <v>306</v>
      </c>
      <c r="D21" s="82" t="s">
        <v>307</v>
      </c>
      <c r="E21" s="83" t="str">
        <f>IF(D21="",VLOOKUP(C21,'[1]Pomoćna za matični'!$B$2:$D$218,3,FALSE),"OK")</f>
        <v>OK</v>
      </c>
      <c r="F21" t="s">
        <v>203</v>
      </c>
      <c r="G21" t="s">
        <v>204</v>
      </c>
      <c r="H21" t="s">
        <v>308</v>
      </c>
      <c r="I21" s="82" t="s">
        <v>309</v>
      </c>
      <c r="J21" t="s">
        <v>310</v>
      </c>
      <c r="K21" t="s">
        <v>207</v>
      </c>
      <c r="L21" s="35">
        <v>42990</v>
      </c>
      <c r="M21" s="35">
        <v>39410</v>
      </c>
      <c r="N21" s="35">
        <v>42962</v>
      </c>
      <c r="O21" s="82" t="s">
        <v>311</v>
      </c>
      <c r="P21" s="84">
        <v>112</v>
      </c>
      <c r="Q21" s="28">
        <v>58849.5</v>
      </c>
    </row>
    <row r="22" spans="1:17" x14ac:dyDescent="0.3">
      <c r="A22">
        <v>21</v>
      </c>
      <c r="B22" t="s">
        <v>57</v>
      </c>
      <c r="C22" t="s">
        <v>312</v>
      </c>
      <c r="D22" s="82" t="s">
        <v>313</v>
      </c>
      <c r="E22" s="83" t="str">
        <f>IF(D22="",VLOOKUP(C22,'[1]Pomoćna za matični'!$B$2:$D$218,3,FALSE),"OK")</f>
        <v>OK</v>
      </c>
      <c r="F22" t="s">
        <v>203</v>
      </c>
      <c r="G22" t="s">
        <v>204</v>
      </c>
      <c r="H22" t="s">
        <v>314</v>
      </c>
      <c r="I22" s="82" t="s">
        <v>315</v>
      </c>
      <c r="J22" t="s">
        <v>316</v>
      </c>
      <c r="K22" t="s">
        <v>207</v>
      </c>
      <c r="L22" s="35">
        <v>43067</v>
      </c>
      <c r="M22" s="35">
        <v>39424</v>
      </c>
      <c r="N22" s="35">
        <v>42941</v>
      </c>
      <c r="O22" s="82" t="s">
        <v>208</v>
      </c>
      <c r="P22" s="84">
        <v>10</v>
      </c>
      <c r="Q22" s="28">
        <v>24946.7</v>
      </c>
    </row>
    <row r="23" spans="1:17" x14ac:dyDescent="0.3">
      <c r="A23">
        <v>22</v>
      </c>
      <c r="B23" t="s">
        <v>57</v>
      </c>
      <c r="C23" t="s">
        <v>317</v>
      </c>
      <c r="D23" s="82" t="s">
        <v>318</v>
      </c>
      <c r="E23" s="83" t="str">
        <f>IF(D23="",VLOOKUP(C23,'[1]Pomoćna za matični'!$B$2:$D$218,3,FALSE),"OK")</f>
        <v>OK</v>
      </c>
      <c r="F23" t="s">
        <v>203</v>
      </c>
      <c r="G23" t="s">
        <v>204</v>
      </c>
      <c r="H23" t="s">
        <v>319</v>
      </c>
      <c r="I23" s="82" t="s">
        <v>320</v>
      </c>
      <c r="J23" t="s">
        <v>321</v>
      </c>
      <c r="K23" t="s">
        <v>207</v>
      </c>
      <c r="L23" s="35">
        <v>43075</v>
      </c>
      <c r="M23" s="35">
        <v>39424</v>
      </c>
      <c r="N23" s="35">
        <v>42941</v>
      </c>
      <c r="O23" s="82" t="s">
        <v>322</v>
      </c>
      <c r="P23" s="84">
        <v>25</v>
      </c>
      <c r="Q23" s="28">
        <v>42755.1</v>
      </c>
    </row>
    <row r="24" spans="1:17" x14ac:dyDescent="0.3">
      <c r="A24">
        <v>23</v>
      </c>
      <c r="B24" t="s">
        <v>57</v>
      </c>
      <c r="C24" t="s">
        <v>323</v>
      </c>
      <c r="D24" s="82" t="s">
        <v>324</v>
      </c>
      <c r="E24" s="83" t="str">
        <f>IF(D24="",VLOOKUP(C24,'[1]Pomoćna za matični'!$B$2:$D$218,3,FALSE),"OK")</f>
        <v>OK</v>
      </c>
      <c r="F24" t="s">
        <v>203</v>
      </c>
      <c r="G24" t="s">
        <v>204</v>
      </c>
      <c r="H24" t="s">
        <v>325</v>
      </c>
      <c r="I24" s="82" t="s">
        <v>326</v>
      </c>
      <c r="J24" t="s">
        <v>327</v>
      </c>
      <c r="K24" t="s">
        <v>207</v>
      </c>
      <c r="L24" s="35">
        <v>43075</v>
      </c>
      <c r="M24" s="35">
        <v>42515</v>
      </c>
      <c r="N24" s="35">
        <v>42951</v>
      </c>
      <c r="O24" s="82" t="s">
        <v>328</v>
      </c>
      <c r="P24" s="84">
        <v>38</v>
      </c>
      <c r="Q24" s="28">
        <v>5738.6</v>
      </c>
    </row>
    <row r="25" spans="1:17" x14ac:dyDescent="0.3">
      <c r="A25">
        <v>24</v>
      </c>
      <c r="B25" t="s">
        <v>57</v>
      </c>
      <c r="C25" t="s">
        <v>329</v>
      </c>
      <c r="D25" s="82" t="s">
        <v>330</v>
      </c>
      <c r="E25" s="83" t="str">
        <f>IF(D25="",VLOOKUP(C25,'[1]Pomoćna za matični'!$B$2:$D$218,3,FALSE),"OK")</f>
        <v>OK</v>
      </c>
      <c r="F25" t="s">
        <v>203</v>
      </c>
      <c r="G25" t="s">
        <v>204</v>
      </c>
      <c r="H25" t="s">
        <v>331</v>
      </c>
      <c r="I25" s="82" t="s">
        <v>332</v>
      </c>
      <c r="J25" t="s">
        <v>333</v>
      </c>
      <c r="K25" t="s">
        <v>207</v>
      </c>
      <c r="L25" s="35">
        <v>43075</v>
      </c>
      <c r="M25" s="35">
        <v>39424</v>
      </c>
      <c r="N25" s="35">
        <v>42965</v>
      </c>
      <c r="O25" s="82" t="s">
        <v>208</v>
      </c>
      <c r="P25" s="84">
        <v>49</v>
      </c>
      <c r="Q25" s="28">
        <v>10528.1</v>
      </c>
    </row>
    <row r="26" spans="1:17" x14ac:dyDescent="0.3">
      <c r="A26">
        <v>25</v>
      </c>
      <c r="B26" t="s">
        <v>57</v>
      </c>
      <c r="C26" t="s">
        <v>334</v>
      </c>
      <c r="D26" s="82" t="s">
        <v>335</v>
      </c>
      <c r="E26" s="83" t="str">
        <f>IF(D26="",VLOOKUP(C26,'[1]Pomoćna za matični'!$B$2:$D$218,3,FALSE),"OK")</f>
        <v>OK</v>
      </c>
      <c r="F26" t="s">
        <v>203</v>
      </c>
      <c r="G26" t="s">
        <v>204</v>
      </c>
      <c r="H26" t="s">
        <v>336</v>
      </c>
      <c r="I26" s="82" t="s">
        <v>337</v>
      </c>
      <c r="J26" t="s">
        <v>338</v>
      </c>
      <c r="K26" t="s">
        <v>207</v>
      </c>
      <c r="L26" s="35">
        <v>43075</v>
      </c>
      <c r="M26" s="35">
        <v>39760</v>
      </c>
      <c r="N26" s="35">
        <v>42969</v>
      </c>
      <c r="O26" s="82" t="s">
        <v>339</v>
      </c>
      <c r="P26" s="84">
        <v>62</v>
      </c>
      <c r="Q26" s="28">
        <v>31195.5</v>
      </c>
    </row>
    <row r="27" spans="1:17" x14ac:dyDescent="0.3">
      <c r="A27">
        <v>26</v>
      </c>
      <c r="B27" t="s">
        <v>57</v>
      </c>
      <c r="C27" t="s">
        <v>340</v>
      </c>
      <c r="D27" s="82" t="s">
        <v>341</v>
      </c>
      <c r="E27" s="83" t="str">
        <f>IF(D27="",VLOOKUP(C27,'[1]Pomoćna za matični'!$B$2:$D$218,3,FALSE),"OK")</f>
        <v>OK</v>
      </c>
      <c r="F27" t="s">
        <v>203</v>
      </c>
      <c r="G27" t="s">
        <v>204</v>
      </c>
      <c r="H27" t="s">
        <v>342</v>
      </c>
      <c r="I27" s="82" t="s">
        <v>343</v>
      </c>
      <c r="J27" t="s">
        <v>344</v>
      </c>
      <c r="K27" t="s">
        <v>207</v>
      </c>
      <c r="L27" s="35">
        <v>43075</v>
      </c>
      <c r="M27" s="35">
        <v>39424</v>
      </c>
      <c r="N27" s="35">
        <v>42972</v>
      </c>
      <c r="O27" s="82" t="s">
        <v>208</v>
      </c>
      <c r="P27" s="84">
        <v>74</v>
      </c>
      <c r="Q27" s="28">
        <v>38299.1</v>
      </c>
    </row>
    <row r="28" spans="1:17" x14ac:dyDescent="0.3">
      <c r="A28">
        <v>27</v>
      </c>
      <c r="B28" t="s">
        <v>57</v>
      </c>
      <c r="C28" t="s">
        <v>345</v>
      </c>
      <c r="D28" s="82" t="s">
        <v>346</v>
      </c>
      <c r="E28" s="83" t="str">
        <f>IF(D28="",VLOOKUP(C28,'[1]Pomoćna za matični'!$B$2:$D$218,3,FALSE),"OK")</f>
        <v>OK</v>
      </c>
      <c r="F28" t="s">
        <v>203</v>
      </c>
      <c r="G28" t="s">
        <v>204</v>
      </c>
      <c r="H28" t="s">
        <v>347</v>
      </c>
      <c r="I28" s="82" t="s">
        <v>337</v>
      </c>
      <c r="J28" t="s">
        <v>348</v>
      </c>
      <c r="K28" t="s">
        <v>207</v>
      </c>
      <c r="L28" s="35">
        <v>43075</v>
      </c>
      <c r="M28" s="35">
        <v>39444</v>
      </c>
      <c r="N28" s="35">
        <v>42976</v>
      </c>
      <c r="O28" s="82" t="s">
        <v>208</v>
      </c>
      <c r="P28" s="84">
        <v>88</v>
      </c>
      <c r="Q28" s="28">
        <v>53790.8</v>
      </c>
    </row>
    <row r="29" spans="1:17" x14ac:dyDescent="0.3">
      <c r="A29">
        <v>28</v>
      </c>
      <c r="B29" t="s">
        <v>57</v>
      </c>
      <c r="C29" t="s">
        <v>349</v>
      </c>
      <c r="D29" s="82" t="s">
        <v>350</v>
      </c>
      <c r="E29" s="83" t="str">
        <f>IF(D29="",VLOOKUP(C29,'[1]Pomoćna za matični'!$B$2:$D$218,3,FALSE),"OK")</f>
        <v>OK</v>
      </c>
      <c r="F29" t="s">
        <v>211</v>
      </c>
      <c r="G29" t="s">
        <v>204</v>
      </c>
      <c r="H29" t="s">
        <v>308</v>
      </c>
      <c r="I29" s="82" t="s">
        <v>351</v>
      </c>
      <c r="J29" t="s">
        <v>352</v>
      </c>
      <c r="K29" t="s">
        <v>207</v>
      </c>
      <c r="L29" s="35">
        <v>43075</v>
      </c>
      <c r="M29" s="35">
        <v>39424</v>
      </c>
      <c r="N29" s="35">
        <v>42941</v>
      </c>
      <c r="O29" s="82" t="s">
        <v>208</v>
      </c>
      <c r="P29" s="84">
        <v>102</v>
      </c>
      <c r="Q29" s="28">
        <v>37634.199999999997</v>
      </c>
    </row>
    <row r="30" spans="1:17" x14ac:dyDescent="0.3">
      <c r="A30">
        <v>29</v>
      </c>
      <c r="B30" t="s">
        <v>57</v>
      </c>
      <c r="C30" t="s">
        <v>353</v>
      </c>
      <c r="D30" s="82" t="s">
        <v>354</v>
      </c>
      <c r="E30" s="83" t="str">
        <f>IF(D30="",VLOOKUP(C30,'[1]Pomoćna za matični'!$B$2:$D$218,3,FALSE),"OK")</f>
        <v>OK</v>
      </c>
      <c r="F30" t="s">
        <v>203</v>
      </c>
      <c r="G30" t="s">
        <v>204</v>
      </c>
      <c r="H30" t="s">
        <v>355</v>
      </c>
      <c r="I30" s="82" t="s">
        <v>356</v>
      </c>
      <c r="J30" t="s">
        <v>357</v>
      </c>
      <c r="K30" t="s">
        <v>207</v>
      </c>
      <c r="L30" s="35">
        <v>43075</v>
      </c>
      <c r="M30" s="35">
        <v>41253</v>
      </c>
      <c r="N30" s="35">
        <v>42964</v>
      </c>
      <c r="O30" s="82" t="s">
        <v>358</v>
      </c>
      <c r="P30" s="84">
        <v>113</v>
      </c>
      <c r="Q30" s="28">
        <v>6348.9</v>
      </c>
    </row>
    <row r="31" spans="1:17" x14ac:dyDescent="0.3">
      <c r="A31">
        <v>30</v>
      </c>
      <c r="B31" t="s">
        <v>57</v>
      </c>
      <c r="C31" t="s">
        <v>359</v>
      </c>
      <c r="D31" s="82" t="s">
        <v>360</v>
      </c>
      <c r="E31" s="83" t="str">
        <f>IF(D31="",VLOOKUP(C31,'[1]Pomoćna za matični'!$B$2:$D$218,3,FALSE),"OK")</f>
        <v>OK</v>
      </c>
      <c r="F31" t="s">
        <v>211</v>
      </c>
      <c r="G31" t="s">
        <v>204</v>
      </c>
      <c r="H31" t="s">
        <v>336</v>
      </c>
      <c r="I31" s="82" t="s">
        <v>264</v>
      </c>
      <c r="J31" t="s">
        <v>361</v>
      </c>
      <c r="K31" t="s">
        <v>207</v>
      </c>
      <c r="L31" s="35">
        <v>43075</v>
      </c>
      <c r="M31" s="35">
        <v>39424</v>
      </c>
      <c r="N31" s="35">
        <v>42944</v>
      </c>
      <c r="O31" s="82" t="s">
        <v>208</v>
      </c>
      <c r="P31" s="84">
        <v>124</v>
      </c>
      <c r="Q31" s="28">
        <v>26520.3</v>
      </c>
    </row>
    <row r="32" spans="1:17" ht="15" customHeight="1" x14ac:dyDescent="0.3">
      <c r="A32">
        <v>31</v>
      </c>
      <c r="B32" t="s">
        <v>58</v>
      </c>
      <c r="C32" t="s">
        <v>362</v>
      </c>
      <c r="D32" s="82" t="s">
        <v>363</v>
      </c>
      <c r="E32" s="83" t="str">
        <f>IF(D32="",VLOOKUP(C32,'[1]Pomoćna za matični'!$B$2:$D$218,3,FALSE),"OK")</f>
        <v>OK</v>
      </c>
      <c r="F32" t="s">
        <v>211</v>
      </c>
      <c r="G32" t="s">
        <v>204</v>
      </c>
      <c r="H32" t="s">
        <v>364</v>
      </c>
      <c r="I32" s="82" t="s">
        <v>365</v>
      </c>
      <c r="J32" t="s">
        <v>366</v>
      </c>
      <c r="L32" s="35">
        <v>43011</v>
      </c>
      <c r="M32" s="35">
        <v>39639</v>
      </c>
      <c r="N32" s="35">
        <v>42947</v>
      </c>
      <c r="O32" s="82" t="s">
        <v>367</v>
      </c>
      <c r="P32" s="84">
        <v>12</v>
      </c>
      <c r="Q32" s="28">
        <v>62721.5</v>
      </c>
    </row>
    <row r="33" spans="1:17" ht="15" customHeight="1" x14ac:dyDescent="0.3">
      <c r="A33">
        <v>32</v>
      </c>
      <c r="B33" t="s">
        <v>58</v>
      </c>
      <c r="C33" t="s">
        <v>368</v>
      </c>
      <c r="D33" s="82" t="s">
        <v>369</v>
      </c>
      <c r="E33" s="83" t="str">
        <f>IF(D33="",VLOOKUP(C33,'[1]Pomoćna za matični'!$B$2:$D$218,3,FALSE),"OK")</f>
        <v>OK</v>
      </c>
      <c r="F33" t="s">
        <v>203</v>
      </c>
      <c r="G33" t="s">
        <v>204</v>
      </c>
      <c r="H33" t="s">
        <v>355</v>
      </c>
      <c r="I33" s="82" t="s">
        <v>370</v>
      </c>
      <c r="J33" t="s">
        <v>371</v>
      </c>
      <c r="L33" s="35">
        <v>43011</v>
      </c>
      <c r="M33" s="35">
        <v>40127</v>
      </c>
      <c r="N33" s="35">
        <v>42969</v>
      </c>
      <c r="O33" s="82" t="s">
        <v>367</v>
      </c>
      <c r="P33" s="84">
        <v>46</v>
      </c>
      <c r="Q33" s="28">
        <v>39752.699999999997</v>
      </c>
    </row>
    <row r="34" spans="1:17" ht="15" customHeight="1" x14ac:dyDescent="0.3">
      <c r="A34">
        <v>33</v>
      </c>
      <c r="B34" t="s">
        <v>58</v>
      </c>
      <c r="C34" t="s">
        <v>372</v>
      </c>
      <c r="D34" s="82" t="s">
        <v>373</v>
      </c>
      <c r="E34" s="83" t="str">
        <f>IF(D34="",VLOOKUP(C34,'[1]Pomoćna za matični'!$B$2:$D$218,3,FALSE),"OK")</f>
        <v>OK</v>
      </c>
      <c r="F34" t="s">
        <v>203</v>
      </c>
      <c r="G34" t="s">
        <v>204</v>
      </c>
      <c r="H34" t="s">
        <v>374</v>
      </c>
      <c r="I34" s="82" t="s">
        <v>375</v>
      </c>
      <c r="J34" t="s">
        <v>376</v>
      </c>
      <c r="L34" s="35">
        <v>43026</v>
      </c>
      <c r="M34" s="35">
        <v>39380</v>
      </c>
      <c r="N34" s="35">
        <v>42942</v>
      </c>
      <c r="O34" s="82" t="s">
        <v>208</v>
      </c>
      <c r="P34" s="84">
        <v>75</v>
      </c>
      <c r="Q34" s="28">
        <v>20087.5</v>
      </c>
    </row>
    <row r="35" spans="1:17" ht="15" customHeight="1" x14ac:dyDescent="0.3">
      <c r="A35">
        <v>34</v>
      </c>
      <c r="B35" t="s">
        <v>58</v>
      </c>
      <c r="C35" t="s">
        <v>377</v>
      </c>
      <c r="D35" s="82" t="s">
        <v>378</v>
      </c>
      <c r="E35" s="83" t="str">
        <f>IF(D35="",VLOOKUP(C35,'[1]Pomoćna za matični'!$B$2:$D$218,3,FALSE),"OK")</f>
        <v>OK</v>
      </c>
      <c r="F35" t="s">
        <v>203</v>
      </c>
      <c r="G35" t="s">
        <v>204</v>
      </c>
      <c r="H35" t="s">
        <v>379</v>
      </c>
      <c r="I35" s="82" t="s">
        <v>380</v>
      </c>
      <c r="J35" t="s">
        <v>381</v>
      </c>
      <c r="L35" s="35">
        <v>43026</v>
      </c>
      <c r="M35" s="35">
        <v>39380</v>
      </c>
      <c r="N35" s="35">
        <v>42975</v>
      </c>
      <c r="O35" s="82" t="s">
        <v>208</v>
      </c>
      <c r="P35" s="84">
        <v>104</v>
      </c>
      <c r="Q35" s="28">
        <v>44691.199999999997</v>
      </c>
    </row>
    <row r="36" spans="1:17" ht="15" customHeight="1" x14ac:dyDescent="0.3">
      <c r="A36">
        <v>35</v>
      </c>
      <c r="B36" t="s">
        <v>58</v>
      </c>
      <c r="C36" t="s">
        <v>382</v>
      </c>
      <c r="D36" s="82" t="s">
        <v>383</v>
      </c>
      <c r="E36" s="83" t="str">
        <f>IF(D36="",VLOOKUP(C36,'[1]Pomoćna za matični'!$B$2:$D$218,3,FALSE),"OK")</f>
        <v>OK</v>
      </c>
      <c r="F36" t="s">
        <v>211</v>
      </c>
      <c r="G36" t="s">
        <v>204</v>
      </c>
      <c r="H36" t="s">
        <v>308</v>
      </c>
      <c r="I36" s="82" t="s">
        <v>384</v>
      </c>
      <c r="J36" t="s">
        <v>385</v>
      </c>
      <c r="L36" s="35">
        <v>43026</v>
      </c>
      <c r="M36" s="35">
        <v>39380</v>
      </c>
      <c r="N36" s="35">
        <v>42950</v>
      </c>
      <c r="O36" s="82" t="s">
        <v>208</v>
      </c>
      <c r="P36" s="84">
        <v>129</v>
      </c>
      <c r="Q36" s="28">
        <v>13967.9</v>
      </c>
    </row>
    <row r="37" spans="1:17" ht="15" customHeight="1" x14ac:dyDescent="0.3">
      <c r="A37">
        <v>36</v>
      </c>
      <c r="B37" t="s">
        <v>61</v>
      </c>
      <c r="C37" t="s">
        <v>386</v>
      </c>
      <c r="D37" s="82" t="s">
        <v>387</v>
      </c>
      <c r="E37" s="83" t="str">
        <f>IF(D37="",VLOOKUP(C37,'[1]Pomoćna za matični'!$B$2:$D$218,3,FALSE),"OK")</f>
        <v>OK</v>
      </c>
      <c r="F37" t="s">
        <v>211</v>
      </c>
      <c r="G37" t="s">
        <v>204</v>
      </c>
      <c r="H37" t="s">
        <v>388</v>
      </c>
      <c r="I37" s="82" t="s">
        <v>389</v>
      </c>
      <c r="J37" t="s">
        <v>390</v>
      </c>
      <c r="L37" s="35">
        <v>43067</v>
      </c>
      <c r="M37" s="35">
        <v>41830</v>
      </c>
      <c r="N37" s="35">
        <v>42948</v>
      </c>
      <c r="O37" s="82" t="s">
        <v>391</v>
      </c>
      <c r="P37" s="84">
        <v>19</v>
      </c>
      <c r="Q37" s="28">
        <v>14905.9</v>
      </c>
    </row>
    <row r="38" spans="1:17" ht="15" customHeight="1" x14ac:dyDescent="0.3">
      <c r="A38">
        <v>37</v>
      </c>
      <c r="B38" t="s">
        <v>61</v>
      </c>
      <c r="C38" t="s">
        <v>392</v>
      </c>
      <c r="D38" s="82" t="s">
        <v>393</v>
      </c>
      <c r="E38" s="83" t="str">
        <f>IF(D38="",VLOOKUP(C38,'[1]Pomoćna za matični'!$B$2:$D$218,3,FALSE),"OK")</f>
        <v>OK</v>
      </c>
      <c r="F38" t="s">
        <v>211</v>
      </c>
      <c r="G38" t="s">
        <v>204</v>
      </c>
      <c r="H38" t="s">
        <v>394</v>
      </c>
      <c r="I38" s="82" t="s">
        <v>384</v>
      </c>
      <c r="J38" t="s">
        <v>395</v>
      </c>
      <c r="L38" s="35">
        <v>43067</v>
      </c>
      <c r="M38" s="35">
        <v>39777</v>
      </c>
      <c r="N38" s="35">
        <v>42968</v>
      </c>
      <c r="O38" s="82" t="s">
        <v>396</v>
      </c>
      <c r="P38" s="84">
        <v>24</v>
      </c>
      <c r="Q38" s="28">
        <v>20294.099999999999</v>
      </c>
    </row>
    <row r="39" spans="1:17" ht="15" customHeight="1" x14ac:dyDescent="0.3">
      <c r="A39">
        <v>38</v>
      </c>
      <c r="B39" t="s">
        <v>61</v>
      </c>
      <c r="C39" t="s">
        <v>397</v>
      </c>
      <c r="D39" s="82" t="s">
        <v>398</v>
      </c>
      <c r="E39" s="83" t="str">
        <f>IF(D39="",VLOOKUP(C39,'[1]Pomoćna za matični'!$B$2:$D$218,3,FALSE),"OK")</f>
        <v>OK</v>
      </c>
      <c r="F39" t="s">
        <v>203</v>
      </c>
      <c r="G39" t="s">
        <v>204</v>
      </c>
      <c r="H39" t="s">
        <v>399</v>
      </c>
      <c r="I39" s="82" t="s">
        <v>400</v>
      </c>
      <c r="J39" t="s">
        <v>401</v>
      </c>
      <c r="L39" s="35">
        <v>43067</v>
      </c>
      <c r="M39" s="35">
        <v>39424</v>
      </c>
      <c r="N39" s="35">
        <v>42955</v>
      </c>
      <c r="O39" s="82" t="s">
        <v>402</v>
      </c>
      <c r="P39" s="84">
        <v>36</v>
      </c>
      <c r="Q39" s="28">
        <v>18003.400000000001</v>
      </c>
    </row>
    <row r="40" spans="1:17" ht="15" customHeight="1" x14ac:dyDescent="0.3">
      <c r="A40">
        <v>39</v>
      </c>
      <c r="B40" t="s">
        <v>61</v>
      </c>
      <c r="C40" t="s">
        <v>403</v>
      </c>
      <c r="D40" s="82" t="s">
        <v>404</v>
      </c>
      <c r="E40" s="83" t="str">
        <f>IF(D40="",VLOOKUP(C40,'[1]Pomoćna za matični'!$B$2:$D$218,3,FALSE),"OK")</f>
        <v>OK</v>
      </c>
      <c r="F40" t="s">
        <v>203</v>
      </c>
      <c r="G40" t="s">
        <v>204</v>
      </c>
      <c r="H40" t="s">
        <v>405</v>
      </c>
      <c r="I40" s="82" t="s">
        <v>406</v>
      </c>
      <c r="J40" t="s">
        <v>407</v>
      </c>
      <c r="L40" s="35">
        <v>43067</v>
      </c>
      <c r="M40" s="35">
        <v>39424</v>
      </c>
      <c r="N40" s="35">
        <v>42964</v>
      </c>
      <c r="O40" s="82" t="s">
        <v>402</v>
      </c>
      <c r="P40" s="84">
        <v>52</v>
      </c>
      <c r="Q40" s="28">
        <v>27627.599999999999</v>
      </c>
    </row>
    <row r="41" spans="1:17" ht="15" customHeight="1" x14ac:dyDescent="0.3">
      <c r="A41">
        <v>40</v>
      </c>
      <c r="B41" t="s">
        <v>61</v>
      </c>
      <c r="C41" t="s">
        <v>408</v>
      </c>
      <c r="D41" s="82" t="s">
        <v>409</v>
      </c>
      <c r="E41" s="83" t="str">
        <f>IF(D41="",VLOOKUP(C41,'[1]Pomoćna za matični'!$B$2:$D$218,3,FALSE),"OK")</f>
        <v>OK</v>
      </c>
      <c r="F41" t="s">
        <v>203</v>
      </c>
      <c r="G41" t="s">
        <v>204</v>
      </c>
      <c r="H41" t="s">
        <v>405</v>
      </c>
      <c r="I41" s="82" t="s">
        <v>410</v>
      </c>
      <c r="J41" t="s">
        <v>411</v>
      </c>
      <c r="L41" s="35">
        <v>43067</v>
      </c>
      <c r="M41" s="35">
        <v>39913</v>
      </c>
      <c r="N41" s="35">
        <v>42955</v>
      </c>
      <c r="O41" s="82" t="s">
        <v>402</v>
      </c>
      <c r="P41" s="84">
        <v>68</v>
      </c>
      <c r="Q41" s="28">
        <v>15816.8</v>
      </c>
    </row>
    <row r="42" spans="1:17" ht="15" customHeight="1" x14ac:dyDescent="0.3">
      <c r="A42">
        <v>41</v>
      </c>
      <c r="B42" t="s">
        <v>61</v>
      </c>
      <c r="C42" t="s">
        <v>412</v>
      </c>
      <c r="D42" s="82" t="s">
        <v>413</v>
      </c>
      <c r="E42" s="83" t="str">
        <f>IF(D42="",VLOOKUP(C42,'[1]Pomoćna za matični'!$B$2:$D$218,3,FALSE),"OK")</f>
        <v>OK</v>
      </c>
      <c r="F42" t="s">
        <v>211</v>
      </c>
      <c r="G42" t="s">
        <v>204</v>
      </c>
      <c r="H42" t="s">
        <v>269</v>
      </c>
      <c r="I42" s="82" t="s">
        <v>414</v>
      </c>
      <c r="J42" t="s">
        <v>415</v>
      </c>
      <c r="K42" t="s">
        <v>416</v>
      </c>
      <c r="L42" s="35">
        <v>43067</v>
      </c>
      <c r="M42" s="35">
        <v>42454</v>
      </c>
      <c r="N42" s="35">
        <v>42968</v>
      </c>
      <c r="O42" s="82" t="s">
        <v>417</v>
      </c>
      <c r="P42" s="84" t="s">
        <v>418</v>
      </c>
      <c r="Q42" s="28">
        <v>10170.299999999999</v>
      </c>
    </row>
    <row r="43" spans="1:17" ht="15" customHeight="1" x14ac:dyDescent="0.3">
      <c r="A43">
        <v>42</v>
      </c>
      <c r="B43" t="s">
        <v>61</v>
      </c>
      <c r="C43" t="s">
        <v>419</v>
      </c>
      <c r="D43" s="82" t="s">
        <v>420</v>
      </c>
      <c r="E43" s="83" t="str">
        <f>IF(D43="",VLOOKUP(C43,'[1]Pomoćna za matični'!$B$2:$D$218,3,FALSE),"OK")</f>
        <v>OK</v>
      </c>
      <c r="F43" t="s">
        <v>211</v>
      </c>
      <c r="G43" t="s">
        <v>204</v>
      </c>
      <c r="H43" t="s">
        <v>205</v>
      </c>
      <c r="I43" s="82" t="s">
        <v>270</v>
      </c>
      <c r="J43" t="s">
        <v>421</v>
      </c>
      <c r="L43" s="35">
        <v>43067</v>
      </c>
      <c r="M43" s="35">
        <v>42073</v>
      </c>
      <c r="N43" s="35">
        <v>42958</v>
      </c>
      <c r="O43" s="82" t="s">
        <v>422</v>
      </c>
      <c r="P43" s="84">
        <v>87</v>
      </c>
      <c r="Q43" s="28">
        <v>9346.6</v>
      </c>
    </row>
    <row r="44" spans="1:17" ht="15" customHeight="1" x14ac:dyDescent="0.3">
      <c r="A44">
        <v>43</v>
      </c>
      <c r="B44" t="s">
        <v>61</v>
      </c>
      <c r="C44" t="s">
        <v>423</v>
      </c>
      <c r="D44" s="82" t="s">
        <v>424</v>
      </c>
      <c r="E44" s="83" t="str">
        <f>IF(D44="",VLOOKUP(C44,'[1]Pomoćna za matični'!$B$2:$D$218,3,FALSE),"OK")</f>
        <v>OK</v>
      </c>
      <c r="F44" t="s">
        <v>211</v>
      </c>
      <c r="G44" t="s">
        <v>204</v>
      </c>
      <c r="H44" t="s">
        <v>425</v>
      </c>
      <c r="I44" s="82" t="s">
        <v>343</v>
      </c>
      <c r="J44" t="s">
        <v>426</v>
      </c>
      <c r="L44" s="35">
        <v>43067</v>
      </c>
      <c r="M44" s="35">
        <v>39424</v>
      </c>
      <c r="N44" s="35">
        <v>42935</v>
      </c>
      <c r="O44" s="82" t="s">
        <v>402</v>
      </c>
      <c r="P44" s="84">
        <v>98</v>
      </c>
      <c r="Q44" s="28">
        <v>51604.2</v>
      </c>
    </row>
    <row r="45" spans="1:17" ht="15" customHeight="1" x14ac:dyDescent="0.3">
      <c r="A45">
        <v>44</v>
      </c>
      <c r="B45" t="s">
        <v>61</v>
      </c>
      <c r="C45" t="s">
        <v>427</v>
      </c>
      <c r="D45" s="82" t="s">
        <v>428</v>
      </c>
      <c r="E45" s="83" t="str">
        <f>IF(D45="",VLOOKUP(C45,'[1]Pomoćna za matični'!$B$2:$D$218,3,FALSE),"OK")</f>
        <v>OK</v>
      </c>
      <c r="F45" t="s">
        <v>203</v>
      </c>
      <c r="G45" t="s">
        <v>204</v>
      </c>
      <c r="H45" t="s">
        <v>425</v>
      </c>
      <c r="I45" s="82" t="s">
        <v>429</v>
      </c>
      <c r="J45" t="s">
        <v>430</v>
      </c>
      <c r="L45" s="35">
        <v>43067</v>
      </c>
      <c r="M45" s="35">
        <v>39424</v>
      </c>
      <c r="N45" s="35">
        <v>42955</v>
      </c>
      <c r="O45" s="82" t="s">
        <v>402</v>
      </c>
      <c r="P45" s="84">
        <v>112</v>
      </c>
      <c r="Q45" s="28">
        <v>11687.9</v>
      </c>
    </row>
    <row r="46" spans="1:17" ht="15" customHeight="1" x14ac:dyDescent="0.3">
      <c r="A46">
        <v>45</v>
      </c>
      <c r="B46" t="s">
        <v>61</v>
      </c>
      <c r="C46" t="s">
        <v>431</v>
      </c>
      <c r="D46" s="82" t="s">
        <v>432</v>
      </c>
      <c r="E46" s="83" t="str">
        <f>IF(D46="",VLOOKUP(C46,'[1]Pomoćna za matični'!$B$2:$D$218,3,FALSE),"OK")</f>
        <v>OK</v>
      </c>
      <c r="F46" t="s">
        <v>211</v>
      </c>
      <c r="G46" t="s">
        <v>204</v>
      </c>
      <c r="H46" t="s">
        <v>433</v>
      </c>
      <c r="I46" s="82" t="s">
        <v>434</v>
      </c>
      <c r="J46" t="s">
        <v>435</v>
      </c>
      <c r="L46" s="35">
        <v>43067</v>
      </c>
      <c r="M46" s="35">
        <v>39424</v>
      </c>
      <c r="N46" s="35">
        <v>42950</v>
      </c>
      <c r="O46" s="82" t="s">
        <v>402</v>
      </c>
      <c r="P46" s="84">
        <v>125</v>
      </c>
      <c r="Q46" s="28">
        <v>84635.5</v>
      </c>
    </row>
    <row r="47" spans="1:17" ht="15" customHeight="1" x14ac:dyDescent="0.3">
      <c r="A47">
        <v>46</v>
      </c>
      <c r="B47" t="s">
        <v>62</v>
      </c>
      <c r="C47" t="s">
        <v>436</v>
      </c>
      <c r="D47" s="82" t="s">
        <v>437</v>
      </c>
      <c r="E47" s="83" t="str">
        <f>IF(D47="",VLOOKUP(C47,'[1]Pomoćna za matični'!$B$2:$D$218,3,FALSE),"OK")</f>
        <v>OK</v>
      </c>
      <c r="F47" t="s">
        <v>203</v>
      </c>
      <c r="G47" t="s">
        <v>204</v>
      </c>
      <c r="H47" t="s">
        <v>438</v>
      </c>
      <c r="I47" s="82" t="s">
        <v>439</v>
      </c>
      <c r="J47" t="s">
        <v>440</v>
      </c>
      <c r="L47" s="35">
        <v>43067</v>
      </c>
      <c r="M47" s="35">
        <v>40887</v>
      </c>
      <c r="N47" s="35">
        <v>42942</v>
      </c>
      <c r="O47" s="82" t="s">
        <v>441</v>
      </c>
      <c r="P47" s="84">
        <v>9</v>
      </c>
      <c r="Q47" s="28">
        <v>20346</v>
      </c>
    </row>
    <row r="48" spans="1:17" ht="15" customHeight="1" x14ac:dyDescent="0.3">
      <c r="A48">
        <v>47</v>
      </c>
      <c r="B48" t="s">
        <v>62</v>
      </c>
      <c r="C48" t="s">
        <v>442</v>
      </c>
      <c r="D48" s="82" t="s">
        <v>443</v>
      </c>
      <c r="E48" s="83" t="str">
        <f>IF(D48="",VLOOKUP(C48,'[1]Pomoćna za matični'!$B$2:$D$218,3,FALSE),"OK")</f>
        <v>OK</v>
      </c>
      <c r="F48" t="s">
        <v>203</v>
      </c>
      <c r="G48" t="s">
        <v>204</v>
      </c>
      <c r="H48" t="s">
        <v>444</v>
      </c>
      <c r="I48" s="82" t="s">
        <v>445</v>
      </c>
      <c r="J48" t="s">
        <v>446</v>
      </c>
      <c r="L48" s="35">
        <v>43067</v>
      </c>
      <c r="M48" s="35">
        <v>41394</v>
      </c>
      <c r="N48" s="35">
        <v>42972</v>
      </c>
      <c r="O48" s="82" t="s">
        <v>447</v>
      </c>
      <c r="P48" s="84">
        <v>22</v>
      </c>
      <c r="Q48" s="28">
        <v>24586.47</v>
      </c>
    </row>
    <row r="49" spans="1:17" ht="15" customHeight="1" x14ac:dyDescent="0.3">
      <c r="A49">
        <v>48</v>
      </c>
      <c r="B49" t="s">
        <v>62</v>
      </c>
      <c r="C49" t="s">
        <v>448</v>
      </c>
      <c r="D49" s="82" t="s">
        <v>449</v>
      </c>
      <c r="E49" s="83" t="str">
        <f>IF(D49="",VLOOKUP(C49,'[1]Pomoćna za matični'!$B$2:$D$218,3,FALSE),"OK")</f>
        <v>OK</v>
      </c>
      <c r="F49" t="s">
        <v>203</v>
      </c>
      <c r="G49" t="s">
        <v>204</v>
      </c>
      <c r="H49" t="s">
        <v>450</v>
      </c>
      <c r="I49" s="82" t="s">
        <v>451</v>
      </c>
      <c r="J49" t="s">
        <v>452</v>
      </c>
      <c r="K49" t="s">
        <v>453</v>
      </c>
      <c r="L49" s="35">
        <v>43067</v>
      </c>
      <c r="M49" s="35">
        <v>39424</v>
      </c>
      <c r="N49" s="35">
        <v>42922</v>
      </c>
      <c r="O49" s="82" t="s">
        <v>454</v>
      </c>
      <c r="P49" s="84">
        <v>35</v>
      </c>
      <c r="Q49" s="28">
        <v>54851.6</v>
      </c>
    </row>
    <row r="50" spans="1:17" ht="15" customHeight="1" x14ac:dyDescent="0.3">
      <c r="A50">
        <v>49</v>
      </c>
      <c r="B50" t="s">
        <v>62</v>
      </c>
      <c r="C50" t="s">
        <v>455</v>
      </c>
      <c r="D50" s="82" t="s">
        <v>456</v>
      </c>
      <c r="E50" s="83" t="str">
        <f>IF(D50="",VLOOKUP(C50,'[1]Pomoćna za matični'!$B$2:$D$218,3,FALSE),"OK")</f>
        <v>OK</v>
      </c>
      <c r="F50" t="s">
        <v>211</v>
      </c>
      <c r="G50" t="s">
        <v>204</v>
      </c>
      <c r="H50" t="s">
        <v>433</v>
      </c>
      <c r="I50" s="82" t="s">
        <v>291</v>
      </c>
      <c r="J50" t="s">
        <v>457</v>
      </c>
      <c r="L50" s="35">
        <v>43067</v>
      </c>
      <c r="M50" s="35">
        <v>40088</v>
      </c>
      <c r="N50" s="35">
        <v>42955</v>
      </c>
      <c r="O50" s="82" t="s">
        <v>458</v>
      </c>
      <c r="P50" s="84">
        <v>48</v>
      </c>
      <c r="Q50" s="28">
        <v>13973.53</v>
      </c>
    </row>
    <row r="51" spans="1:17" ht="15" customHeight="1" x14ac:dyDescent="0.3">
      <c r="A51">
        <v>50</v>
      </c>
      <c r="B51" t="s">
        <v>62</v>
      </c>
      <c r="C51" t="s">
        <v>459</v>
      </c>
      <c r="D51" s="82" t="s">
        <v>460</v>
      </c>
      <c r="E51" s="83" t="str">
        <f>IF(D51="",VLOOKUP(C51,'[1]Pomoćna za matični'!$B$2:$D$218,3,FALSE),"OK")</f>
        <v>OK</v>
      </c>
      <c r="F51" t="s">
        <v>203</v>
      </c>
      <c r="G51" t="s">
        <v>204</v>
      </c>
      <c r="H51" t="s">
        <v>461</v>
      </c>
      <c r="I51" s="82" t="s">
        <v>462</v>
      </c>
      <c r="J51" t="s">
        <v>463</v>
      </c>
      <c r="L51" s="35">
        <v>43067</v>
      </c>
      <c r="M51" s="35">
        <v>40218</v>
      </c>
      <c r="N51" s="35">
        <v>42950</v>
      </c>
      <c r="O51" s="82" t="s">
        <v>464</v>
      </c>
      <c r="P51" s="84">
        <v>60</v>
      </c>
      <c r="Q51" s="28">
        <v>28058.5</v>
      </c>
    </row>
    <row r="52" spans="1:17" ht="15" customHeight="1" x14ac:dyDescent="0.3">
      <c r="A52">
        <v>51</v>
      </c>
      <c r="B52" t="s">
        <v>62</v>
      </c>
      <c r="C52" t="s">
        <v>465</v>
      </c>
      <c r="D52" s="82" t="s">
        <v>466</v>
      </c>
      <c r="E52" s="83" t="str">
        <f>IF(D52="",VLOOKUP(C52,'[1]Pomoćna za matični'!$B$2:$D$218,3,FALSE),"OK")</f>
        <v>OK</v>
      </c>
      <c r="F52" t="s">
        <v>203</v>
      </c>
      <c r="G52" t="s">
        <v>204</v>
      </c>
      <c r="H52" t="s">
        <v>280</v>
      </c>
      <c r="I52" s="82" t="s">
        <v>467</v>
      </c>
      <c r="J52" t="s">
        <v>468</v>
      </c>
      <c r="L52" s="35">
        <v>43067</v>
      </c>
      <c r="M52" s="35">
        <v>39424</v>
      </c>
      <c r="N52" s="35">
        <v>42961</v>
      </c>
      <c r="O52" s="82" t="s">
        <v>208</v>
      </c>
      <c r="P52" s="84">
        <v>72</v>
      </c>
      <c r="Q52" s="28">
        <v>11279.6</v>
      </c>
    </row>
    <row r="53" spans="1:17" ht="15" customHeight="1" x14ac:dyDescent="0.3">
      <c r="A53">
        <v>52</v>
      </c>
      <c r="B53" t="s">
        <v>62</v>
      </c>
      <c r="C53" t="s">
        <v>469</v>
      </c>
      <c r="D53" s="82" t="s">
        <v>470</v>
      </c>
      <c r="E53" s="83" t="str">
        <f>IF(D53="",VLOOKUP(C53,'[1]Pomoćna za matični'!$B$2:$D$218,3,FALSE),"OK")</f>
        <v>OK</v>
      </c>
      <c r="F53" t="s">
        <v>203</v>
      </c>
      <c r="G53" t="s">
        <v>204</v>
      </c>
      <c r="H53" t="s">
        <v>471</v>
      </c>
      <c r="I53" s="82" t="s">
        <v>472</v>
      </c>
      <c r="J53" t="s">
        <v>473</v>
      </c>
      <c r="L53" s="35">
        <v>43067</v>
      </c>
      <c r="M53" s="35">
        <v>40354</v>
      </c>
      <c r="N53" s="35">
        <v>42964</v>
      </c>
      <c r="O53" s="82" t="s">
        <v>208</v>
      </c>
      <c r="P53" s="84">
        <v>85</v>
      </c>
      <c r="Q53" s="28">
        <v>5926.9</v>
      </c>
    </row>
    <row r="54" spans="1:17" ht="15" customHeight="1" x14ac:dyDescent="0.3">
      <c r="A54">
        <v>53</v>
      </c>
      <c r="B54" t="s">
        <v>62</v>
      </c>
      <c r="C54" t="s">
        <v>474</v>
      </c>
      <c r="D54" s="82" t="s">
        <v>475</v>
      </c>
      <c r="E54" s="83" t="str">
        <f>IF(D54="",VLOOKUP(C54,'[1]Pomoćna za matični'!$B$2:$D$218,3,FALSE),"OK")</f>
        <v>OK</v>
      </c>
      <c r="F54" t="s">
        <v>203</v>
      </c>
      <c r="G54" t="s">
        <v>204</v>
      </c>
      <c r="H54" t="s">
        <v>476</v>
      </c>
      <c r="I54" s="82" t="s">
        <v>477</v>
      </c>
      <c r="J54" t="s">
        <v>478</v>
      </c>
      <c r="L54" s="35">
        <v>43067</v>
      </c>
      <c r="M54" s="35">
        <v>39424</v>
      </c>
      <c r="N54" s="35">
        <v>42934</v>
      </c>
      <c r="O54" s="82" t="s">
        <v>208</v>
      </c>
      <c r="P54" s="84">
        <v>97</v>
      </c>
      <c r="Q54" s="28">
        <v>16919.099999999999</v>
      </c>
    </row>
    <row r="55" spans="1:17" ht="15" customHeight="1" x14ac:dyDescent="0.3">
      <c r="A55">
        <v>54</v>
      </c>
      <c r="B55" t="s">
        <v>62</v>
      </c>
      <c r="C55" t="s">
        <v>479</v>
      </c>
      <c r="D55" s="82" t="s">
        <v>480</v>
      </c>
      <c r="E55" s="83" t="str">
        <f>IF(D55="",VLOOKUP(C55,'[1]Pomoćna za matični'!$B$2:$D$218,3,FALSE),"OK")</f>
        <v>OK</v>
      </c>
      <c r="F55" t="s">
        <v>203</v>
      </c>
      <c r="G55" t="s">
        <v>204</v>
      </c>
      <c r="H55" t="s">
        <v>481</v>
      </c>
      <c r="I55" s="82" t="s">
        <v>482</v>
      </c>
      <c r="J55" t="s">
        <v>483</v>
      </c>
      <c r="L55" s="35">
        <v>43067</v>
      </c>
      <c r="M55" s="35">
        <v>39424</v>
      </c>
      <c r="N55" s="35">
        <v>42955</v>
      </c>
      <c r="O55" s="82" t="s">
        <v>208</v>
      </c>
      <c r="P55" s="84">
        <v>111</v>
      </c>
      <c r="Q55" s="28">
        <v>16433.7</v>
      </c>
    </row>
    <row r="56" spans="1:17" ht="15" customHeight="1" x14ac:dyDescent="0.3">
      <c r="A56">
        <v>55</v>
      </c>
      <c r="B56" t="s">
        <v>62</v>
      </c>
      <c r="C56" t="s">
        <v>484</v>
      </c>
      <c r="D56" s="82" t="s">
        <v>485</v>
      </c>
      <c r="E56" s="83" t="str">
        <f>IF(D56="",VLOOKUP(C56,'[1]Pomoćna za matični'!$B$2:$D$218,3,FALSE),"OK")</f>
        <v>OK</v>
      </c>
      <c r="F56" t="s">
        <v>203</v>
      </c>
      <c r="G56" t="s">
        <v>204</v>
      </c>
      <c r="H56" t="s">
        <v>486</v>
      </c>
      <c r="I56" s="82" t="s">
        <v>482</v>
      </c>
      <c r="J56" t="s">
        <v>487</v>
      </c>
      <c r="L56" s="35">
        <v>43067</v>
      </c>
      <c r="M56" s="35">
        <v>41023</v>
      </c>
      <c r="N56" s="35">
        <v>42962</v>
      </c>
      <c r="O56" s="82" t="s">
        <v>488</v>
      </c>
      <c r="P56" s="84">
        <v>124</v>
      </c>
      <c r="Q56" s="28">
        <v>4686.3</v>
      </c>
    </row>
    <row r="57" spans="1:17" ht="15" customHeight="1" x14ac:dyDescent="0.3">
      <c r="A57">
        <v>56</v>
      </c>
      <c r="B57" t="s">
        <v>63</v>
      </c>
      <c r="C57" t="s">
        <v>489</v>
      </c>
      <c r="D57" s="82" t="s">
        <v>490</v>
      </c>
      <c r="E57" s="83" t="str">
        <f>IF(D57="",VLOOKUP(C57,'[1]Pomoćna za matični'!$B$2:$D$218,3,FALSE),"OK")</f>
        <v>OK</v>
      </c>
      <c r="F57" t="s">
        <v>211</v>
      </c>
      <c r="G57" t="s">
        <v>204</v>
      </c>
      <c r="H57" t="s">
        <v>491</v>
      </c>
      <c r="I57" s="82" t="s">
        <v>223</v>
      </c>
      <c r="J57" t="s">
        <v>492</v>
      </c>
      <c r="L57" s="35">
        <v>43010</v>
      </c>
      <c r="M57" s="35">
        <v>39365</v>
      </c>
      <c r="N57" s="35">
        <v>42950</v>
      </c>
      <c r="O57" s="82" t="s">
        <v>208</v>
      </c>
      <c r="P57" s="84">
        <v>11</v>
      </c>
      <c r="Q57" s="28">
        <v>47659.3</v>
      </c>
    </row>
    <row r="58" spans="1:17" ht="15" customHeight="1" x14ac:dyDescent="0.3">
      <c r="A58">
        <v>57</v>
      </c>
      <c r="B58" t="s">
        <v>63</v>
      </c>
      <c r="C58" t="s">
        <v>493</v>
      </c>
      <c r="D58" s="82" t="s">
        <v>494</v>
      </c>
      <c r="E58" s="83" t="str">
        <f>IF(D58="",VLOOKUP(C58,'[1]Pomoćna za matični'!$B$2:$D$218,3,FALSE),"OK")</f>
        <v>OK</v>
      </c>
      <c r="F58" t="s">
        <v>203</v>
      </c>
      <c r="G58" t="s">
        <v>204</v>
      </c>
      <c r="H58" t="s">
        <v>495</v>
      </c>
      <c r="I58" s="82" t="s">
        <v>496</v>
      </c>
      <c r="J58" t="s">
        <v>497</v>
      </c>
      <c r="L58" s="35">
        <v>43024</v>
      </c>
      <c r="M58" s="35">
        <v>40309</v>
      </c>
      <c r="N58" s="35">
        <v>42958</v>
      </c>
      <c r="O58" s="82" t="s">
        <v>498</v>
      </c>
      <c r="P58" s="84">
        <v>50</v>
      </c>
      <c r="Q58" s="28">
        <v>19309.7</v>
      </c>
    </row>
    <row r="59" spans="1:17" ht="15" customHeight="1" x14ac:dyDescent="0.3">
      <c r="A59">
        <v>58</v>
      </c>
      <c r="B59" t="s">
        <v>63</v>
      </c>
      <c r="C59" t="s">
        <v>499</v>
      </c>
      <c r="D59" s="82" t="s">
        <v>500</v>
      </c>
      <c r="E59" s="83" t="str">
        <f>IF(D59="",VLOOKUP(C59,'[1]Pomoćna za matični'!$B$2:$D$218,3,FALSE),"OK")</f>
        <v>OK</v>
      </c>
      <c r="F59" t="s">
        <v>203</v>
      </c>
      <c r="G59" t="s">
        <v>204</v>
      </c>
      <c r="H59" t="s">
        <v>501</v>
      </c>
      <c r="I59" s="82" t="s">
        <v>259</v>
      </c>
      <c r="J59" t="s">
        <v>502</v>
      </c>
      <c r="L59" s="35">
        <v>43024</v>
      </c>
      <c r="M59" s="35">
        <v>39380</v>
      </c>
      <c r="N59" s="35">
        <v>42944</v>
      </c>
      <c r="O59" s="82" t="s">
        <v>503</v>
      </c>
      <c r="P59" s="84">
        <v>81</v>
      </c>
      <c r="Q59" s="28">
        <v>15100.8</v>
      </c>
    </row>
    <row r="60" spans="1:17" ht="15" customHeight="1" x14ac:dyDescent="0.3">
      <c r="A60">
        <v>59</v>
      </c>
      <c r="B60" t="s">
        <v>63</v>
      </c>
      <c r="C60" t="s">
        <v>504</v>
      </c>
      <c r="D60" s="82" t="s">
        <v>505</v>
      </c>
      <c r="E60" s="83" t="str">
        <f>IF(D60="",VLOOKUP(C60,'[1]Pomoćna za matični'!$B$2:$D$218,3,FALSE),"OK")</f>
        <v>OK</v>
      </c>
      <c r="F60" t="s">
        <v>203</v>
      </c>
      <c r="G60" t="s">
        <v>204</v>
      </c>
      <c r="H60" t="s">
        <v>506</v>
      </c>
      <c r="I60" s="82" t="s">
        <v>389</v>
      </c>
      <c r="J60" t="s">
        <v>507</v>
      </c>
      <c r="L60" s="35">
        <v>43024</v>
      </c>
      <c r="M60" s="35">
        <v>39380</v>
      </c>
      <c r="N60" s="35">
        <v>42935</v>
      </c>
      <c r="O60" s="82" t="s">
        <v>208</v>
      </c>
      <c r="P60" s="84">
        <v>111</v>
      </c>
      <c r="Q60" s="28">
        <v>10587.7</v>
      </c>
    </row>
    <row r="61" spans="1:17" ht="15" customHeight="1" x14ac:dyDescent="0.3">
      <c r="A61">
        <v>60</v>
      </c>
      <c r="B61" t="s">
        <v>63</v>
      </c>
      <c r="C61" t="s">
        <v>508</v>
      </c>
      <c r="D61" s="82" t="s">
        <v>509</v>
      </c>
      <c r="E61" s="83" t="str">
        <f>IF(D61="",VLOOKUP(C61,'[1]Pomoćna za matični'!$B$2:$D$218,3,FALSE),"OK")</f>
        <v>OK</v>
      </c>
      <c r="F61" t="s">
        <v>211</v>
      </c>
      <c r="G61" t="s">
        <v>204</v>
      </c>
      <c r="H61" t="s">
        <v>308</v>
      </c>
      <c r="I61" s="82" t="s">
        <v>510</v>
      </c>
      <c r="J61" t="s">
        <v>511</v>
      </c>
      <c r="L61" s="35">
        <v>43024</v>
      </c>
      <c r="M61" s="35">
        <v>39609</v>
      </c>
      <c r="N61" s="35">
        <v>42929</v>
      </c>
      <c r="O61" s="82" t="s">
        <v>512</v>
      </c>
      <c r="P61" s="84">
        <v>146</v>
      </c>
      <c r="Q61" s="28">
        <v>79281.100000000006</v>
      </c>
    </row>
    <row r="62" spans="1:17" ht="15" customHeight="1" x14ac:dyDescent="0.3">
      <c r="A62">
        <v>61</v>
      </c>
      <c r="B62" t="s">
        <v>63</v>
      </c>
      <c r="C62" t="s">
        <v>513</v>
      </c>
      <c r="D62" s="82" t="s">
        <v>514</v>
      </c>
      <c r="E62" s="83" t="str">
        <f>IF(D62="",VLOOKUP(C62,'[1]Pomoćna za matični'!$B$2:$D$218,3,FALSE),"OK")</f>
        <v>OK</v>
      </c>
      <c r="F62" t="s">
        <v>211</v>
      </c>
      <c r="G62" t="s">
        <v>204</v>
      </c>
      <c r="H62" t="s">
        <v>280</v>
      </c>
      <c r="I62" s="82" t="s">
        <v>515</v>
      </c>
      <c r="J62" t="s">
        <v>516</v>
      </c>
      <c r="L62" s="35">
        <v>43075</v>
      </c>
      <c r="M62" s="35">
        <v>39424</v>
      </c>
      <c r="N62" s="35">
        <v>42957</v>
      </c>
      <c r="O62" s="82" t="s">
        <v>208</v>
      </c>
      <c r="P62" s="84">
        <v>196</v>
      </c>
      <c r="Q62" s="28">
        <v>21905.7</v>
      </c>
    </row>
    <row r="63" spans="1:17" ht="15" customHeight="1" x14ac:dyDescent="0.3">
      <c r="A63">
        <v>62</v>
      </c>
      <c r="B63" t="s">
        <v>63</v>
      </c>
      <c r="C63" t="s">
        <v>517</v>
      </c>
      <c r="D63" s="82" t="s">
        <v>518</v>
      </c>
      <c r="E63" s="83" t="str">
        <f>IF(D63="",VLOOKUP(C63,'[1]Pomoćna za matični'!$B$2:$D$218,3,FALSE),"OK")</f>
        <v>OK</v>
      </c>
      <c r="F63" t="s">
        <v>211</v>
      </c>
      <c r="G63" t="s">
        <v>204</v>
      </c>
      <c r="H63" t="s">
        <v>519</v>
      </c>
      <c r="I63" s="82" t="s">
        <v>520</v>
      </c>
      <c r="J63" t="s">
        <v>521</v>
      </c>
      <c r="L63" s="35">
        <v>43075</v>
      </c>
      <c r="M63" s="35">
        <v>40354</v>
      </c>
      <c r="N63" s="35">
        <v>42951</v>
      </c>
      <c r="O63" s="82" t="s">
        <v>208</v>
      </c>
      <c r="P63" s="84">
        <v>207</v>
      </c>
      <c r="Q63" s="28">
        <v>44335.199999999997</v>
      </c>
    </row>
    <row r="64" spans="1:17" ht="15" customHeight="1" x14ac:dyDescent="0.3">
      <c r="A64">
        <v>63</v>
      </c>
      <c r="B64" t="s">
        <v>63</v>
      </c>
      <c r="C64" t="s">
        <v>522</v>
      </c>
      <c r="D64" s="82" t="s">
        <v>523</v>
      </c>
      <c r="E64" s="83" t="str">
        <f>IF(D64="",VLOOKUP(C64,'[1]Pomoćna za matični'!$B$2:$D$218,3,FALSE),"OK")</f>
        <v>OK</v>
      </c>
      <c r="F64" t="s">
        <v>211</v>
      </c>
      <c r="G64" t="s">
        <v>204</v>
      </c>
      <c r="H64" t="s">
        <v>524</v>
      </c>
      <c r="I64" s="82" t="s">
        <v>525</v>
      </c>
      <c r="J64" t="s">
        <v>526</v>
      </c>
      <c r="L64" s="35">
        <v>43077</v>
      </c>
      <c r="M64" s="35">
        <v>39823</v>
      </c>
      <c r="N64" s="35">
        <v>42941</v>
      </c>
      <c r="O64" s="82" t="s">
        <v>208</v>
      </c>
      <c r="P64" s="84">
        <v>227</v>
      </c>
      <c r="Q64" s="28">
        <v>9072.6</v>
      </c>
    </row>
    <row r="65" spans="1:17" ht="15" customHeight="1" x14ac:dyDescent="0.3">
      <c r="A65">
        <v>64</v>
      </c>
      <c r="B65" t="s">
        <v>64</v>
      </c>
      <c r="C65" t="s">
        <v>527</v>
      </c>
      <c r="D65" s="82" t="s">
        <v>528</v>
      </c>
      <c r="E65" s="83" t="str">
        <f>IF(D65="",VLOOKUP(C65,'[1]Pomoćna za matični'!$B$2:$D$218,3,FALSE),"OK")</f>
        <v>OK</v>
      </c>
      <c r="F65" t="s">
        <v>203</v>
      </c>
      <c r="G65" t="s">
        <v>204</v>
      </c>
      <c r="H65" t="s">
        <v>529</v>
      </c>
      <c r="I65" s="82" t="s">
        <v>477</v>
      </c>
      <c r="J65" t="s">
        <v>530</v>
      </c>
      <c r="L65" s="35">
        <v>42977</v>
      </c>
      <c r="M65" s="35">
        <v>39151</v>
      </c>
      <c r="N65" s="35">
        <v>42964</v>
      </c>
      <c r="O65" s="82" t="s">
        <v>208</v>
      </c>
      <c r="P65" s="84">
        <v>4</v>
      </c>
      <c r="Q65" s="28">
        <v>20581.8</v>
      </c>
    </row>
    <row r="66" spans="1:17" ht="15" customHeight="1" x14ac:dyDescent="0.3">
      <c r="A66">
        <v>65</v>
      </c>
      <c r="B66" t="s">
        <v>64</v>
      </c>
      <c r="C66" t="s">
        <v>531</v>
      </c>
      <c r="D66" s="82" t="s">
        <v>532</v>
      </c>
      <c r="E66" s="83" t="str">
        <f>IF(D66="",VLOOKUP(C66,'[1]Pomoćna za matični'!$B$2:$D$218,3,FALSE),"OK")</f>
        <v>OK</v>
      </c>
      <c r="F66" t="s">
        <v>203</v>
      </c>
      <c r="G66" t="s">
        <v>204</v>
      </c>
      <c r="H66" t="s">
        <v>275</v>
      </c>
      <c r="I66" s="82" t="s">
        <v>343</v>
      </c>
      <c r="J66" t="s">
        <v>533</v>
      </c>
      <c r="L66" s="35">
        <v>42978</v>
      </c>
      <c r="M66" s="35">
        <v>39151</v>
      </c>
      <c r="N66" s="35">
        <v>42956</v>
      </c>
      <c r="O66" s="82" t="s">
        <v>208</v>
      </c>
      <c r="P66" s="84">
        <v>16</v>
      </c>
      <c r="Q66" s="28">
        <v>14546.5</v>
      </c>
    </row>
    <row r="67" spans="1:17" ht="15" customHeight="1" x14ac:dyDescent="0.3">
      <c r="A67">
        <v>66</v>
      </c>
      <c r="B67" t="s">
        <v>64</v>
      </c>
      <c r="C67" t="s">
        <v>534</v>
      </c>
      <c r="D67" s="82" t="s">
        <v>535</v>
      </c>
      <c r="E67" s="83" t="str">
        <f>IF(D67="",VLOOKUP(C67,'[1]Pomoćna za matični'!$B$2:$D$218,3,FALSE),"OK")</f>
        <v>OK</v>
      </c>
      <c r="F67" t="s">
        <v>203</v>
      </c>
      <c r="G67" t="s">
        <v>204</v>
      </c>
      <c r="H67" t="s">
        <v>234</v>
      </c>
      <c r="I67" s="82" t="s">
        <v>326</v>
      </c>
      <c r="J67" t="s">
        <v>536</v>
      </c>
      <c r="L67" s="35">
        <v>42978</v>
      </c>
      <c r="M67" s="35">
        <v>39151</v>
      </c>
      <c r="N67" s="35">
        <v>42935</v>
      </c>
      <c r="O67" s="82" t="s">
        <v>208</v>
      </c>
      <c r="P67" s="84">
        <v>28</v>
      </c>
      <c r="Q67" s="28">
        <v>16304.3</v>
      </c>
    </row>
    <row r="68" spans="1:17" ht="15" customHeight="1" x14ac:dyDescent="0.3">
      <c r="A68">
        <v>67</v>
      </c>
      <c r="B68" t="s">
        <v>64</v>
      </c>
      <c r="C68" t="s">
        <v>537</v>
      </c>
      <c r="D68" s="82" t="s">
        <v>538</v>
      </c>
      <c r="E68" s="83" t="str">
        <f>IF(D68="",VLOOKUP(C68,'[1]Pomoćna za matični'!$B$2:$D$218,3,FALSE),"OK")</f>
        <v>OK</v>
      </c>
      <c r="F68" t="s">
        <v>203</v>
      </c>
      <c r="G68" t="s">
        <v>204</v>
      </c>
      <c r="H68" t="s">
        <v>539</v>
      </c>
      <c r="I68" s="82" t="s">
        <v>540</v>
      </c>
      <c r="J68" t="s">
        <v>541</v>
      </c>
      <c r="L68" s="35">
        <v>42978</v>
      </c>
      <c r="M68" s="35">
        <v>39151</v>
      </c>
      <c r="N68" s="35">
        <v>42954</v>
      </c>
      <c r="O68" s="82" t="s">
        <v>208</v>
      </c>
      <c r="P68" s="84">
        <v>40</v>
      </c>
      <c r="Q68" s="28">
        <v>40802.199999999997</v>
      </c>
    </row>
    <row r="69" spans="1:17" ht="15" customHeight="1" x14ac:dyDescent="0.3">
      <c r="A69">
        <v>68</v>
      </c>
      <c r="B69" t="s">
        <v>64</v>
      </c>
      <c r="C69" t="s">
        <v>542</v>
      </c>
      <c r="D69" s="82" t="s">
        <v>543</v>
      </c>
      <c r="E69" s="83" t="str">
        <f>IF(D69="",VLOOKUP(C69,'[1]Pomoćna za matični'!$B$2:$D$218,3,FALSE),"OK")</f>
        <v>OK</v>
      </c>
      <c r="F69" t="s">
        <v>211</v>
      </c>
      <c r="G69" t="s">
        <v>204</v>
      </c>
      <c r="H69" t="s">
        <v>234</v>
      </c>
      <c r="I69" s="82" t="s">
        <v>540</v>
      </c>
      <c r="J69" t="s">
        <v>544</v>
      </c>
      <c r="L69" s="35">
        <v>42978</v>
      </c>
      <c r="M69" s="35">
        <v>41237</v>
      </c>
      <c r="N69" s="35">
        <v>42957</v>
      </c>
      <c r="O69" s="82" t="s">
        <v>208</v>
      </c>
      <c r="P69" s="84">
        <v>51</v>
      </c>
      <c r="Q69" s="28">
        <v>3934.6</v>
      </c>
    </row>
    <row r="70" spans="1:17" ht="15" customHeight="1" x14ac:dyDescent="0.3">
      <c r="A70">
        <v>69</v>
      </c>
      <c r="B70" t="s">
        <v>64</v>
      </c>
      <c r="C70" t="s">
        <v>545</v>
      </c>
      <c r="D70" s="82" t="s">
        <v>546</v>
      </c>
      <c r="E70" s="83" t="str">
        <f>IF(D70="",VLOOKUP(C70,'[1]Pomoćna za matični'!$B$2:$D$218,3,FALSE),"OK")</f>
        <v>OK</v>
      </c>
      <c r="F70" t="s">
        <v>203</v>
      </c>
      <c r="G70" t="s">
        <v>204</v>
      </c>
      <c r="H70" t="s">
        <v>547</v>
      </c>
      <c r="I70" s="82" t="s">
        <v>548</v>
      </c>
      <c r="J70" t="s">
        <v>549</v>
      </c>
      <c r="L70" s="35">
        <v>42978</v>
      </c>
      <c r="M70" s="35">
        <v>39151</v>
      </c>
      <c r="N70" s="35">
        <v>42956</v>
      </c>
      <c r="O70" s="82" t="s">
        <v>208</v>
      </c>
      <c r="P70" s="84">
        <v>61</v>
      </c>
      <c r="Q70" s="28">
        <v>98848.3</v>
      </c>
    </row>
    <row r="71" spans="1:17" ht="15" customHeight="1" x14ac:dyDescent="0.3">
      <c r="A71">
        <v>70</v>
      </c>
      <c r="B71" t="s">
        <v>64</v>
      </c>
      <c r="C71" t="s">
        <v>550</v>
      </c>
      <c r="D71" s="82" t="s">
        <v>551</v>
      </c>
      <c r="E71" s="83" t="str">
        <f>IF(D71="",VLOOKUP(C71,'[1]Pomoćna za matični'!$B$2:$D$218,3,FALSE),"OK")</f>
        <v>OK</v>
      </c>
      <c r="F71" t="s">
        <v>203</v>
      </c>
      <c r="G71" t="s">
        <v>204</v>
      </c>
      <c r="H71" t="s">
        <v>552</v>
      </c>
      <c r="I71" s="82" t="s">
        <v>553</v>
      </c>
      <c r="J71" t="s">
        <v>554</v>
      </c>
      <c r="L71" s="35">
        <v>42983</v>
      </c>
      <c r="M71" s="35">
        <v>39151</v>
      </c>
      <c r="N71" s="35">
        <v>42977</v>
      </c>
      <c r="O71" s="82" t="s">
        <v>208</v>
      </c>
      <c r="P71" s="84">
        <v>74</v>
      </c>
      <c r="Q71" s="28">
        <v>23298.6</v>
      </c>
    </row>
    <row r="72" spans="1:17" ht="15" customHeight="1" x14ac:dyDescent="0.3">
      <c r="A72">
        <v>71</v>
      </c>
      <c r="B72" t="s">
        <v>64</v>
      </c>
      <c r="C72" t="s">
        <v>555</v>
      </c>
      <c r="D72" s="82" t="s">
        <v>556</v>
      </c>
      <c r="E72" s="83" t="str">
        <f>IF(D72="",VLOOKUP(C72,'[1]Pomoćna za matični'!$B$2:$D$218,3,FALSE),"OK")</f>
        <v>OK</v>
      </c>
      <c r="F72" t="s">
        <v>211</v>
      </c>
      <c r="G72" t="s">
        <v>204</v>
      </c>
      <c r="H72" t="s">
        <v>557</v>
      </c>
      <c r="I72" s="82" t="s">
        <v>343</v>
      </c>
      <c r="J72" t="s">
        <v>558</v>
      </c>
      <c r="L72" s="35">
        <v>42984</v>
      </c>
      <c r="M72" s="35">
        <v>39151</v>
      </c>
      <c r="N72" s="35">
        <v>42969</v>
      </c>
      <c r="O72" s="82" t="s">
        <v>208</v>
      </c>
      <c r="P72" s="84">
        <v>86</v>
      </c>
      <c r="Q72" s="28">
        <v>32162.2</v>
      </c>
    </row>
    <row r="73" spans="1:17" ht="15" customHeight="1" x14ac:dyDescent="0.3">
      <c r="A73">
        <v>72</v>
      </c>
      <c r="B73" t="s">
        <v>64</v>
      </c>
      <c r="C73" t="s">
        <v>559</v>
      </c>
      <c r="D73" s="82" t="s">
        <v>560</v>
      </c>
      <c r="E73" s="83" t="str">
        <f>IF(D73="",VLOOKUP(C73,'[1]Pomoćna za matični'!$B$2:$D$218,3,FALSE),"OK")</f>
        <v>OK</v>
      </c>
      <c r="F73" t="s">
        <v>203</v>
      </c>
      <c r="G73" t="s">
        <v>204</v>
      </c>
      <c r="H73" t="s">
        <v>561</v>
      </c>
      <c r="I73" s="82" t="s">
        <v>315</v>
      </c>
      <c r="J73" t="s">
        <v>562</v>
      </c>
      <c r="L73" s="35">
        <v>42984</v>
      </c>
      <c r="M73" s="35">
        <v>40278</v>
      </c>
      <c r="N73" s="35">
        <v>42964</v>
      </c>
      <c r="O73" s="82" t="s">
        <v>208</v>
      </c>
      <c r="P73" s="84">
        <v>98</v>
      </c>
      <c r="Q73" s="28">
        <v>10023.5</v>
      </c>
    </row>
    <row r="74" spans="1:17" ht="15" customHeight="1" x14ac:dyDescent="0.3">
      <c r="A74">
        <v>73</v>
      </c>
      <c r="B74" t="s">
        <v>64</v>
      </c>
      <c r="C74" t="s">
        <v>563</v>
      </c>
      <c r="D74" s="82" t="s">
        <v>564</v>
      </c>
      <c r="E74" s="83" t="str">
        <f>IF(D74="",VLOOKUP(C74,'[1]Pomoćna za matični'!$B$2:$D$218,3,FALSE),"OK")</f>
        <v>OK</v>
      </c>
      <c r="F74" t="s">
        <v>203</v>
      </c>
      <c r="G74" t="s">
        <v>204</v>
      </c>
      <c r="H74" t="s">
        <v>275</v>
      </c>
      <c r="I74" s="82" t="s">
        <v>276</v>
      </c>
      <c r="J74" t="s">
        <v>565</v>
      </c>
      <c r="L74" s="35">
        <v>42984</v>
      </c>
      <c r="M74" s="35">
        <v>39151</v>
      </c>
      <c r="N74" s="35">
        <v>42950</v>
      </c>
      <c r="O74" s="82" t="s">
        <v>208</v>
      </c>
      <c r="P74" s="84">
        <v>109</v>
      </c>
      <c r="Q74" s="28">
        <v>25836.7</v>
      </c>
    </row>
    <row r="75" spans="1:17" ht="15" customHeight="1" x14ac:dyDescent="0.3">
      <c r="A75">
        <v>74</v>
      </c>
      <c r="B75" t="s">
        <v>65</v>
      </c>
      <c r="C75" t="s">
        <v>566</v>
      </c>
      <c r="D75" s="82" t="s">
        <v>567</v>
      </c>
      <c r="E75" s="83" t="str">
        <f>IF(D75="",VLOOKUP(C75,'[1]Pomoćna za matični'!$B$2:$D$218,3,FALSE),"OK")</f>
        <v>OK</v>
      </c>
      <c r="F75" t="s">
        <v>211</v>
      </c>
      <c r="G75" t="s">
        <v>204</v>
      </c>
      <c r="H75" t="s">
        <v>539</v>
      </c>
      <c r="I75" s="82" t="s">
        <v>568</v>
      </c>
      <c r="J75" t="s">
        <v>569</v>
      </c>
      <c r="K75" t="s">
        <v>570</v>
      </c>
      <c r="L75" s="35">
        <v>42976</v>
      </c>
      <c r="M75" s="35">
        <v>39151</v>
      </c>
      <c r="N75" s="35">
        <v>42969</v>
      </c>
      <c r="O75" s="82" t="s">
        <v>208</v>
      </c>
      <c r="P75" s="84">
        <v>3</v>
      </c>
      <c r="Q75" s="28">
        <f>11918.3+72546</f>
        <v>84464.3</v>
      </c>
    </row>
    <row r="76" spans="1:17" ht="15" customHeight="1" x14ac:dyDescent="0.3">
      <c r="A76">
        <v>75</v>
      </c>
      <c r="B76" t="s">
        <v>65</v>
      </c>
      <c r="C76" t="s">
        <v>571</v>
      </c>
      <c r="D76" s="82" t="s">
        <v>572</v>
      </c>
      <c r="E76" s="83" t="str">
        <f>IF(D76="",VLOOKUP(C76,'[1]Pomoćna za matični'!$B$2:$D$218,3,FALSE),"OK")</f>
        <v>OK</v>
      </c>
      <c r="F76" t="s">
        <v>203</v>
      </c>
      <c r="G76" t="s">
        <v>204</v>
      </c>
      <c r="H76" t="s">
        <v>573</v>
      </c>
      <c r="I76" s="82" t="s">
        <v>414</v>
      </c>
      <c r="J76" t="s">
        <v>574</v>
      </c>
      <c r="L76" s="35">
        <v>42976</v>
      </c>
      <c r="M76" s="35">
        <v>39151</v>
      </c>
      <c r="N76" s="35">
        <v>42955</v>
      </c>
      <c r="O76" s="82" t="s">
        <v>208</v>
      </c>
      <c r="P76" s="84">
        <v>16</v>
      </c>
      <c r="Q76" s="28">
        <v>54216</v>
      </c>
    </row>
    <row r="77" spans="1:17" ht="15" customHeight="1" x14ac:dyDescent="0.3">
      <c r="A77">
        <v>76</v>
      </c>
      <c r="B77" t="s">
        <v>65</v>
      </c>
      <c r="C77" t="s">
        <v>575</v>
      </c>
      <c r="D77" s="82" t="s">
        <v>576</v>
      </c>
      <c r="E77" s="83" t="str">
        <f>IF(D77="",VLOOKUP(C77,'[1]Pomoćna za matični'!$B$2:$D$218,3,FALSE),"OK")</f>
        <v>OK</v>
      </c>
      <c r="F77" t="s">
        <v>211</v>
      </c>
      <c r="G77" t="s">
        <v>204</v>
      </c>
      <c r="H77" t="s">
        <v>577</v>
      </c>
      <c r="I77" s="82" t="s">
        <v>578</v>
      </c>
      <c r="J77" t="s">
        <v>401</v>
      </c>
      <c r="L77" s="35">
        <v>42976</v>
      </c>
      <c r="M77" s="35">
        <v>39151</v>
      </c>
      <c r="N77" s="35">
        <v>42964</v>
      </c>
      <c r="O77" s="82" t="s">
        <v>208</v>
      </c>
      <c r="P77" s="84">
        <v>27</v>
      </c>
      <c r="Q77" s="28">
        <v>49926.5</v>
      </c>
    </row>
    <row r="78" spans="1:17" ht="15" customHeight="1" x14ac:dyDescent="0.3">
      <c r="A78">
        <v>77</v>
      </c>
      <c r="B78" t="s">
        <v>65</v>
      </c>
      <c r="C78" t="s">
        <v>579</v>
      </c>
      <c r="D78" s="82" t="s">
        <v>580</v>
      </c>
      <c r="E78" s="83" t="str">
        <f>IF(D78="",VLOOKUP(C78,'[1]Pomoćna za matični'!$B$2:$D$218,3,FALSE),"OK")</f>
        <v>OK</v>
      </c>
      <c r="F78" t="s">
        <v>211</v>
      </c>
      <c r="G78" t="s">
        <v>204</v>
      </c>
      <c r="H78" t="s">
        <v>364</v>
      </c>
      <c r="I78" s="82" t="s">
        <v>370</v>
      </c>
      <c r="J78" t="s">
        <v>581</v>
      </c>
      <c r="L78" s="35">
        <v>42976</v>
      </c>
      <c r="M78" s="35">
        <v>40872</v>
      </c>
      <c r="N78" s="35">
        <v>42965</v>
      </c>
      <c r="O78" s="82" t="s">
        <v>582</v>
      </c>
      <c r="P78" s="84">
        <v>37</v>
      </c>
      <c r="Q78" s="28">
        <v>36022.699999999997</v>
      </c>
    </row>
    <row r="79" spans="1:17" ht="15" customHeight="1" x14ac:dyDescent="0.3">
      <c r="A79">
        <v>78</v>
      </c>
      <c r="B79" t="s">
        <v>65</v>
      </c>
      <c r="C79" t="s">
        <v>583</v>
      </c>
      <c r="D79" s="82" t="s">
        <v>584</v>
      </c>
      <c r="E79" s="83" t="str">
        <f>IF(D79="",VLOOKUP(C79,'[1]Pomoćna za matični'!$B$2:$D$218,3,FALSE),"OK")</f>
        <v>OK</v>
      </c>
      <c r="F79" t="s">
        <v>203</v>
      </c>
      <c r="G79" t="s">
        <v>204</v>
      </c>
      <c r="H79" t="s">
        <v>425</v>
      </c>
      <c r="I79" s="82" t="s">
        <v>585</v>
      </c>
      <c r="J79" t="s">
        <v>586</v>
      </c>
      <c r="L79" s="35">
        <v>42976</v>
      </c>
      <c r="M79" s="35">
        <v>39151</v>
      </c>
      <c r="N79" s="35">
        <v>42956</v>
      </c>
      <c r="O79" s="82" t="s">
        <v>208</v>
      </c>
      <c r="P79" s="84">
        <v>48</v>
      </c>
      <c r="Q79" s="28">
        <v>58598.8</v>
      </c>
    </row>
    <row r="80" spans="1:17" ht="15" customHeight="1" x14ac:dyDescent="0.3">
      <c r="A80">
        <v>79</v>
      </c>
      <c r="B80" t="s">
        <v>65</v>
      </c>
      <c r="C80" t="s">
        <v>587</v>
      </c>
      <c r="D80" s="82" t="s">
        <v>588</v>
      </c>
      <c r="E80" s="83" t="str">
        <f>IF(D80="",VLOOKUP(C80,'[1]Pomoćna za matični'!$B$2:$D$218,3,FALSE),"OK")</f>
        <v>OK</v>
      </c>
      <c r="F80" t="s">
        <v>211</v>
      </c>
      <c r="G80" t="s">
        <v>204</v>
      </c>
      <c r="H80" t="s">
        <v>577</v>
      </c>
      <c r="I80" s="82" t="s">
        <v>568</v>
      </c>
      <c r="J80" t="s">
        <v>589</v>
      </c>
      <c r="L80" s="35">
        <v>42977</v>
      </c>
      <c r="M80" s="35">
        <v>41207</v>
      </c>
      <c r="N80" s="35">
        <v>42950</v>
      </c>
      <c r="O80" s="82" t="s">
        <v>590</v>
      </c>
      <c r="P80" s="84">
        <v>57</v>
      </c>
      <c r="Q80" s="28">
        <v>2623.3</v>
      </c>
    </row>
    <row r="81" spans="1:17" ht="15" customHeight="1" x14ac:dyDescent="0.3">
      <c r="A81">
        <v>80</v>
      </c>
      <c r="B81" t="s">
        <v>65</v>
      </c>
      <c r="C81" t="s">
        <v>591</v>
      </c>
      <c r="D81" s="82" t="s">
        <v>592</v>
      </c>
      <c r="E81" s="83" t="str">
        <f>IF(D81="",VLOOKUP(C81,'[1]Pomoćna za matični'!$B$2:$D$218,3,FALSE),"OK")</f>
        <v>OK</v>
      </c>
      <c r="F81" t="s">
        <v>203</v>
      </c>
      <c r="G81" t="s">
        <v>204</v>
      </c>
      <c r="H81" t="s">
        <v>593</v>
      </c>
      <c r="I81" s="82" t="s">
        <v>594</v>
      </c>
      <c r="J81" t="s">
        <v>595</v>
      </c>
      <c r="L81" s="35">
        <v>42977</v>
      </c>
      <c r="M81" s="35">
        <v>39151</v>
      </c>
      <c r="N81" s="35">
        <v>42951</v>
      </c>
      <c r="O81" s="82" t="s">
        <v>208</v>
      </c>
      <c r="P81" s="84">
        <v>67</v>
      </c>
      <c r="Q81" s="28">
        <v>10563.5</v>
      </c>
    </row>
    <row r="82" spans="1:17" ht="15" customHeight="1" x14ac:dyDescent="0.3">
      <c r="A82">
        <v>81</v>
      </c>
      <c r="B82" t="s">
        <v>65</v>
      </c>
      <c r="C82" t="s">
        <v>596</v>
      </c>
      <c r="D82" s="82" t="s">
        <v>597</v>
      </c>
      <c r="E82" s="83" t="str">
        <f>IF(D82="",VLOOKUP(C82,'[1]Pomoćna za matični'!$B$2:$D$218,3,FALSE),"OK")</f>
        <v>OK</v>
      </c>
      <c r="F82" t="s">
        <v>211</v>
      </c>
      <c r="G82" t="s">
        <v>204</v>
      </c>
      <c r="H82" t="s">
        <v>598</v>
      </c>
      <c r="I82" s="82" t="s">
        <v>599</v>
      </c>
      <c r="J82" t="s">
        <v>600</v>
      </c>
      <c r="L82" s="35">
        <v>42977</v>
      </c>
      <c r="M82" s="35">
        <v>40536</v>
      </c>
      <c r="N82" s="35">
        <v>42940</v>
      </c>
      <c r="O82" s="82" t="s">
        <v>208</v>
      </c>
      <c r="P82" s="84">
        <v>79</v>
      </c>
      <c r="Q82" s="28">
        <v>9942.9</v>
      </c>
    </row>
    <row r="83" spans="1:17" ht="15" customHeight="1" x14ac:dyDescent="0.3">
      <c r="A83">
        <v>82</v>
      </c>
      <c r="B83" t="s">
        <v>65</v>
      </c>
      <c r="C83" t="s">
        <v>601</v>
      </c>
      <c r="D83" s="82" t="s">
        <v>602</v>
      </c>
      <c r="E83" s="83" t="str">
        <f>IF(D83="",VLOOKUP(C83,'[1]Pomoćna za matični'!$B$2:$D$218,3,FALSE),"OK")</f>
        <v>OK</v>
      </c>
      <c r="F83" t="s">
        <v>203</v>
      </c>
      <c r="G83" t="s">
        <v>204</v>
      </c>
      <c r="H83" t="s">
        <v>603</v>
      </c>
      <c r="I83" s="82" t="s">
        <v>389</v>
      </c>
      <c r="J83" t="s">
        <v>604</v>
      </c>
      <c r="L83" s="35">
        <v>42977</v>
      </c>
      <c r="M83" s="35">
        <v>39151</v>
      </c>
      <c r="N83" s="35">
        <v>42948</v>
      </c>
      <c r="O83" s="82" t="s">
        <v>208</v>
      </c>
      <c r="P83" s="84">
        <v>90</v>
      </c>
      <c r="Q83" s="28">
        <v>18152.8</v>
      </c>
    </row>
    <row r="84" spans="1:17" ht="15" customHeight="1" x14ac:dyDescent="0.3">
      <c r="A84">
        <v>83</v>
      </c>
      <c r="B84" t="s">
        <v>65</v>
      </c>
      <c r="C84" t="s">
        <v>605</v>
      </c>
      <c r="D84" s="82" t="s">
        <v>606</v>
      </c>
      <c r="E84" s="83" t="str">
        <f>IF(D84="",VLOOKUP(C84,'[1]Pomoćna za matični'!$B$2:$D$218,3,FALSE),"OK")</f>
        <v>OK</v>
      </c>
      <c r="F84" t="s">
        <v>211</v>
      </c>
      <c r="G84" t="s">
        <v>204</v>
      </c>
      <c r="H84" t="s">
        <v>573</v>
      </c>
      <c r="I84" s="82" t="s">
        <v>515</v>
      </c>
      <c r="J84" t="s">
        <v>607</v>
      </c>
      <c r="L84" s="35">
        <v>42977</v>
      </c>
      <c r="M84" s="35">
        <v>39151</v>
      </c>
      <c r="N84" s="35">
        <v>42957</v>
      </c>
      <c r="O84" s="82" t="s">
        <v>208</v>
      </c>
      <c r="P84" s="84">
        <v>102</v>
      </c>
      <c r="Q84" s="28">
        <v>64080.9</v>
      </c>
    </row>
    <row r="85" spans="1:17" x14ac:dyDescent="0.3">
      <c r="A85">
        <v>84</v>
      </c>
      <c r="B85" t="s">
        <v>66</v>
      </c>
      <c r="C85" t="s">
        <v>608</v>
      </c>
      <c r="D85" s="82" t="s">
        <v>609</v>
      </c>
      <c r="E85" s="83" t="str">
        <f>IF(D85="",VLOOKUP(C85,'[1]Pomoćna za matični'!$B$2:$D$218,3,FALSE),"OK")</f>
        <v>OK</v>
      </c>
      <c r="F85" t="s">
        <v>211</v>
      </c>
      <c r="G85" t="s">
        <v>204</v>
      </c>
      <c r="H85" t="s">
        <v>610</v>
      </c>
      <c r="I85" s="82" t="s">
        <v>611</v>
      </c>
      <c r="J85" t="s">
        <v>612</v>
      </c>
      <c r="L85" s="35">
        <v>43080</v>
      </c>
      <c r="M85" s="35">
        <v>39151</v>
      </c>
      <c r="N85" s="35">
        <v>42958</v>
      </c>
      <c r="O85" s="82" t="s">
        <v>208</v>
      </c>
      <c r="P85" s="84">
        <v>3</v>
      </c>
      <c r="Q85" s="28">
        <v>48320.5</v>
      </c>
    </row>
    <row r="86" spans="1:17" x14ac:dyDescent="0.3">
      <c r="A86">
        <v>85</v>
      </c>
      <c r="B86" t="s">
        <v>66</v>
      </c>
      <c r="C86" t="s">
        <v>613</v>
      </c>
      <c r="D86" s="82" t="s">
        <v>614</v>
      </c>
      <c r="E86" s="83" t="str">
        <f>IF(D86="",VLOOKUP(C86,'[1]Pomoćna za matični'!$B$2:$D$218,3,FALSE),"OK")</f>
        <v>OK</v>
      </c>
      <c r="F86" t="s">
        <v>211</v>
      </c>
      <c r="G86" t="s">
        <v>204</v>
      </c>
      <c r="H86" t="s">
        <v>603</v>
      </c>
      <c r="I86" s="82" t="s">
        <v>615</v>
      </c>
      <c r="J86" t="s">
        <v>616</v>
      </c>
      <c r="L86" s="35">
        <v>43080</v>
      </c>
      <c r="M86" s="35">
        <v>39151</v>
      </c>
      <c r="N86" s="35">
        <v>42950</v>
      </c>
      <c r="O86" s="82" t="s">
        <v>208</v>
      </c>
      <c r="P86" s="84">
        <v>21</v>
      </c>
      <c r="Q86" s="28">
        <v>25587.3</v>
      </c>
    </row>
    <row r="87" spans="1:17" x14ac:dyDescent="0.3">
      <c r="A87">
        <v>86</v>
      </c>
      <c r="B87" t="s">
        <v>66</v>
      </c>
      <c r="C87" t="s">
        <v>617</v>
      </c>
      <c r="D87" s="82" t="s">
        <v>618</v>
      </c>
      <c r="E87" s="83" t="str">
        <f>IF(D87="",VLOOKUP(C87,'[1]Pomoćna za matični'!$B$2:$D$218,3,FALSE),"OK")</f>
        <v>OK</v>
      </c>
      <c r="F87" t="s">
        <v>211</v>
      </c>
      <c r="G87" t="s">
        <v>204</v>
      </c>
      <c r="H87" t="s">
        <v>290</v>
      </c>
      <c r="I87" s="82" t="s">
        <v>619</v>
      </c>
      <c r="J87" t="s">
        <v>620</v>
      </c>
      <c r="L87" s="35">
        <v>43080</v>
      </c>
      <c r="M87" s="35">
        <v>39151</v>
      </c>
      <c r="N87" s="35">
        <v>42957</v>
      </c>
      <c r="O87" s="82" t="s">
        <v>208</v>
      </c>
      <c r="P87" s="84">
        <v>26</v>
      </c>
      <c r="Q87" s="28">
        <v>36570.6</v>
      </c>
    </row>
    <row r="88" spans="1:17" x14ac:dyDescent="0.3">
      <c r="A88">
        <v>87</v>
      </c>
      <c r="B88" t="s">
        <v>66</v>
      </c>
      <c r="C88" t="s">
        <v>621</v>
      </c>
      <c r="D88" s="82" t="s">
        <v>622</v>
      </c>
      <c r="E88" s="83" t="str">
        <f>IF(D88="",VLOOKUP(C88,'[1]Pomoćna za matični'!$B$2:$D$218,3,FALSE),"OK")</f>
        <v>OK</v>
      </c>
      <c r="F88" t="s">
        <v>203</v>
      </c>
      <c r="G88" t="s">
        <v>204</v>
      </c>
      <c r="H88" t="s">
        <v>623</v>
      </c>
      <c r="I88" s="82" t="s">
        <v>624</v>
      </c>
      <c r="J88" t="s">
        <v>625</v>
      </c>
      <c r="L88" s="35">
        <v>43080</v>
      </c>
      <c r="M88" s="35">
        <v>39151</v>
      </c>
      <c r="N88" s="35">
        <v>42951</v>
      </c>
      <c r="O88" s="82" t="s">
        <v>208</v>
      </c>
      <c r="P88" s="84">
        <v>32</v>
      </c>
      <c r="Q88" s="28">
        <v>59108.2</v>
      </c>
    </row>
    <row r="89" spans="1:17" x14ac:dyDescent="0.3">
      <c r="A89">
        <v>88</v>
      </c>
      <c r="B89" t="s">
        <v>66</v>
      </c>
      <c r="C89" t="s">
        <v>626</v>
      </c>
      <c r="D89" s="82" t="s">
        <v>627</v>
      </c>
      <c r="E89" s="83" t="str">
        <f>IF(D89="",VLOOKUP(C89,'[1]Pomoćna za matični'!$B$2:$D$218,3,FALSE),"OK")</f>
        <v>OK</v>
      </c>
      <c r="F89" t="s">
        <v>203</v>
      </c>
      <c r="G89" t="s">
        <v>204</v>
      </c>
      <c r="H89" t="s">
        <v>628</v>
      </c>
      <c r="I89" s="82" t="s">
        <v>629</v>
      </c>
      <c r="J89" t="s">
        <v>630</v>
      </c>
      <c r="L89" s="35">
        <v>43081</v>
      </c>
      <c r="M89" s="35">
        <v>39151</v>
      </c>
      <c r="N89" s="35">
        <v>43004</v>
      </c>
      <c r="O89" s="82" t="s">
        <v>208</v>
      </c>
      <c r="P89" s="84">
        <v>39</v>
      </c>
      <c r="Q89" s="28">
        <v>12150.8</v>
      </c>
    </row>
    <row r="90" spans="1:17" x14ac:dyDescent="0.3">
      <c r="A90">
        <v>89</v>
      </c>
      <c r="B90" t="s">
        <v>66</v>
      </c>
      <c r="C90" t="s">
        <v>631</v>
      </c>
      <c r="D90" s="82" t="s">
        <v>632</v>
      </c>
      <c r="E90" s="83" t="str">
        <f>IF(D90="",VLOOKUP(C90,'[1]Pomoćna za matični'!$B$2:$D$218,3,FALSE),"OK")</f>
        <v>OK</v>
      </c>
      <c r="F90" t="s">
        <v>203</v>
      </c>
      <c r="G90" t="s">
        <v>204</v>
      </c>
      <c r="H90" t="s">
        <v>633</v>
      </c>
      <c r="I90" s="82" t="s">
        <v>229</v>
      </c>
      <c r="J90" t="s">
        <v>634</v>
      </c>
      <c r="L90" s="35">
        <v>43081</v>
      </c>
      <c r="M90" s="35">
        <v>39760</v>
      </c>
      <c r="N90" s="35">
        <v>42955</v>
      </c>
      <c r="O90" s="82" t="s">
        <v>208</v>
      </c>
      <c r="P90" s="84">
        <v>43</v>
      </c>
      <c r="Q90" s="28">
        <v>5855.5</v>
      </c>
    </row>
    <row r="91" spans="1:17" x14ac:dyDescent="0.3">
      <c r="A91">
        <v>90</v>
      </c>
      <c r="B91" t="s">
        <v>66</v>
      </c>
      <c r="C91" t="s">
        <v>635</v>
      </c>
      <c r="D91" s="82" t="s">
        <v>636</v>
      </c>
      <c r="E91" s="83" t="str">
        <f>IF(D91="",VLOOKUP(C91,'[1]Pomoćna za matični'!$B$2:$D$218,3,FALSE),"OK")</f>
        <v>OK</v>
      </c>
      <c r="F91" t="s">
        <v>203</v>
      </c>
      <c r="G91" t="s">
        <v>204</v>
      </c>
      <c r="H91" t="s">
        <v>308</v>
      </c>
      <c r="I91" s="82" t="s">
        <v>637</v>
      </c>
      <c r="J91" t="s">
        <v>638</v>
      </c>
      <c r="L91" s="35">
        <v>43081</v>
      </c>
      <c r="M91" s="35">
        <v>39151</v>
      </c>
      <c r="N91" s="35">
        <v>42970</v>
      </c>
      <c r="O91" s="82" t="s">
        <v>208</v>
      </c>
      <c r="P91" s="84">
        <v>48</v>
      </c>
      <c r="Q91" s="28">
        <v>10528.1</v>
      </c>
    </row>
    <row r="92" spans="1:17" x14ac:dyDescent="0.3">
      <c r="A92">
        <v>91</v>
      </c>
      <c r="B92" t="s">
        <v>66</v>
      </c>
      <c r="C92" t="s">
        <v>639</v>
      </c>
      <c r="D92" s="82" t="s">
        <v>640</v>
      </c>
      <c r="E92" s="83" t="str">
        <f>IF(D92="",VLOOKUP(C92,'[1]Pomoćna za matični'!$B$2:$D$218,3,FALSE),"OK")</f>
        <v>OK</v>
      </c>
      <c r="F92" t="s">
        <v>203</v>
      </c>
      <c r="G92" t="s">
        <v>204</v>
      </c>
      <c r="H92" t="s">
        <v>495</v>
      </c>
      <c r="I92" s="82" t="s">
        <v>641</v>
      </c>
      <c r="J92" t="s">
        <v>642</v>
      </c>
      <c r="L92" s="35">
        <v>43081</v>
      </c>
      <c r="M92" s="35">
        <v>40088</v>
      </c>
      <c r="N92" s="35">
        <v>42962</v>
      </c>
      <c r="O92" s="82" t="s">
        <v>208</v>
      </c>
      <c r="P92" s="84">
        <v>52</v>
      </c>
      <c r="Q92" s="28">
        <v>12006.97</v>
      </c>
    </row>
    <row r="93" spans="1:17" x14ac:dyDescent="0.3">
      <c r="A93">
        <v>92</v>
      </c>
      <c r="B93" t="s">
        <v>66</v>
      </c>
      <c r="C93" t="s">
        <v>643</v>
      </c>
      <c r="D93" s="82" t="s">
        <v>644</v>
      </c>
      <c r="E93" s="83" t="str">
        <f>IF(D93="",VLOOKUP(C93,'[1]Pomoćna za matični'!$B$2:$D$218,3,FALSE),"OK")</f>
        <v>OK</v>
      </c>
      <c r="F93" t="s">
        <v>203</v>
      </c>
      <c r="G93" t="s">
        <v>204</v>
      </c>
      <c r="H93" t="s">
        <v>280</v>
      </c>
      <c r="I93" s="82" t="s">
        <v>384</v>
      </c>
      <c r="J93" t="s">
        <v>645</v>
      </c>
      <c r="L93" s="35">
        <v>43081</v>
      </c>
      <c r="M93" s="35">
        <v>39151</v>
      </c>
      <c r="N93" s="35">
        <v>42964</v>
      </c>
      <c r="O93" s="82" t="s">
        <v>208</v>
      </c>
      <c r="P93" s="84">
        <v>55</v>
      </c>
      <c r="Q93" s="28">
        <v>41667.5</v>
      </c>
    </row>
    <row r="94" spans="1:17" x14ac:dyDescent="0.3">
      <c r="A94">
        <v>93</v>
      </c>
      <c r="B94" t="s">
        <v>66</v>
      </c>
      <c r="C94" t="s">
        <v>646</v>
      </c>
      <c r="D94" s="82" t="s">
        <v>647</v>
      </c>
      <c r="E94" s="83" t="str">
        <f>IF(D94="",VLOOKUP(C94,'[1]Pomoćna za matični'!$B$2:$D$218,3,FALSE),"OK")</f>
        <v>OK</v>
      </c>
      <c r="F94" t="s">
        <v>203</v>
      </c>
      <c r="G94" t="s">
        <v>204</v>
      </c>
      <c r="H94" t="s">
        <v>331</v>
      </c>
      <c r="I94" s="82" t="s">
        <v>439</v>
      </c>
      <c r="J94" t="s">
        <v>648</v>
      </c>
      <c r="L94" s="35">
        <v>43081</v>
      </c>
      <c r="M94" s="35">
        <v>39151</v>
      </c>
      <c r="N94" s="35">
        <v>42958</v>
      </c>
      <c r="O94" s="82" t="s">
        <v>208</v>
      </c>
      <c r="P94" s="84">
        <v>59</v>
      </c>
      <c r="Q94" s="28">
        <v>39969.5</v>
      </c>
    </row>
    <row r="95" spans="1:17" x14ac:dyDescent="0.3">
      <c r="A95">
        <v>94</v>
      </c>
      <c r="B95" t="s">
        <v>67</v>
      </c>
      <c r="C95" t="s">
        <v>649</v>
      </c>
      <c r="D95" s="82" t="s">
        <v>650</v>
      </c>
      <c r="E95" s="83" t="str">
        <f>IF(D95="",VLOOKUP(C95,'[1]Pomoćna za matični'!$B$2:$D$218,3,FALSE),"OK")</f>
        <v>OK</v>
      </c>
      <c r="F95" t="s">
        <v>203</v>
      </c>
      <c r="G95" t="s">
        <v>204</v>
      </c>
      <c r="H95" t="s">
        <v>603</v>
      </c>
      <c r="I95" s="82" t="s">
        <v>651</v>
      </c>
      <c r="J95" t="s">
        <v>652</v>
      </c>
      <c r="L95" s="35">
        <v>43077</v>
      </c>
      <c r="M95" s="35">
        <v>39151</v>
      </c>
      <c r="N95" s="35">
        <v>42958</v>
      </c>
      <c r="O95" s="82" t="s">
        <v>208</v>
      </c>
      <c r="P95" s="84">
        <v>3</v>
      </c>
      <c r="Q95" s="28">
        <v>15668.4</v>
      </c>
    </row>
    <row r="96" spans="1:17" x14ac:dyDescent="0.3">
      <c r="A96">
        <v>95</v>
      </c>
      <c r="B96" t="s">
        <v>67</v>
      </c>
      <c r="C96" t="s">
        <v>653</v>
      </c>
      <c r="D96" s="82" t="s">
        <v>654</v>
      </c>
      <c r="E96" s="83" t="str">
        <f>IF(D96="",VLOOKUP(C96,'[1]Pomoćna za matični'!$B$2:$D$218,3,FALSE),"OK")</f>
        <v>OK</v>
      </c>
      <c r="F96" t="s">
        <v>203</v>
      </c>
      <c r="G96" t="s">
        <v>204</v>
      </c>
      <c r="H96" t="s">
        <v>655</v>
      </c>
      <c r="I96" s="82" t="s">
        <v>568</v>
      </c>
      <c r="J96" t="s">
        <v>656</v>
      </c>
      <c r="L96" s="35">
        <v>43077</v>
      </c>
      <c r="M96" s="35">
        <v>39151</v>
      </c>
      <c r="N96" s="35">
        <v>42965</v>
      </c>
      <c r="O96" s="82" t="s">
        <v>208</v>
      </c>
      <c r="P96" s="84">
        <v>10</v>
      </c>
      <c r="Q96" s="28">
        <v>14649.6</v>
      </c>
    </row>
    <row r="97" spans="1:17" x14ac:dyDescent="0.3">
      <c r="A97">
        <v>96</v>
      </c>
      <c r="B97" t="s">
        <v>67</v>
      </c>
      <c r="C97" t="s">
        <v>657</v>
      </c>
      <c r="D97" s="82" t="s">
        <v>658</v>
      </c>
      <c r="E97" s="83" t="str">
        <f>IF(D97="",VLOOKUP(C97,'[1]Pomoćna za matični'!$B$2:$D$218,3,FALSE),"OK")</f>
        <v>OK</v>
      </c>
      <c r="F97" t="s">
        <v>203</v>
      </c>
      <c r="G97" t="s">
        <v>204</v>
      </c>
      <c r="H97" t="s">
        <v>355</v>
      </c>
      <c r="I97" s="82" t="s">
        <v>659</v>
      </c>
      <c r="J97" t="s">
        <v>660</v>
      </c>
      <c r="L97" s="35">
        <v>43077</v>
      </c>
      <c r="M97" s="35">
        <v>41237</v>
      </c>
      <c r="N97" s="35">
        <v>42951</v>
      </c>
      <c r="O97" s="82" t="s">
        <v>661</v>
      </c>
      <c r="P97" s="84">
        <v>15</v>
      </c>
      <c r="Q97" s="28">
        <v>18874.3</v>
      </c>
    </row>
    <row r="98" spans="1:17" x14ac:dyDescent="0.3">
      <c r="A98">
        <v>97</v>
      </c>
      <c r="B98" t="s">
        <v>67</v>
      </c>
      <c r="C98" t="s">
        <v>662</v>
      </c>
      <c r="D98" s="82" t="s">
        <v>663</v>
      </c>
      <c r="E98" s="83" t="str">
        <f>IF(D98="",VLOOKUP(C98,'[1]Pomoćna za matični'!$B$2:$D$218,3,FALSE),"OK")</f>
        <v>OK</v>
      </c>
      <c r="F98" t="s">
        <v>203</v>
      </c>
      <c r="G98" t="s">
        <v>204</v>
      </c>
      <c r="H98" t="s">
        <v>603</v>
      </c>
      <c r="I98" s="82" t="s">
        <v>664</v>
      </c>
      <c r="J98" t="s">
        <v>665</v>
      </c>
      <c r="L98" s="35">
        <v>43077</v>
      </c>
      <c r="M98" s="35">
        <v>39760</v>
      </c>
      <c r="N98" s="35">
        <v>42961</v>
      </c>
      <c r="O98" s="82" t="s">
        <v>666</v>
      </c>
      <c r="P98" s="84">
        <v>19</v>
      </c>
      <c r="Q98" s="28">
        <v>5828.3</v>
      </c>
    </row>
    <row r="99" spans="1:17" x14ac:dyDescent="0.3">
      <c r="A99">
        <v>98</v>
      </c>
      <c r="B99" t="s">
        <v>67</v>
      </c>
      <c r="C99" t="s">
        <v>667</v>
      </c>
      <c r="D99" s="82" t="s">
        <v>668</v>
      </c>
      <c r="E99" s="83" t="str">
        <f>IF(D99="",VLOOKUP(C99,'[1]Pomoćna za matični'!$B$2:$D$218,3,FALSE),"OK")</f>
        <v>OK</v>
      </c>
      <c r="F99" t="s">
        <v>211</v>
      </c>
      <c r="G99" t="s">
        <v>204</v>
      </c>
      <c r="H99" t="s">
        <v>669</v>
      </c>
      <c r="I99" s="82" t="s">
        <v>343</v>
      </c>
      <c r="J99" t="s">
        <v>670</v>
      </c>
      <c r="L99" s="35">
        <v>43080</v>
      </c>
      <c r="M99" s="35">
        <v>39715</v>
      </c>
      <c r="N99" s="35">
        <v>42982</v>
      </c>
      <c r="O99" s="82" t="s">
        <v>208</v>
      </c>
      <c r="P99" s="84">
        <v>23</v>
      </c>
      <c r="Q99" s="28">
        <v>1054</v>
      </c>
    </row>
    <row r="100" spans="1:17" x14ac:dyDescent="0.3">
      <c r="A100">
        <v>99</v>
      </c>
      <c r="B100" t="s">
        <v>67</v>
      </c>
      <c r="C100" t="s">
        <v>671</v>
      </c>
      <c r="D100" s="82" t="s">
        <v>672</v>
      </c>
      <c r="E100" s="83" t="str">
        <f>IF(D100="",VLOOKUP(C100,'[1]Pomoćna za matični'!$B$2:$D$218,3,FALSE),"OK")</f>
        <v>OK</v>
      </c>
      <c r="F100" t="s">
        <v>203</v>
      </c>
      <c r="G100" t="s">
        <v>204</v>
      </c>
      <c r="H100" t="s">
        <v>249</v>
      </c>
      <c r="I100" s="82" t="s">
        <v>673</v>
      </c>
      <c r="J100" t="s">
        <v>674</v>
      </c>
      <c r="L100" s="35">
        <v>43080</v>
      </c>
      <c r="M100" s="35">
        <v>39151</v>
      </c>
      <c r="N100" s="35">
        <v>42996</v>
      </c>
      <c r="O100" s="82" t="s">
        <v>208</v>
      </c>
      <c r="P100" s="84">
        <v>26</v>
      </c>
      <c r="Q100" s="28">
        <v>11076.2</v>
      </c>
    </row>
    <row r="101" spans="1:17" x14ac:dyDescent="0.3">
      <c r="A101">
        <v>100</v>
      </c>
      <c r="B101" t="s">
        <v>67</v>
      </c>
      <c r="C101" t="s">
        <v>675</v>
      </c>
      <c r="D101" s="82" t="s">
        <v>676</v>
      </c>
      <c r="E101" s="83" t="str">
        <f>IF(D101="",VLOOKUP(C101,'[1]Pomoćna za matični'!$B$2:$D$218,3,FALSE),"OK")</f>
        <v>OK</v>
      </c>
      <c r="F101" t="s">
        <v>211</v>
      </c>
      <c r="G101" t="s">
        <v>677</v>
      </c>
      <c r="H101" t="s">
        <v>678</v>
      </c>
      <c r="I101" s="82" t="s">
        <v>679</v>
      </c>
      <c r="J101" t="s">
        <v>680</v>
      </c>
      <c r="L101" s="35">
        <v>43080</v>
      </c>
      <c r="M101" s="35">
        <v>39151</v>
      </c>
      <c r="N101" s="35">
        <v>43018</v>
      </c>
      <c r="O101" s="82" t="s">
        <v>681</v>
      </c>
      <c r="P101" s="84">
        <v>31</v>
      </c>
      <c r="Q101" s="28">
        <v>55965.1</v>
      </c>
    </row>
    <row r="102" spans="1:17" x14ac:dyDescent="0.3">
      <c r="A102">
        <v>101</v>
      </c>
      <c r="B102" t="s">
        <v>67</v>
      </c>
      <c r="C102" t="s">
        <v>682</v>
      </c>
      <c r="D102" s="82" t="s">
        <v>683</v>
      </c>
      <c r="E102" s="83" t="str">
        <f>IF(D102="",VLOOKUP(C102,'[1]Pomoćna za matični'!$B$2:$D$218,3,FALSE),"OK")</f>
        <v>OK</v>
      </c>
      <c r="F102" t="s">
        <v>211</v>
      </c>
      <c r="G102" t="s">
        <v>204</v>
      </c>
      <c r="H102" t="s">
        <v>684</v>
      </c>
      <c r="I102" s="82" t="s">
        <v>343</v>
      </c>
      <c r="J102" t="s">
        <v>685</v>
      </c>
      <c r="L102" s="35">
        <v>43080</v>
      </c>
      <c r="M102" s="35">
        <v>39319</v>
      </c>
      <c r="N102" s="35">
        <v>42955</v>
      </c>
      <c r="O102" s="82" t="s">
        <v>208</v>
      </c>
      <c r="P102" s="84">
        <v>37</v>
      </c>
      <c r="Q102" s="28">
        <v>46997.2</v>
      </c>
    </row>
    <row r="103" spans="1:17" x14ac:dyDescent="0.3">
      <c r="A103">
        <v>102</v>
      </c>
      <c r="B103" t="s">
        <v>67</v>
      </c>
      <c r="C103" t="s">
        <v>686</v>
      </c>
      <c r="D103" s="82" t="s">
        <v>687</v>
      </c>
      <c r="E103" s="83" t="str">
        <f>IF(D103="",VLOOKUP(C103,'[1]Pomoćna za matični'!$B$2:$D$218,3,FALSE),"OK")</f>
        <v>OK</v>
      </c>
      <c r="F103" t="s">
        <v>203</v>
      </c>
      <c r="G103" t="s">
        <v>204</v>
      </c>
      <c r="H103" t="s">
        <v>374</v>
      </c>
      <c r="I103" s="82" t="s">
        <v>688</v>
      </c>
      <c r="J103" t="s">
        <v>689</v>
      </c>
      <c r="L103" s="35">
        <v>43080</v>
      </c>
      <c r="M103" s="35">
        <v>40096</v>
      </c>
      <c r="N103" s="35">
        <v>42942</v>
      </c>
      <c r="O103" s="82" t="s">
        <v>690</v>
      </c>
      <c r="P103" s="84">
        <v>44</v>
      </c>
      <c r="Q103" s="28">
        <v>6728.7</v>
      </c>
    </row>
    <row r="104" spans="1:17" x14ac:dyDescent="0.3">
      <c r="A104">
        <v>103</v>
      </c>
      <c r="B104" t="s">
        <v>67</v>
      </c>
      <c r="C104" t="s">
        <v>691</v>
      </c>
      <c r="D104" s="82" t="s">
        <v>692</v>
      </c>
      <c r="E104" s="83" t="str">
        <f>IF(D104="",VLOOKUP(C104,'[1]Pomoćna za matični'!$B$2:$D$218,3,FALSE),"OK")</f>
        <v>OK</v>
      </c>
      <c r="F104" t="s">
        <v>211</v>
      </c>
      <c r="G104" t="s">
        <v>204</v>
      </c>
      <c r="H104" t="s">
        <v>228</v>
      </c>
      <c r="I104" s="82" t="s">
        <v>472</v>
      </c>
      <c r="J104" t="s">
        <v>693</v>
      </c>
      <c r="L104" s="35">
        <v>43080</v>
      </c>
      <c r="M104" s="35">
        <v>40637</v>
      </c>
      <c r="N104" s="35">
        <v>42964</v>
      </c>
      <c r="O104" s="82" t="s">
        <v>694</v>
      </c>
      <c r="P104" s="84">
        <v>48</v>
      </c>
      <c r="Q104" s="28">
        <v>8141.9</v>
      </c>
    </row>
    <row r="105" spans="1:17" ht="15" customHeight="1" x14ac:dyDescent="0.3">
      <c r="A105">
        <v>104</v>
      </c>
      <c r="B105" t="s">
        <v>68</v>
      </c>
      <c r="C105" t="s">
        <v>695</v>
      </c>
      <c r="D105" s="82" t="s">
        <v>696</v>
      </c>
      <c r="E105" s="83" t="str">
        <f>IF(D105="",VLOOKUP(C105,'[1]Pomoćna za matični'!$B$2:$D$218,3,FALSE),"OK")</f>
        <v>OK</v>
      </c>
      <c r="F105" t="s">
        <v>203</v>
      </c>
      <c r="G105" t="s">
        <v>204</v>
      </c>
      <c r="H105" t="s">
        <v>697</v>
      </c>
      <c r="I105" s="82" t="s">
        <v>698</v>
      </c>
      <c r="J105" t="s">
        <v>699</v>
      </c>
      <c r="L105" s="35">
        <v>43026</v>
      </c>
      <c r="M105" s="35">
        <v>39151</v>
      </c>
      <c r="N105" s="35">
        <v>42951</v>
      </c>
      <c r="O105" s="82" t="s">
        <v>208</v>
      </c>
      <c r="P105" s="84">
        <v>10</v>
      </c>
      <c r="Q105" s="28">
        <v>16409.900000000001</v>
      </c>
    </row>
    <row r="106" spans="1:17" ht="15" customHeight="1" x14ac:dyDescent="0.3">
      <c r="A106">
        <v>105</v>
      </c>
      <c r="B106" t="s">
        <v>68</v>
      </c>
      <c r="C106" t="s">
        <v>700</v>
      </c>
      <c r="D106" s="82" t="s">
        <v>701</v>
      </c>
      <c r="E106" s="83" t="str">
        <f>IF(D106="",VLOOKUP(C106,'[1]Pomoćna za matični'!$B$2:$D$218,3,FALSE),"OK")</f>
        <v>OK</v>
      </c>
      <c r="F106" t="s">
        <v>203</v>
      </c>
      <c r="G106" t="s">
        <v>204</v>
      </c>
      <c r="H106" t="s">
        <v>702</v>
      </c>
      <c r="I106" s="82" t="s">
        <v>703</v>
      </c>
      <c r="J106" t="s">
        <v>704</v>
      </c>
      <c r="L106" s="35">
        <v>43077</v>
      </c>
      <c r="M106" s="35">
        <v>39428</v>
      </c>
      <c r="N106" s="35">
        <v>42957</v>
      </c>
      <c r="O106" s="82" t="s">
        <v>208</v>
      </c>
      <c r="P106" s="84">
        <v>42</v>
      </c>
      <c r="Q106" s="28">
        <v>10528.1</v>
      </c>
    </row>
    <row r="107" spans="1:17" ht="15" customHeight="1" x14ac:dyDescent="0.3">
      <c r="A107">
        <v>106</v>
      </c>
      <c r="B107" t="s">
        <v>68</v>
      </c>
      <c r="C107" t="s">
        <v>705</v>
      </c>
      <c r="D107" s="82" t="s">
        <v>706</v>
      </c>
      <c r="E107" s="83" t="str">
        <f>IF(D107="",VLOOKUP(C107,'[1]Pomoćna za matični'!$B$2:$D$218,3,FALSE),"OK")</f>
        <v>OK</v>
      </c>
      <c r="F107" t="s">
        <v>203</v>
      </c>
      <c r="G107" t="s">
        <v>204</v>
      </c>
      <c r="H107" t="s">
        <v>547</v>
      </c>
      <c r="I107" s="82" t="s">
        <v>264</v>
      </c>
      <c r="J107" t="s">
        <v>707</v>
      </c>
      <c r="L107" s="35">
        <v>43077</v>
      </c>
      <c r="M107" s="35">
        <v>39428</v>
      </c>
      <c r="N107" s="35">
        <v>42949</v>
      </c>
      <c r="O107" s="82" t="s">
        <v>208</v>
      </c>
      <c r="P107" s="84">
        <v>55</v>
      </c>
      <c r="Q107" s="28">
        <v>15624</v>
      </c>
    </row>
    <row r="108" spans="1:17" ht="15" customHeight="1" x14ac:dyDescent="0.3">
      <c r="A108">
        <v>107</v>
      </c>
      <c r="B108" t="s">
        <v>68</v>
      </c>
      <c r="C108" t="s">
        <v>708</v>
      </c>
      <c r="D108" s="82" t="s">
        <v>709</v>
      </c>
      <c r="E108" s="83" t="str">
        <f>IF(D108="",VLOOKUP(C108,'[1]Pomoćna za matični'!$B$2:$D$218,3,FALSE),"OK")</f>
        <v>OK</v>
      </c>
      <c r="F108" t="s">
        <v>203</v>
      </c>
      <c r="G108" t="s">
        <v>204</v>
      </c>
      <c r="H108" t="s">
        <v>379</v>
      </c>
      <c r="I108" s="82" t="s">
        <v>710</v>
      </c>
      <c r="J108" t="s">
        <v>711</v>
      </c>
      <c r="L108" s="35">
        <v>43077</v>
      </c>
      <c r="M108" s="35">
        <v>39424</v>
      </c>
      <c r="N108" s="35">
        <v>42954</v>
      </c>
      <c r="O108" s="82" t="s">
        <v>208</v>
      </c>
      <c r="P108" s="84">
        <v>68</v>
      </c>
      <c r="Q108" s="28">
        <v>27559.1</v>
      </c>
    </row>
    <row r="109" spans="1:17" ht="15" customHeight="1" x14ac:dyDescent="0.3">
      <c r="A109">
        <v>108</v>
      </c>
      <c r="B109" t="s">
        <v>70</v>
      </c>
      <c r="C109" t="s">
        <v>712</v>
      </c>
      <c r="D109" s="82" t="s">
        <v>713</v>
      </c>
      <c r="E109" s="83" t="str">
        <f>IF(D109="",VLOOKUP(C109,'[1]Pomoćna za matični'!$B$2:$D$218,3,FALSE),"OK")</f>
        <v>OK</v>
      </c>
      <c r="F109" t="s">
        <v>203</v>
      </c>
      <c r="G109" t="s">
        <v>204</v>
      </c>
      <c r="H109" t="s">
        <v>714</v>
      </c>
      <c r="I109" s="82" t="s">
        <v>715</v>
      </c>
      <c r="J109" t="s">
        <v>716</v>
      </c>
      <c r="K109" t="s">
        <v>717</v>
      </c>
      <c r="L109" s="35">
        <v>43067</v>
      </c>
      <c r="M109" s="35">
        <v>39114</v>
      </c>
      <c r="N109" s="35">
        <v>42961</v>
      </c>
      <c r="O109" s="82" t="s">
        <v>208</v>
      </c>
      <c r="P109" s="84">
        <v>10</v>
      </c>
      <c r="Q109" s="28">
        <v>13703.4</v>
      </c>
    </row>
    <row r="110" spans="1:17" ht="15" customHeight="1" x14ac:dyDescent="0.3">
      <c r="A110">
        <v>109</v>
      </c>
      <c r="B110" t="s">
        <v>70</v>
      </c>
      <c r="C110" t="s">
        <v>718</v>
      </c>
      <c r="D110" s="82" t="s">
        <v>719</v>
      </c>
      <c r="E110" s="83" t="str">
        <f>IF(D110="",VLOOKUP(C110,'[1]Pomoćna za matični'!$B$2:$D$218,3,FALSE),"OK")</f>
        <v>OK</v>
      </c>
      <c r="F110" t="s">
        <v>203</v>
      </c>
      <c r="G110" t="s">
        <v>204</v>
      </c>
      <c r="H110" t="s">
        <v>461</v>
      </c>
      <c r="I110" s="82" t="s">
        <v>315</v>
      </c>
      <c r="J110" t="s">
        <v>720</v>
      </c>
      <c r="L110" s="35">
        <v>43067</v>
      </c>
      <c r="M110" s="35">
        <v>39424</v>
      </c>
      <c r="N110" s="35">
        <v>42949</v>
      </c>
      <c r="O110" s="82" t="s">
        <v>208</v>
      </c>
      <c r="P110" s="84">
        <v>25</v>
      </c>
      <c r="Q110" s="28">
        <v>36662.300000000003</v>
      </c>
    </row>
    <row r="111" spans="1:17" ht="15" customHeight="1" x14ac:dyDescent="0.3">
      <c r="A111">
        <v>110</v>
      </c>
      <c r="B111" t="s">
        <v>70</v>
      </c>
      <c r="C111" t="s">
        <v>721</v>
      </c>
      <c r="D111" s="82" t="s">
        <v>722</v>
      </c>
      <c r="E111" s="83" t="str">
        <f>IF(D111="",VLOOKUP(C111,'[1]Pomoćna za matični'!$B$2:$D$218,3,FALSE),"OK")</f>
        <v>OK</v>
      </c>
      <c r="F111" t="s">
        <v>211</v>
      </c>
      <c r="G111" t="s">
        <v>204</v>
      </c>
      <c r="H111" t="s">
        <v>723</v>
      </c>
      <c r="I111" s="82" t="s">
        <v>568</v>
      </c>
      <c r="J111" t="s">
        <v>724</v>
      </c>
      <c r="L111" s="35">
        <v>43067</v>
      </c>
      <c r="M111" s="35">
        <v>41342</v>
      </c>
      <c r="N111" s="35">
        <v>42957</v>
      </c>
      <c r="O111" s="82" t="s">
        <v>725</v>
      </c>
      <c r="P111" s="84">
        <v>37</v>
      </c>
      <c r="Q111" s="28">
        <v>8740.4</v>
      </c>
    </row>
    <row r="112" spans="1:17" ht="15" customHeight="1" x14ac:dyDescent="0.3">
      <c r="A112">
        <v>111</v>
      </c>
      <c r="B112" t="s">
        <v>70</v>
      </c>
      <c r="C112" t="s">
        <v>726</v>
      </c>
      <c r="D112" s="82" t="s">
        <v>727</v>
      </c>
      <c r="E112" s="83" t="str">
        <f>IF(D112="",VLOOKUP(C112,'[1]Pomoćna za matični'!$B$2:$D$218,3,FALSE),"OK")</f>
        <v>OK</v>
      </c>
      <c r="F112" t="s">
        <v>211</v>
      </c>
      <c r="G112" t="s">
        <v>204</v>
      </c>
      <c r="H112" t="s">
        <v>669</v>
      </c>
      <c r="I112" s="82" t="s">
        <v>728</v>
      </c>
      <c r="J112" t="s">
        <v>729</v>
      </c>
      <c r="L112" s="35">
        <v>43067</v>
      </c>
      <c r="M112" s="35">
        <v>39114</v>
      </c>
      <c r="N112" s="35">
        <v>42964</v>
      </c>
      <c r="O112" s="82" t="s">
        <v>208</v>
      </c>
      <c r="P112" s="84">
        <v>50</v>
      </c>
      <c r="Q112" s="28">
        <v>7945.4</v>
      </c>
    </row>
    <row r="113" spans="1:17" ht="15" customHeight="1" x14ac:dyDescent="0.3">
      <c r="A113">
        <v>112</v>
      </c>
      <c r="B113" t="s">
        <v>70</v>
      </c>
      <c r="C113" t="s">
        <v>730</v>
      </c>
      <c r="D113" s="82" t="s">
        <v>731</v>
      </c>
      <c r="E113" s="83" t="str">
        <f>IF(D113="",VLOOKUP(C113,'[1]Pomoćna za matični'!$B$2:$D$218,3,FALSE),"OK")</f>
        <v>OK</v>
      </c>
      <c r="F113" t="s">
        <v>211</v>
      </c>
      <c r="G113" t="s">
        <v>204</v>
      </c>
      <c r="H113" t="s">
        <v>669</v>
      </c>
      <c r="I113" s="82" t="s">
        <v>641</v>
      </c>
      <c r="J113" t="s">
        <v>732</v>
      </c>
      <c r="L113" s="35">
        <v>43067</v>
      </c>
      <c r="M113" s="35">
        <v>39547</v>
      </c>
      <c r="N113" s="35">
        <v>42964</v>
      </c>
      <c r="O113" s="82" t="s">
        <v>733</v>
      </c>
      <c r="P113" s="84">
        <v>63</v>
      </c>
      <c r="Q113" s="28">
        <v>22083.200000000001</v>
      </c>
    </row>
    <row r="114" spans="1:17" ht="15" customHeight="1" x14ac:dyDescent="0.3">
      <c r="A114">
        <v>113</v>
      </c>
      <c r="B114" t="s">
        <v>70</v>
      </c>
      <c r="C114" t="s">
        <v>734</v>
      </c>
      <c r="D114" s="82" t="s">
        <v>735</v>
      </c>
      <c r="E114" s="83" t="str">
        <f>IF(D114="",VLOOKUP(C114,'[1]Pomoćna za matični'!$B$2:$D$218,3,FALSE),"OK")</f>
        <v>OK</v>
      </c>
      <c r="F114" t="s">
        <v>203</v>
      </c>
      <c r="G114" t="s">
        <v>204</v>
      </c>
      <c r="H114" t="s">
        <v>736</v>
      </c>
      <c r="I114" s="82" t="s">
        <v>568</v>
      </c>
      <c r="J114" t="s">
        <v>737</v>
      </c>
      <c r="L114" s="35">
        <v>43067</v>
      </c>
      <c r="M114" s="35">
        <v>39424</v>
      </c>
      <c r="N114" s="35">
        <v>42956</v>
      </c>
      <c r="O114" s="82" t="s">
        <v>208</v>
      </c>
      <c r="P114" s="84">
        <v>76</v>
      </c>
      <c r="Q114" s="28">
        <v>14806.6</v>
      </c>
    </row>
    <row r="115" spans="1:17" ht="15" customHeight="1" x14ac:dyDescent="0.3">
      <c r="A115">
        <v>114</v>
      </c>
      <c r="B115" t="s">
        <v>70</v>
      </c>
      <c r="C115" t="s">
        <v>738</v>
      </c>
      <c r="D115" s="82" t="s">
        <v>739</v>
      </c>
      <c r="E115" s="83" t="str">
        <f>IF(D115="",VLOOKUP(C115,'[1]Pomoćna za matični'!$B$2:$D$218,3,FALSE),"OK")</f>
        <v>OK</v>
      </c>
      <c r="F115" t="s">
        <v>203</v>
      </c>
      <c r="G115" t="s">
        <v>204</v>
      </c>
      <c r="H115" t="s">
        <v>524</v>
      </c>
      <c r="I115" s="82" t="s">
        <v>540</v>
      </c>
      <c r="J115" t="s">
        <v>740</v>
      </c>
      <c r="L115" s="35">
        <v>43067</v>
      </c>
      <c r="M115" s="35">
        <v>40096</v>
      </c>
      <c r="N115" s="35">
        <v>42951</v>
      </c>
      <c r="O115" s="82" t="s">
        <v>690</v>
      </c>
      <c r="P115" s="84">
        <v>90</v>
      </c>
      <c r="Q115" s="28">
        <v>30275.200000000001</v>
      </c>
    </row>
    <row r="116" spans="1:17" ht="15" customHeight="1" x14ac:dyDescent="0.3">
      <c r="A116">
        <v>115</v>
      </c>
      <c r="B116" t="s">
        <v>70</v>
      </c>
      <c r="C116" t="s">
        <v>741</v>
      </c>
      <c r="D116" s="82" t="s">
        <v>742</v>
      </c>
      <c r="E116" s="83" t="str">
        <f>IF(D116="",VLOOKUP(C116,'[1]Pomoćna za matični'!$B$2:$D$218,3,FALSE),"OK")</f>
        <v>OK</v>
      </c>
      <c r="F116" t="s">
        <v>203</v>
      </c>
      <c r="G116" t="s">
        <v>204</v>
      </c>
      <c r="H116" t="s">
        <v>212</v>
      </c>
      <c r="I116" s="82" t="s">
        <v>743</v>
      </c>
      <c r="J116" t="s">
        <v>744</v>
      </c>
      <c r="L116" s="35">
        <v>43067</v>
      </c>
      <c r="M116" s="35">
        <v>39424</v>
      </c>
      <c r="N116" s="35">
        <v>42949</v>
      </c>
      <c r="O116" s="82" t="s">
        <v>208</v>
      </c>
      <c r="P116" s="84">
        <v>104</v>
      </c>
      <c r="Q116" s="28">
        <v>18009.099999999999</v>
      </c>
    </row>
    <row r="117" spans="1:17" ht="15" customHeight="1" x14ac:dyDescent="0.3">
      <c r="A117">
        <v>116</v>
      </c>
      <c r="B117" t="s">
        <v>70</v>
      </c>
      <c r="C117" t="s">
        <v>745</v>
      </c>
      <c r="D117" s="82" t="s">
        <v>746</v>
      </c>
      <c r="E117" s="83" t="str">
        <f>IF(D117="",VLOOKUP(C117,'[1]Pomoćna za matični'!$B$2:$D$218,3,FALSE),"OK")</f>
        <v>OK</v>
      </c>
      <c r="F117" t="s">
        <v>203</v>
      </c>
      <c r="G117" t="s">
        <v>204</v>
      </c>
      <c r="H117" t="s">
        <v>461</v>
      </c>
      <c r="I117" s="82" t="s">
        <v>715</v>
      </c>
      <c r="J117" t="s">
        <v>747</v>
      </c>
      <c r="L117" s="35">
        <v>43067</v>
      </c>
      <c r="M117" s="35">
        <v>39424</v>
      </c>
      <c r="N117" s="35">
        <v>42955</v>
      </c>
      <c r="O117" s="82" t="s">
        <v>208</v>
      </c>
      <c r="P117" s="84">
        <v>118</v>
      </c>
      <c r="Q117" s="28">
        <v>12689.8</v>
      </c>
    </row>
    <row r="118" spans="1:17" ht="15" customHeight="1" x14ac:dyDescent="0.3">
      <c r="A118">
        <v>117</v>
      </c>
      <c r="B118" t="s">
        <v>70</v>
      </c>
      <c r="C118" t="s">
        <v>748</v>
      </c>
      <c r="D118" s="82" t="s">
        <v>749</v>
      </c>
      <c r="E118" s="83" t="str">
        <f>IF(D118="",VLOOKUP(C118,'[1]Pomoćna za matični'!$B$2:$D$218,3,FALSE),"OK")</f>
        <v>OK</v>
      </c>
      <c r="F118" t="s">
        <v>211</v>
      </c>
      <c r="G118" t="s">
        <v>204</v>
      </c>
      <c r="H118" t="s">
        <v>750</v>
      </c>
      <c r="I118" s="82" t="s">
        <v>751</v>
      </c>
      <c r="J118" t="s">
        <v>752</v>
      </c>
      <c r="L118" s="35">
        <v>43067</v>
      </c>
      <c r="M118" s="35">
        <v>39114</v>
      </c>
      <c r="N118" s="35">
        <v>42958</v>
      </c>
      <c r="O118" s="82" t="s">
        <v>208</v>
      </c>
      <c r="P118" s="84">
        <v>133</v>
      </c>
      <c r="Q118" s="28">
        <v>19504.3</v>
      </c>
    </row>
    <row r="119" spans="1:17" x14ac:dyDescent="0.3">
      <c r="A119">
        <v>118</v>
      </c>
      <c r="B119" t="s">
        <v>71</v>
      </c>
      <c r="C119" t="s">
        <v>753</v>
      </c>
      <c r="D119" s="82" t="s">
        <v>754</v>
      </c>
      <c r="E119" s="83" t="str">
        <f>IF(D119="",VLOOKUP(C119,'[1]Pomoćna za matični'!$B$2:$D$218,3,FALSE),"OK")</f>
        <v>OK</v>
      </c>
      <c r="F119" t="s">
        <v>203</v>
      </c>
      <c r="G119" t="s">
        <v>204</v>
      </c>
      <c r="H119" t="s">
        <v>755</v>
      </c>
      <c r="I119" s="82" t="s">
        <v>756</v>
      </c>
      <c r="J119" t="s">
        <v>757</v>
      </c>
      <c r="K119" t="s">
        <v>207</v>
      </c>
      <c r="L119" s="35">
        <v>43067</v>
      </c>
      <c r="M119" s="35">
        <v>39114</v>
      </c>
      <c r="N119" s="35">
        <v>42951</v>
      </c>
      <c r="O119" s="82" t="s">
        <v>208</v>
      </c>
      <c r="P119" s="84">
        <v>6</v>
      </c>
      <c r="Q119" s="28">
        <v>49160.1</v>
      </c>
    </row>
    <row r="120" spans="1:17" x14ac:dyDescent="0.3">
      <c r="A120">
        <v>119</v>
      </c>
      <c r="B120" t="s">
        <v>71</v>
      </c>
      <c r="C120" t="s">
        <v>758</v>
      </c>
      <c r="D120" s="82" t="s">
        <v>759</v>
      </c>
      <c r="E120" s="83" t="str">
        <f>IF(D120="",VLOOKUP(C120,'[1]Pomoćna za matični'!$B$2:$D$218,3,FALSE),"OK")</f>
        <v>OK</v>
      </c>
      <c r="F120" t="s">
        <v>203</v>
      </c>
      <c r="G120" t="s">
        <v>204</v>
      </c>
      <c r="H120" t="s">
        <v>280</v>
      </c>
      <c r="I120" s="82" t="s">
        <v>760</v>
      </c>
      <c r="J120" t="s">
        <v>761</v>
      </c>
      <c r="K120" t="s">
        <v>207</v>
      </c>
      <c r="L120" s="35">
        <v>43067</v>
      </c>
      <c r="M120" s="35">
        <v>39114</v>
      </c>
      <c r="N120" s="35">
        <v>42948</v>
      </c>
      <c r="O120" s="82" t="s">
        <v>208</v>
      </c>
      <c r="P120" s="84">
        <v>25</v>
      </c>
      <c r="Q120" s="28">
        <v>20327.400000000001</v>
      </c>
    </row>
    <row r="121" spans="1:17" x14ac:dyDescent="0.3">
      <c r="A121">
        <v>120</v>
      </c>
      <c r="B121" t="s">
        <v>71</v>
      </c>
      <c r="C121" t="s">
        <v>762</v>
      </c>
      <c r="D121" s="82" t="s">
        <v>763</v>
      </c>
      <c r="E121" s="83" t="str">
        <f>IF(D121="",VLOOKUP(C121,'[1]Pomoćna za matični'!$B$2:$D$218,3,FALSE),"OK")</f>
        <v>OK</v>
      </c>
      <c r="F121" t="s">
        <v>211</v>
      </c>
      <c r="G121" t="s">
        <v>204</v>
      </c>
      <c r="H121" t="s">
        <v>280</v>
      </c>
      <c r="I121" s="82" t="s">
        <v>764</v>
      </c>
      <c r="J121" t="s">
        <v>765</v>
      </c>
      <c r="K121" t="s">
        <v>207</v>
      </c>
      <c r="L121" s="35">
        <v>43067</v>
      </c>
      <c r="M121" s="35">
        <v>39114</v>
      </c>
      <c r="N121" s="35">
        <v>42949</v>
      </c>
      <c r="O121" s="82" t="s">
        <v>208</v>
      </c>
      <c r="P121" s="84">
        <v>41</v>
      </c>
      <c r="Q121" s="28">
        <v>32681.200000000001</v>
      </c>
    </row>
    <row r="122" spans="1:17" x14ac:dyDescent="0.3">
      <c r="A122">
        <v>121</v>
      </c>
      <c r="B122" t="s">
        <v>71</v>
      </c>
      <c r="C122" t="s">
        <v>766</v>
      </c>
      <c r="D122" s="82" t="s">
        <v>767</v>
      </c>
      <c r="E122" s="83" t="str">
        <f>IF(D122="",VLOOKUP(C122,'[1]Pomoćna za matični'!$B$2:$D$218,3,FALSE),"OK")</f>
        <v>OK</v>
      </c>
      <c r="F122" t="s">
        <v>203</v>
      </c>
      <c r="G122" t="s">
        <v>204</v>
      </c>
      <c r="H122" t="s">
        <v>768</v>
      </c>
      <c r="I122" s="82" t="s">
        <v>769</v>
      </c>
      <c r="J122" t="s">
        <v>297</v>
      </c>
      <c r="K122" t="s">
        <v>207</v>
      </c>
      <c r="L122" s="35">
        <v>43067</v>
      </c>
      <c r="M122" s="35">
        <v>39114</v>
      </c>
      <c r="N122" s="35">
        <v>42955</v>
      </c>
      <c r="O122" s="82" t="s">
        <v>208</v>
      </c>
      <c r="P122" s="84">
        <v>58</v>
      </c>
      <c r="Q122" s="28">
        <v>31258.5</v>
      </c>
    </row>
    <row r="123" spans="1:17" x14ac:dyDescent="0.3">
      <c r="A123">
        <v>122</v>
      </c>
      <c r="B123" t="s">
        <v>71</v>
      </c>
      <c r="C123" t="s">
        <v>770</v>
      </c>
      <c r="D123" s="82" t="s">
        <v>771</v>
      </c>
      <c r="E123" s="83" t="str">
        <f>IF(D123="",VLOOKUP(C123,'[1]Pomoćna za matični'!$B$2:$D$218,3,FALSE),"OK")</f>
        <v>OK</v>
      </c>
      <c r="F123" t="s">
        <v>211</v>
      </c>
      <c r="G123" t="s">
        <v>204</v>
      </c>
      <c r="H123" t="s">
        <v>772</v>
      </c>
      <c r="I123" s="82" t="s">
        <v>773</v>
      </c>
      <c r="J123" t="s">
        <v>774</v>
      </c>
      <c r="K123" t="s">
        <v>207</v>
      </c>
      <c r="L123" s="35">
        <v>43067</v>
      </c>
      <c r="M123" s="35">
        <v>40543</v>
      </c>
      <c r="N123" s="35">
        <v>42943</v>
      </c>
      <c r="O123" s="82" t="s">
        <v>775</v>
      </c>
      <c r="P123" s="84">
        <v>74</v>
      </c>
      <c r="Q123" s="28">
        <v>32915.699999999997</v>
      </c>
    </row>
    <row r="124" spans="1:17" x14ac:dyDescent="0.3">
      <c r="A124">
        <v>123</v>
      </c>
      <c r="B124" t="s">
        <v>71</v>
      </c>
      <c r="C124" t="s">
        <v>776</v>
      </c>
      <c r="D124" s="82" t="s">
        <v>777</v>
      </c>
      <c r="E124" s="83" t="str">
        <f>IF(D124="",VLOOKUP(C124,'[1]Pomoćna za matični'!$B$2:$D$218,3,FALSE),"OK")</f>
        <v>OK</v>
      </c>
      <c r="F124" t="s">
        <v>211</v>
      </c>
      <c r="G124" t="s">
        <v>204</v>
      </c>
      <c r="H124" t="s">
        <v>778</v>
      </c>
      <c r="I124" s="82" t="s">
        <v>779</v>
      </c>
      <c r="J124" t="s">
        <v>780</v>
      </c>
      <c r="K124" t="s">
        <v>207</v>
      </c>
      <c r="L124" s="35">
        <v>43067</v>
      </c>
      <c r="M124" s="35">
        <v>40058</v>
      </c>
      <c r="N124" s="35">
        <v>42941</v>
      </c>
      <c r="O124" s="82" t="s">
        <v>781</v>
      </c>
      <c r="P124" s="84">
        <v>89</v>
      </c>
      <c r="Q124" s="28">
        <v>10389.5</v>
      </c>
    </row>
    <row r="125" spans="1:17" x14ac:dyDescent="0.3">
      <c r="A125">
        <v>124</v>
      </c>
      <c r="B125" t="s">
        <v>71</v>
      </c>
      <c r="C125" t="s">
        <v>782</v>
      </c>
      <c r="D125" s="82" t="s">
        <v>783</v>
      </c>
      <c r="E125" s="83" t="str">
        <f>IF(D125="",VLOOKUP(C125,'[1]Pomoćna za matični'!$B$2:$D$218,3,FALSE),"OK")</f>
        <v>OK</v>
      </c>
      <c r="F125" t="s">
        <v>203</v>
      </c>
      <c r="G125" t="s">
        <v>204</v>
      </c>
      <c r="H125" t="s">
        <v>723</v>
      </c>
      <c r="I125" s="82" t="s">
        <v>451</v>
      </c>
      <c r="J125" t="s">
        <v>784</v>
      </c>
      <c r="K125" t="s">
        <v>785</v>
      </c>
      <c r="L125" s="35">
        <v>43067</v>
      </c>
      <c r="M125" s="35">
        <v>40733</v>
      </c>
      <c r="N125" s="35">
        <v>42951</v>
      </c>
      <c r="O125" s="82" t="s">
        <v>786</v>
      </c>
      <c r="P125" s="84">
        <v>103</v>
      </c>
      <c r="Q125" s="28">
        <v>8546.2000000000007</v>
      </c>
    </row>
    <row r="126" spans="1:17" x14ac:dyDescent="0.3">
      <c r="A126">
        <v>125</v>
      </c>
      <c r="B126" t="s">
        <v>71</v>
      </c>
      <c r="C126" t="s">
        <v>787</v>
      </c>
      <c r="D126" s="82" t="s">
        <v>788</v>
      </c>
      <c r="E126" s="83" t="str">
        <f>IF(D126="",VLOOKUP(C126,'[1]Pomoćna za matični'!$B$2:$D$218,3,FALSE),"OK")</f>
        <v>OK</v>
      </c>
      <c r="F126" t="s">
        <v>203</v>
      </c>
      <c r="G126" t="s">
        <v>204</v>
      </c>
      <c r="H126" t="s">
        <v>789</v>
      </c>
      <c r="I126" s="82" t="s">
        <v>264</v>
      </c>
      <c r="J126" t="s">
        <v>790</v>
      </c>
      <c r="K126" t="s">
        <v>785</v>
      </c>
      <c r="L126" s="35">
        <v>43067</v>
      </c>
      <c r="M126" s="35">
        <v>39114</v>
      </c>
      <c r="N126" s="35">
        <v>42941</v>
      </c>
      <c r="O126" s="82" t="s">
        <v>208</v>
      </c>
      <c r="P126" s="84">
        <v>119</v>
      </c>
      <c r="Q126" s="28">
        <v>35922.300000000003</v>
      </c>
    </row>
    <row r="127" spans="1:17" x14ac:dyDescent="0.3">
      <c r="A127">
        <v>126</v>
      </c>
      <c r="B127" t="s">
        <v>71</v>
      </c>
      <c r="C127" t="s">
        <v>791</v>
      </c>
      <c r="D127" s="82" t="s">
        <v>792</v>
      </c>
      <c r="E127" s="83" t="str">
        <f>IF(D127="",VLOOKUP(C127,'[1]Pomoćna za matični'!$B$2:$D$218,3,FALSE),"OK")</f>
        <v>OK</v>
      </c>
      <c r="F127" t="s">
        <v>203</v>
      </c>
      <c r="G127" t="s">
        <v>204</v>
      </c>
      <c r="H127" t="s">
        <v>793</v>
      </c>
      <c r="I127" s="82" t="s">
        <v>794</v>
      </c>
      <c r="J127" t="s">
        <v>795</v>
      </c>
      <c r="K127" t="s">
        <v>796</v>
      </c>
      <c r="L127" s="35">
        <v>43067</v>
      </c>
      <c r="M127" s="35">
        <v>39114</v>
      </c>
      <c r="N127" s="35">
        <v>42942</v>
      </c>
      <c r="O127" s="82" t="s">
        <v>208</v>
      </c>
      <c r="P127" s="84">
        <v>136</v>
      </c>
      <c r="Q127" s="28">
        <v>16622.900000000001</v>
      </c>
    </row>
    <row r="128" spans="1:17" x14ac:dyDescent="0.3">
      <c r="A128">
        <v>127</v>
      </c>
      <c r="B128" t="s">
        <v>71</v>
      </c>
      <c r="C128" t="s">
        <v>797</v>
      </c>
      <c r="D128" s="82" t="s">
        <v>798</v>
      </c>
      <c r="E128" s="83" t="str">
        <f>IF(D128="",VLOOKUP(C128,'[1]Pomoćna za matični'!$B$2:$D$218,3,FALSE),"OK")</f>
        <v>OK</v>
      </c>
      <c r="F128" t="s">
        <v>203</v>
      </c>
      <c r="G128" t="s">
        <v>204</v>
      </c>
      <c r="H128" t="s">
        <v>308</v>
      </c>
      <c r="I128" s="82" t="s">
        <v>799</v>
      </c>
      <c r="J128" t="s">
        <v>800</v>
      </c>
      <c r="K128" t="s">
        <v>207</v>
      </c>
      <c r="L128" s="35">
        <v>43067</v>
      </c>
      <c r="M128" s="35">
        <v>39114</v>
      </c>
      <c r="N128" s="35">
        <v>42954</v>
      </c>
      <c r="O128" s="82" t="s">
        <v>208</v>
      </c>
      <c r="P128" s="84">
        <v>153</v>
      </c>
      <c r="Q128" s="28">
        <v>39303</v>
      </c>
    </row>
    <row r="129" spans="1:17" ht="15" customHeight="1" x14ac:dyDescent="0.3">
      <c r="A129">
        <v>128</v>
      </c>
      <c r="B129" t="s">
        <v>72</v>
      </c>
      <c r="C129" t="s">
        <v>801</v>
      </c>
      <c r="D129" s="82" t="s">
        <v>802</v>
      </c>
      <c r="E129" s="83" t="str">
        <f>IF(D129="",VLOOKUP(C129,'[1]Pomoćna za matični'!$B$2:$D$218,3,FALSE),"OK")</f>
        <v>OK</v>
      </c>
      <c r="F129" t="s">
        <v>211</v>
      </c>
      <c r="G129" t="s">
        <v>204</v>
      </c>
      <c r="H129" t="s">
        <v>803</v>
      </c>
      <c r="I129" s="82" t="s">
        <v>384</v>
      </c>
      <c r="J129" t="s">
        <v>804</v>
      </c>
      <c r="L129" s="35">
        <v>43067</v>
      </c>
      <c r="M129" s="35">
        <v>41922</v>
      </c>
      <c r="N129" s="35">
        <v>42943</v>
      </c>
      <c r="O129" s="82" t="s">
        <v>805</v>
      </c>
      <c r="P129" s="84">
        <v>10</v>
      </c>
      <c r="Q129" s="28">
        <v>14320.2</v>
      </c>
    </row>
    <row r="130" spans="1:17" ht="15" customHeight="1" x14ac:dyDescent="0.3">
      <c r="A130">
        <v>129</v>
      </c>
      <c r="B130" t="s">
        <v>72</v>
      </c>
      <c r="C130" t="s">
        <v>806</v>
      </c>
      <c r="D130" s="82" t="s">
        <v>807</v>
      </c>
      <c r="E130" s="83" t="str">
        <f>IF(D130="",VLOOKUP(C130,'[1]Pomoćna za matični'!$B$2:$D$218,3,FALSE),"OK")</f>
        <v>OK</v>
      </c>
      <c r="F130" t="s">
        <v>203</v>
      </c>
      <c r="G130" t="s">
        <v>204</v>
      </c>
      <c r="H130" t="s">
        <v>808</v>
      </c>
      <c r="I130" s="82" t="s">
        <v>540</v>
      </c>
      <c r="J130" t="s">
        <v>809</v>
      </c>
      <c r="L130" s="35">
        <v>43067</v>
      </c>
      <c r="M130" s="35">
        <v>39424</v>
      </c>
      <c r="N130" s="35">
        <v>42935</v>
      </c>
      <c r="O130" s="82" t="s">
        <v>208</v>
      </c>
      <c r="P130" s="84">
        <v>28</v>
      </c>
      <c r="Q130" s="28">
        <v>14806.6</v>
      </c>
    </row>
    <row r="131" spans="1:17" ht="15" customHeight="1" x14ac:dyDescent="0.3">
      <c r="A131">
        <v>130</v>
      </c>
      <c r="B131" t="s">
        <v>72</v>
      </c>
      <c r="C131" t="s">
        <v>810</v>
      </c>
      <c r="D131" s="82" t="s">
        <v>811</v>
      </c>
      <c r="E131" s="83" t="str">
        <f>IF(D131="",VLOOKUP(C131,'[1]Pomoćna za matični'!$B$2:$D$218,3,FALSE),"OK")</f>
        <v>OK</v>
      </c>
      <c r="F131" t="s">
        <v>211</v>
      </c>
      <c r="G131" t="s">
        <v>204</v>
      </c>
      <c r="H131" t="s">
        <v>280</v>
      </c>
      <c r="I131" s="82" t="s">
        <v>812</v>
      </c>
      <c r="J131" t="s">
        <v>813</v>
      </c>
      <c r="L131" s="35">
        <v>43067</v>
      </c>
      <c r="M131" s="35">
        <v>39424</v>
      </c>
      <c r="N131" s="35">
        <v>42940</v>
      </c>
      <c r="O131" s="82" t="s">
        <v>208</v>
      </c>
      <c r="P131" s="84">
        <v>46</v>
      </c>
      <c r="Q131" s="28">
        <v>21319.200000000001</v>
      </c>
    </row>
    <row r="132" spans="1:17" ht="15" customHeight="1" x14ac:dyDescent="0.3">
      <c r="A132">
        <v>131</v>
      </c>
      <c r="B132" t="s">
        <v>72</v>
      </c>
      <c r="C132" t="s">
        <v>814</v>
      </c>
      <c r="D132" s="82" t="s">
        <v>815</v>
      </c>
      <c r="E132" s="83" t="str">
        <f>IF(D132="",VLOOKUP(C132,'[1]Pomoćna za matični'!$B$2:$D$218,3,FALSE),"OK")</f>
        <v>OK</v>
      </c>
      <c r="F132" t="s">
        <v>211</v>
      </c>
      <c r="G132" t="s">
        <v>204</v>
      </c>
      <c r="H132" t="s">
        <v>816</v>
      </c>
      <c r="I132" s="82" t="s">
        <v>496</v>
      </c>
      <c r="J132" t="s">
        <v>817</v>
      </c>
      <c r="L132" s="35">
        <v>43067</v>
      </c>
      <c r="M132" s="35">
        <v>39424</v>
      </c>
      <c r="N132" s="35">
        <v>42975</v>
      </c>
      <c r="O132" s="82" t="s">
        <v>818</v>
      </c>
      <c r="P132" s="84">
        <v>64</v>
      </c>
      <c r="Q132" s="28">
        <v>45942.2</v>
      </c>
    </row>
    <row r="133" spans="1:17" ht="15" customHeight="1" x14ac:dyDescent="0.3">
      <c r="A133">
        <v>132</v>
      </c>
      <c r="B133" t="s">
        <v>72</v>
      </c>
      <c r="C133" t="s">
        <v>819</v>
      </c>
      <c r="D133" s="82" t="s">
        <v>820</v>
      </c>
      <c r="E133" s="83" t="str">
        <f>IF(D133="",VLOOKUP(C133,'[1]Pomoćna za matični'!$B$2:$D$218,3,FALSE),"OK")</f>
        <v>OK</v>
      </c>
      <c r="F133" t="s">
        <v>211</v>
      </c>
      <c r="G133" t="s">
        <v>204</v>
      </c>
      <c r="H133" t="s">
        <v>821</v>
      </c>
      <c r="I133" s="82" t="s">
        <v>384</v>
      </c>
      <c r="J133" t="s">
        <v>822</v>
      </c>
      <c r="L133" s="35">
        <v>43067</v>
      </c>
      <c r="M133" s="35">
        <v>39424</v>
      </c>
      <c r="N133" s="35">
        <v>42956</v>
      </c>
      <c r="O133" s="82" t="s">
        <v>208</v>
      </c>
      <c r="P133" s="84">
        <v>78</v>
      </c>
      <c r="Q133" s="28">
        <v>19370.400000000001</v>
      </c>
    </row>
    <row r="134" spans="1:17" ht="15" customHeight="1" x14ac:dyDescent="0.3">
      <c r="A134">
        <v>133</v>
      </c>
      <c r="B134" t="s">
        <v>72</v>
      </c>
      <c r="C134" t="s">
        <v>823</v>
      </c>
      <c r="D134" s="82" t="s">
        <v>824</v>
      </c>
      <c r="E134" s="83" t="str">
        <f>IF(D134="",VLOOKUP(C134,'[1]Pomoćna za matični'!$B$2:$D$218,3,FALSE),"OK")</f>
        <v>OK</v>
      </c>
      <c r="F134" t="s">
        <v>203</v>
      </c>
      <c r="G134" t="s">
        <v>204</v>
      </c>
      <c r="H134" t="s">
        <v>228</v>
      </c>
      <c r="I134" s="82" t="s">
        <v>825</v>
      </c>
      <c r="J134" t="s">
        <v>826</v>
      </c>
      <c r="L134" s="35">
        <v>43067</v>
      </c>
      <c r="M134" s="35">
        <v>39956</v>
      </c>
      <c r="N134" s="35">
        <v>42954</v>
      </c>
      <c r="O134" s="82" t="s">
        <v>208</v>
      </c>
      <c r="P134" s="84">
        <v>91</v>
      </c>
      <c r="Q134" s="28">
        <v>7934</v>
      </c>
    </row>
    <row r="135" spans="1:17" ht="15" customHeight="1" x14ac:dyDescent="0.3">
      <c r="A135">
        <v>134</v>
      </c>
      <c r="B135" t="s">
        <v>72</v>
      </c>
      <c r="C135" t="s">
        <v>827</v>
      </c>
      <c r="D135" s="82" t="s">
        <v>828</v>
      </c>
      <c r="E135" s="83" t="str">
        <f>IF(D135="",VLOOKUP(C135,'[1]Pomoćna za matični'!$B$2:$D$218,3,FALSE),"OK")</f>
        <v>OK</v>
      </c>
      <c r="F135" t="s">
        <v>203</v>
      </c>
      <c r="G135" t="s">
        <v>204</v>
      </c>
      <c r="H135" t="s">
        <v>750</v>
      </c>
      <c r="I135" s="82" t="s">
        <v>829</v>
      </c>
      <c r="J135" t="s">
        <v>352</v>
      </c>
      <c r="L135" s="35">
        <v>43067</v>
      </c>
      <c r="M135" s="35">
        <v>39424</v>
      </c>
      <c r="N135" s="35">
        <v>42955</v>
      </c>
      <c r="O135" s="82" t="s">
        <v>208</v>
      </c>
      <c r="P135" s="84">
        <v>103</v>
      </c>
      <c r="Q135" s="28">
        <v>14806.6</v>
      </c>
    </row>
    <row r="136" spans="1:17" ht="15" customHeight="1" x14ac:dyDescent="0.3">
      <c r="A136">
        <v>135</v>
      </c>
      <c r="B136" t="s">
        <v>72</v>
      </c>
      <c r="C136" t="s">
        <v>830</v>
      </c>
      <c r="D136" s="82" t="s">
        <v>831</v>
      </c>
      <c r="E136" s="83" t="str">
        <f>IF(D136="",VLOOKUP(C136,'[1]Pomoćna za matični'!$B$2:$D$218,3,FALSE),"OK")</f>
        <v>OK</v>
      </c>
      <c r="F136" t="s">
        <v>203</v>
      </c>
      <c r="G136" t="s">
        <v>204</v>
      </c>
      <c r="H136" t="s">
        <v>832</v>
      </c>
      <c r="I136" s="82" t="s">
        <v>400</v>
      </c>
      <c r="J136" t="s">
        <v>833</v>
      </c>
      <c r="L136" s="35">
        <v>43067</v>
      </c>
      <c r="M136" s="35">
        <v>39424</v>
      </c>
      <c r="N136" s="35">
        <v>42961</v>
      </c>
      <c r="O136" s="82" t="s">
        <v>834</v>
      </c>
      <c r="P136" s="84">
        <v>117</v>
      </c>
      <c r="Q136" s="28">
        <v>20263.400000000001</v>
      </c>
    </row>
    <row r="137" spans="1:17" ht="15" customHeight="1" x14ac:dyDescent="0.3">
      <c r="A137">
        <v>136</v>
      </c>
      <c r="B137" t="s">
        <v>72</v>
      </c>
      <c r="C137" t="s">
        <v>835</v>
      </c>
      <c r="D137" s="82" t="s">
        <v>836</v>
      </c>
      <c r="E137" s="83" t="str">
        <f>IF(D137="",VLOOKUP(C137,'[1]Pomoćna za matični'!$B$2:$D$218,3,FALSE),"OK")</f>
        <v>OK</v>
      </c>
      <c r="F137" t="s">
        <v>211</v>
      </c>
      <c r="G137" t="s">
        <v>204</v>
      </c>
      <c r="H137" t="s">
        <v>280</v>
      </c>
      <c r="I137" s="82" t="s">
        <v>264</v>
      </c>
      <c r="J137" t="s">
        <v>837</v>
      </c>
      <c r="L137" s="35">
        <v>43067</v>
      </c>
      <c r="M137" s="35">
        <v>39424</v>
      </c>
      <c r="N137" s="35">
        <v>42958</v>
      </c>
      <c r="O137" s="82" t="s">
        <v>838</v>
      </c>
      <c r="P137" s="84">
        <v>129</v>
      </c>
      <c r="Q137" s="28">
        <v>39399</v>
      </c>
    </row>
    <row r="138" spans="1:17" ht="15" customHeight="1" x14ac:dyDescent="0.3">
      <c r="A138">
        <v>137</v>
      </c>
      <c r="B138" t="s">
        <v>72</v>
      </c>
      <c r="C138" t="s">
        <v>839</v>
      </c>
      <c r="D138" s="82" t="s">
        <v>840</v>
      </c>
      <c r="E138" s="83" t="str">
        <f>IF(D138="",VLOOKUP(C138,'[1]Pomoćna za matični'!$B$2:$D$218,3,FALSE),"OK")</f>
        <v>OK</v>
      </c>
      <c r="F138" t="s">
        <v>211</v>
      </c>
      <c r="G138" t="s">
        <v>204</v>
      </c>
      <c r="H138" t="s">
        <v>841</v>
      </c>
      <c r="I138" s="82" t="s">
        <v>525</v>
      </c>
      <c r="J138" t="s">
        <v>761</v>
      </c>
      <c r="L138" s="35">
        <v>43067</v>
      </c>
      <c r="M138" s="35">
        <v>39424</v>
      </c>
      <c r="N138" s="35">
        <v>42950</v>
      </c>
      <c r="O138" s="82" t="s">
        <v>208</v>
      </c>
      <c r="P138" s="84">
        <v>143</v>
      </c>
      <c r="Q138" s="28">
        <v>47532.1</v>
      </c>
    </row>
    <row r="139" spans="1:17" x14ac:dyDescent="0.3">
      <c r="A139">
        <v>138</v>
      </c>
      <c r="B139" t="s">
        <v>73</v>
      </c>
      <c r="C139" t="s">
        <v>842</v>
      </c>
      <c r="D139" s="82" t="s">
        <v>843</v>
      </c>
      <c r="E139" s="83" t="str">
        <f>IF(D139="",VLOOKUP(C139,'[1]Pomoćna za matični'!$B$2:$D$218,3,FALSE),"OK")</f>
        <v>OK</v>
      </c>
      <c r="F139" t="s">
        <v>203</v>
      </c>
      <c r="G139" t="s">
        <v>204</v>
      </c>
      <c r="H139" t="s">
        <v>552</v>
      </c>
      <c r="I139" s="82" t="s">
        <v>844</v>
      </c>
      <c r="J139" t="s">
        <v>845</v>
      </c>
      <c r="K139" s="35" t="s">
        <v>207</v>
      </c>
      <c r="L139" s="35">
        <v>42971</v>
      </c>
      <c r="M139" s="35">
        <v>39333</v>
      </c>
      <c r="N139" s="35">
        <v>42950</v>
      </c>
      <c r="O139" s="82" t="s">
        <v>208</v>
      </c>
      <c r="P139" s="84">
        <v>9</v>
      </c>
      <c r="Q139" s="28">
        <v>10711.2</v>
      </c>
    </row>
    <row r="140" spans="1:17" x14ac:dyDescent="0.3">
      <c r="A140">
        <v>139</v>
      </c>
      <c r="B140" t="s">
        <v>73</v>
      </c>
      <c r="C140" t="s">
        <v>846</v>
      </c>
      <c r="D140" s="82" t="s">
        <v>847</v>
      </c>
      <c r="E140" s="83" t="str">
        <f>IF(D140="",VLOOKUP(C140,'[1]Pomoćna za matični'!$B$2:$D$218,3,FALSE),"OK")</f>
        <v>OK</v>
      </c>
      <c r="F140" t="s">
        <v>203</v>
      </c>
      <c r="G140" t="s">
        <v>204</v>
      </c>
      <c r="H140" t="s">
        <v>848</v>
      </c>
      <c r="I140" s="82" t="s">
        <v>264</v>
      </c>
      <c r="J140" t="s">
        <v>761</v>
      </c>
      <c r="K140" s="35" t="s">
        <v>207</v>
      </c>
      <c r="L140" s="35">
        <v>42972</v>
      </c>
      <c r="M140" s="35">
        <v>39333</v>
      </c>
      <c r="N140" s="35">
        <v>42955</v>
      </c>
      <c r="O140" s="82" t="s">
        <v>208</v>
      </c>
      <c r="P140" s="84">
        <v>31</v>
      </c>
      <c r="Q140" s="28">
        <v>17106.8</v>
      </c>
    </row>
    <row r="141" spans="1:17" x14ac:dyDescent="0.3">
      <c r="A141">
        <v>140</v>
      </c>
      <c r="B141" t="s">
        <v>73</v>
      </c>
      <c r="C141" t="s">
        <v>849</v>
      </c>
      <c r="D141" s="82" t="s">
        <v>850</v>
      </c>
      <c r="E141" s="83" t="str">
        <f>IF(D141="",VLOOKUP(C141,'[1]Pomoćna za matični'!$B$2:$D$218,3,FALSE),"OK")</f>
        <v>OK</v>
      </c>
      <c r="F141" t="s">
        <v>203</v>
      </c>
      <c r="G141" t="s">
        <v>204</v>
      </c>
      <c r="H141" t="s">
        <v>355</v>
      </c>
      <c r="I141" s="82" t="s">
        <v>794</v>
      </c>
      <c r="J141" t="s">
        <v>851</v>
      </c>
      <c r="K141" s="35" t="s">
        <v>207</v>
      </c>
      <c r="L141" s="35">
        <v>42975</v>
      </c>
      <c r="M141" s="35">
        <v>39333</v>
      </c>
      <c r="N141" s="35">
        <v>42968</v>
      </c>
      <c r="O141" s="82" t="s">
        <v>208</v>
      </c>
      <c r="P141" s="84">
        <v>50</v>
      </c>
      <c r="Q141" s="28">
        <v>12689.8</v>
      </c>
    </row>
    <row r="142" spans="1:17" x14ac:dyDescent="0.3">
      <c r="A142">
        <v>141</v>
      </c>
      <c r="B142" t="s">
        <v>73</v>
      </c>
      <c r="C142" t="s">
        <v>852</v>
      </c>
      <c r="D142" s="82" t="s">
        <v>853</v>
      </c>
      <c r="E142" s="83" t="str">
        <f>IF(D142="",VLOOKUP(C142,'[1]Pomoćna za matični'!$B$2:$D$218,3,FALSE),"OK")</f>
        <v>OK</v>
      </c>
      <c r="F142" t="s">
        <v>211</v>
      </c>
      <c r="G142" t="s">
        <v>204</v>
      </c>
      <c r="H142" t="s">
        <v>342</v>
      </c>
      <c r="I142" s="82" t="s">
        <v>578</v>
      </c>
      <c r="J142" t="s">
        <v>854</v>
      </c>
      <c r="K142" s="35" t="s">
        <v>207</v>
      </c>
      <c r="L142" s="35">
        <v>42975</v>
      </c>
      <c r="M142" s="35">
        <v>39333</v>
      </c>
      <c r="N142" s="35">
        <v>42964</v>
      </c>
      <c r="O142" s="82" t="s">
        <v>208</v>
      </c>
      <c r="P142" s="84">
        <v>68</v>
      </c>
      <c r="Q142" s="28">
        <v>21322</v>
      </c>
    </row>
    <row r="143" spans="1:17" x14ac:dyDescent="0.3">
      <c r="A143">
        <v>142</v>
      </c>
      <c r="B143" t="s">
        <v>73</v>
      </c>
      <c r="C143" t="s">
        <v>855</v>
      </c>
      <c r="D143" s="82" t="s">
        <v>856</v>
      </c>
      <c r="E143" s="83" t="str">
        <f>IF(D143="",VLOOKUP(C143,'[1]Pomoćna za matični'!$B$2:$D$218,3,FALSE),"OK")</f>
        <v>OK</v>
      </c>
      <c r="F143" t="s">
        <v>203</v>
      </c>
      <c r="G143" t="s">
        <v>204</v>
      </c>
      <c r="H143" t="s">
        <v>857</v>
      </c>
      <c r="I143" s="82" t="s">
        <v>858</v>
      </c>
      <c r="J143" t="s">
        <v>859</v>
      </c>
      <c r="K143" s="35" t="s">
        <v>207</v>
      </c>
      <c r="L143" s="35">
        <v>42978</v>
      </c>
      <c r="M143" s="35">
        <v>40827</v>
      </c>
      <c r="N143" s="35">
        <v>42951</v>
      </c>
      <c r="O143" s="82" t="s">
        <v>860</v>
      </c>
      <c r="P143" s="84">
        <v>80</v>
      </c>
      <c r="Q143" s="28">
        <v>3753.5</v>
      </c>
    </row>
    <row r="144" spans="1:17" x14ac:dyDescent="0.3">
      <c r="A144">
        <v>143</v>
      </c>
      <c r="B144" t="s">
        <v>73</v>
      </c>
      <c r="C144" t="s">
        <v>861</v>
      </c>
      <c r="D144" s="82" t="s">
        <v>862</v>
      </c>
      <c r="E144" s="83" t="str">
        <f>IF(D144="",VLOOKUP(C144,'[1]Pomoćna za matični'!$B$2:$D$218,3,FALSE),"OK")</f>
        <v>OK</v>
      </c>
      <c r="F144" t="s">
        <v>211</v>
      </c>
      <c r="G144" t="s">
        <v>204</v>
      </c>
      <c r="H144" t="s">
        <v>697</v>
      </c>
      <c r="I144" s="82" t="s">
        <v>863</v>
      </c>
      <c r="J144" t="s">
        <v>864</v>
      </c>
      <c r="K144" s="35" t="s">
        <v>207</v>
      </c>
      <c r="L144" s="35">
        <v>42991</v>
      </c>
      <c r="M144" s="35">
        <v>39333</v>
      </c>
      <c r="N144" s="35">
        <v>42964</v>
      </c>
      <c r="O144" s="82" t="s">
        <v>865</v>
      </c>
      <c r="P144" s="84">
        <v>99</v>
      </c>
      <c r="Q144" s="28">
        <v>53015.9</v>
      </c>
    </row>
    <row r="145" spans="1:17" x14ac:dyDescent="0.3">
      <c r="A145">
        <v>144</v>
      </c>
      <c r="B145" t="s">
        <v>73</v>
      </c>
      <c r="C145" t="s">
        <v>866</v>
      </c>
      <c r="D145" s="82" t="s">
        <v>867</v>
      </c>
      <c r="E145" s="83" t="str">
        <f>IF(D145="",VLOOKUP(C145,'[1]Pomoćna za matični'!$B$2:$D$218,3,FALSE),"OK")</f>
        <v>OK</v>
      </c>
      <c r="F145" t="s">
        <v>203</v>
      </c>
      <c r="G145" t="s">
        <v>204</v>
      </c>
      <c r="H145" t="s">
        <v>868</v>
      </c>
      <c r="I145" s="82" t="s">
        <v>869</v>
      </c>
      <c r="J145" t="s">
        <v>600</v>
      </c>
      <c r="K145" s="35" t="s">
        <v>207</v>
      </c>
      <c r="L145" s="35">
        <v>43046</v>
      </c>
      <c r="M145" s="35">
        <v>40522</v>
      </c>
      <c r="N145" s="35">
        <v>42936</v>
      </c>
      <c r="O145" s="82" t="s">
        <v>870</v>
      </c>
      <c r="P145" s="84">
        <v>113</v>
      </c>
      <c r="Q145" s="28">
        <v>9729.7000000000007</v>
      </c>
    </row>
    <row r="146" spans="1:17" x14ac:dyDescent="0.3">
      <c r="A146">
        <v>145</v>
      </c>
      <c r="B146" t="s">
        <v>73</v>
      </c>
      <c r="C146" t="s">
        <v>871</v>
      </c>
      <c r="D146" s="82" t="s">
        <v>872</v>
      </c>
      <c r="E146" s="83" t="str">
        <f>IF(D146="",VLOOKUP(C146,'[1]Pomoćna za matični'!$B$2:$D$218,3,FALSE),"OK")</f>
        <v>OK</v>
      </c>
      <c r="F146" t="s">
        <v>211</v>
      </c>
      <c r="G146" t="s">
        <v>204</v>
      </c>
      <c r="H146" t="s">
        <v>873</v>
      </c>
      <c r="I146" s="82" t="s">
        <v>439</v>
      </c>
      <c r="J146" t="s">
        <v>874</v>
      </c>
      <c r="K146" s="35" t="s">
        <v>207</v>
      </c>
      <c r="L146" s="35">
        <v>43046</v>
      </c>
      <c r="M146" s="35">
        <v>39333</v>
      </c>
      <c r="N146" s="35">
        <v>42941</v>
      </c>
      <c r="O146" s="82" t="s">
        <v>208</v>
      </c>
      <c r="P146" s="84">
        <v>125</v>
      </c>
      <c r="Q146" s="28">
        <v>12427</v>
      </c>
    </row>
    <row r="147" spans="1:17" x14ac:dyDescent="0.3">
      <c r="A147">
        <v>146</v>
      </c>
      <c r="B147" t="s">
        <v>73</v>
      </c>
      <c r="C147" t="s">
        <v>875</v>
      </c>
      <c r="D147" s="82" t="s">
        <v>876</v>
      </c>
      <c r="E147" s="83" t="str">
        <f>IF(D147="",VLOOKUP(C147,'[1]Pomoćna za matični'!$B$2:$D$218,3,FALSE),"OK")</f>
        <v>OK</v>
      </c>
      <c r="F147" t="s">
        <v>203</v>
      </c>
      <c r="G147" t="s">
        <v>204</v>
      </c>
      <c r="H147" t="s">
        <v>234</v>
      </c>
      <c r="I147" s="82" t="s">
        <v>858</v>
      </c>
      <c r="J147" t="s">
        <v>877</v>
      </c>
      <c r="K147" s="35" t="s">
        <v>207</v>
      </c>
      <c r="L147" s="35">
        <v>43046</v>
      </c>
      <c r="M147" s="35">
        <v>39333</v>
      </c>
      <c r="N147" s="35">
        <v>42976</v>
      </c>
      <c r="O147" s="82" t="s">
        <v>208</v>
      </c>
      <c r="P147" s="84">
        <v>140</v>
      </c>
      <c r="Q147" s="28">
        <v>42537.3</v>
      </c>
    </row>
    <row r="148" spans="1:17" x14ac:dyDescent="0.3">
      <c r="A148">
        <v>147</v>
      </c>
      <c r="B148" t="s">
        <v>74</v>
      </c>
      <c r="C148" t="s">
        <v>878</v>
      </c>
      <c r="D148" s="82" t="s">
        <v>879</v>
      </c>
      <c r="E148" s="83" t="str">
        <f>IF(D148="",VLOOKUP(C148,'[1]Pomoćna za matični'!$B$2:$D$218,3,FALSE),"OK")</f>
        <v>OK</v>
      </c>
      <c r="F148" t="s">
        <v>203</v>
      </c>
      <c r="G148" t="s">
        <v>204</v>
      </c>
      <c r="H148" t="s">
        <v>880</v>
      </c>
      <c r="I148" s="82" t="s">
        <v>594</v>
      </c>
      <c r="J148" t="s">
        <v>881</v>
      </c>
      <c r="L148" s="35">
        <v>42940</v>
      </c>
      <c r="M148" s="35">
        <v>39151</v>
      </c>
      <c r="N148" s="35">
        <v>42929</v>
      </c>
      <c r="O148" s="82" t="s">
        <v>208</v>
      </c>
      <c r="P148" s="84">
        <v>12</v>
      </c>
      <c r="Q148" s="28">
        <v>22269.4</v>
      </c>
    </row>
    <row r="149" spans="1:17" x14ac:dyDescent="0.3">
      <c r="A149">
        <v>148</v>
      </c>
      <c r="B149" t="s">
        <v>74</v>
      </c>
      <c r="C149" t="s">
        <v>882</v>
      </c>
      <c r="D149" s="82" t="s">
        <v>883</v>
      </c>
      <c r="E149" s="83" t="str">
        <f>IF(D149="",VLOOKUP(C149,'[1]Pomoćna za matični'!$B$2:$D$218,3,FALSE),"OK")</f>
        <v>OK</v>
      </c>
      <c r="F149" t="s">
        <v>211</v>
      </c>
      <c r="G149" t="s">
        <v>204</v>
      </c>
      <c r="H149" t="s">
        <v>275</v>
      </c>
      <c r="I149" s="82" t="s">
        <v>250</v>
      </c>
      <c r="J149" t="s">
        <v>884</v>
      </c>
      <c r="L149" s="35">
        <v>42941</v>
      </c>
      <c r="M149" s="35">
        <v>39151</v>
      </c>
      <c r="N149" s="35">
        <v>42935</v>
      </c>
      <c r="O149" s="82" t="s">
        <v>208</v>
      </c>
      <c r="P149" s="84">
        <v>45</v>
      </c>
      <c r="Q149" s="28">
        <v>65604.600000000006</v>
      </c>
    </row>
    <row r="150" spans="1:17" x14ac:dyDescent="0.3">
      <c r="A150">
        <v>149</v>
      </c>
      <c r="B150" t="s">
        <v>74</v>
      </c>
      <c r="C150" t="s">
        <v>885</v>
      </c>
      <c r="D150" s="82" t="s">
        <v>886</v>
      </c>
      <c r="E150" s="83" t="str">
        <f>IF(D150="",VLOOKUP(C150,'[1]Pomoćna za matični'!$B$2:$D$218,3,FALSE),"OK")</f>
        <v>OK</v>
      </c>
      <c r="F150" t="s">
        <v>203</v>
      </c>
      <c r="G150" t="s">
        <v>204</v>
      </c>
      <c r="H150" t="s">
        <v>280</v>
      </c>
      <c r="I150" s="82" t="s">
        <v>887</v>
      </c>
      <c r="J150" t="s">
        <v>888</v>
      </c>
      <c r="L150" s="35">
        <v>42944</v>
      </c>
      <c r="M150" s="35">
        <v>39151</v>
      </c>
      <c r="N150" s="35">
        <v>42936</v>
      </c>
      <c r="O150" s="82" t="s">
        <v>208</v>
      </c>
      <c r="P150" s="84">
        <v>75</v>
      </c>
      <c r="Q150" s="28">
        <v>47695.7</v>
      </c>
    </row>
    <row r="151" spans="1:17" x14ac:dyDescent="0.3">
      <c r="A151">
        <v>150</v>
      </c>
      <c r="B151" t="s">
        <v>74</v>
      </c>
      <c r="C151" t="s">
        <v>889</v>
      </c>
      <c r="D151" s="82" t="s">
        <v>890</v>
      </c>
      <c r="E151" s="83" t="str">
        <f>IF(D151="",VLOOKUP(C151,'[1]Pomoćna za matični'!$B$2:$D$218,3,FALSE),"OK")</f>
        <v>OK</v>
      </c>
      <c r="F151" t="s">
        <v>203</v>
      </c>
      <c r="G151" t="s">
        <v>204</v>
      </c>
      <c r="H151" t="s">
        <v>891</v>
      </c>
      <c r="I151" s="82" t="s">
        <v>540</v>
      </c>
      <c r="J151" t="s">
        <v>892</v>
      </c>
      <c r="L151" s="35">
        <v>42948</v>
      </c>
      <c r="M151" s="35">
        <v>39151</v>
      </c>
      <c r="N151" s="35">
        <v>42940</v>
      </c>
      <c r="O151" s="82" t="s">
        <v>208</v>
      </c>
      <c r="P151" s="84">
        <v>106</v>
      </c>
      <c r="Q151" s="28">
        <v>14806.6</v>
      </c>
    </row>
    <row r="152" spans="1:17" x14ac:dyDescent="0.3">
      <c r="A152">
        <v>151</v>
      </c>
      <c r="B152" t="s">
        <v>74</v>
      </c>
      <c r="C152" t="s">
        <v>893</v>
      </c>
      <c r="D152" s="82" t="s">
        <v>894</v>
      </c>
      <c r="E152" s="83" t="str">
        <f>IF(D152="",VLOOKUP(C152,'[1]Pomoćna za matični'!$B$2:$D$218,3,FALSE),"OK")</f>
        <v>OK</v>
      </c>
      <c r="F152" t="s">
        <v>211</v>
      </c>
      <c r="G152" t="s">
        <v>204</v>
      </c>
      <c r="H152" t="s">
        <v>529</v>
      </c>
      <c r="I152" s="82" t="s">
        <v>895</v>
      </c>
      <c r="J152" t="s">
        <v>896</v>
      </c>
      <c r="L152" s="35">
        <v>42948</v>
      </c>
      <c r="M152" s="35">
        <v>41823</v>
      </c>
      <c r="N152" s="35">
        <v>42944</v>
      </c>
      <c r="O152" s="82" t="s">
        <v>208</v>
      </c>
      <c r="P152" s="84">
        <v>137</v>
      </c>
      <c r="Q152" s="28">
        <v>22471.54</v>
      </c>
    </row>
    <row r="153" spans="1:17" x14ac:dyDescent="0.3">
      <c r="A153">
        <v>152</v>
      </c>
      <c r="B153" t="s">
        <v>74</v>
      </c>
      <c r="C153" t="s">
        <v>897</v>
      </c>
      <c r="D153" s="82" t="s">
        <v>898</v>
      </c>
      <c r="E153" s="83" t="str">
        <f>IF(D153="",VLOOKUP(C153,'[1]Pomoćna za matični'!$B$2:$D$218,3,FALSE),"OK")</f>
        <v>OK</v>
      </c>
      <c r="F153" t="s">
        <v>211</v>
      </c>
      <c r="G153" t="s">
        <v>204</v>
      </c>
      <c r="H153" t="s">
        <v>899</v>
      </c>
      <c r="I153" s="82" t="s">
        <v>773</v>
      </c>
      <c r="J153" t="s">
        <v>900</v>
      </c>
      <c r="L153" s="35">
        <v>42949</v>
      </c>
      <c r="M153" s="35">
        <v>39151</v>
      </c>
      <c r="N153" s="35">
        <v>42935</v>
      </c>
      <c r="O153" s="82" t="s">
        <v>208</v>
      </c>
      <c r="P153" s="84">
        <v>163</v>
      </c>
      <c r="Q153" s="28">
        <v>79980.2</v>
      </c>
    </row>
    <row r="154" spans="1:17" x14ac:dyDescent="0.3">
      <c r="A154">
        <v>153</v>
      </c>
      <c r="B154" t="s">
        <v>74</v>
      </c>
      <c r="C154" t="s">
        <v>901</v>
      </c>
      <c r="D154" s="82" t="s">
        <v>902</v>
      </c>
      <c r="E154" s="83" t="str">
        <f>IF(D154="",VLOOKUP(C154,'[1]Pomoćna za matični'!$B$2:$D$218,3,FALSE),"OK")</f>
        <v>OK</v>
      </c>
      <c r="F154" t="s">
        <v>211</v>
      </c>
      <c r="G154" t="s">
        <v>204</v>
      </c>
      <c r="H154" t="s">
        <v>573</v>
      </c>
      <c r="I154" s="82" t="s">
        <v>903</v>
      </c>
      <c r="J154" t="s">
        <v>904</v>
      </c>
      <c r="L154" s="35">
        <v>42954</v>
      </c>
      <c r="M154" s="35">
        <v>39151</v>
      </c>
      <c r="N154" s="35">
        <v>42936</v>
      </c>
      <c r="O154" s="82" t="s">
        <v>208</v>
      </c>
      <c r="P154" s="84">
        <v>194</v>
      </c>
      <c r="Q154" s="28">
        <v>38805.199999999997</v>
      </c>
    </row>
    <row r="155" spans="1:17" x14ac:dyDescent="0.3">
      <c r="A155">
        <v>154</v>
      </c>
      <c r="B155" t="s">
        <v>74</v>
      </c>
      <c r="C155" t="s">
        <v>905</v>
      </c>
      <c r="D155" s="82" t="s">
        <v>906</v>
      </c>
      <c r="E155" s="83" t="str">
        <f>IF(D155="",VLOOKUP(C155,'[1]Pomoćna za matični'!$B$2:$D$218,3,FALSE),"OK")</f>
        <v>OK</v>
      </c>
      <c r="F155" t="s">
        <v>211</v>
      </c>
      <c r="G155" t="s">
        <v>204</v>
      </c>
      <c r="H155" t="s">
        <v>249</v>
      </c>
      <c r="I155" s="82" t="s">
        <v>229</v>
      </c>
      <c r="J155" t="s">
        <v>907</v>
      </c>
      <c r="L155" s="35">
        <v>42954</v>
      </c>
      <c r="M155" s="35">
        <v>39227</v>
      </c>
      <c r="N155" s="35">
        <v>42936</v>
      </c>
      <c r="O155" s="82" t="s">
        <v>208</v>
      </c>
      <c r="P155" s="84">
        <v>225</v>
      </c>
      <c r="Q155" s="28">
        <v>20100.599999999999</v>
      </c>
    </row>
    <row r="156" spans="1:17" x14ac:dyDescent="0.3">
      <c r="A156">
        <v>155</v>
      </c>
      <c r="B156" t="s">
        <v>74</v>
      </c>
      <c r="C156" t="s">
        <v>908</v>
      </c>
      <c r="D156" s="82" t="s">
        <v>909</v>
      </c>
      <c r="E156" s="83" t="str">
        <f>IF(D156="",VLOOKUP(C156,'[1]Pomoćna za matični'!$B$2:$D$218,3,FALSE),"OK")</f>
        <v>OK</v>
      </c>
      <c r="F156" t="s">
        <v>211</v>
      </c>
      <c r="G156" t="s">
        <v>204</v>
      </c>
      <c r="H156" t="s">
        <v>910</v>
      </c>
      <c r="I156" s="82" t="s">
        <v>343</v>
      </c>
      <c r="J156" t="s">
        <v>911</v>
      </c>
      <c r="L156" s="35">
        <v>42954</v>
      </c>
      <c r="M156" s="35">
        <v>39151</v>
      </c>
      <c r="N156" s="35">
        <v>42936</v>
      </c>
      <c r="O156" s="82" t="s">
        <v>208</v>
      </c>
      <c r="P156" s="84">
        <v>256</v>
      </c>
      <c r="Q156" s="28">
        <v>65081.2</v>
      </c>
    </row>
    <row r="157" spans="1:17" x14ac:dyDescent="0.3">
      <c r="A157">
        <v>156</v>
      </c>
      <c r="B157" t="s">
        <v>74</v>
      </c>
      <c r="C157" t="s">
        <v>912</v>
      </c>
      <c r="D157" s="82" t="s">
        <v>913</v>
      </c>
      <c r="E157" s="83" t="str">
        <f>IF(D157="",VLOOKUP(C157,'[1]Pomoćna za matični'!$B$2:$D$218,3,FALSE),"OK")</f>
        <v>OK</v>
      </c>
      <c r="F157" t="s">
        <v>211</v>
      </c>
      <c r="G157" t="s">
        <v>204</v>
      </c>
      <c r="H157" t="s">
        <v>914</v>
      </c>
      <c r="I157" s="82" t="s">
        <v>915</v>
      </c>
      <c r="J157" t="s">
        <v>699</v>
      </c>
      <c r="L157" s="35">
        <v>42968</v>
      </c>
      <c r="M157" s="35">
        <v>39151</v>
      </c>
      <c r="N157" s="35">
        <v>42935</v>
      </c>
      <c r="O157" s="82" t="s">
        <v>208</v>
      </c>
      <c r="P157" s="84">
        <v>286</v>
      </c>
      <c r="Q157" s="28">
        <v>19728</v>
      </c>
    </row>
    <row r="158" spans="1:17" ht="15" customHeight="1" x14ac:dyDescent="0.3">
      <c r="A158">
        <v>157</v>
      </c>
      <c r="B158" t="s">
        <v>75</v>
      </c>
      <c r="C158" t="s">
        <v>916</v>
      </c>
      <c r="D158" s="82" t="s">
        <v>917</v>
      </c>
      <c r="E158" s="83" t="str">
        <f>IF(D158="",VLOOKUP(C158,'[1]Pomoćna za matični'!$B$2:$D$218,3,FALSE),"OK")</f>
        <v>OK</v>
      </c>
      <c r="F158" t="s">
        <v>203</v>
      </c>
      <c r="G158" t="s">
        <v>204</v>
      </c>
      <c r="H158" t="s">
        <v>355</v>
      </c>
      <c r="I158" s="82" t="s">
        <v>245</v>
      </c>
      <c r="J158" t="s">
        <v>918</v>
      </c>
      <c r="L158" s="35">
        <v>43070</v>
      </c>
      <c r="M158" s="35">
        <v>39151</v>
      </c>
      <c r="N158" s="35">
        <v>42955</v>
      </c>
      <c r="O158" s="82" t="s">
        <v>208</v>
      </c>
      <c r="P158" s="84">
        <v>15</v>
      </c>
      <c r="Q158" s="28">
        <v>21030</v>
      </c>
    </row>
    <row r="159" spans="1:17" ht="15" customHeight="1" x14ac:dyDescent="0.3">
      <c r="A159">
        <v>158</v>
      </c>
      <c r="B159" t="s">
        <v>75</v>
      </c>
      <c r="C159" t="s">
        <v>919</v>
      </c>
      <c r="D159" s="82" t="s">
        <v>920</v>
      </c>
      <c r="E159" s="83" t="str">
        <f>IF(D159="",VLOOKUP(C159,'[1]Pomoćna za matični'!$B$2:$D$218,3,FALSE),"OK")</f>
        <v>OK</v>
      </c>
      <c r="F159" t="s">
        <v>203</v>
      </c>
      <c r="G159" t="s">
        <v>204</v>
      </c>
      <c r="H159" t="s">
        <v>280</v>
      </c>
      <c r="I159" s="82" t="s">
        <v>921</v>
      </c>
      <c r="J159" t="s">
        <v>922</v>
      </c>
      <c r="L159" s="35">
        <v>43070</v>
      </c>
      <c r="M159" s="35">
        <v>39151</v>
      </c>
      <c r="N159" s="35">
        <v>42948</v>
      </c>
      <c r="O159" s="82" t="s">
        <v>208</v>
      </c>
      <c r="P159" s="84">
        <v>43</v>
      </c>
      <c r="Q159" s="28">
        <v>19257.3</v>
      </c>
    </row>
    <row r="160" spans="1:17" ht="15" customHeight="1" x14ac:dyDescent="0.3">
      <c r="A160">
        <v>159</v>
      </c>
      <c r="B160" t="s">
        <v>75</v>
      </c>
      <c r="C160" t="s">
        <v>923</v>
      </c>
      <c r="D160" s="82" t="s">
        <v>924</v>
      </c>
      <c r="E160" s="83" t="str">
        <f>IF(D160="",VLOOKUP(C160,'[1]Pomoćna za matični'!$B$2:$D$218,3,FALSE),"OK")</f>
        <v>OK</v>
      </c>
      <c r="F160" t="s">
        <v>203</v>
      </c>
      <c r="G160" t="s">
        <v>204</v>
      </c>
      <c r="H160" t="s">
        <v>444</v>
      </c>
      <c r="I160" s="82" t="s">
        <v>384</v>
      </c>
      <c r="J160" t="s">
        <v>925</v>
      </c>
      <c r="L160" s="35">
        <v>43070</v>
      </c>
      <c r="M160" s="35">
        <v>39823</v>
      </c>
      <c r="N160" s="35">
        <v>42958</v>
      </c>
      <c r="O160" s="82" t="s">
        <v>926</v>
      </c>
      <c r="P160" s="84">
        <v>58</v>
      </c>
      <c r="Q160" s="28">
        <v>8189.2</v>
      </c>
    </row>
    <row r="161" spans="1:17" ht="15" customHeight="1" x14ac:dyDescent="0.3">
      <c r="A161">
        <v>160</v>
      </c>
      <c r="B161" t="s">
        <v>75</v>
      </c>
      <c r="C161" t="s">
        <v>927</v>
      </c>
      <c r="D161" s="82" t="s">
        <v>928</v>
      </c>
      <c r="E161" s="83" t="str">
        <f>IF(D161="",VLOOKUP(C161,'[1]Pomoćna za matični'!$B$2:$D$218,3,FALSE),"OK")</f>
        <v>OK</v>
      </c>
      <c r="F161" t="s">
        <v>211</v>
      </c>
      <c r="G161" t="s">
        <v>204</v>
      </c>
      <c r="H161" t="s">
        <v>929</v>
      </c>
      <c r="I161" s="82" t="s">
        <v>930</v>
      </c>
      <c r="J161" t="s">
        <v>931</v>
      </c>
      <c r="L161" s="35">
        <v>43070</v>
      </c>
      <c r="M161" s="35">
        <v>39547</v>
      </c>
      <c r="N161" s="35">
        <v>42958</v>
      </c>
      <c r="O161" s="82" t="s">
        <v>932</v>
      </c>
      <c r="P161" s="84">
        <v>72</v>
      </c>
      <c r="Q161" s="28">
        <v>16224.5</v>
      </c>
    </row>
    <row r="162" spans="1:17" ht="15" customHeight="1" x14ac:dyDescent="0.3">
      <c r="A162">
        <v>161</v>
      </c>
      <c r="B162" t="s">
        <v>75</v>
      </c>
      <c r="C162" t="s">
        <v>933</v>
      </c>
      <c r="D162" s="82" t="s">
        <v>934</v>
      </c>
      <c r="E162" s="83" t="str">
        <f>IF(D162="",VLOOKUP(C162,'[1]Pomoćna za matični'!$B$2:$D$218,3,FALSE),"OK")</f>
        <v>OK</v>
      </c>
      <c r="F162" t="s">
        <v>203</v>
      </c>
      <c r="G162" t="s">
        <v>204</v>
      </c>
      <c r="H162" t="s">
        <v>603</v>
      </c>
      <c r="I162" s="82" t="s">
        <v>315</v>
      </c>
      <c r="J162" t="s">
        <v>935</v>
      </c>
      <c r="L162" s="35">
        <v>43070</v>
      </c>
      <c r="M162" s="35">
        <v>39151</v>
      </c>
      <c r="N162" s="35">
        <v>42992</v>
      </c>
      <c r="O162" s="82" t="s">
        <v>208</v>
      </c>
      <c r="P162" s="84">
        <v>88</v>
      </c>
      <c r="Q162" s="28">
        <v>16767.2</v>
      </c>
    </row>
    <row r="163" spans="1:17" ht="15" customHeight="1" x14ac:dyDescent="0.3">
      <c r="A163">
        <v>162</v>
      </c>
      <c r="B163" t="s">
        <v>75</v>
      </c>
      <c r="C163" t="s">
        <v>936</v>
      </c>
      <c r="D163" s="82" t="s">
        <v>937</v>
      </c>
      <c r="E163" s="83" t="str">
        <f>IF(D163="",VLOOKUP(C163,'[1]Pomoćna za matični'!$B$2:$D$218,3,FALSE),"OK")</f>
        <v>OK</v>
      </c>
      <c r="F163" t="s">
        <v>211</v>
      </c>
      <c r="G163" t="s">
        <v>204</v>
      </c>
      <c r="H163" t="s">
        <v>529</v>
      </c>
      <c r="I163" s="82" t="s">
        <v>384</v>
      </c>
      <c r="J163" t="s">
        <v>938</v>
      </c>
      <c r="L163" s="35">
        <v>43070</v>
      </c>
      <c r="M163" s="35">
        <v>39151</v>
      </c>
      <c r="N163" s="35">
        <v>42968</v>
      </c>
      <c r="O163" s="82" t="s">
        <v>208</v>
      </c>
      <c r="P163" s="84">
        <v>105</v>
      </c>
      <c r="Q163" s="28">
        <v>41405.9</v>
      </c>
    </row>
    <row r="164" spans="1:17" ht="15" customHeight="1" x14ac:dyDescent="0.3">
      <c r="A164">
        <v>163</v>
      </c>
      <c r="B164" t="s">
        <v>75</v>
      </c>
      <c r="C164" t="s">
        <v>939</v>
      </c>
      <c r="D164" s="82" t="s">
        <v>940</v>
      </c>
      <c r="E164" s="83" t="str">
        <f>IF(D164="",VLOOKUP(C164,'[1]Pomoćna za matični'!$B$2:$D$218,3,FALSE),"OK")</f>
        <v>OK</v>
      </c>
      <c r="F164" t="s">
        <v>203</v>
      </c>
      <c r="G164" t="s">
        <v>204</v>
      </c>
      <c r="H164" t="s">
        <v>433</v>
      </c>
      <c r="I164" s="82" t="s">
        <v>941</v>
      </c>
      <c r="J164" t="s">
        <v>942</v>
      </c>
      <c r="L164" s="35">
        <v>43073</v>
      </c>
      <c r="M164" s="35">
        <v>39151</v>
      </c>
      <c r="N164" s="35">
        <v>42950</v>
      </c>
      <c r="O164" s="82" t="s">
        <v>208</v>
      </c>
      <c r="P164" s="84">
        <v>121</v>
      </c>
      <c r="Q164" s="28">
        <v>12689.8</v>
      </c>
    </row>
    <row r="165" spans="1:17" ht="15" customHeight="1" x14ac:dyDescent="0.3">
      <c r="A165">
        <v>164</v>
      </c>
      <c r="B165" t="s">
        <v>75</v>
      </c>
      <c r="C165" t="s">
        <v>943</v>
      </c>
      <c r="D165" s="82" t="s">
        <v>944</v>
      </c>
      <c r="E165" s="83" t="str">
        <f>IF(D165="",VLOOKUP(C165,'[1]Pomoćna za matični'!$B$2:$D$218,3,FALSE),"OK")</f>
        <v>OK</v>
      </c>
      <c r="F165" t="s">
        <v>211</v>
      </c>
      <c r="G165" t="s">
        <v>204</v>
      </c>
      <c r="H165" t="s">
        <v>598</v>
      </c>
      <c r="I165" s="82" t="s">
        <v>548</v>
      </c>
      <c r="J165" t="s">
        <v>945</v>
      </c>
      <c r="L165" s="35">
        <v>43074</v>
      </c>
      <c r="M165" s="35">
        <v>39151</v>
      </c>
      <c r="N165" s="35">
        <v>42950</v>
      </c>
      <c r="O165" s="82" t="s">
        <v>208</v>
      </c>
      <c r="P165" s="84">
        <v>138</v>
      </c>
      <c r="Q165" s="28">
        <v>69932</v>
      </c>
    </row>
    <row r="166" spans="1:17" ht="15" customHeight="1" x14ac:dyDescent="0.3">
      <c r="A166">
        <v>165</v>
      </c>
      <c r="B166" t="s">
        <v>75</v>
      </c>
      <c r="C166" t="s">
        <v>946</v>
      </c>
      <c r="D166" s="82" t="s">
        <v>947</v>
      </c>
      <c r="E166" s="83" t="str">
        <f>IF(D166="",VLOOKUP(C166,'[1]Pomoćna za matični'!$B$2:$D$218,3,FALSE),"OK")</f>
        <v>OK</v>
      </c>
      <c r="F166" t="s">
        <v>211</v>
      </c>
      <c r="G166" t="s">
        <v>204</v>
      </c>
      <c r="H166" t="s">
        <v>948</v>
      </c>
      <c r="I166" s="82" t="s">
        <v>949</v>
      </c>
      <c r="J166" t="s">
        <v>950</v>
      </c>
      <c r="L166" s="35">
        <v>43074</v>
      </c>
      <c r="M166" s="35">
        <v>43003</v>
      </c>
      <c r="N166" s="35">
        <v>42950</v>
      </c>
      <c r="O166" s="82" t="s">
        <v>208</v>
      </c>
      <c r="P166" s="84">
        <v>154</v>
      </c>
      <c r="Q166" s="28">
        <v>14528.3</v>
      </c>
    </row>
    <row r="167" spans="1:17" ht="15" customHeight="1" x14ac:dyDescent="0.3">
      <c r="A167">
        <v>166</v>
      </c>
      <c r="B167" t="s">
        <v>75</v>
      </c>
      <c r="C167" t="s">
        <v>951</v>
      </c>
      <c r="D167" s="82" t="s">
        <v>952</v>
      </c>
      <c r="E167" s="83" t="str">
        <f>IF(D167="",VLOOKUP(C167,'[1]Pomoćna za matični'!$B$2:$D$218,3,FALSE),"OK")</f>
        <v>OK</v>
      </c>
      <c r="F167" t="s">
        <v>203</v>
      </c>
      <c r="G167" t="s">
        <v>204</v>
      </c>
      <c r="H167" t="s">
        <v>953</v>
      </c>
      <c r="I167" s="82" t="s">
        <v>578</v>
      </c>
      <c r="J167" t="s">
        <v>954</v>
      </c>
      <c r="L167" s="35">
        <v>43080</v>
      </c>
      <c r="M167" s="35">
        <v>39151</v>
      </c>
      <c r="N167" s="35">
        <v>42943</v>
      </c>
      <c r="O167" s="82" t="s">
        <v>208</v>
      </c>
      <c r="P167" s="84">
        <v>171</v>
      </c>
      <c r="Q167" s="28">
        <v>14490.1</v>
      </c>
    </row>
    <row r="168" spans="1:17" x14ac:dyDescent="0.3">
      <c r="A168">
        <v>167</v>
      </c>
      <c r="B168" t="s">
        <v>76</v>
      </c>
      <c r="C168" t="s">
        <v>955</v>
      </c>
      <c r="D168" s="82" t="s">
        <v>956</v>
      </c>
      <c r="E168" s="83" t="str">
        <f>IF(D168="",VLOOKUP(C168,'[1]Pomoćna za matični'!$B$2:$D$218,3,FALSE),"OK")</f>
        <v>OK</v>
      </c>
      <c r="F168" t="s">
        <v>211</v>
      </c>
      <c r="G168" t="s">
        <v>204</v>
      </c>
      <c r="H168" t="s">
        <v>957</v>
      </c>
      <c r="I168" s="82" t="s">
        <v>384</v>
      </c>
      <c r="J168" t="s">
        <v>958</v>
      </c>
      <c r="K168" t="s">
        <v>207</v>
      </c>
      <c r="L168" s="35">
        <v>42992</v>
      </c>
      <c r="M168" s="35">
        <v>40721</v>
      </c>
      <c r="N168" s="35">
        <v>42955</v>
      </c>
      <c r="O168" s="82" t="s">
        <v>959</v>
      </c>
      <c r="P168" s="84">
        <v>10</v>
      </c>
      <c r="Q168" s="28">
        <v>4271.1000000000004</v>
      </c>
    </row>
    <row r="169" spans="1:17" x14ac:dyDescent="0.3">
      <c r="A169">
        <v>168</v>
      </c>
      <c r="B169" t="s">
        <v>76</v>
      </c>
      <c r="C169" t="s">
        <v>960</v>
      </c>
      <c r="D169" s="82" t="s">
        <v>961</v>
      </c>
      <c r="E169" s="83" t="str">
        <f>IF(D169="",VLOOKUP(C169,'[1]Pomoćna za matični'!$B$2:$D$218,3,FALSE),"OK")</f>
        <v>OK</v>
      </c>
      <c r="F169" t="s">
        <v>211</v>
      </c>
      <c r="G169" t="s">
        <v>204</v>
      </c>
      <c r="H169" t="s">
        <v>910</v>
      </c>
      <c r="I169" s="82" t="s">
        <v>315</v>
      </c>
      <c r="J169" t="s">
        <v>962</v>
      </c>
      <c r="K169" t="s">
        <v>207</v>
      </c>
      <c r="L169" s="35">
        <v>43033</v>
      </c>
      <c r="M169" s="35">
        <v>40659</v>
      </c>
      <c r="N169" s="35">
        <v>42958</v>
      </c>
      <c r="O169" s="82" t="s">
        <v>963</v>
      </c>
      <c r="P169" s="84">
        <v>27</v>
      </c>
      <c r="Q169" s="28">
        <v>24127</v>
      </c>
    </row>
    <row r="170" spans="1:17" x14ac:dyDescent="0.3">
      <c r="A170">
        <v>169</v>
      </c>
      <c r="B170" t="s">
        <v>76</v>
      </c>
      <c r="C170" t="s">
        <v>964</v>
      </c>
      <c r="D170" s="82" t="s">
        <v>965</v>
      </c>
      <c r="E170" s="83" t="str">
        <f>IF(D170="",VLOOKUP(C170,'[1]Pomoćna za matični'!$B$2:$D$218,3,FALSE),"OK")</f>
        <v>OK</v>
      </c>
      <c r="F170" t="s">
        <v>211</v>
      </c>
      <c r="G170" t="s">
        <v>204</v>
      </c>
      <c r="H170" t="s">
        <v>524</v>
      </c>
      <c r="I170" s="82" t="s">
        <v>966</v>
      </c>
      <c r="J170" t="s">
        <v>967</v>
      </c>
      <c r="K170" t="s">
        <v>207</v>
      </c>
      <c r="L170" s="35">
        <v>43033</v>
      </c>
      <c r="M170" s="35">
        <v>40634</v>
      </c>
      <c r="N170" s="35">
        <v>42979</v>
      </c>
      <c r="O170" s="82" t="s">
        <v>968</v>
      </c>
      <c r="P170" s="84">
        <v>45</v>
      </c>
      <c r="Q170" s="28">
        <v>24279.4</v>
      </c>
    </row>
    <row r="171" spans="1:17" x14ac:dyDescent="0.3">
      <c r="A171">
        <v>170</v>
      </c>
      <c r="B171" t="s">
        <v>76</v>
      </c>
      <c r="C171" t="s">
        <v>969</v>
      </c>
      <c r="D171" s="82" t="s">
        <v>970</v>
      </c>
      <c r="E171" s="83" t="str">
        <f>IF(D171="",VLOOKUP(C171,'[1]Pomoćna za matični'!$B$2:$D$218,3,FALSE),"OK")</f>
        <v>OK</v>
      </c>
      <c r="F171" t="s">
        <v>203</v>
      </c>
      <c r="G171" t="s">
        <v>204</v>
      </c>
      <c r="H171" t="s">
        <v>258</v>
      </c>
      <c r="I171" s="82" t="s">
        <v>515</v>
      </c>
      <c r="J171" t="s">
        <v>971</v>
      </c>
      <c r="K171" t="s">
        <v>207</v>
      </c>
      <c r="L171" s="35">
        <v>43046</v>
      </c>
      <c r="M171" s="35">
        <v>41863</v>
      </c>
      <c r="N171" s="35">
        <v>42948</v>
      </c>
      <c r="O171" s="82" t="s">
        <v>972</v>
      </c>
      <c r="P171" s="84">
        <v>63</v>
      </c>
      <c r="Q171" s="28">
        <v>14384.7</v>
      </c>
    </row>
    <row r="172" spans="1:17" x14ac:dyDescent="0.3">
      <c r="A172">
        <v>171</v>
      </c>
      <c r="B172" t="s">
        <v>76</v>
      </c>
      <c r="C172" t="s">
        <v>973</v>
      </c>
      <c r="D172" s="82" t="s">
        <v>974</v>
      </c>
      <c r="E172" s="83" t="str">
        <f>IF(D172="",VLOOKUP(C172,'[1]Pomoćna za matični'!$B$2:$D$218,3,FALSE),"OK")</f>
        <v>OK</v>
      </c>
      <c r="F172" t="s">
        <v>203</v>
      </c>
      <c r="G172" t="s">
        <v>204</v>
      </c>
      <c r="H172" t="s">
        <v>269</v>
      </c>
      <c r="I172" s="82" t="s">
        <v>975</v>
      </c>
      <c r="J172" t="s">
        <v>976</v>
      </c>
      <c r="K172" t="s">
        <v>207</v>
      </c>
      <c r="L172" s="35">
        <v>43046</v>
      </c>
      <c r="M172" s="35">
        <v>39114</v>
      </c>
      <c r="N172" s="35">
        <v>42951</v>
      </c>
      <c r="O172" s="82" t="s">
        <v>208</v>
      </c>
      <c r="P172" s="84">
        <v>74</v>
      </c>
      <c r="Q172" s="28">
        <v>8797.2999999999993</v>
      </c>
    </row>
    <row r="173" spans="1:17" x14ac:dyDescent="0.3">
      <c r="A173">
        <v>172</v>
      </c>
      <c r="B173" t="s">
        <v>76</v>
      </c>
      <c r="C173" t="s">
        <v>977</v>
      </c>
      <c r="D173" s="82" t="s">
        <v>978</v>
      </c>
      <c r="E173" s="83" t="str">
        <f>IF(D173="",VLOOKUP(C173,'[1]Pomoćna za matični'!$B$2:$D$218,3,FALSE),"OK")</f>
        <v>OK</v>
      </c>
      <c r="F173" t="s">
        <v>211</v>
      </c>
      <c r="G173" t="s">
        <v>204</v>
      </c>
      <c r="H173" t="s">
        <v>623</v>
      </c>
      <c r="I173" s="82" t="s">
        <v>903</v>
      </c>
      <c r="J173" t="s">
        <v>979</v>
      </c>
      <c r="K173" t="s">
        <v>207</v>
      </c>
      <c r="L173" s="35">
        <v>42991</v>
      </c>
      <c r="M173" s="35">
        <v>41965</v>
      </c>
      <c r="N173" s="35">
        <v>42942</v>
      </c>
      <c r="O173" s="82" t="s">
        <v>208</v>
      </c>
      <c r="P173" s="84">
        <v>94</v>
      </c>
      <c r="Q173" s="28">
        <v>9472.6</v>
      </c>
    </row>
    <row r="174" spans="1:17" x14ac:dyDescent="0.3">
      <c r="A174">
        <v>173</v>
      </c>
      <c r="B174" t="s">
        <v>76</v>
      </c>
      <c r="C174" t="s">
        <v>980</v>
      </c>
      <c r="D174" s="82" t="s">
        <v>981</v>
      </c>
      <c r="E174" s="83" t="str">
        <f>IF(D174="",VLOOKUP(C174,'[1]Pomoćna za matični'!$B$2:$D$218,3,FALSE),"OK")</f>
        <v>OK</v>
      </c>
      <c r="F174" t="s">
        <v>203</v>
      </c>
      <c r="G174" t="s">
        <v>204</v>
      </c>
      <c r="H174" t="s">
        <v>495</v>
      </c>
      <c r="I174" s="82" t="s">
        <v>365</v>
      </c>
      <c r="J174" t="s">
        <v>982</v>
      </c>
      <c r="K174" t="s">
        <v>207</v>
      </c>
      <c r="L174" s="35">
        <v>42991</v>
      </c>
      <c r="M174" s="35">
        <v>39114</v>
      </c>
      <c r="N174" s="35">
        <v>42968</v>
      </c>
      <c r="O174" s="82" t="s">
        <v>208</v>
      </c>
      <c r="P174" s="84">
        <v>115</v>
      </c>
      <c r="Q174" s="28">
        <v>12689.8</v>
      </c>
    </row>
    <row r="175" spans="1:17" x14ac:dyDescent="0.3">
      <c r="A175">
        <v>174</v>
      </c>
      <c r="B175" t="s">
        <v>76</v>
      </c>
      <c r="C175" t="s">
        <v>983</v>
      </c>
      <c r="D175" s="82" t="s">
        <v>984</v>
      </c>
      <c r="E175" s="83" t="str">
        <f>IF(D175="",VLOOKUP(C175,'[1]Pomoćna za matični'!$B$2:$D$218,3,FALSE),"OK")</f>
        <v>OK</v>
      </c>
      <c r="F175" t="s">
        <v>211</v>
      </c>
      <c r="G175" t="s">
        <v>204</v>
      </c>
      <c r="H175" t="s">
        <v>985</v>
      </c>
      <c r="I175" s="82" t="s">
        <v>451</v>
      </c>
      <c r="J175" t="s">
        <v>986</v>
      </c>
      <c r="K175" t="s">
        <v>207</v>
      </c>
      <c r="L175" s="35">
        <v>42992</v>
      </c>
      <c r="M175" s="35">
        <v>39114</v>
      </c>
      <c r="N175" s="35">
        <v>42955</v>
      </c>
      <c r="O175" s="82" t="s">
        <v>208</v>
      </c>
      <c r="P175" s="84">
        <v>138</v>
      </c>
      <c r="Q175" s="28">
        <v>98951.4</v>
      </c>
    </row>
    <row r="176" spans="1:17" ht="15" customHeight="1" x14ac:dyDescent="0.3">
      <c r="A176">
        <v>175</v>
      </c>
      <c r="B176" t="s">
        <v>78</v>
      </c>
      <c r="C176" t="s">
        <v>987</v>
      </c>
      <c r="D176" s="82" t="s">
        <v>988</v>
      </c>
      <c r="E176" s="83" t="str">
        <f>IF(D176="",VLOOKUP(C176,'[1]Pomoćna za matični'!$B$2:$D$218,3,FALSE),"OK")</f>
        <v>OK</v>
      </c>
      <c r="F176" t="s">
        <v>203</v>
      </c>
      <c r="G176" t="s">
        <v>204</v>
      </c>
      <c r="H176" t="s">
        <v>461</v>
      </c>
      <c r="I176" s="82" t="s">
        <v>698</v>
      </c>
      <c r="J176" t="s">
        <v>989</v>
      </c>
      <c r="L176" s="35">
        <v>42985</v>
      </c>
      <c r="M176" s="35">
        <v>39151</v>
      </c>
      <c r="N176" s="35">
        <v>42963</v>
      </c>
      <c r="O176" s="82" t="s">
        <v>208</v>
      </c>
      <c r="P176" s="84">
        <v>3</v>
      </c>
      <c r="Q176" s="28">
        <v>12809.3</v>
      </c>
    </row>
    <row r="177" spans="1:17" ht="15" customHeight="1" x14ac:dyDescent="0.3">
      <c r="A177">
        <v>176</v>
      </c>
      <c r="B177" t="s">
        <v>78</v>
      </c>
      <c r="C177" t="s">
        <v>990</v>
      </c>
      <c r="D177" s="82" t="s">
        <v>991</v>
      </c>
      <c r="E177" s="83" t="str">
        <f>IF(D177="",VLOOKUP(C177,'[1]Pomoćna za matični'!$B$2:$D$218,3,FALSE),"OK")</f>
        <v>OK</v>
      </c>
      <c r="F177" t="s">
        <v>203</v>
      </c>
      <c r="G177" t="s">
        <v>204</v>
      </c>
      <c r="H177" t="s">
        <v>655</v>
      </c>
      <c r="I177" s="82" t="s">
        <v>992</v>
      </c>
      <c r="J177" t="s">
        <v>993</v>
      </c>
      <c r="L177" s="35">
        <v>42985</v>
      </c>
      <c r="M177" s="35">
        <v>39151</v>
      </c>
      <c r="N177" s="35">
        <v>42972</v>
      </c>
      <c r="O177" s="82" t="s">
        <v>208</v>
      </c>
      <c r="P177" s="84">
        <v>17</v>
      </c>
      <c r="Q177" s="28">
        <v>24805</v>
      </c>
    </row>
    <row r="178" spans="1:17" ht="15" customHeight="1" x14ac:dyDescent="0.3">
      <c r="A178">
        <v>177</v>
      </c>
      <c r="B178" t="s">
        <v>78</v>
      </c>
      <c r="C178" t="s">
        <v>994</v>
      </c>
      <c r="D178" s="82" t="s">
        <v>995</v>
      </c>
      <c r="E178" s="83" t="str">
        <f>IF(D178="",VLOOKUP(C178,'[1]Pomoćna za matični'!$B$2:$D$218,3,FALSE),"OK")</f>
        <v>OK</v>
      </c>
      <c r="F178" t="s">
        <v>203</v>
      </c>
      <c r="G178" t="s">
        <v>204</v>
      </c>
      <c r="H178" t="s">
        <v>239</v>
      </c>
      <c r="I178" s="82" t="s">
        <v>356</v>
      </c>
      <c r="J178" t="s">
        <v>996</v>
      </c>
      <c r="L178" s="35">
        <v>42985</v>
      </c>
      <c r="M178" s="35">
        <v>41830</v>
      </c>
      <c r="N178" s="35">
        <v>42984</v>
      </c>
      <c r="O178" s="82" t="s">
        <v>997</v>
      </c>
      <c r="P178" s="84">
        <v>29</v>
      </c>
      <c r="Q178" s="28">
        <v>11018.6</v>
      </c>
    </row>
    <row r="179" spans="1:17" ht="15" customHeight="1" x14ac:dyDescent="0.3">
      <c r="A179">
        <v>178</v>
      </c>
      <c r="B179" t="s">
        <v>78</v>
      </c>
      <c r="C179" t="s">
        <v>998</v>
      </c>
      <c r="D179" s="82" t="s">
        <v>999</v>
      </c>
      <c r="E179" s="83" t="str">
        <f>IF(D179="",VLOOKUP(C179,'[1]Pomoćna za matični'!$B$2:$D$218,3,FALSE),"OK")</f>
        <v>OK</v>
      </c>
      <c r="F179" t="s">
        <v>203</v>
      </c>
      <c r="G179" t="s">
        <v>204</v>
      </c>
      <c r="H179" t="s">
        <v>1000</v>
      </c>
      <c r="I179" s="82" t="s">
        <v>1001</v>
      </c>
      <c r="J179" t="s">
        <v>1002</v>
      </c>
      <c r="L179" s="35">
        <v>42986</v>
      </c>
      <c r="M179" s="35">
        <v>41008</v>
      </c>
      <c r="N179" s="35">
        <v>42941</v>
      </c>
      <c r="O179" s="82" t="s">
        <v>1003</v>
      </c>
      <c r="P179" s="84">
        <v>39</v>
      </c>
      <c r="Q179" s="28">
        <v>20713</v>
      </c>
    </row>
    <row r="180" spans="1:17" ht="15" customHeight="1" x14ac:dyDescent="0.3">
      <c r="A180">
        <v>179</v>
      </c>
      <c r="B180" t="s">
        <v>78</v>
      </c>
      <c r="C180" t="s">
        <v>1004</v>
      </c>
      <c r="D180" s="82" t="s">
        <v>1005</v>
      </c>
      <c r="E180" s="83" t="str">
        <f>IF(D180="",VLOOKUP(C180,'[1]Pomoćna za matični'!$B$2:$D$218,3,FALSE),"OK")</f>
        <v>OK</v>
      </c>
      <c r="F180" t="s">
        <v>203</v>
      </c>
      <c r="G180" t="s">
        <v>204</v>
      </c>
      <c r="H180" t="s">
        <v>857</v>
      </c>
      <c r="I180" s="82" t="s">
        <v>400</v>
      </c>
      <c r="J180" t="s">
        <v>833</v>
      </c>
      <c r="L180" s="35">
        <v>42986</v>
      </c>
      <c r="M180" s="35">
        <v>39365</v>
      </c>
      <c r="N180" s="35">
        <v>42964</v>
      </c>
      <c r="O180" s="82" t="s">
        <v>834</v>
      </c>
      <c r="P180" s="84">
        <v>50</v>
      </c>
      <c r="Q180" s="28">
        <v>27797.3</v>
      </c>
    </row>
    <row r="181" spans="1:17" ht="15" customHeight="1" x14ac:dyDescent="0.3">
      <c r="A181">
        <v>180</v>
      </c>
      <c r="B181" t="s">
        <v>78</v>
      </c>
      <c r="C181" t="s">
        <v>1006</v>
      </c>
      <c r="D181" s="82" t="s">
        <v>1007</v>
      </c>
      <c r="E181" s="83" t="str">
        <f>IF(D181="",VLOOKUP(C181,'[1]Pomoćna za matični'!$B$2:$D$218,3,FALSE),"OK")</f>
        <v>OK</v>
      </c>
      <c r="F181" t="s">
        <v>203</v>
      </c>
      <c r="G181" t="s">
        <v>204</v>
      </c>
      <c r="H181" t="s">
        <v>308</v>
      </c>
      <c r="I181" s="82" t="s">
        <v>1008</v>
      </c>
      <c r="J181" t="s">
        <v>1009</v>
      </c>
      <c r="L181" s="35">
        <v>42986</v>
      </c>
      <c r="M181" s="35">
        <v>41342</v>
      </c>
      <c r="N181" s="35">
        <v>42982</v>
      </c>
      <c r="O181" s="82" t="s">
        <v>1010</v>
      </c>
      <c r="P181" s="84">
        <v>61</v>
      </c>
      <c r="Q181" s="28">
        <v>2531</v>
      </c>
    </row>
    <row r="182" spans="1:17" ht="15" customHeight="1" x14ac:dyDescent="0.3">
      <c r="A182">
        <v>181</v>
      </c>
      <c r="B182" t="s">
        <v>78</v>
      </c>
      <c r="C182" t="s">
        <v>1011</v>
      </c>
      <c r="D182" s="82" t="s">
        <v>1012</v>
      </c>
      <c r="E182" s="83" t="str">
        <f>IF(D182="",VLOOKUP(C182,'[1]Pomoćna za matični'!$B$2:$D$218,3,FALSE),"OK")</f>
        <v>OK</v>
      </c>
      <c r="F182" t="s">
        <v>203</v>
      </c>
      <c r="G182" t="s">
        <v>204</v>
      </c>
      <c r="H182" t="s">
        <v>228</v>
      </c>
      <c r="I182" s="82" t="s">
        <v>1013</v>
      </c>
      <c r="J182" t="s">
        <v>1014</v>
      </c>
      <c r="L182" s="35">
        <v>42990</v>
      </c>
      <c r="M182" s="35">
        <v>39151</v>
      </c>
      <c r="N182" s="35">
        <v>42971</v>
      </c>
      <c r="O182" s="82" t="s">
        <v>208</v>
      </c>
      <c r="P182" s="84">
        <v>71</v>
      </c>
      <c r="Q182" s="28">
        <v>18298</v>
      </c>
    </row>
    <row r="183" spans="1:17" ht="15" customHeight="1" x14ac:dyDescent="0.3">
      <c r="A183">
        <v>182</v>
      </c>
      <c r="B183" t="s">
        <v>78</v>
      </c>
      <c r="C183" t="s">
        <v>1015</v>
      </c>
      <c r="D183" s="82" t="s">
        <v>1016</v>
      </c>
      <c r="E183" s="83" t="str">
        <f>IF(D183="",VLOOKUP(C183,'[1]Pomoćna za matični'!$B$2:$D$218,3,FALSE),"OK")</f>
        <v>OK</v>
      </c>
      <c r="F183" t="s">
        <v>203</v>
      </c>
      <c r="G183" t="s">
        <v>204</v>
      </c>
      <c r="H183" t="s">
        <v>280</v>
      </c>
      <c r="I183" s="82" t="s">
        <v>1017</v>
      </c>
      <c r="J183" t="s">
        <v>1018</v>
      </c>
      <c r="L183" s="35">
        <v>42992</v>
      </c>
      <c r="M183" s="35">
        <v>39151</v>
      </c>
      <c r="N183" s="35">
        <v>42969</v>
      </c>
      <c r="O183" s="82" t="s">
        <v>208</v>
      </c>
      <c r="P183" s="84">
        <v>83</v>
      </c>
      <c r="Q183" s="28">
        <v>17914.7</v>
      </c>
    </row>
    <row r="184" spans="1:17" ht="15" customHeight="1" x14ac:dyDescent="0.3">
      <c r="A184">
        <v>183</v>
      </c>
      <c r="B184" t="s">
        <v>78</v>
      </c>
      <c r="C184" t="s">
        <v>1019</v>
      </c>
      <c r="D184" s="82" t="s">
        <v>1020</v>
      </c>
      <c r="E184" s="83" t="str">
        <f>IF(D184="",VLOOKUP(C184,'[1]Pomoćna za matični'!$B$2:$D$218,3,FALSE),"OK")</f>
        <v>OK</v>
      </c>
      <c r="F184" t="s">
        <v>203</v>
      </c>
      <c r="G184" t="s">
        <v>204</v>
      </c>
      <c r="H184" t="s">
        <v>1021</v>
      </c>
      <c r="I184" s="82" t="s">
        <v>525</v>
      </c>
      <c r="J184" t="s">
        <v>1022</v>
      </c>
      <c r="L184" s="35">
        <v>42996</v>
      </c>
      <c r="M184" s="35">
        <v>39151</v>
      </c>
      <c r="N184" s="35">
        <v>42969</v>
      </c>
      <c r="O184" s="82" t="s">
        <v>208</v>
      </c>
      <c r="P184" s="84">
        <v>96</v>
      </c>
      <c r="Q184" s="28">
        <v>67660.899999999994</v>
      </c>
    </row>
    <row r="185" spans="1:17" x14ac:dyDescent="0.3">
      <c r="A185">
        <v>184</v>
      </c>
      <c r="B185" t="s">
        <v>79</v>
      </c>
      <c r="C185" t="s">
        <v>1023</v>
      </c>
      <c r="D185" s="82" t="s">
        <v>1024</v>
      </c>
      <c r="E185" s="83" t="str">
        <f>IF(D185="",VLOOKUP(C185,'[1]Pomoćna za matični'!$B$2:$D$218,3,FALSE),"OK")</f>
        <v>OK</v>
      </c>
      <c r="F185" t="s">
        <v>203</v>
      </c>
      <c r="G185" t="s">
        <v>204</v>
      </c>
      <c r="H185" t="s">
        <v>1025</v>
      </c>
      <c r="I185" s="82" t="s">
        <v>434</v>
      </c>
      <c r="J185" t="s">
        <v>1026</v>
      </c>
      <c r="K185" t="s">
        <v>207</v>
      </c>
      <c r="L185" s="35">
        <v>42990</v>
      </c>
      <c r="M185" s="35">
        <v>39151</v>
      </c>
      <c r="N185" s="35">
        <v>42958</v>
      </c>
      <c r="O185" s="82" t="s">
        <v>208</v>
      </c>
      <c r="P185" s="84">
        <v>3</v>
      </c>
      <c r="Q185" s="28">
        <v>9196.5</v>
      </c>
    </row>
    <row r="186" spans="1:17" x14ac:dyDescent="0.3">
      <c r="A186">
        <v>185</v>
      </c>
      <c r="B186" t="s">
        <v>79</v>
      </c>
      <c r="C186" t="s">
        <v>1027</v>
      </c>
      <c r="D186" s="82" t="s">
        <v>1028</v>
      </c>
      <c r="E186" s="83" t="str">
        <f>IF(D186="",VLOOKUP(C186,'[1]Pomoćna za matični'!$B$2:$D$218,3,FALSE),"OK")</f>
        <v>OK</v>
      </c>
      <c r="F186" t="s">
        <v>211</v>
      </c>
      <c r="G186" t="s">
        <v>204</v>
      </c>
      <c r="H186" t="s">
        <v>697</v>
      </c>
      <c r="I186" s="82" t="s">
        <v>315</v>
      </c>
      <c r="J186" t="s">
        <v>1029</v>
      </c>
      <c r="K186" t="s">
        <v>207</v>
      </c>
      <c r="L186" s="35">
        <v>42991</v>
      </c>
      <c r="M186" s="35">
        <v>39151</v>
      </c>
      <c r="N186" s="35">
        <v>42950</v>
      </c>
      <c r="O186" s="82" t="s">
        <v>208</v>
      </c>
      <c r="P186" s="84">
        <v>17</v>
      </c>
      <c r="Q186" s="28">
        <v>39368.800000000003</v>
      </c>
    </row>
    <row r="187" spans="1:17" x14ac:dyDescent="0.3">
      <c r="A187">
        <v>186</v>
      </c>
      <c r="B187" t="s">
        <v>79</v>
      </c>
      <c r="C187" t="s">
        <v>1030</v>
      </c>
      <c r="D187" s="82" t="s">
        <v>1031</v>
      </c>
      <c r="E187" s="83" t="str">
        <f>IF(D187="",VLOOKUP(C187,'[1]Pomoćna za matični'!$B$2:$D$218,3,FALSE),"OK")</f>
        <v>OK</v>
      </c>
      <c r="F187" t="s">
        <v>203</v>
      </c>
      <c r="G187" t="s">
        <v>204</v>
      </c>
      <c r="H187" t="s">
        <v>750</v>
      </c>
      <c r="I187" s="82" t="s">
        <v>1032</v>
      </c>
      <c r="J187" t="s">
        <v>1033</v>
      </c>
      <c r="K187" t="s">
        <v>207</v>
      </c>
      <c r="L187" s="35">
        <v>42991</v>
      </c>
      <c r="M187" s="35">
        <v>39151</v>
      </c>
      <c r="N187" s="35">
        <v>42954</v>
      </c>
      <c r="O187" s="82" t="s">
        <v>1034</v>
      </c>
      <c r="P187" s="84">
        <v>29</v>
      </c>
      <c r="Q187" s="28">
        <v>41680.699999999997</v>
      </c>
    </row>
    <row r="188" spans="1:17" x14ac:dyDescent="0.3">
      <c r="A188">
        <v>187</v>
      </c>
      <c r="B188" t="s">
        <v>79</v>
      </c>
      <c r="C188" t="s">
        <v>1035</v>
      </c>
      <c r="D188" s="82" t="s">
        <v>1036</v>
      </c>
      <c r="E188" s="83" t="str">
        <f>IF(D188="",VLOOKUP(C188,'[1]Pomoćna za matični'!$B$2:$D$218,3,FALSE),"OK")</f>
        <v>OK</v>
      </c>
      <c r="F188" t="s">
        <v>203</v>
      </c>
      <c r="G188" t="s">
        <v>204</v>
      </c>
      <c r="H188" t="s">
        <v>275</v>
      </c>
      <c r="I188" s="82" t="s">
        <v>1037</v>
      </c>
      <c r="J188" t="s">
        <v>1038</v>
      </c>
      <c r="K188" t="s">
        <v>207</v>
      </c>
      <c r="L188" s="35">
        <v>42991</v>
      </c>
      <c r="M188" s="35">
        <v>39365</v>
      </c>
      <c r="N188" s="35">
        <v>42965</v>
      </c>
      <c r="O188" s="82" t="s">
        <v>208</v>
      </c>
      <c r="P188" s="84">
        <v>42</v>
      </c>
      <c r="Q188" s="28">
        <v>47453.4</v>
      </c>
    </row>
    <row r="189" spans="1:17" x14ac:dyDescent="0.3">
      <c r="A189">
        <v>188</v>
      </c>
      <c r="B189" t="s">
        <v>79</v>
      </c>
      <c r="C189" t="s">
        <v>1039</v>
      </c>
      <c r="D189" s="82" t="s">
        <v>1040</v>
      </c>
      <c r="E189" s="83" t="str">
        <f>IF(D189="",VLOOKUP(C189,'[1]Pomoćna za matični'!$B$2:$D$218,3,FALSE),"OK")</f>
        <v>OK</v>
      </c>
      <c r="F189" t="s">
        <v>203</v>
      </c>
      <c r="G189" t="s">
        <v>204</v>
      </c>
      <c r="H189" t="s">
        <v>1041</v>
      </c>
      <c r="I189" s="82" t="s">
        <v>548</v>
      </c>
      <c r="J189" t="s">
        <v>1042</v>
      </c>
      <c r="K189" t="s">
        <v>207</v>
      </c>
      <c r="L189" s="35">
        <v>42991</v>
      </c>
      <c r="M189" s="35">
        <v>39501</v>
      </c>
      <c r="N189" s="35">
        <v>42979</v>
      </c>
      <c r="O189" s="82" t="s">
        <v>1043</v>
      </c>
      <c r="P189" s="84">
        <v>56</v>
      </c>
      <c r="Q189" s="28">
        <v>15738.1</v>
      </c>
    </row>
    <row r="190" spans="1:17" x14ac:dyDescent="0.3">
      <c r="A190">
        <v>189</v>
      </c>
      <c r="B190" t="s">
        <v>79</v>
      </c>
      <c r="C190" t="s">
        <v>1044</v>
      </c>
      <c r="D190" s="82" t="s">
        <v>1045</v>
      </c>
      <c r="E190" s="83" t="str">
        <f>IF(D190="",VLOOKUP(C190,'[1]Pomoćna za matični'!$B$2:$D$218,3,FALSE),"OK")</f>
        <v>OK</v>
      </c>
      <c r="F190" t="s">
        <v>211</v>
      </c>
      <c r="G190" t="s">
        <v>204</v>
      </c>
      <c r="H190" t="s">
        <v>275</v>
      </c>
      <c r="I190" s="82" t="s">
        <v>1046</v>
      </c>
      <c r="J190" t="s">
        <v>612</v>
      </c>
      <c r="K190" t="s">
        <v>207</v>
      </c>
      <c r="L190" s="35">
        <v>42992</v>
      </c>
      <c r="M190" s="35">
        <v>39151</v>
      </c>
      <c r="N190" s="35">
        <v>42969</v>
      </c>
      <c r="O190" s="82" t="s">
        <v>208</v>
      </c>
      <c r="P190" s="84">
        <v>68</v>
      </c>
      <c r="Q190" s="28">
        <v>24926.7</v>
      </c>
    </row>
    <row r="191" spans="1:17" x14ac:dyDescent="0.3">
      <c r="A191">
        <v>190</v>
      </c>
      <c r="B191" t="s">
        <v>79</v>
      </c>
      <c r="C191" t="s">
        <v>1047</v>
      </c>
      <c r="D191" s="82" t="s">
        <v>1048</v>
      </c>
      <c r="E191" s="83" t="str">
        <f>IF(D191="",VLOOKUP(C191,'[1]Pomoćna za matični'!$B$2:$D$218,3,FALSE),"OK")</f>
        <v>OK</v>
      </c>
      <c r="F191" t="s">
        <v>203</v>
      </c>
      <c r="G191" t="s">
        <v>204</v>
      </c>
      <c r="H191" t="s">
        <v>425</v>
      </c>
      <c r="I191" s="82" t="s">
        <v>794</v>
      </c>
      <c r="J191" t="s">
        <v>1049</v>
      </c>
      <c r="K191" t="s">
        <v>207</v>
      </c>
      <c r="L191" s="35">
        <v>42992</v>
      </c>
      <c r="M191" s="35">
        <v>39151</v>
      </c>
      <c r="N191" s="35">
        <v>42989</v>
      </c>
      <c r="O191" s="82" t="s">
        <v>208</v>
      </c>
      <c r="P191" s="84">
        <v>80</v>
      </c>
      <c r="Q191" s="28">
        <v>13287</v>
      </c>
    </row>
    <row r="192" spans="1:17" x14ac:dyDescent="0.3">
      <c r="A192">
        <v>191</v>
      </c>
      <c r="B192" t="s">
        <v>79</v>
      </c>
      <c r="C192" t="s">
        <v>1050</v>
      </c>
      <c r="D192" s="82" t="s">
        <v>1051</v>
      </c>
      <c r="E192" s="83" t="str">
        <f>IF(D192="",VLOOKUP(C192,'[1]Pomoćna za matični'!$B$2:$D$218,3,FALSE),"OK")</f>
        <v>OK</v>
      </c>
      <c r="F192" t="s">
        <v>211</v>
      </c>
      <c r="G192" t="s">
        <v>204</v>
      </c>
      <c r="H192" t="s">
        <v>623</v>
      </c>
      <c r="I192" s="82" t="s">
        <v>451</v>
      </c>
      <c r="J192" t="s">
        <v>1052</v>
      </c>
      <c r="K192" t="s">
        <v>207</v>
      </c>
      <c r="L192" s="35">
        <v>42992</v>
      </c>
      <c r="M192" s="35">
        <v>40383</v>
      </c>
      <c r="N192" s="35">
        <v>42979</v>
      </c>
      <c r="O192" s="82" t="s">
        <v>1053</v>
      </c>
      <c r="P192" s="84">
        <v>92</v>
      </c>
      <c r="Q192" s="28">
        <v>10267.299999999999</v>
      </c>
    </row>
    <row r="193" spans="1:17" x14ac:dyDescent="0.3">
      <c r="A193">
        <v>192</v>
      </c>
      <c r="B193" t="s">
        <v>79</v>
      </c>
      <c r="C193" t="s">
        <v>1054</v>
      </c>
      <c r="D193" s="82" t="s">
        <v>1055</v>
      </c>
      <c r="E193" s="83" t="str">
        <f>IF(D193="",VLOOKUP(C193,'[1]Pomoćna za matični'!$B$2:$D$218,3,FALSE),"OK")</f>
        <v>OK</v>
      </c>
      <c r="F193" t="s">
        <v>203</v>
      </c>
      <c r="G193" t="s">
        <v>204</v>
      </c>
      <c r="H193" t="s">
        <v>495</v>
      </c>
      <c r="I193" s="82" t="s">
        <v>1056</v>
      </c>
      <c r="J193" t="s">
        <v>1057</v>
      </c>
      <c r="K193" t="s">
        <v>207</v>
      </c>
      <c r="L193" s="35">
        <v>42992</v>
      </c>
      <c r="M193" s="35">
        <v>39151</v>
      </c>
      <c r="N193" s="35">
        <v>42951</v>
      </c>
      <c r="O193" s="82" t="s">
        <v>208</v>
      </c>
      <c r="P193" s="84">
        <v>103</v>
      </c>
      <c r="Q193" s="28">
        <v>15114.9</v>
      </c>
    </row>
    <row r="194" spans="1:17" ht="15" customHeight="1" x14ac:dyDescent="0.3">
      <c r="A194">
        <v>193</v>
      </c>
      <c r="B194" t="s">
        <v>80</v>
      </c>
      <c r="C194" t="s">
        <v>1058</v>
      </c>
      <c r="D194" s="82" t="s">
        <v>1059</v>
      </c>
      <c r="E194" s="83" t="str">
        <f>IF(D194="",VLOOKUP(C194,'[1]Pomoćna za matični'!$B$2:$D$218,3,FALSE),"OK")</f>
        <v>OK</v>
      </c>
      <c r="F194" t="s">
        <v>211</v>
      </c>
      <c r="G194" t="s">
        <v>204</v>
      </c>
      <c r="H194" t="s">
        <v>1060</v>
      </c>
      <c r="I194" s="82" t="s">
        <v>370</v>
      </c>
      <c r="J194" t="s">
        <v>1061</v>
      </c>
      <c r="L194" s="35">
        <v>43075</v>
      </c>
      <c r="M194" s="35">
        <v>39424</v>
      </c>
      <c r="N194" s="35">
        <v>42978</v>
      </c>
      <c r="O194" s="82" t="s">
        <v>1062</v>
      </c>
      <c r="P194" s="84">
        <v>10</v>
      </c>
      <c r="Q194" s="28">
        <v>12856.3</v>
      </c>
    </row>
    <row r="195" spans="1:17" ht="15" customHeight="1" x14ac:dyDescent="0.3">
      <c r="A195">
        <v>194</v>
      </c>
      <c r="B195" t="s">
        <v>80</v>
      </c>
      <c r="C195" t="s">
        <v>1063</v>
      </c>
      <c r="D195" s="82" t="s">
        <v>1064</v>
      </c>
      <c r="E195" s="83" t="str">
        <f>IF(D195="",VLOOKUP(C195,'[1]Pomoćna za matični'!$B$2:$D$218,3,FALSE),"OK")</f>
        <v>OK</v>
      </c>
      <c r="F195" t="s">
        <v>203</v>
      </c>
      <c r="G195" t="s">
        <v>204</v>
      </c>
      <c r="H195" t="s">
        <v>331</v>
      </c>
      <c r="I195" s="82" t="s">
        <v>384</v>
      </c>
      <c r="J195" t="s">
        <v>1065</v>
      </c>
      <c r="L195" s="35">
        <v>43075</v>
      </c>
      <c r="M195" s="35">
        <v>39424</v>
      </c>
      <c r="N195" s="35">
        <v>42955</v>
      </c>
      <c r="O195" s="82" t="s">
        <v>208</v>
      </c>
      <c r="P195" s="84">
        <v>24</v>
      </c>
      <c r="Q195" s="28">
        <v>15839.5</v>
      </c>
    </row>
    <row r="196" spans="1:17" ht="15" customHeight="1" x14ac:dyDescent="0.3">
      <c r="A196">
        <v>195</v>
      </c>
      <c r="B196" t="s">
        <v>80</v>
      </c>
      <c r="C196" t="s">
        <v>1066</v>
      </c>
      <c r="D196" s="82" t="s">
        <v>1067</v>
      </c>
      <c r="E196" s="83" t="str">
        <f>IF(D196="",VLOOKUP(C196,'[1]Pomoćna za matični'!$B$2:$D$218,3,FALSE),"OK")</f>
        <v>OK</v>
      </c>
      <c r="F196" t="s">
        <v>203</v>
      </c>
      <c r="G196" t="s">
        <v>204</v>
      </c>
      <c r="H196" t="s">
        <v>1068</v>
      </c>
      <c r="I196" s="82" t="s">
        <v>286</v>
      </c>
      <c r="J196" t="s">
        <v>1069</v>
      </c>
      <c r="L196" s="35">
        <v>43075</v>
      </c>
      <c r="M196" s="35">
        <v>39424</v>
      </c>
      <c r="N196" s="35">
        <v>42963</v>
      </c>
      <c r="O196" s="82" t="s">
        <v>208</v>
      </c>
      <c r="P196" s="84">
        <v>37</v>
      </c>
      <c r="Q196" s="28">
        <v>12181.9</v>
      </c>
    </row>
    <row r="197" spans="1:17" ht="15" customHeight="1" x14ac:dyDescent="0.3">
      <c r="A197">
        <v>196</v>
      </c>
      <c r="B197" t="s">
        <v>80</v>
      </c>
      <c r="C197" t="s">
        <v>1070</v>
      </c>
      <c r="D197" s="82" t="s">
        <v>1071</v>
      </c>
      <c r="E197" s="83" t="str">
        <f>IF(D197="",VLOOKUP(C197,'[1]Pomoćna za matični'!$B$2:$D$218,3,FALSE),"OK")</f>
        <v>OK</v>
      </c>
      <c r="F197" t="s">
        <v>203</v>
      </c>
      <c r="G197" t="s">
        <v>204</v>
      </c>
      <c r="H197" t="s">
        <v>331</v>
      </c>
      <c r="I197" s="82" t="s">
        <v>1072</v>
      </c>
      <c r="J197" t="s">
        <v>1073</v>
      </c>
      <c r="L197" s="35">
        <v>43075</v>
      </c>
      <c r="M197" s="35">
        <v>39424</v>
      </c>
      <c r="N197" s="35">
        <v>42956</v>
      </c>
      <c r="O197" s="82" t="s">
        <v>208</v>
      </c>
      <c r="P197" s="84">
        <v>49</v>
      </c>
      <c r="Q197" s="28">
        <v>18890.400000000001</v>
      </c>
    </row>
    <row r="198" spans="1:17" ht="15" customHeight="1" x14ac:dyDescent="0.3">
      <c r="A198">
        <v>197</v>
      </c>
      <c r="B198" t="s">
        <v>80</v>
      </c>
      <c r="C198" t="s">
        <v>1074</v>
      </c>
      <c r="D198" s="82" t="s">
        <v>1075</v>
      </c>
      <c r="E198" s="83" t="str">
        <f>IF(D198="",VLOOKUP(C198,'[1]Pomoćna za matični'!$B$2:$D$218,3,FALSE),"OK")</f>
        <v>OK</v>
      </c>
      <c r="F198" t="s">
        <v>203</v>
      </c>
      <c r="G198" t="s">
        <v>204</v>
      </c>
      <c r="H198" t="s">
        <v>269</v>
      </c>
      <c r="I198" s="82" t="s">
        <v>472</v>
      </c>
      <c r="J198" t="s">
        <v>1076</v>
      </c>
      <c r="L198" s="35">
        <v>43075</v>
      </c>
      <c r="M198" s="35">
        <v>39424</v>
      </c>
      <c r="N198" s="35">
        <v>42962</v>
      </c>
      <c r="O198" s="82" t="s">
        <v>1077</v>
      </c>
      <c r="P198" s="84">
        <v>62</v>
      </c>
      <c r="Q198" s="28">
        <v>10443.6</v>
      </c>
    </row>
    <row r="199" spans="1:17" ht="15" customHeight="1" x14ac:dyDescent="0.3">
      <c r="A199">
        <v>198</v>
      </c>
      <c r="B199" t="s">
        <v>80</v>
      </c>
      <c r="C199" t="s">
        <v>1078</v>
      </c>
      <c r="D199" s="82" t="s">
        <v>1079</v>
      </c>
      <c r="E199" s="83" t="str">
        <f>IF(D199="",VLOOKUP(C199,'[1]Pomoćna za matični'!$B$2:$D$218,3,FALSE),"OK")</f>
        <v>OK</v>
      </c>
      <c r="F199" t="s">
        <v>211</v>
      </c>
      <c r="G199" t="s">
        <v>204</v>
      </c>
      <c r="H199" t="s">
        <v>1080</v>
      </c>
      <c r="I199" s="82" t="s">
        <v>370</v>
      </c>
      <c r="J199" t="s">
        <v>1081</v>
      </c>
      <c r="L199" s="35">
        <v>43075</v>
      </c>
      <c r="M199" s="35">
        <v>39424</v>
      </c>
      <c r="N199" s="35">
        <v>42958</v>
      </c>
      <c r="O199" s="82" t="s">
        <v>208</v>
      </c>
      <c r="P199" s="84">
        <v>71</v>
      </c>
      <c r="Q199" s="28">
        <v>43119.1</v>
      </c>
    </row>
    <row r="200" spans="1:17" ht="15" customHeight="1" x14ac:dyDescent="0.3">
      <c r="A200">
        <v>199</v>
      </c>
      <c r="B200" t="s">
        <v>80</v>
      </c>
      <c r="C200" t="s">
        <v>1082</v>
      </c>
      <c r="D200" s="82" t="s">
        <v>1083</v>
      </c>
      <c r="E200" s="83" t="str">
        <f>IF(D200="",VLOOKUP(C200,'[1]Pomoćna za matični'!$B$2:$D$218,3,FALSE),"OK")</f>
        <v>OK</v>
      </c>
      <c r="F200" t="s">
        <v>211</v>
      </c>
      <c r="G200" t="s">
        <v>204</v>
      </c>
      <c r="H200" t="s">
        <v>1084</v>
      </c>
      <c r="I200" s="82" t="s">
        <v>585</v>
      </c>
      <c r="J200" t="s">
        <v>1085</v>
      </c>
      <c r="L200" s="35">
        <v>43075</v>
      </c>
      <c r="M200" s="35">
        <v>39561</v>
      </c>
      <c r="N200" s="35">
        <v>42955</v>
      </c>
      <c r="O200" s="82" t="s">
        <v>1086</v>
      </c>
      <c r="P200" s="84">
        <v>89</v>
      </c>
      <c r="Q200" s="28">
        <v>47803.7</v>
      </c>
    </row>
    <row r="201" spans="1:17" ht="15" customHeight="1" x14ac:dyDescent="0.3">
      <c r="A201">
        <v>200</v>
      </c>
      <c r="B201" t="s">
        <v>80</v>
      </c>
      <c r="C201" t="s">
        <v>1087</v>
      </c>
      <c r="D201" s="82" t="s">
        <v>1088</v>
      </c>
      <c r="E201" s="83" t="str">
        <f>IF(D201="",VLOOKUP(C201,'[1]Pomoćna za matični'!$B$2:$D$218,3,FALSE),"OK")</f>
        <v>OK</v>
      </c>
      <c r="F201" t="s">
        <v>203</v>
      </c>
      <c r="G201" t="s">
        <v>204</v>
      </c>
      <c r="H201" t="s">
        <v>506</v>
      </c>
      <c r="I201" s="82" t="s">
        <v>1089</v>
      </c>
      <c r="J201" t="s">
        <v>1090</v>
      </c>
      <c r="L201" s="35">
        <v>43075</v>
      </c>
      <c r="M201" s="35">
        <v>39424</v>
      </c>
      <c r="N201" s="35">
        <v>42964</v>
      </c>
      <c r="O201" s="82" t="s">
        <v>208</v>
      </c>
      <c r="P201" s="84">
        <v>103</v>
      </c>
      <c r="Q201" s="28">
        <v>18661.900000000001</v>
      </c>
    </row>
    <row r="202" spans="1:17" ht="15" customHeight="1" x14ac:dyDescent="0.3">
      <c r="A202">
        <v>201</v>
      </c>
      <c r="B202" t="s">
        <v>80</v>
      </c>
      <c r="C202" t="s">
        <v>1091</v>
      </c>
      <c r="D202" s="82" t="s">
        <v>1092</v>
      </c>
      <c r="E202" s="83" t="str">
        <f>IF(D202="",VLOOKUP(C202,'[1]Pomoćna za matični'!$B$2:$D$218,3,FALSE),"OK")</f>
        <v>OK</v>
      </c>
      <c r="F202" t="s">
        <v>203</v>
      </c>
      <c r="G202" t="s">
        <v>204</v>
      </c>
      <c r="H202" t="s">
        <v>547</v>
      </c>
      <c r="I202" s="82" t="s">
        <v>1093</v>
      </c>
      <c r="J202" t="s">
        <v>1094</v>
      </c>
      <c r="L202" s="35">
        <v>43077</v>
      </c>
      <c r="M202" s="35">
        <v>39424</v>
      </c>
      <c r="N202" s="35">
        <v>42949</v>
      </c>
      <c r="O202" s="82" t="s">
        <v>208</v>
      </c>
      <c r="P202" s="84">
        <v>116</v>
      </c>
      <c r="Q202" s="28">
        <v>20965.900000000001</v>
      </c>
    </row>
    <row r="203" spans="1:17" ht="15" customHeight="1" x14ac:dyDescent="0.3">
      <c r="A203">
        <v>202</v>
      </c>
      <c r="B203" t="s">
        <v>80</v>
      </c>
      <c r="C203" t="s">
        <v>1095</v>
      </c>
      <c r="D203" s="82" t="s">
        <v>1096</v>
      </c>
      <c r="E203" s="83" t="str">
        <f>IF(D203="",VLOOKUP(C203,'[1]Pomoćna za matični'!$B$2:$D$218,3,FALSE),"OK")</f>
        <v>OK</v>
      </c>
      <c r="F203" t="s">
        <v>211</v>
      </c>
      <c r="G203" t="s">
        <v>204</v>
      </c>
      <c r="H203" t="s">
        <v>702</v>
      </c>
      <c r="I203" s="82" t="s">
        <v>703</v>
      </c>
      <c r="J203" t="s">
        <v>900</v>
      </c>
      <c r="K203" t="s">
        <v>1097</v>
      </c>
      <c r="L203" s="35">
        <v>43077</v>
      </c>
      <c r="M203" s="35">
        <v>39424</v>
      </c>
      <c r="N203" t="s">
        <v>1098</v>
      </c>
      <c r="O203" s="82" t="s">
        <v>1099</v>
      </c>
      <c r="P203" s="84" t="s">
        <v>1100</v>
      </c>
      <c r="Q203" s="28">
        <f>22038.8+47554.8</f>
        <v>69593.600000000006</v>
      </c>
    </row>
    <row r="204" spans="1:17" ht="15" customHeight="1" x14ac:dyDescent="0.3">
      <c r="A204">
        <v>203</v>
      </c>
      <c r="B204" t="s">
        <v>83</v>
      </c>
      <c r="C204" t="s">
        <v>1101</v>
      </c>
      <c r="D204" s="82" t="s">
        <v>1102</v>
      </c>
      <c r="E204" s="83" t="str">
        <f>IF(D204="",VLOOKUP(C204,'[1]Pomoćna za matični'!$B$2:$D$218,3,FALSE),"OK")</f>
        <v>OK</v>
      </c>
      <c r="F204" t="s">
        <v>203</v>
      </c>
      <c r="G204" t="s">
        <v>204</v>
      </c>
      <c r="H204" t="s">
        <v>331</v>
      </c>
      <c r="I204" s="82" t="s">
        <v>414</v>
      </c>
      <c r="J204" t="s">
        <v>1103</v>
      </c>
      <c r="L204" s="35">
        <v>43075</v>
      </c>
      <c r="M204" s="35">
        <v>39424</v>
      </c>
      <c r="N204" s="35">
        <v>42961</v>
      </c>
      <c r="O204" s="82" t="s">
        <v>208</v>
      </c>
      <c r="P204" s="84">
        <v>9</v>
      </c>
      <c r="Q204" s="28">
        <v>34224.6</v>
      </c>
    </row>
    <row r="205" spans="1:17" ht="15" customHeight="1" x14ac:dyDescent="0.3">
      <c r="A205">
        <v>204</v>
      </c>
      <c r="B205" t="s">
        <v>83</v>
      </c>
      <c r="C205" t="s">
        <v>1104</v>
      </c>
      <c r="D205" s="82" t="s">
        <v>1105</v>
      </c>
      <c r="E205" s="83" t="str">
        <f>IF(D205="",VLOOKUP(C205,'[1]Pomoćna za matični'!$B$2:$D$218,3,FALSE),"OK")</f>
        <v>OK</v>
      </c>
      <c r="F205" t="s">
        <v>203</v>
      </c>
      <c r="G205" t="s">
        <v>204</v>
      </c>
      <c r="H205" t="s">
        <v>280</v>
      </c>
      <c r="I205" s="82" t="s">
        <v>1106</v>
      </c>
      <c r="J205" t="s">
        <v>1107</v>
      </c>
      <c r="L205" s="35">
        <v>43075</v>
      </c>
      <c r="M205" s="35">
        <v>39424</v>
      </c>
      <c r="N205" s="35">
        <v>42956</v>
      </c>
      <c r="O205" s="82" t="s">
        <v>208</v>
      </c>
      <c r="P205" s="84">
        <v>25</v>
      </c>
      <c r="Q205" s="28">
        <v>20758.900000000001</v>
      </c>
    </row>
    <row r="206" spans="1:17" ht="15" customHeight="1" x14ac:dyDescent="0.3">
      <c r="A206">
        <v>205</v>
      </c>
      <c r="B206" t="s">
        <v>83</v>
      </c>
      <c r="C206" t="s">
        <v>1108</v>
      </c>
      <c r="D206" s="82" t="s">
        <v>1109</v>
      </c>
      <c r="E206" s="83" t="str">
        <f>IF(D206="",VLOOKUP(C206,'[1]Pomoćna za matični'!$B$2:$D$218,3,FALSE),"OK")</f>
        <v>OK</v>
      </c>
      <c r="F206" t="s">
        <v>203</v>
      </c>
      <c r="G206" t="s">
        <v>204</v>
      </c>
      <c r="H206" t="s">
        <v>539</v>
      </c>
      <c r="I206" s="82" t="s">
        <v>1110</v>
      </c>
      <c r="J206" t="s">
        <v>1111</v>
      </c>
      <c r="L206" s="35">
        <v>43075</v>
      </c>
      <c r="M206" s="35">
        <v>40033</v>
      </c>
      <c r="N206" s="35">
        <v>42954</v>
      </c>
      <c r="O206" s="82" t="s">
        <v>208</v>
      </c>
      <c r="P206" s="84">
        <v>37</v>
      </c>
      <c r="Q206" s="28">
        <v>13839.6</v>
      </c>
    </row>
    <row r="207" spans="1:17" ht="15" customHeight="1" x14ac:dyDescent="0.3">
      <c r="A207">
        <v>206</v>
      </c>
      <c r="B207" t="s">
        <v>83</v>
      </c>
      <c r="C207" t="s">
        <v>1112</v>
      </c>
      <c r="D207" s="82" t="s">
        <v>1113</v>
      </c>
      <c r="E207" s="83" t="str">
        <f>IF(D207="",VLOOKUP(C207,'[1]Pomoćna za matični'!$B$2:$D$218,3,FALSE),"OK")</f>
        <v>OK</v>
      </c>
      <c r="F207" t="s">
        <v>211</v>
      </c>
      <c r="G207" t="s">
        <v>204</v>
      </c>
      <c r="H207" t="s">
        <v>379</v>
      </c>
      <c r="I207" s="82" t="s">
        <v>1114</v>
      </c>
      <c r="J207" t="s">
        <v>1115</v>
      </c>
      <c r="L207" s="35">
        <v>43075</v>
      </c>
      <c r="M207" s="35">
        <v>39790</v>
      </c>
      <c r="N207" s="35">
        <v>42975</v>
      </c>
      <c r="O207" s="82" t="s">
        <v>208</v>
      </c>
      <c r="P207" s="84">
        <v>50</v>
      </c>
      <c r="Q207" s="28">
        <v>29896</v>
      </c>
    </row>
    <row r="208" spans="1:17" ht="15" customHeight="1" x14ac:dyDescent="0.3">
      <c r="A208">
        <v>207</v>
      </c>
      <c r="B208" t="s">
        <v>83</v>
      </c>
      <c r="C208" t="s">
        <v>1116</v>
      </c>
      <c r="D208" s="82" t="s">
        <v>1117</v>
      </c>
      <c r="E208" s="83" t="str">
        <f>IF(D208="",VLOOKUP(C208,'[1]Pomoćna za matični'!$B$2:$D$218,3,FALSE),"OK")</f>
        <v>OK</v>
      </c>
      <c r="F208" t="s">
        <v>211</v>
      </c>
      <c r="G208" t="s">
        <v>204</v>
      </c>
      <c r="H208" t="s">
        <v>655</v>
      </c>
      <c r="I208" s="82" t="s">
        <v>235</v>
      </c>
      <c r="J208" t="s">
        <v>1118</v>
      </c>
      <c r="L208" s="35">
        <v>43075</v>
      </c>
      <c r="M208" s="35">
        <v>40492</v>
      </c>
      <c r="N208" s="35">
        <v>42961</v>
      </c>
      <c r="O208" s="82" t="s">
        <v>208</v>
      </c>
      <c r="P208" s="84">
        <v>61</v>
      </c>
      <c r="Q208" s="28">
        <v>8462.9</v>
      </c>
    </row>
    <row r="209" spans="1:17" ht="15" customHeight="1" x14ac:dyDescent="0.3">
      <c r="A209">
        <v>208</v>
      </c>
      <c r="B209" t="s">
        <v>83</v>
      </c>
      <c r="C209" t="s">
        <v>1119</v>
      </c>
      <c r="D209" s="82" t="s">
        <v>1120</v>
      </c>
      <c r="E209" s="83" t="str">
        <f>IF(D209="",VLOOKUP(C209,'[1]Pomoćna za matični'!$B$2:$D$218,3,FALSE),"OK")</f>
        <v>OK</v>
      </c>
      <c r="F209" t="s">
        <v>203</v>
      </c>
      <c r="G209" t="s">
        <v>204</v>
      </c>
      <c r="H209" t="s">
        <v>491</v>
      </c>
      <c r="I209" s="82" t="s">
        <v>1121</v>
      </c>
      <c r="J209" t="s">
        <v>1122</v>
      </c>
      <c r="L209" s="35">
        <v>43075</v>
      </c>
      <c r="M209" s="35">
        <v>39424</v>
      </c>
      <c r="N209" s="35">
        <v>42955</v>
      </c>
      <c r="O209" s="82" t="s">
        <v>208</v>
      </c>
      <c r="P209" s="84">
        <v>72</v>
      </c>
      <c r="Q209" s="28">
        <v>13731.7</v>
      </c>
    </row>
    <row r="210" spans="1:17" ht="15" customHeight="1" x14ac:dyDescent="0.3">
      <c r="A210">
        <v>209</v>
      </c>
      <c r="B210" t="s">
        <v>83</v>
      </c>
      <c r="C210" t="s">
        <v>1123</v>
      </c>
      <c r="D210" s="82" t="s">
        <v>1124</v>
      </c>
      <c r="E210" s="83" t="str">
        <f>IF(D210="",VLOOKUP(C210,'[1]Pomoćna za matični'!$B$2:$D$218,3,FALSE),"OK")</f>
        <v>OK</v>
      </c>
      <c r="F210" t="s">
        <v>211</v>
      </c>
      <c r="G210" t="s">
        <v>204</v>
      </c>
      <c r="H210" t="s">
        <v>355</v>
      </c>
      <c r="I210" s="82" t="s">
        <v>594</v>
      </c>
      <c r="J210" t="s">
        <v>1125</v>
      </c>
      <c r="L210" s="35">
        <v>43075</v>
      </c>
      <c r="M210" s="35">
        <v>42332</v>
      </c>
      <c r="N210" s="35">
        <v>42951</v>
      </c>
      <c r="O210" s="82" t="s">
        <v>208</v>
      </c>
      <c r="P210" s="84">
        <v>84</v>
      </c>
      <c r="Q210" s="28">
        <v>11695.2</v>
      </c>
    </row>
    <row r="211" spans="1:17" ht="15" customHeight="1" x14ac:dyDescent="0.3">
      <c r="A211">
        <v>210</v>
      </c>
      <c r="B211" t="s">
        <v>83</v>
      </c>
      <c r="C211" t="s">
        <v>1126</v>
      </c>
      <c r="D211" s="82" t="s">
        <v>1127</v>
      </c>
      <c r="E211" s="83" t="str">
        <f>IF(D211="",VLOOKUP(C211,'[1]Pomoćna za matični'!$B$2:$D$218,3,FALSE),"OK")</f>
        <v>OK</v>
      </c>
      <c r="F211" t="s">
        <v>203</v>
      </c>
      <c r="G211" t="s">
        <v>204</v>
      </c>
      <c r="H211" t="s">
        <v>1128</v>
      </c>
      <c r="I211" s="82" t="s">
        <v>1129</v>
      </c>
      <c r="J211" t="s">
        <v>1130</v>
      </c>
      <c r="L211" s="35">
        <v>43075</v>
      </c>
      <c r="M211" s="35">
        <v>40583</v>
      </c>
      <c r="N211" s="35">
        <v>42947</v>
      </c>
      <c r="O211" s="82" t="s">
        <v>208</v>
      </c>
      <c r="P211" s="84">
        <v>95</v>
      </c>
      <c r="Q211" s="28">
        <v>29268.9</v>
      </c>
    </row>
    <row r="212" spans="1:17" ht="15" customHeight="1" x14ac:dyDescent="0.3">
      <c r="A212">
        <v>211</v>
      </c>
      <c r="B212" t="s">
        <v>83</v>
      </c>
      <c r="C212" t="s">
        <v>1131</v>
      </c>
      <c r="D212" s="82" t="s">
        <v>1132</v>
      </c>
      <c r="E212" s="83" t="str">
        <f>IF(D212="",VLOOKUP(C212,'[1]Pomoćna za matični'!$B$2:$D$218,3,FALSE),"OK")</f>
        <v>OK</v>
      </c>
      <c r="F212" t="s">
        <v>211</v>
      </c>
      <c r="G212" t="s">
        <v>204</v>
      </c>
      <c r="H212" t="s">
        <v>678</v>
      </c>
      <c r="I212" s="82" t="s">
        <v>356</v>
      </c>
      <c r="J212" t="s">
        <v>1133</v>
      </c>
      <c r="L212" s="35">
        <v>43075</v>
      </c>
      <c r="M212" s="35">
        <v>39561</v>
      </c>
      <c r="N212" s="35">
        <v>42948</v>
      </c>
      <c r="O212" s="82" t="s">
        <v>1134</v>
      </c>
      <c r="P212" s="84">
        <v>108</v>
      </c>
      <c r="Q212" s="28">
        <v>55325.8</v>
      </c>
    </row>
    <row r="213" spans="1:17" ht="15" customHeight="1" x14ac:dyDescent="0.3">
      <c r="A213">
        <v>212</v>
      </c>
      <c r="B213" t="s">
        <v>83</v>
      </c>
      <c r="C213" t="s">
        <v>1135</v>
      </c>
      <c r="D213" s="82" t="s">
        <v>1136</v>
      </c>
      <c r="E213" s="83" t="str">
        <f>IF(D213="",VLOOKUP(C213,'[1]Pomoćna za matični'!$B$2:$D$218,3,FALSE),"OK")</f>
        <v>OK</v>
      </c>
      <c r="F213" t="s">
        <v>211</v>
      </c>
      <c r="G213" t="s">
        <v>204</v>
      </c>
      <c r="H213" t="s">
        <v>985</v>
      </c>
      <c r="I213" s="82" t="s">
        <v>1137</v>
      </c>
      <c r="J213" t="s">
        <v>1115</v>
      </c>
      <c r="L213" s="35">
        <v>43075</v>
      </c>
      <c r="M213" s="35">
        <v>39424</v>
      </c>
      <c r="N213" s="35">
        <v>42951</v>
      </c>
      <c r="O213" s="82" t="s">
        <v>208</v>
      </c>
      <c r="P213" s="84">
        <v>122</v>
      </c>
      <c r="Q213" s="28">
        <v>41762.800000000003</v>
      </c>
    </row>
    <row r="214" spans="1:17" ht="15" customHeight="1" x14ac:dyDescent="0.3">
      <c r="A214">
        <v>213</v>
      </c>
      <c r="B214" t="s">
        <v>84</v>
      </c>
      <c r="C214" t="s">
        <v>1138</v>
      </c>
      <c r="D214" s="89" t="s">
        <v>1139</v>
      </c>
      <c r="E214" s="83" t="str">
        <f>IF(D214="",VLOOKUP(C214,'[1]Pomoćna za matični'!$B$2:$D$218,3,FALSE),"OK")</f>
        <v>OK</v>
      </c>
      <c r="F214" t="s">
        <v>211</v>
      </c>
      <c r="G214" t="s">
        <v>204</v>
      </c>
      <c r="H214" t="s">
        <v>1140</v>
      </c>
      <c r="I214" s="82" t="s">
        <v>1141</v>
      </c>
      <c r="J214" t="s">
        <v>1142</v>
      </c>
      <c r="L214" s="35">
        <v>43119</v>
      </c>
      <c r="M214" s="35">
        <v>39448</v>
      </c>
      <c r="N214" s="35">
        <v>43007</v>
      </c>
      <c r="O214" s="82" t="s">
        <v>1143</v>
      </c>
      <c r="P214" s="84">
        <v>5</v>
      </c>
      <c r="Q214" s="28">
        <v>48691.199999999997</v>
      </c>
    </row>
    <row r="215" spans="1:17" ht="15" customHeight="1" x14ac:dyDescent="0.3">
      <c r="A215">
        <v>214</v>
      </c>
      <c r="B215" t="s">
        <v>84</v>
      </c>
      <c r="C215" t="s">
        <v>1144</v>
      </c>
      <c r="D215" s="89" t="s">
        <v>1145</v>
      </c>
      <c r="E215" s="83" t="str">
        <f>IF(D215="",VLOOKUP(C215,'[1]Pomoćna za matični'!$B$2:$D$218,3,FALSE),"OK")</f>
        <v>OK</v>
      </c>
      <c r="F215" t="s">
        <v>203</v>
      </c>
      <c r="G215" t="s">
        <v>204</v>
      </c>
      <c r="H215" t="s">
        <v>914</v>
      </c>
      <c r="I215" s="82" t="s">
        <v>1146</v>
      </c>
      <c r="J215" t="s">
        <v>1147</v>
      </c>
      <c r="L215" s="35">
        <v>43119</v>
      </c>
      <c r="M215" s="35">
        <v>39114</v>
      </c>
      <c r="N215" s="35">
        <v>42961</v>
      </c>
      <c r="O215" s="82" t="s">
        <v>208</v>
      </c>
      <c r="P215" s="84">
        <v>19</v>
      </c>
      <c r="Q215" s="28">
        <v>14806.6</v>
      </c>
    </row>
    <row r="216" spans="1:17" ht="15" customHeight="1" x14ac:dyDescent="0.3">
      <c r="A216">
        <v>215</v>
      </c>
      <c r="B216" t="s">
        <v>84</v>
      </c>
      <c r="C216" t="s">
        <v>1148</v>
      </c>
      <c r="D216" s="89" t="s">
        <v>1149</v>
      </c>
      <c r="E216" s="83" t="str">
        <f>IF(D216="",VLOOKUP(C216,'[1]Pomoćna za matični'!$B$2:$D$218,3,FALSE),"OK")</f>
        <v>OK</v>
      </c>
      <c r="F216" t="s">
        <v>203</v>
      </c>
      <c r="G216" t="s">
        <v>204</v>
      </c>
      <c r="H216" t="s">
        <v>1021</v>
      </c>
      <c r="I216" s="82" t="s">
        <v>472</v>
      </c>
      <c r="J216" t="s">
        <v>1150</v>
      </c>
      <c r="L216" s="35">
        <v>43159</v>
      </c>
      <c r="M216" s="35">
        <v>39114</v>
      </c>
      <c r="N216" s="35">
        <v>42947</v>
      </c>
      <c r="O216" s="82" t="s">
        <v>208</v>
      </c>
      <c r="P216" s="84">
        <v>33</v>
      </c>
      <c r="Q216" s="28">
        <v>21744.2</v>
      </c>
    </row>
    <row r="217" spans="1:17" ht="15" customHeight="1" x14ac:dyDescent="0.3">
      <c r="A217">
        <v>216</v>
      </c>
      <c r="B217" t="s">
        <v>85</v>
      </c>
      <c r="C217" t="s">
        <v>1151</v>
      </c>
      <c r="D217" s="89" t="s">
        <v>1152</v>
      </c>
      <c r="E217" s="83" t="str">
        <f>IF(D217="",VLOOKUP(C217,'[1]Pomoćna za matični'!$B$2:$D$218,3,FALSE),"OK")</f>
        <v>OK</v>
      </c>
      <c r="F217" t="s">
        <v>211</v>
      </c>
      <c r="G217" t="s">
        <v>204</v>
      </c>
      <c r="H217" t="s">
        <v>789</v>
      </c>
      <c r="I217" s="82" t="s">
        <v>751</v>
      </c>
      <c r="J217" t="s">
        <v>1153</v>
      </c>
      <c r="L217" s="35">
        <v>43067</v>
      </c>
      <c r="M217" s="35">
        <v>40026</v>
      </c>
      <c r="N217" s="35">
        <v>42940</v>
      </c>
      <c r="O217" s="82" t="s">
        <v>1154</v>
      </c>
      <c r="P217" s="84">
        <v>10</v>
      </c>
      <c r="Q217" s="28">
        <v>25273.5</v>
      </c>
    </row>
    <row r="218" spans="1:17" ht="15" customHeight="1" x14ac:dyDescent="0.3">
      <c r="A218">
        <v>217</v>
      </c>
      <c r="B218" t="s">
        <v>85</v>
      </c>
      <c r="C218" t="s">
        <v>1155</v>
      </c>
      <c r="D218" s="89" t="s">
        <v>1156</v>
      </c>
      <c r="E218" s="83" t="str">
        <f>IF(D218="",VLOOKUP(C218,'[1]Pomoćna za matični'!$B$2:$D$218,3,FALSE),"OK")</f>
        <v>OK</v>
      </c>
      <c r="F218" t="s">
        <v>203</v>
      </c>
      <c r="G218" t="s">
        <v>204</v>
      </c>
      <c r="H218" t="s">
        <v>228</v>
      </c>
      <c r="I218" s="82" t="s">
        <v>629</v>
      </c>
      <c r="J218" t="s">
        <v>1157</v>
      </c>
      <c r="L218" s="35">
        <v>43067</v>
      </c>
      <c r="M218" s="35">
        <v>40940</v>
      </c>
      <c r="N218" s="35">
        <v>40950</v>
      </c>
      <c r="O218" s="82" t="s">
        <v>1158</v>
      </c>
      <c r="P218" s="84">
        <v>25</v>
      </c>
      <c r="Q218" s="28">
        <v>22629.7</v>
      </c>
    </row>
    <row r="219" spans="1:17" ht="15" customHeight="1" x14ac:dyDescent="0.3">
      <c r="A219">
        <v>218</v>
      </c>
      <c r="B219" t="s">
        <v>85</v>
      </c>
      <c r="C219" t="s">
        <v>1159</v>
      </c>
      <c r="D219" s="89" t="s">
        <v>1160</v>
      </c>
      <c r="E219" s="83" t="str">
        <f>IF(D219="",VLOOKUP(C219,'[1]Pomoćna za matični'!$B$2:$D$218,3,FALSE),"OK")</f>
        <v>OK</v>
      </c>
      <c r="F219" t="s">
        <v>211</v>
      </c>
      <c r="G219" t="s">
        <v>204</v>
      </c>
      <c r="H219" t="s">
        <v>471</v>
      </c>
      <c r="I219" s="82" t="s">
        <v>1161</v>
      </c>
      <c r="J219" t="s">
        <v>1162</v>
      </c>
      <c r="L219" s="35">
        <v>43067</v>
      </c>
      <c r="M219" s="35">
        <v>39387</v>
      </c>
      <c r="N219" s="35">
        <v>42943</v>
      </c>
      <c r="O219" s="82" t="s">
        <v>208</v>
      </c>
      <c r="P219" s="84">
        <v>37</v>
      </c>
      <c r="Q219" s="28">
        <v>27565.1</v>
      </c>
    </row>
    <row r="220" spans="1:17" ht="15" customHeight="1" x14ac:dyDescent="0.3">
      <c r="A220">
        <v>219</v>
      </c>
      <c r="B220" t="s">
        <v>85</v>
      </c>
      <c r="C220" t="s">
        <v>1163</v>
      </c>
      <c r="D220" s="89" t="s">
        <v>1164</v>
      </c>
      <c r="E220" s="83" t="str">
        <f>IF(D220="",VLOOKUP(C220,'[1]Pomoćna za matični'!$B$2:$D$218,3,FALSE),"OK")</f>
        <v>OK</v>
      </c>
      <c r="F220" t="s">
        <v>203</v>
      </c>
      <c r="G220" t="s">
        <v>204</v>
      </c>
      <c r="H220" t="s">
        <v>308</v>
      </c>
      <c r="I220" s="82" t="s">
        <v>1165</v>
      </c>
      <c r="J220" t="s">
        <v>1166</v>
      </c>
      <c r="L220" s="35">
        <v>43067</v>
      </c>
      <c r="M220" s="35">
        <v>39448</v>
      </c>
      <c r="N220" s="35">
        <v>42940</v>
      </c>
      <c r="O220" s="82" t="s">
        <v>1143</v>
      </c>
      <c r="P220" s="84">
        <v>50</v>
      </c>
      <c r="Q220" s="28">
        <v>19284.3</v>
      </c>
    </row>
    <row r="221" spans="1:17" ht="15" customHeight="1" x14ac:dyDescent="0.3">
      <c r="A221">
        <v>220</v>
      </c>
      <c r="B221" t="s">
        <v>85</v>
      </c>
      <c r="C221" t="s">
        <v>1167</v>
      </c>
      <c r="D221" s="89" t="s">
        <v>1168</v>
      </c>
      <c r="E221" s="83" t="str">
        <f>IF(D221="",VLOOKUP(C221,'[1]Pomoćna za matični'!$B$2:$D$218,3,FALSE),"OK")</f>
        <v>OK</v>
      </c>
      <c r="F221" t="s">
        <v>211</v>
      </c>
      <c r="G221" t="s">
        <v>204</v>
      </c>
      <c r="H221" t="s">
        <v>280</v>
      </c>
      <c r="I221" s="82" t="s">
        <v>1169</v>
      </c>
      <c r="J221" t="s">
        <v>1170</v>
      </c>
      <c r="L221" s="35">
        <v>43075</v>
      </c>
      <c r="M221" s="35">
        <v>40817</v>
      </c>
      <c r="N221" s="35">
        <v>42955</v>
      </c>
      <c r="O221" s="82" t="s">
        <v>1171</v>
      </c>
      <c r="P221" s="84">
        <v>67</v>
      </c>
      <c r="Q221" s="28">
        <v>4142.6000000000004</v>
      </c>
    </row>
    <row r="222" spans="1:17" ht="15" customHeight="1" x14ac:dyDescent="0.3">
      <c r="A222">
        <v>221</v>
      </c>
      <c r="B222" t="s">
        <v>85</v>
      </c>
      <c r="C222" t="s">
        <v>1172</v>
      </c>
      <c r="D222" s="89" t="s">
        <v>1173</v>
      </c>
      <c r="E222" s="83" t="str">
        <f>IF(D222="",VLOOKUP(C222,'[1]Pomoćna za matični'!$B$2:$D$218,3,FALSE),"OK")</f>
        <v>OK</v>
      </c>
      <c r="F222" t="s">
        <v>203</v>
      </c>
      <c r="G222" t="s">
        <v>204</v>
      </c>
      <c r="H222" t="s">
        <v>1174</v>
      </c>
      <c r="I222" s="82" t="s">
        <v>356</v>
      </c>
      <c r="J222" t="s">
        <v>1175</v>
      </c>
      <c r="L222" s="35">
        <v>43075</v>
      </c>
      <c r="M222" s="35">
        <v>39387</v>
      </c>
      <c r="N222" s="35">
        <v>42972</v>
      </c>
      <c r="O222" s="82" t="s">
        <v>208</v>
      </c>
      <c r="P222" s="84">
        <v>76</v>
      </c>
      <c r="Q222" s="28">
        <v>10528.1</v>
      </c>
    </row>
    <row r="223" spans="1:17" ht="15" customHeight="1" x14ac:dyDescent="0.3">
      <c r="A223">
        <v>222</v>
      </c>
      <c r="B223" t="s">
        <v>85</v>
      </c>
      <c r="C223" t="s">
        <v>1176</v>
      </c>
      <c r="D223" s="89" t="s">
        <v>1177</v>
      </c>
      <c r="E223" s="83" t="str">
        <f>IF(D223="",VLOOKUP(C223,'[1]Pomoćna za matični'!$B$2:$D$218,3,FALSE),"OK")</f>
        <v>OK</v>
      </c>
      <c r="F223" t="s">
        <v>211</v>
      </c>
      <c r="G223" t="s">
        <v>204</v>
      </c>
      <c r="H223" t="s">
        <v>1178</v>
      </c>
      <c r="I223" s="82" t="s">
        <v>1179</v>
      </c>
      <c r="J223" t="s">
        <v>1180</v>
      </c>
      <c r="L223" s="35">
        <v>43075</v>
      </c>
      <c r="M223" s="35">
        <v>39387</v>
      </c>
      <c r="N223" s="35">
        <v>42955</v>
      </c>
      <c r="O223" s="82" t="s">
        <v>208</v>
      </c>
      <c r="P223" s="84">
        <v>88</v>
      </c>
      <c r="Q223" s="28">
        <v>16919.099999999999</v>
      </c>
    </row>
    <row r="224" spans="1:17" ht="15" customHeight="1" x14ac:dyDescent="0.3">
      <c r="A224">
        <v>223</v>
      </c>
      <c r="B224" t="s">
        <v>85</v>
      </c>
      <c r="C224" t="s">
        <v>1181</v>
      </c>
      <c r="D224" s="89" t="s">
        <v>1182</v>
      </c>
      <c r="E224" s="83" t="str">
        <f>IF(D224="",VLOOKUP(C224,'[1]Pomoćna za matični'!$B$2:$D$218,3,FALSE),"OK")</f>
        <v>OK</v>
      </c>
      <c r="F224" t="s">
        <v>203</v>
      </c>
      <c r="G224" t="s">
        <v>204</v>
      </c>
      <c r="H224" t="s">
        <v>228</v>
      </c>
      <c r="I224" s="82" t="s">
        <v>1183</v>
      </c>
      <c r="J224" t="s">
        <v>1184</v>
      </c>
      <c r="L224" s="35">
        <v>43075</v>
      </c>
      <c r="M224" s="35">
        <v>39387</v>
      </c>
      <c r="N224" s="35">
        <v>42983</v>
      </c>
      <c r="O224" s="82" t="s">
        <v>208</v>
      </c>
      <c r="P224" s="84">
        <v>98</v>
      </c>
      <c r="Q224" s="28">
        <v>16919.099999999999</v>
      </c>
    </row>
    <row r="225" spans="1:17" ht="15" customHeight="1" x14ac:dyDescent="0.3">
      <c r="A225">
        <v>224</v>
      </c>
      <c r="B225" t="s">
        <v>85</v>
      </c>
      <c r="C225" t="s">
        <v>1185</v>
      </c>
      <c r="D225" s="89" t="s">
        <v>1186</v>
      </c>
      <c r="E225" s="83" t="str">
        <f>IF(D225="",VLOOKUP(C225,'[1]Pomoćna za matični'!$B$2:$D$218,3,FALSE),"OK")</f>
        <v>OK</v>
      </c>
      <c r="F225" t="s">
        <v>203</v>
      </c>
      <c r="G225" t="s">
        <v>204</v>
      </c>
      <c r="H225" t="s">
        <v>1187</v>
      </c>
      <c r="I225" s="82" t="s">
        <v>462</v>
      </c>
      <c r="J225" t="s">
        <v>1188</v>
      </c>
      <c r="L225" s="35">
        <v>43075</v>
      </c>
      <c r="M225" s="35">
        <v>39790</v>
      </c>
      <c r="N225" s="35">
        <v>42956</v>
      </c>
      <c r="O225" s="82" t="s">
        <v>208</v>
      </c>
      <c r="P225" s="84">
        <v>110</v>
      </c>
      <c r="Q225" s="28">
        <v>14806.6</v>
      </c>
    </row>
    <row r="226" spans="1:17" ht="15" customHeight="1" x14ac:dyDescent="0.3">
      <c r="A226">
        <v>225</v>
      </c>
      <c r="B226" t="s">
        <v>85</v>
      </c>
      <c r="C226" t="s">
        <v>1189</v>
      </c>
      <c r="D226" s="89" t="s">
        <v>1190</v>
      </c>
      <c r="E226" s="83" t="str">
        <f>IF(D226="",VLOOKUP(C226,'[1]Pomoćna za matični'!$B$2:$D$218,3,FALSE),"OK")</f>
        <v>OK</v>
      </c>
      <c r="F226" t="s">
        <v>203</v>
      </c>
      <c r="G226" t="s">
        <v>204</v>
      </c>
      <c r="H226" t="s">
        <v>481</v>
      </c>
      <c r="I226" s="82" t="s">
        <v>365</v>
      </c>
      <c r="J226" t="s">
        <v>1191</v>
      </c>
      <c r="L226" s="35">
        <v>43075</v>
      </c>
      <c r="M226" s="35">
        <v>39387</v>
      </c>
      <c r="N226" s="35">
        <v>42964</v>
      </c>
      <c r="O226" s="82" t="s">
        <v>208</v>
      </c>
      <c r="P226" s="84">
        <v>123</v>
      </c>
      <c r="Q226" s="28">
        <v>42822.2</v>
      </c>
    </row>
    <row r="227" spans="1:17" ht="15" customHeight="1" x14ac:dyDescent="0.3">
      <c r="A227">
        <v>226</v>
      </c>
      <c r="B227" t="s">
        <v>87</v>
      </c>
      <c r="C227" t="s">
        <v>1192</v>
      </c>
      <c r="D227" s="89" t="s">
        <v>1193</v>
      </c>
      <c r="E227" s="83" t="str">
        <f>IF(D227="",VLOOKUP(C227,'[1]Pomoćna za matični'!$B$2:$D$218,3,FALSE),"OK")</f>
        <v>OK</v>
      </c>
      <c r="F227" t="s">
        <v>203</v>
      </c>
      <c r="G227" t="s">
        <v>204</v>
      </c>
      <c r="H227" t="s">
        <v>750</v>
      </c>
      <c r="I227" s="82" t="s">
        <v>259</v>
      </c>
      <c r="J227" t="s">
        <v>1194</v>
      </c>
      <c r="L227" s="35">
        <v>43077</v>
      </c>
      <c r="M227" s="35">
        <v>39814</v>
      </c>
      <c r="N227" s="35">
        <v>42943</v>
      </c>
      <c r="O227" s="82" t="s">
        <v>1195</v>
      </c>
      <c r="P227" s="84">
        <v>11</v>
      </c>
      <c r="Q227" s="28">
        <v>33653.5</v>
      </c>
    </row>
    <row r="228" spans="1:17" ht="15" customHeight="1" x14ac:dyDescent="0.3">
      <c r="A228">
        <v>227</v>
      </c>
      <c r="B228" t="s">
        <v>87</v>
      </c>
      <c r="C228" t="s">
        <v>1196</v>
      </c>
      <c r="D228" s="89" t="s">
        <v>1197</v>
      </c>
      <c r="E228" s="83" t="str">
        <f>IF(D228="",VLOOKUP(C228,'[1]Pomoćna za matični'!$B$2:$D$218,3,FALSE),"OK")</f>
        <v>OK</v>
      </c>
      <c r="F228" t="s">
        <v>203</v>
      </c>
      <c r="G228" t="s">
        <v>204</v>
      </c>
      <c r="H228" t="s">
        <v>1198</v>
      </c>
      <c r="I228" s="82" t="s">
        <v>773</v>
      </c>
      <c r="J228" t="s">
        <v>1199</v>
      </c>
      <c r="L228" s="35">
        <v>43081</v>
      </c>
      <c r="M228" s="35">
        <v>39114</v>
      </c>
      <c r="N228" s="35">
        <v>42936</v>
      </c>
      <c r="O228" s="82" t="s">
        <v>208</v>
      </c>
      <c r="P228" s="84">
        <v>17</v>
      </c>
      <c r="Q228" s="28">
        <v>21244.799999999999</v>
      </c>
    </row>
    <row r="229" spans="1:17" ht="15" customHeight="1" x14ac:dyDescent="0.3">
      <c r="A229">
        <v>228</v>
      </c>
      <c r="B229" t="s">
        <v>87</v>
      </c>
      <c r="C229" t="s">
        <v>1200</v>
      </c>
      <c r="D229" s="89" t="s">
        <v>1201</v>
      </c>
      <c r="E229" s="83" t="str">
        <f>IF(D229="",VLOOKUP(C229,'[1]Pomoćna za matični'!$B$2:$D$218,3,FALSE),"OK")</f>
        <v>OK</v>
      </c>
      <c r="F229" t="s">
        <v>203</v>
      </c>
      <c r="G229" t="s">
        <v>204</v>
      </c>
      <c r="H229" t="s">
        <v>308</v>
      </c>
      <c r="I229" s="82" t="s">
        <v>751</v>
      </c>
      <c r="J229" t="s">
        <v>1202</v>
      </c>
      <c r="L229" s="35">
        <v>43082</v>
      </c>
      <c r="M229" s="35">
        <v>39114</v>
      </c>
      <c r="N229" s="35">
        <v>42958</v>
      </c>
      <c r="O229" s="82" t="s">
        <v>208</v>
      </c>
      <c r="P229" s="84">
        <v>28</v>
      </c>
      <c r="Q229" s="28">
        <v>8565.9</v>
      </c>
    </row>
    <row r="230" spans="1:17" ht="15" customHeight="1" x14ac:dyDescent="0.3">
      <c r="A230">
        <v>229</v>
      </c>
      <c r="B230" t="s">
        <v>87</v>
      </c>
      <c r="C230" t="s">
        <v>1203</v>
      </c>
      <c r="D230" s="89" t="s">
        <v>1204</v>
      </c>
      <c r="E230" s="83" t="str">
        <f>IF(D230="",VLOOKUP(C230,'[1]Pomoćna za matični'!$B$2:$D$218,3,FALSE),"OK")</f>
        <v>OK</v>
      </c>
      <c r="F230" t="s">
        <v>203</v>
      </c>
      <c r="G230" t="s">
        <v>204</v>
      </c>
      <c r="H230" t="s">
        <v>280</v>
      </c>
      <c r="I230" s="82" t="s">
        <v>1205</v>
      </c>
      <c r="J230" t="s">
        <v>1206</v>
      </c>
      <c r="L230" s="35">
        <v>43088</v>
      </c>
      <c r="M230" s="35">
        <v>40374</v>
      </c>
      <c r="N230" s="35">
        <v>42935</v>
      </c>
      <c r="O230" s="82" t="s">
        <v>208</v>
      </c>
      <c r="P230" s="84">
        <v>38</v>
      </c>
      <c r="Q230" s="28">
        <v>9660</v>
      </c>
    </row>
    <row r="231" spans="1:17" ht="15" customHeight="1" x14ac:dyDescent="0.3">
      <c r="A231">
        <v>230</v>
      </c>
      <c r="B231" t="s">
        <v>87</v>
      </c>
      <c r="C231" t="s">
        <v>1207</v>
      </c>
      <c r="D231" s="89" t="s">
        <v>1208</v>
      </c>
      <c r="E231" s="83" t="str">
        <f>IF(D231="",VLOOKUP(C231,'[1]Pomoćna za matični'!$B$2:$D$218,3,FALSE),"OK")</f>
        <v>OK</v>
      </c>
      <c r="F231" t="s">
        <v>203</v>
      </c>
      <c r="G231" t="s">
        <v>204</v>
      </c>
      <c r="H231" t="s">
        <v>425</v>
      </c>
      <c r="I231" s="82" t="s">
        <v>356</v>
      </c>
      <c r="J231" t="s">
        <v>1209</v>
      </c>
      <c r="L231" s="35">
        <v>43089</v>
      </c>
      <c r="M231" s="35">
        <v>39114</v>
      </c>
      <c r="N231" s="35">
        <v>42943</v>
      </c>
      <c r="O231" s="82" t="s">
        <v>1210</v>
      </c>
      <c r="P231" s="84" t="s">
        <v>1211</v>
      </c>
      <c r="Q231" s="28">
        <f>33346.3+30698.4</f>
        <v>64044.700000000004</v>
      </c>
    </row>
    <row r="232" spans="1:17" ht="15" customHeight="1" x14ac:dyDescent="0.3">
      <c r="A232">
        <v>231</v>
      </c>
      <c r="B232" t="s">
        <v>87</v>
      </c>
      <c r="C232" t="s">
        <v>1212</v>
      </c>
      <c r="D232" s="89" t="s">
        <v>1213</v>
      </c>
      <c r="E232" s="83" t="str">
        <f>IF(D232="",VLOOKUP(C232,'[1]Pomoćna za matični'!$B$2:$D$218,3,FALSE),"OK")</f>
        <v>OK</v>
      </c>
      <c r="F232" t="s">
        <v>203</v>
      </c>
      <c r="G232" t="s">
        <v>204</v>
      </c>
      <c r="H232" t="s">
        <v>461</v>
      </c>
      <c r="I232" s="82" t="s">
        <v>773</v>
      </c>
      <c r="J232" t="s">
        <v>1214</v>
      </c>
      <c r="L232" s="35">
        <v>43091</v>
      </c>
      <c r="M232" s="35">
        <v>40642</v>
      </c>
      <c r="N232" s="35">
        <v>42942</v>
      </c>
      <c r="O232" s="82" t="s">
        <v>1215</v>
      </c>
      <c r="P232" s="84">
        <v>70</v>
      </c>
      <c r="Q232" s="28">
        <v>7908.5</v>
      </c>
    </row>
    <row r="233" spans="1:17" ht="15" customHeight="1" x14ac:dyDescent="0.3">
      <c r="A233">
        <v>232</v>
      </c>
      <c r="B233" t="s">
        <v>87</v>
      </c>
      <c r="C233" t="s">
        <v>1216</v>
      </c>
      <c r="D233" s="89" t="s">
        <v>1217</v>
      </c>
      <c r="E233" s="83" t="str">
        <f>IF(D233="",VLOOKUP(C233,'[1]Pomoćna za matični'!$B$2:$D$218,3,FALSE),"OK")</f>
        <v>OK</v>
      </c>
      <c r="F233" t="s">
        <v>211</v>
      </c>
      <c r="G233" t="s">
        <v>204</v>
      </c>
      <c r="H233" t="s">
        <v>655</v>
      </c>
      <c r="I233" s="82" t="s">
        <v>370</v>
      </c>
      <c r="J233" t="s">
        <v>1218</v>
      </c>
      <c r="L233" s="35">
        <v>43091</v>
      </c>
      <c r="M233" s="35">
        <v>39114</v>
      </c>
      <c r="N233" s="35">
        <v>42944</v>
      </c>
      <c r="O233" s="82" t="s">
        <v>208</v>
      </c>
      <c r="P233" s="84">
        <v>76</v>
      </c>
      <c r="Q233" s="28">
        <v>40448.5</v>
      </c>
    </row>
    <row r="234" spans="1:17" ht="15" customHeight="1" x14ac:dyDescent="0.3">
      <c r="A234">
        <v>233</v>
      </c>
      <c r="B234" t="s">
        <v>91</v>
      </c>
      <c r="C234" t="s">
        <v>1219</v>
      </c>
      <c r="D234" s="89" t="s">
        <v>1220</v>
      </c>
      <c r="E234" s="83" t="str">
        <f>IF(D234="",VLOOKUP(C234,'[1]Pomoćna za matični'!$B$2:$D$218,3,FALSE),"OK")</f>
        <v>OK</v>
      </c>
      <c r="F234" t="s">
        <v>211</v>
      </c>
      <c r="G234" t="s">
        <v>204</v>
      </c>
      <c r="H234" t="s">
        <v>433</v>
      </c>
      <c r="I234" s="82" t="s">
        <v>578</v>
      </c>
      <c r="J234" t="s">
        <v>1221</v>
      </c>
      <c r="L234" s="35">
        <v>43104</v>
      </c>
      <c r="M234" s="35">
        <v>39114</v>
      </c>
      <c r="N234" s="35">
        <v>42991</v>
      </c>
      <c r="O234" s="82" t="s">
        <v>208</v>
      </c>
      <c r="P234" s="84">
        <v>9</v>
      </c>
      <c r="Q234" s="28">
        <v>28545.599999999999</v>
      </c>
    </row>
    <row r="235" spans="1:17" ht="15" customHeight="1" x14ac:dyDescent="0.3">
      <c r="A235">
        <v>234</v>
      </c>
      <c r="B235" t="s">
        <v>91</v>
      </c>
      <c r="C235" t="s">
        <v>1222</v>
      </c>
      <c r="D235" s="89" t="s">
        <v>1223</v>
      </c>
      <c r="E235" s="83" t="str">
        <f>IF(D235="",VLOOKUP(C235,'[1]Pomoćna za matični'!$B$2:$D$218,3,FALSE),"OK")</f>
        <v>OK</v>
      </c>
      <c r="F235" t="s">
        <v>211</v>
      </c>
      <c r="G235" t="s">
        <v>204</v>
      </c>
      <c r="H235" t="s">
        <v>929</v>
      </c>
      <c r="I235" s="82" t="s">
        <v>1224</v>
      </c>
      <c r="J235" t="s">
        <v>1225</v>
      </c>
      <c r="L235" s="35">
        <v>43137</v>
      </c>
      <c r="M235" s="35">
        <v>40422</v>
      </c>
      <c r="N235" s="35">
        <v>42964</v>
      </c>
      <c r="O235" s="82" t="s">
        <v>1226</v>
      </c>
      <c r="P235" s="84">
        <v>24</v>
      </c>
      <c r="Q235" s="28">
        <v>23874</v>
      </c>
    </row>
    <row r="236" spans="1:17" ht="15" customHeight="1" x14ac:dyDescent="0.3">
      <c r="A236">
        <v>235</v>
      </c>
      <c r="B236" t="s">
        <v>91</v>
      </c>
      <c r="C236" t="s">
        <v>1227</v>
      </c>
      <c r="D236" s="89" t="s">
        <v>1228</v>
      </c>
      <c r="E236" s="83" t="str">
        <f>IF(D236="",VLOOKUP(C236,'[1]Pomoćna za matični'!$B$2:$D$218,3,FALSE),"OK")</f>
        <v>OK</v>
      </c>
      <c r="F236" t="s">
        <v>211</v>
      </c>
      <c r="G236" t="s">
        <v>204</v>
      </c>
      <c r="H236" t="s">
        <v>623</v>
      </c>
      <c r="I236" s="82" t="s">
        <v>688</v>
      </c>
      <c r="J236" t="s">
        <v>1229</v>
      </c>
      <c r="L236" s="35">
        <v>43138</v>
      </c>
      <c r="M236" s="35">
        <v>40057</v>
      </c>
      <c r="N236" s="35">
        <v>42941</v>
      </c>
      <c r="O236" s="82" t="s">
        <v>1230</v>
      </c>
      <c r="P236" s="84">
        <v>42</v>
      </c>
      <c r="Q236" s="28">
        <v>36977</v>
      </c>
    </row>
    <row r="237" spans="1:17" ht="15" customHeight="1" x14ac:dyDescent="0.3">
      <c r="A237">
        <v>236</v>
      </c>
      <c r="B237" t="s">
        <v>93</v>
      </c>
      <c r="C237" t="s">
        <v>1231</v>
      </c>
      <c r="D237" s="89" t="s">
        <v>1232</v>
      </c>
      <c r="E237" s="83" t="str">
        <f>IF(D237="",VLOOKUP(C237,'[1]Pomoćna za matični'!$B$2:$D$218,3,FALSE),"OK")</f>
        <v>OK</v>
      </c>
      <c r="F237" t="s">
        <v>203</v>
      </c>
      <c r="G237" t="s">
        <v>204</v>
      </c>
      <c r="H237" t="s">
        <v>280</v>
      </c>
      <c r="I237" s="82" t="s">
        <v>1233</v>
      </c>
      <c r="J237" t="s">
        <v>1234</v>
      </c>
      <c r="L237" s="35">
        <v>43011</v>
      </c>
      <c r="M237" s="35">
        <v>39326</v>
      </c>
      <c r="N237" s="35">
        <v>42943</v>
      </c>
      <c r="O237" s="82" t="s">
        <v>208</v>
      </c>
      <c r="P237" s="84">
        <v>19</v>
      </c>
      <c r="Q237" s="28">
        <v>27608.6</v>
      </c>
    </row>
    <row r="238" spans="1:17" ht="15" customHeight="1" x14ac:dyDescent="0.3">
      <c r="A238">
        <v>237</v>
      </c>
      <c r="B238" t="s">
        <v>93</v>
      </c>
      <c r="C238" t="s">
        <v>1235</v>
      </c>
      <c r="D238" s="89" t="s">
        <v>1236</v>
      </c>
      <c r="E238" s="83" t="str">
        <f>IF(D238="",VLOOKUP(C238,'[1]Pomoćna za matični'!$B$2:$D$218,3,FALSE),"OK")</f>
        <v>OK</v>
      </c>
      <c r="F238" t="s">
        <v>203</v>
      </c>
      <c r="G238" t="s">
        <v>204</v>
      </c>
      <c r="H238" t="s">
        <v>355</v>
      </c>
      <c r="I238" s="82" t="s">
        <v>540</v>
      </c>
      <c r="J238" t="s">
        <v>1237</v>
      </c>
      <c r="L238" s="35">
        <v>43011</v>
      </c>
      <c r="M238" s="35">
        <v>39446</v>
      </c>
      <c r="N238" s="35">
        <v>42950</v>
      </c>
      <c r="O238" s="82" t="s">
        <v>1238</v>
      </c>
      <c r="P238" s="84">
        <v>85</v>
      </c>
      <c r="Q238" s="28">
        <v>6270.95</v>
      </c>
    </row>
    <row r="239" spans="1:17" ht="15" customHeight="1" x14ac:dyDescent="0.3">
      <c r="A239">
        <v>238</v>
      </c>
      <c r="B239" t="s">
        <v>93</v>
      </c>
      <c r="C239" t="s">
        <v>1239</v>
      </c>
      <c r="D239" s="89" t="s">
        <v>1240</v>
      </c>
      <c r="E239" s="83" t="str">
        <f>IF(D239="",VLOOKUP(C239,'[1]Pomoćna za matični'!$B$2:$D$218,3,FALSE),"OK")</f>
        <v>OK</v>
      </c>
      <c r="F239" t="s">
        <v>203</v>
      </c>
      <c r="G239" t="s">
        <v>204</v>
      </c>
      <c r="H239" t="s">
        <v>669</v>
      </c>
      <c r="I239" s="82" t="s">
        <v>1241</v>
      </c>
      <c r="J239" t="s">
        <v>1242</v>
      </c>
      <c r="L239" s="35">
        <v>43011</v>
      </c>
      <c r="M239" s="35">
        <v>39326</v>
      </c>
      <c r="N239" s="35">
        <v>42955</v>
      </c>
      <c r="O239" s="82" t="s">
        <v>208</v>
      </c>
      <c r="P239" s="84">
        <v>106</v>
      </c>
      <c r="Q239" s="28">
        <v>10886.8</v>
      </c>
    </row>
    <row r="240" spans="1:17" ht="15" customHeight="1" x14ac:dyDescent="0.3">
      <c r="A240">
        <v>239</v>
      </c>
      <c r="B240" t="s">
        <v>93</v>
      </c>
      <c r="C240" t="s">
        <v>1243</v>
      </c>
      <c r="D240" s="89" t="s">
        <v>1244</v>
      </c>
      <c r="E240" s="83" t="str">
        <f>IF(D240="",VLOOKUP(C240,'[1]Pomoćna za matični'!$B$2:$D$218,3,FALSE),"OK")</f>
        <v>OK</v>
      </c>
      <c r="F240" t="s">
        <v>211</v>
      </c>
      <c r="G240" t="s">
        <v>204</v>
      </c>
      <c r="H240" t="s">
        <v>684</v>
      </c>
      <c r="I240" s="82" t="s">
        <v>1245</v>
      </c>
      <c r="J240" t="s">
        <v>1246</v>
      </c>
      <c r="L240" s="35">
        <v>43011</v>
      </c>
      <c r="M240" s="35">
        <v>39326</v>
      </c>
      <c r="N240" s="35">
        <v>42958</v>
      </c>
      <c r="O240" s="82" t="s">
        <v>208</v>
      </c>
      <c r="P240" s="84">
        <v>125</v>
      </c>
      <c r="Q240" s="28">
        <v>44349</v>
      </c>
    </row>
    <row r="241" spans="1:17" ht="15" customHeight="1" x14ac:dyDescent="0.3">
      <c r="A241">
        <v>240</v>
      </c>
      <c r="B241" t="s">
        <v>93</v>
      </c>
      <c r="C241" t="s">
        <v>1247</v>
      </c>
      <c r="D241" s="89" t="s">
        <v>1248</v>
      </c>
      <c r="E241" s="83" t="str">
        <f>IF(D241="",VLOOKUP(C241,'[1]Pomoćna za matični'!$B$2:$D$218,3,FALSE),"OK")</f>
        <v>OK</v>
      </c>
      <c r="F241" t="s">
        <v>203</v>
      </c>
      <c r="G241" t="s">
        <v>204</v>
      </c>
      <c r="H241" t="s">
        <v>471</v>
      </c>
      <c r="I241" s="82" t="s">
        <v>698</v>
      </c>
      <c r="J241" t="s">
        <v>1130</v>
      </c>
      <c r="L241" s="35">
        <v>43011</v>
      </c>
      <c r="M241" s="35">
        <v>40575</v>
      </c>
      <c r="N241" s="35">
        <v>42965</v>
      </c>
      <c r="O241" s="82" t="s">
        <v>1249</v>
      </c>
      <c r="P241" s="84">
        <v>146</v>
      </c>
      <c r="Q241" s="28">
        <v>32059.599999999999</v>
      </c>
    </row>
    <row r="242" spans="1:17" ht="15" customHeight="1" x14ac:dyDescent="0.3">
      <c r="A242">
        <v>241</v>
      </c>
      <c r="B242" t="s">
        <v>93</v>
      </c>
      <c r="C242" t="s">
        <v>1250</v>
      </c>
      <c r="D242" s="89" t="s">
        <v>1251</v>
      </c>
      <c r="E242" s="83" t="str">
        <f>IF(D242="",VLOOKUP(C242,'[1]Pomoćna za matični'!$B$2:$D$218,3,FALSE),"OK")</f>
        <v>OK</v>
      </c>
      <c r="F242" t="s">
        <v>211</v>
      </c>
      <c r="G242" t="s">
        <v>204</v>
      </c>
      <c r="H242" t="s">
        <v>425</v>
      </c>
      <c r="I242" s="82" t="s">
        <v>1252</v>
      </c>
      <c r="J242" t="s">
        <v>1253</v>
      </c>
      <c r="L242" s="35">
        <v>43012</v>
      </c>
      <c r="M242" s="35">
        <v>39934</v>
      </c>
      <c r="N242" s="35">
        <v>42944</v>
      </c>
      <c r="O242" s="82" t="s">
        <v>1254</v>
      </c>
      <c r="P242" s="84">
        <v>163</v>
      </c>
      <c r="Q242" s="28">
        <v>17711.8</v>
      </c>
    </row>
    <row r="243" spans="1:17" ht="15" customHeight="1" x14ac:dyDescent="0.3">
      <c r="A243">
        <v>242</v>
      </c>
      <c r="B243" t="s">
        <v>93</v>
      </c>
      <c r="C243" t="s">
        <v>1255</v>
      </c>
      <c r="D243" s="89" t="s">
        <v>1256</v>
      </c>
      <c r="E243" s="83" t="str">
        <f>IF(D243="",VLOOKUP(C243,'[1]Pomoćna za matični'!$B$2:$D$218,3,FALSE),"OK")</f>
        <v>OK</v>
      </c>
      <c r="F243" t="s">
        <v>203</v>
      </c>
      <c r="G243" t="s">
        <v>204</v>
      </c>
      <c r="H243" t="s">
        <v>684</v>
      </c>
      <c r="I243" s="82" t="s">
        <v>1257</v>
      </c>
      <c r="J243" t="s">
        <v>1258</v>
      </c>
      <c r="L243" s="35">
        <v>43012</v>
      </c>
      <c r="M243" s="35">
        <v>39326</v>
      </c>
      <c r="N243" s="35">
        <v>42956</v>
      </c>
      <c r="O243" s="82" t="s">
        <v>208</v>
      </c>
      <c r="P243" s="84">
        <v>180</v>
      </c>
      <c r="Q243" s="28">
        <v>20664.3</v>
      </c>
    </row>
    <row r="244" spans="1:17" ht="15" customHeight="1" x14ac:dyDescent="0.3">
      <c r="A244">
        <v>243</v>
      </c>
      <c r="B244" t="s">
        <v>93</v>
      </c>
      <c r="C244" t="s">
        <v>1259</v>
      </c>
      <c r="D244" s="89" t="s">
        <v>1260</v>
      </c>
      <c r="E244" s="83" t="str">
        <f>IF(D244="",VLOOKUP(C244,'[1]Pomoćna za matični'!$B$2:$D$218,3,FALSE),"OK")</f>
        <v>OK</v>
      </c>
      <c r="F244" t="s">
        <v>203</v>
      </c>
      <c r="G244" t="s">
        <v>204</v>
      </c>
      <c r="H244" t="s">
        <v>929</v>
      </c>
      <c r="I244" s="82" t="s">
        <v>400</v>
      </c>
      <c r="J244" t="s">
        <v>1261</v>
      </c>
      <c r="L244" s="35">
        <v>43012</v>
      </c>
      <c r="M244" s="35">
        <v>40148</v>
      </c>
      <c r="N244" s="35">
        <v>42965</v>
      </c>
      <c r="O244" s="82" t="s">
        <v>1262</v>
      </c>
      <c r="P244" s="84">
        <v>201</v>
      </c>
      <c r="Q244" s="28">
        <v>40764.300000000003</v>
      </c>
    </row>
    <row r="245" spans="1:17" ht="15" customHeight="1" x14ac:dyDescent="0.3">
      <c r="A245">
        <v>244</v>
      </c>
      <c r="B245" t="s">
        <v>95</v>
      </c>
      <c r="C245" t="s">
        <v>1263</v>
      </c>
      <c r="D245" s="82" t="s">
        <v>1264</v>
      </c>
      <c r="E245" s="83" t="str">
        <f>IF(D245="",VLOOKUP(C245,'[1]Pomoćna za matični'!$B$2:$D$218,3,FALSE),"OK")</f>
        <v>OK</v>
      </c>
      <c r="F245" t="s">
        <v>203</v>
      </c>
      <c r="G245" t="s">
        <v>1265</v>
      </c>
      <c r="H245" t="s">
        <v>857</v>
      </c>
      <c r="I245" s="82" t="s">
        <v>1266</v>
      </c>
      <c r="J245" t="s">
        <v>1267</v>
      </c>
      <c r="L245" s="35">
        <v>43012</v>
      </c>
      <c r="M245" s="35">
        <v>39151</v>
      </c>
      <c r="N245" s="35">
        <v>42948</v>
      </c>
      <c r="O245" s="82" t="s">
        <v>208</v>
      </c>
      <c r="P245" s="84">
        <v>12</v>
      </c>
      <c r="Q245" s="28">
        <v>41220.6</v>
      </c>
    </row>
    <row r="246" spans="1:17" ht="15" customHeight="1" x14ac:dyDescent="0.3">
      <c r="A246">
        <v>245</v>
      </c>
      <c r="B246" t="s">
        <v>95</v>
      </c>
      <c r="C246" t="s">
        <v>1268</v>
      </c>
      <c r="D246" s="82" t="s">
        <v>1269</v>
      </c>
      <c r="E246" s="83" t="str">
        <f>IF(D246="",VLOOKUP(C246,'[1]Pomoćna za matični'!$B$2:$D$218,3,FALSE),"OK")</f>
        <v>OK</v>
      </c>
      <c r="F246" t="s">
        <v>211</v>
      </c>
      <c r="G246" t="s">
        <v>204</v>
      </c>
      <c r="H246" t="s">
        <v>1270</v>
      </c>
      <c r="I246" s="82" t="s">
        <v>384</v>
      </c>
      <c r="J246" t="s">
        <v>1271</v>
      </c>
      <c r="L246" s="35">
        <v>43021</v>
      </c>
      <c r="M246" s="35">
        <v>40262</v>
      </c>
      <c r="N246" s="35">
        <v>42941</v>
      </c>
      <c r="O246" s="82" t="s">
        <v>1272</v>
      </c>
      <c r="P246" s="84">
        <v>52</v>
      </c>
      <c r="Q246" s="28">
        <v>48176</v>
      </c>
    </row>
    <row r="247" spans="1:17" ht="15" customHeight="1" x14ac:dyDescent="0.3">
      <c r="A247">
        <v>246</v>
      </c>
      <c r="B247" t="s">
        <v>95</v>
      </c>
      <c r="C247" t="s">
        <v>1273</v>
      </c>
      <c r="D247" s="82" t="s">
        <v>1274</v>
      </c>
      <c r="E247" s="83" t="str">
        <f>IF(D247="",VLOOKUP(C247,'[1]Pomoćna za matični'!$B$2:$D$218,3,FALSE),"OK")</f>
        <v>OK</v>
      </c>
      <c r="F247" t="s">
        <v>203</v>
      </c>
      <c r="G247" t="s">
        <v>204</v>
      </c>
      <c r="H247" t="s">
        <v>364</v>
      </c>
      <c r="I247" s="82" t="s">
        <v>315</v>
      </c>
      <c r="J247" t="s">
        <v>1275</v>
      </c>
      <c r="L247" s="35">
        <v>43080</v>
      </c>
      <c r="M247" s="35">
        <v>39151</v>
      </c>
      <c r="N247" s="35">
        <v>42944</v>
      </c>
      <c r="O247" s="82" t="s">
        <v>208</v>
      </c>
      <c r="P247" s="84">
        <v>84</v>
      </c>
      <c r="Q247" s="28">
        <v>10528.1</v>
      </c>
    </row>
    <row r="248" spans="1:17" ht="15" customHeight="1" x14ac:dyDescent="0.3">
      <c r="A248">
        <v>247</v>
      </c>
      <c r="B248" t="s">
        <v>95</v>
      </c>
      <c r="C248" t="s">
        <v>1276</v>
      </c>
      <c r="D248" s="82" t="s">
        <v>1277</v>
      </c>
      <c r="E248" s="83" t="str">
        <f>IF(D248="",VLOOKUP(C248,'[1]Pomoćna za matični'!$B$2:$D$218,3,FALSE),"OK")</f>
        <v>OK</v>
      </c>
      <c r="F248" t="s">
        <v>203</v>
      </c>
      <c r="G248" t="s">
        <v>204</v>
      </c>
      <c r="H248" t="s">
        <v>481</v>
      </c>
      <c r="I248" s="82" t="s">
        <v>429</v>
      </c>
      <c r="J248" t="s">
        <v>1278</v>
      </c>
      <c r="L248" s="35">
        <v>43081</v>
      </c>
      <c r="M248" s="35">
        <v>39151</v>
      </c>
      <c r="N248" s="35">
        <v>42956</v>
      </c>
      <c r="O248" s="82" t="s">
        <v>208</v>
      </c>
      <c r="P248" s="84">
        <v>100</v>
      </c>
      <c r="Q248" s="28">
        <v>13457.8</v>
      </c>
    </row>
    <row r="249" spans="1:17" ht="15" customHeight="1" x14ac:dyDescent="0.3">
      <c r="A249">
        <v>248</v>
      </c>
      <c r="B249" t="s">
        <v>95</v>
      </c>
      <c r="C249" t="s">
        <v>1279</v>
      </c>
      <c r="D249" s="82" t="s">
        <v>1280</v>
      </c>
      <c r="E249" s="83" t="str">
        <f>IF(D249="",VLOOKUP(C249,'[1]Pomoćna za matični'!$B$2:$D$218,3,FALSE),"OK")</f>
        <v>OK</v>
      </c>
      <c r="F249" t="s">
        <v>211</v>
      </c>
      <c r="G249" t="s">
        <v>204</v>
      </c>
      <c r="H249" t="s">
        <v>280</v>
      </c>
      <c r="I249" s="82" t="s">
        <v>773</v>
      </c>
      <c r="J249" t="s">
        <v>1281</v>
      </c>
      <c r="L249" s="35">
        <v>43083</v>
      </c>
      <c r="M249" s="35">
        <v>39151</v>
      </c>
      <c r="N249" s="35">
        <v>42951</v>
      </c>
      <c r="O249" s="82" t="s">
        <v>208</v>
      </c>
      <c r="P249" s="84">
        <v>117</v>
      </c>
      <c r="Q249" s="28">
        <v>39555.5</v>
      </c>
    </row>
    <row r="250" spans="1:17" ht="15" customHeight="1" x14ac:dyDescent="0.3">
      <c r="A250">
        <v>249</v>
      </c>
      <c r="B250" t="s">
        <v>95</v>
      </c>
      <c r="C250" t="s">
        <v>1282</v>
      </c>
      <c r="D250" s="82" t="s">
        <v>1283</v>
      </c>
      <c r="E250" s="83" t="str">
        <f>IF(D250="",VLOOKUP(C250,'[1]Pomoćna za matični'!$B$2:$D$218,3,FALSE),"OK")</f>
        <v>OK</v>
      </c>
      <c r="F250" t="s">
        <v>203</v>
      </c>
      <c r="G250" t="s">
        <v>204</v>
      </c>
      <c r="H250" t="s">
        <v>471</v>
      </c>
      <c r="I250" s="82" t="s">
        <v>1284</v>
      </c>
      <c r="J250" t="s">
        <v>1285</v>
      </c>
      <c r="L250" s="35">
        <v>43084</v>
      </c>
      <c r="M250" s="35">
        <v>39791</v>
      </c>
      <c r="N250" s="35">
        <v>42948</v>
      </c>
      <c r="O250" s="82" t="s">
        <v>1286</v>
      </c>
      <c r="P250" s="84">
        <v>132</v>
      </c>
      <c r="Q250" s="28">
        <v>19107.2</v>
      </c>
    </row>
    <row r="251" spans="1:17" ht="15" customHeight="1" x14ac:dyDescent="0.3">
      <c r="A251">
        <v>250</v>
      </c>
      <c r="B251" t="s">
        <v>95</v>
      </c>
      <c r="C251" t="s">
        <v>1287</v>
      </c>
      <c r="D251" s="82" t="s">
        <v>1288</v>
      </c>
      <c r="E251" s="83" t="str">
        <f>IF(D251="",VLOOKUP(C251,'[1]Pomoćna za matični'!$B$2:$D$218,3,FALSE),"OK")</f>
        <v>OK</v>
      </c>
      <c r="F251" t="s">
        <v>203</v>
      </c>
      <c r="G251" t="s">
        <v>204</v>
      </c>
      <c r="H251" t="s">
        <v>598</v>
      </c>
      <c r="I251" s="82" t="s">
        <v>245</v>
      </c>
      <c r="J251" t="s">
        <v>1289</v>
      </c>
      <c r="L251" s="35">
        <v>43087</v>
      </c>
      <c r="M251" s="35">
        <v>40096</v>
      </c>
      <c r="N251" s="35">
        <v>42955</v>
      </c>
      <c r="O251" s="82" t="s">
        <v>1290</v>
      </c>
      <c r="P251" s="84">
        <v>147</v>
      </c>
      <c r="Q251" s="28">
        <v>15951.5</v>
      </c>
    </row>
    <row r="252" spans="1:17" ht="15" customHeight="1" x14ac:dyDescent="0.3">
      <c r="A252">
        <v>251</v>
      </c>
      <c r="B252" t="s">
        <v>95</v>
      </c>
      <c r="C252" t="s">
        <v>1291</v>
      </c>
      <c r="D252" s="82" t="s">
        <v>1292</v>
      </c>
      <c r="E252" s="83" t="str">
        <f>IF(D252="",VLOOKUP(C252,'[1]Pomoćna za matični'!$B$2:$D$218,3,FALSE),"OK")</f>
        <v>OK</v>
      </c>
      <c r="F252" t="s">
        <v>211</v>
      </c>
      <c r="G252" t="s">
        <v>204</v>
      </c>
      <c r="H252" t="s">
        <v>249</v>
      </c>
      <c r="I252" s="82" t="s">
        <v>1293</v>
      </c>
      <c r="J252" t="s">
        <v>1294</v>
      </c>
      <c r="L252" s="35">
        <v>43087</v>
      </c>
      <c r="M252" s="35">
        <v>39151</v>
      </c>
      <c r="N252" s="35">
        <v>42955</v>
      </c>
      <c r="O252" s="82" t="s">
        <v>208</v>
      </c>
      <c r="P252" s="84">
        <v>161</v>
      </c>
      <c r="Q252" s="28">
        <v>15655.1</v>
      </c>
    </row>
    <row r="253" spans="1:17" ht="15" customHeight="1" x14ac:dyDescent="0.3">
      <c r="A253">
        <v>252</v>
      </c>
      <c r="B253" t="s">
        <v>95</v>
      </c>
      <c r="C253" t="s">
        <v>1295</v>
      </c>
      <c r="D253" s="82" t="s">
        <v>1296</v>
      </c>
      <c r="E253" s="83" t="str">
        <f>IF(D253="",VLOOKUP(C253,'[1]Pomoćna za matični'!$B$2:$D$218,3,FALSE),"OK")</f>
        <v>OK</v>
      </c>
      <c r="F253" t="s">
        <v>211</v>
      </c>
      <c r="G253" t="s">
        <v>204</v>
      </c>
      <c r="H253" t="s">
        <v>948</v>
      </c>
      <c r="I253" s="82" t="s">
        <v>1297</v>
      </c>
      <c r="J253" t="s">
        <v>1298</v>
      </c>
      <c r="L253" s="35">
        <v>43088</v>
      </c>
      <c r="M253" s="35">
        <v>39151</v>
      </c>
      <c r="N253" s="35">
        <v>42948</v>
      </c>
      <c r="O253" s="82" t="s">
        <v>208</v>
      </c>
      <c r="P253" s="84">
        <v>179</v>
      </c>
      <c r="Q253" s="28">
        <v>74074.5</v>
      </c>
    </row>
    <row r="254" spans="1:17" ht="15" customHeight="1" x14ac:dyDescent="0.3">
      <c r="A254">
        <v>253</v>
      </c>
      <c r="B254" t="s">
        <v>96</v>
      </c>
      <c r="C254" t="s">
        <v>1299</v>
      </c>
      <c r="D254" s="89" t="s">
        <v>1300</v>
      </c>
      <c r="E254" s="83" t="str">
        <f>IF(D254="",VLOOKUP(C254,'[1]Pomoćna za matični'!$B$2:$D$218,3,FALSE),"OK")</f>
        <v>OK</v>
      </c>
      <c r="F254" t="s">
        <v>203</v>
      </c>
      <c r="G254" t="s">
        <v>204</v>
      </c>
      <c r="H254" t="s">
        <v>1301</v>
      </c>
      <c r="I254" s="82" t="s">
        <v>472</v>
      </c>
      <c r="J254" t="s">
        <v>1302</v>
      </c>
      <c r="L254" s="35">
        <v>42999</v>
      </c>
      <c r="M254" s="35">
        <v>39328</v>
      </c>
      <c r="N254" s="35">
        <v>42956</v>
      </c>
      <c r="O254" s="82" t="s">
        <v>1303</v>
      </c>
      <c r="P254" s="84">
        <v>11</v>
      </c>
      <c r="Q254" s="28">
        <v>24134.400000000001</v>
      </c>
    </row>
    <row r="255" spans="1:17" ht="15" customHeight="1" x14ac:dyDescent="0.3">
      <c r="A255">
        <v>254</v>
      </c>
      <c r="B255" t="s">
        <v>96</v>
      </c>
      <c r="C255" t="s">
        <v>1304</v>
      </c>
      <c r="D255" s="89" t="s">
        <v>1305</v>
      </c>
      <c r="E255" s="83" t="str">
        <f>IF(D255="",VLOOKUP(C255,'[1]Pomoćna za matični'!$B$2:$D$218,3,FALSE),"OK")</f>
        <v>OK</v>
      </c>
      <c r="F255" t="s">
        <v>211</v>
      </c>
      <c r="G255" t="s">
        <v>204</v>
      </c>
      <c r="H255" t="s">
        <v>425</v>
      </c>
      <c r="I255" s="82" t="s">
        <v>1306</v>
      </c>
      <c r="J255" t="s">
        <v>1307</v>
      </c>
      <c r="L255" s="35">
        <v>42999</v>
      </c>
      <c r="M255" s="35">
        <v>39114</v>
      </c>
      <c r="N255" s="35">
        <v>42975</v>
      </c>
      <c r="O255" s="82" t="s">
        <v>208</v>
      </c>
      <c r="P255" s="84">
        <v>69</v>
      </c>
      <c r="Q255" s="28">
        <v>19893.2</v>
      </c>
    </row>
    <row r="256" spans="1:17" ht="15" customHeight="1" x14ac:dyDescent="0.3">
      <c r="A256">
        <v>255</v>
      </c>
      <c r="B256" t="s">
        <v>96</v>
      </c>
      <c r="C256" t="s">
        <v>1308</v>
      </c>
      <c r="D256" s="89" t="s">
        <v>1309</v>
      </c>
      <c r="E256" s="83" t="str">
        <f>IF(D256="",VLOOKUP(C256,'[1]Pomoćna za matični'!$B$2:$D$218,3,FALSE),"OK")</f>
        <v>OK</v>
      </c>
      <c r="F256" t="s">
        <v>211</v>
      </c>
      <c r="G256" t="s">
        <v>204</v>
      </c>
      <c r="H256" t="s">
        <v>1021</v>
      </c>
      <c r="I256" s="82" t="s">
        <v>286</v>
      </c>
      <c r="J256" t="s">
        <v>1310</v>
      </c>
      <c r="L256" s="35">
        <v>42999</v>
      </c>
      <c r="M256" s="35">
        <v>40954</v>
      </c>
      <c r="N256" s="35">
        <v>42961</v>
      </c>
      <c r="O256" s="82" t="s">
        <v>1311</v>
      </c>
      <c r="P256" s="84">
        <v>90</v>
      </c>
      <c r="Q256" s="28">
        <v>37627</v>
      </c>
    </row>
    <row r="257" spans="1:17" ht="15" customHeight="1" x14ac:dyDescent="0.3">
      <c r="A257">
        <v>256</v>
      </c>
      <c r="B257" t="s">
        <v>96</v>
      </c>
      <c r="C257" t="s">
        <v>1312</v>
      </c>
      <c r="D257" s="89" t="s">
        <v>1313</v>
      </c>
      <c r="E257" s="83" t="str">
        <f>IF(D257="",VLOOKUP(C257,'[1]Pomoćna za matični'!$B$2:$D$218,3,FALSE),"OK")</f>
        <v>OK</v>
      </c>
      <c r="F257" t="s">
        <v>211</v>
      </c>
      <c r="G257" t="s">
        <v>204</v>
      </c>
      <c r="H257" t="s">
        <v>244</v>
      </c>
      <c r="I257" s="82" t="s">
        <v>1314</v>
      </c>
      <c r="J257" t="s">
        <v>1315</v>
      </c>
      <c r="L257" s="35">
        <v>43003</v>
      </c>
      <c r="M257" s="35">
        <v>39114</v>
      </c>
      <c r="N257" s="35">
        <v>42944</v>
      </c>
      <c r="O257" s="82" t="s">
        <v>208</v>
      </c>
      <c r="P257" s="84">
        <v>111</v>
      </c>
      <c r="Q257" s="28">
        <v>24114.6</v>
      </c>
    </row>
    <row r="258" spans="1:17" ht="15" customHeight="1" x14ac:dyDescent="0.3">
      <c r="A258">
        <v>257</v>
      </c>
      <c r="B258" t="s">
        <v>96</v>
      </c>
      <c r="C258" t="s">
        <v>1316</v>
      </c>
      <c r="D258" s="89" t="s">
        <v>1317</v>
      </c>
      <c r="E258" s="83" t="str">
        <f>IF(D258="",VLOOKUP(C258,'[1]Pomoćna za matični'!$B$2:$D$218,3,FALSE),"OK")</f>
        <v>OK</v>
      </c>
      <c r="F258" t="s">
        <v>211</v>
      </c>
      <c r="G258" t="s">
        <v>204</v>
      </c>
      <c r="H258" t="s">
        <v>593</v>
      </c>
      <c r="I258" s="82" t="s">
        <v>1318</v>
      </c>
      <c r="J258" t="s">
        <v>1319</v>
      </c>
      <c r="L258" s="35">
        <v>43006</v>
      </c>
      <c r="M258" s="35">
        <v>42614</v>
      </c>
      <c r="N258" s="35">
        <v>42951</v>
      </c>
      <c r="O258" s="82" t="s">
        <v>1320</v>
      </c>
      <c r="P258" s="84">
        <v>125</v>
      </c>
      <c r="Q258" s="28">
        <v>3235.1</v>
      </c>
    </row>
    <row r="259" spans="1:17" ht="15" customHeight="1" x14ac:dyDescent="0.3">
      <c r="A259">
        <v>258</v>
      </c>
      <c r="B259" t="s">
        <v>96</v>
      </c>
      <c r="C259" t="s">
        <v>1321</v>
      </c>
      <c r="D259" s="89" t="s">
        <v>1322</v>
      </c>
      <c r="E259" s="83" t="str">
        <f>IF(D259="",VLOOKUP(C259,'[1]Pomoćna za matični'!$B$2:$D$218,3,FALSE),"OK")</f>
        <v>OK</v>
      </c>
      <c r="F259" t="s">
        <v>203</v>
      </c>
      <c r="G259" t="s">
        <v>204</v>
      </c>
      <c r="H259" t="s">
        <v>948</v>
      </c>
      <c r="I259" s="82" t="s">
        <v>1323</v>
      </c>
      <c r="J259" t="s">
        <v>1324</v>
      </c>
      <c r="L259" s="35">
        <v>43014</v>
      </c>
      <c r="M259" s="35">
        <v>39114</v>
      </c>
      <c r="N259" s="35">
        <v>42951</v>
      </c>
      <c r="O259" s="82" t="s">
        <v>208</v>
      </c>
      <c r="P259" s="84">
        <v>144</v>
      </c>
      <c r="Q259" s="28">
        <v>10528.1</v>
      </c>
    </row>
    <row r="260" spans="1:17" ht="15" customHeight="1" x14ac:dyDescent="0.3">
      <c r="A260">
        <v>259</v>
      </c>
      <c r="B260" t="s">
        <v>99</v>
      </c>
      <c r="C260" t="s">
        <v>1325</v>
      </c>
      <c r="D260" s="89" t="s">
        <v>1326</v>
      </c>
      <c r="E260" s="83" t="str">
        <f>IF(D260="",VLOOKUP(C260,'[1]Pomoćna za matični'!$B$2:$D$218,3,FALSE),"OK")</f>
        <v>OK</v>
      </c>
      <c r="F260" t="s">
        <v>203</v>
      </c>
      <c r="G260" t="s">
        <v>204</v>
      </c>
      <c r="H260" t="s">
        <v>914</v>
      </c>
      <c r="I260" s="82" t="s">
        <v>1327</v>
      </c>
      <c r="J260" t="s">
        <v>1328</v>
      </c>
      <c r="L260" s="35">
        <v>43083</v>
      </c>
      <c r="M260" s="35">
        <v>39151</v>
      </c>
      <c r="N260" s="35">
        <v>43035</v>
      </c>
      <c r="O260" s="82" t="s">
        <v>208</v>
      </c>
      <c r="P260" s="84">
        <v>3</v>
      </c>
      <c r="Q260" s="28">
        <v>20854</v>
      </c>
    </row>
    <row r="261" spans="1:17" ht="15" customHeight="1" x14ac:dyDescent="0.3">
      <c r="A261">
        <v>260</v>
      </c>
      <c r="B261" t="s">
        <v>99</v>
      </c>
      <c r="C261" t="s">
        <v>1329</v>
      </c>
      <c r="D261" s="89" t="s">
        <v>1330</v>
      </c>
      <c r="E261" s="83" t="str">
        <f>IF(D261="",VLOOKUP(C261,'[1]Pomoćna za matični'!$B$2:$D$218,3,FALSE),"OK")</f>
        <v>OK</v>
      </c>
      <c r="F261" t="s">
        <v>203</v>
      </c>
      <c r="G261" t="s">
        <v>204</v>
      </c>
      <c r="H261" t="s">
        <v>610</v>
      </c>
      <c r="I261" s="82" t="s">
        <v>619</v>
      </c>
      <c r="J261" t="s">
        <v>1331</v>
      </c>
      <c r="L261" s="35">
        <v>43087</v>
      </c>
      <c r="M261" s="35">
        <v>39151</v>
      </c>
      <c r="N261" s="35">
        <v>42978</v>
      </c>
      <c r="O261" s="82" t="s">
        <v>208</v>
      </c>
      <c r="P261" s="84">
        <v>8</v>
      </c>
      <c r="Q261" s="28">
        <v>18036.099999999999</v>
      </c>
    </row>
    <row r="262" spans="1:17" ht="15" customHeight="1" x14ac:dyDescent="0.3">
      <c r="A262">
        <v>261</v>
      </c>
      <c r="B262" t="s">
        <v>99</v>
      </c>
      <c r="C262" t="s">
        <v>1332</v>
      </c>
      <c r="D262" s="89" t="s">
        <v>1333</v>
      </c>
      <c r="E262" s="83" t="str">
        <f>IF(D262="",VLOOKUP(C262,'[1]Pomoćna za matični'!$B$2:$D$218,3,FALSE),"OK")</f>
        <v>OK</v>
      </c>
      <c r="F262" t="s">
        <v>211</v>
      </c>
      <c r="G262" t="s">
        <v>204</v>
      </c>
      <c r="H262" t="s">
        <v>750</v>
      </c>
      <c r="I262" s="82" t="s">
        <v>451</v>
      </c>
      <c r="J262" t="s">
        <v>1334</v>
      </c>
      <c r="L262" s="35">
        <v>43087</v>
      </c>
      <c r="M262" s="35">
        <v>39151</v>
      </c>
      <c r="N262" s="35">
        <v>42956</v>
      </c>
      <c r="O262" s="82" t="s">
        <v>208</v>
      </c>
      <c r="P262" s="84">
        <v>14</v>
      </c>
      <c r="Q262" s="28">
        <v>49943</v>
      </c>
    </row>
    <row r="263" spans="1:17" ht="15" customHeight="1" x14ac:dyDescent="0.3">
      <c r="A263">
        <v>262</v>
      </c>
      <c r="B263" t="s">
        <v>99</v>
      </c>
      <c r="C263" s="85" t="s">
        <v>1335</v>
      </c>
      <c r="D263" s="89" t="s">
        <v>1336</v>
      </c>
      <c r="E263" s="83" t="str">
        <f>IF(D263="",VLOOKUP(C263,'[1]Pomoćna za matični'!$B$2:$D$218,3,FALSE),"OK")</f>
        <v>OK</v>
      </c>
      <c r="F263" t="s">
        <v>211</v>
      </c>
      <c r="G263" t="s">
        <v>204</v>
      </c>
      <c r="H263" t="s">
        <v>1178</v>
      </c>
      <c r="I263" s="82" t="s">
        <v>1337</v>
      </c>
      <c r="J263" t="s">
        <v>1338</v>
      </c>
      <c r="L263" s="35">
        <v>43087</v>
      </c>
      <c r="M263" s="35">
        <v>39273</v>
      </c>
      <c r="N263" s="35">
        <v>42957</v>
      </c>
      <c r="O263" s="82" t="s">
        <v>1339</v>
      </c>
      <c r="P263" s="84">
        <v>20</v>
      </c>
      <c r="Q263" s="28">
        <v>40443.300000000003</v>
      </c>
    </row>
    <row r="264" spans="1:17" ht="15" customHeight="1" x14ac:dyDescent="0.3">
      <c r="A264">
        <v>263</v>
      </c>
      <c r="B264" t="s">
        <v>99</v>
      </c>
      <c r="C264" t="s">
        <v>1340</v>
      </c>
      <c r="D264" s="89" t="s">
        <v>1341</v>
      </c>
      <c r="E264" s="83" t="str">
        <f>IF(D264="",VLOOKUP(C264,'[1]Pomoćna za matični'!$B$2:$D$218,3,FALSE),"OK")</f>
        <v>OK</v>
      </c>
      <c r="F264" t="s">
        <v>211</v>
      </c>
      <c r="G264" t="s">
        <v>204</v>
      </c>
      <c r="H264" t="s">
        <v>1342</v>
      </c>
      <c r="I264" s="82" t="s">
        <v>356</v>
      </c>
      <c r="J264" t="s">
        <v>1343</v>
      </c>
      <c r="L264" s="35">
        <v>43087</v>
      </c>
      <c r="M264" s="35">
        <v>39151</v>
      </c>
      <c r="N264" s="35">
        <v>42978</v>
      </c>
      <c r="O264" s="82" t="s">
        <v>208</v>
      </c>
      <c r="P264" s="84">
        <v>26</v>
      </c>
      <c r="Q264" s="28">
        <v>22380.3</v>
      </c>
    </row>
    <row r="265" spans="1:17" ht="15" customHeight="1" x14ac:dyDescent="0.3">
      <c r="A265">
        <v>264</v>
      </c>
      <c r="B265" t="s">
        <v>99</v>
      </c>
      <c r="C265" t="s">
        <v>1344</v>
      </c>
      <c r="D265" s="89" t="s">
        <v>1345</v>
      </c>
      <c r="E265" s="83" t="str">
        <f>IF(D265="",VLOOKUP(C265,'[1]Pomoćna za matični'!$B$2:$D$218,3,FALSE),"OK")</f>
        <v>OK</v>
      </c>
      <c r="F265" t="s">
        <v>203</v>
      </c>
      <c r="G265" t="s">
        <v>204</v>
      </c>
      <c r="H265" t="s">
        <v>1346</v>
      </c>
      <c r="I265" s="82" t="s">
        <v>462</v>
      </c>
      <c r="J265" t="s">
        <v>1347</v>
      </c>
      <c r="L265" s="35">
        <v>43087</v>
      </c>
      <c r="M265" s="35">
        <v>42073</v>
      </c>
      <c r="N265" s="35">
        <v>42947</v>
      </c>
      <c r="O265" s="82" t="s">
        <v>1348</v>
      </c>
      <c r="P265" s="84">
        <v>32</v>
      </c>
      <c r="Q265" s="28">
        <v>8967</v>
      </c>
    </row>
    <row r="266" spans="1:17" ht="15" customHeight="1" x14ac:dyDescent="0.3">
      <c r="A266">
        <v>265</v>
      </c>
      <c r="B266" t="s">
        <v>99</v>
      </c>
      <c r="C266" t="s">
        <v>1349</v>
      </c>
      <c r="D266" s="89" t="s">
        <v>1350</v>
      </c>
      <c r="E266" s="83" t="str">
        <f>IF(D266="",VLOOKUP(C266,'[1]Pomoćna za matični'!$B$2:$D$218,3,FALSE),"OK")</f>
        <v>OK</v>
      </c>
      <c r="F266" t="s">
        <v>203</v>
      </c>
      <c r="G266" t="s">
        <v>204</v>
      </c>
      <c r="H266" t="s">
        <v>433</v>
      </c>
      <c r="I266" s="82" t="s">
        <v>1351</v>
      </c>
      <c r="J266" t="s">
        <v>1352</v>
      </c>
      <c r="L266" s="35">
        <v>43087</v>
      </c>
      <c r="M266" s="35">
        <v>39151</v>
      </c>
      <c r="N266" s="35">
        <v>42970</v>
      </c>
      <c r="O266" s="82" t="s">
        <v>208</v>
      </c>
      <c r="P266" s="84">
        <v>36</v>
      </c>
      <c r="Q266" s="28">
        <v>60529</v>
      </c>
    </row>
    <row r="267" spans="1:17" ht="15" customHeight="1" x14ac:dyDescent="0.3">
      <c r="A267">
        <v>266</v>
      </c>
      <c r="B267" t="s">
        <v>99</v>
      </c>
      <c r="C267" t="s">
        <v>1353</v>
      </c>
      <c r="D267" s="89" t="s">
        <v>1354</v>
      </c>
      <c r="E267" s="83" t="str">
        <f>IF(D267="",VLOOKUP(C267,'[1]Pomoćna za matični'!$B$2:$D$218,3,FALSE),"OK")</f>
        <v>OK</v>
      </c>
      <c r="F267" t="s">
        <v>203</v>
      </c>
      <c r="G267" t="s">
        <v>204</v>
      </c>
      <c r="H267" t="s">
        <v>857</v>
      </c>
      <c r="I267" s="82" t="s">
        <v>1355</v>
      </c>
      <c r="J267" t="s">
        <v>1356</v>
      </c>
      <c r="L267" s="35">
        <v>43087</v>
      </c>
      <c r="M267" s="35">
        <v>39151</v>
      </c>
      <c r="N267" s="35">
        <v>42976</v>
      </c>
      <c r="O267" s="82" t="s">
        <v>208</v>
      </c>
      <c r="P267" s="84">
        <v>42</v>
      </c>
      <c r="Q267" s="28">
        <v>46438.9</v>
      </c>
    </row>
    <row r="268" spans="1:17" ht="15" customHeight="1" x14ac:dyDescent="0.3">
      <c r="A268">
        <v>267</v>
      </c>
      <c r="B268" t="s">
        <v>99</v>
      </c>
      <c r="C268" t="s">
        <v>1357</v>
      </c>
      <c r="D268" s="89" t="s">
        <v>1358</v>
      </c>
      <c r="E268" s="83" t="str">
        <f>IF(D268="",VLOOKUP(C268,'[1]Pomoćna za matični'!$B$2:$D$218,3,FALSE),"OK")</f>
        <v>OK</v>
      </c>
      <c r="F268" t="s">
        <v>211</v>
      </c>
      <c r="G268" t="s">
        <v>204</v>
      </c>
      <c r="H268" t="s">
        <v>552</v>
      </c>
      <c r="I268" s="82" t="s">
        <v>434</v>
      </c>
      <c r="J268" t="s">
        <v>1359</v>
      </c>
      <c r="L268" s="35">
        <v>43088</v>
      </c>
      <c r="M268" s="35">
        <v>41830</v>
      </c>
      <c r="N268" s="35">
        <v>42990</v>
      </c>
      <c r="O268" s="82" t="s">
        <v>1360</v>
      </c>
      <c r="P268" s="84">
        <v>48</v>
      </c>
      <c r="Q268" s="28">
        <v>9231.6</v>
      </c>
    </row>
    <row r="269" spans="1:17" ht="15" customHeight="1" x14ac:dyDescent="0.3">
      <c r="A269">
        <v>268</v>
      </c>
      <c r="B269" t="s">
        <v>99</v>
      </c>
      <c r="C269" t="s">
        <v>1361</v>
      </c>
      <c r="D269" s="89" t="s">
        <v>1362</v>
      </c>
      <c r="E269" s="83" t="str">
        <f>IF(D269="",VLOOKUP(C269,'[1]Pomoćna za matični'!$B$2:$D$218,3,FALSE),"OK")</f>
        <v>OK</v>
      </c>
      <c r="F269" t="s">
        <v>211</v>
      </c>
      <c r="G269" t="s">
        <v>204</v>
      </c>
      <c r="H269" t="s">
        <v>308</v>
      </c>
      <c r="I269" s="82" t="s">
        <v>1363</v>
      </c>
      <c r="J269" t="s">
        <v>1364</v>
      </c>
      <c r="L269" s="35">
        <v>43088</v>
      </c>
      <c r="M269" s="35">
        <v>39151</v>
      </c>
      <c r="N269" s="35">
        <v>42964</v>
      </c>
      <c r="O269" s="82" t="s">
        <v>208</v>
      </c>
      <c r="P269" s="84">
        <v>52</v>
      </c>
      <c r="Q269" s="28">
        <v>38350.400000000001</v>
      </c>
    </row>
    <row r="270" spans="1:17" ht="15" customHeight="1" x14ac:dyDescent="0.3">
      <c r="A270">
        <v>269</v>
      </c>
      <c r="B270" t="s">
        <v>100</v>
      </c>
      <c r="C270" t="s">
        <v>1365</v>
      </c>
      <c r="D270" s="82" t="s">
        <v>1366</v>
      </c>
      <c r="E270" s="83" t="str">
        <f>IF(D270="",VLOOKUP(C270,'[1]Pomoćna za matični'!$B$2:$D$218,3,FALSE),"OK")</f>
        <v>OK</v>
      </c>
      <c r="F270" t="s">
        <v>203</v>
      </c>
      <c r="G270" t="s">
        <v>204</v>
      </c>
      <c r="H270" t="s">
        <v>342</v>
      </c>
      <c r="I270" s="82" t="s">
        <v>496</v>
      </c>
      <c r="J270" t="s">
        <v>1367</v>
      </c>
      <c r="L270" s="35">
        <v>43075</v>
      </c>
      <c r="M270" s="35">
        <v>39515</v>
      </c>
      <c r="N270" s="35">
        <v>42944</v>
      </c>
      <c r="O270" s="82" t="s">
        <v>1368</v>
      </c>
      <c r="P270" s="84">
        <v>10</v>
      </c>
      <c r="Q270" s="28">
        <v>14366.1</v>
      </c>
    </row>
    <row r="271" spans="1:17" ht="15" customHeight="1" x14ac:dyDescent="0.3">
      <c r="A271">
        <v>270</v>
      </c>
      <c r="B271" t="s">
        <v>100</v>
      </c>
      <c r="C271" t="s">
        <v>1369</v>
      </c>
      <c r="D271" s="82" t="s">
        <v>1370</v>
      </c>
      <c r="E271" s="83" t="str">
        <f>IF(D271="",VLOOKUP(C271,'[1]Pomoćna za matični'!$B$2:$D$218,3,FALSE),"OK")</f>
        <v>OK</v>
      </c>
      <c r="F271" t="s">
        <v>203</v>
      </c>
      <c r="G271" t="s">
        <v>204</v>
      </c>
      <c r="H271" t="s">
        <v>450</v>
      </c>
      <c r="I271" s="82" t="s">
        <v>1371</v>
      </c>
      <c r="J271" t="s">
        <v>1372</v>
      </c>
      <c r="L271" s="35">
        <v>43075</v>
      </c>
      <c r="M271" s="35">
        <v>39424</v>
      </c>
      <c r="N271" s="35">
        <v>42954</v>
      </c>
      <c r="O271" s="82" t="s">
        <v>208</v>
      </c>
      <c r="P271" s="84">
        <v>23</v>
      </c>
      <c r="Q271" s="28">
        <v>18107.8</v>
      </c>
    </row>
    <row r="272" spans="1:17" ht="15" customHeight="1" x14ac:dyDescent="0.3">
      <c r="A272">
        <v>271</v>
      </c>
      <c r="B272" t="s">
        <v>100</v>
      </c>
      <c r="C272" t="s">
        <v>1373</v>
      </c>
      <c r="D272" s="82" t="s">
        <v>1374</v>
      </c>
      <c r="E272" s="83" t="str">
        <f>IF(D272="",VLOOKUP(C272,'[1]Pomoćna za matični'!$B$2:$D$218,3,FALSE),"OK")</f>
        <v>OK</v>
      </c>
      <c r="F272" t="s">
        <v>211</v>
      </c>
      <c r="G272" t="s">
        <v>204</v>
      </c>
      <c r="H272" t="s">
        <v>1375</v>
      </c>
      <c r="I272" s="82" t="s">
        <v>389</v>
      </c>
      <c r="J272" t="s">
        <v>1376</v>
      </c>
      <c r="L272" s="35">
        <v>43075</v>
      </c>
      <c r="M272" s="35">
        <v>39745</v>
      </c>
      <c r="N272" s="35">
        <v>43060</v>
      </c>
      <c r="O272" s="82" t="s">
        <v>1377</v>
      </c>
      <c r="P272" s="84">
        <v>34</v>
      </c>
      <c r="Q272" s="28">
        <v>44018.6</v>
      </c>
    </row>
    <row r="273" spans="1:17" ht="15" customHeight="1" x14ac:dyDescent="0.3">
      <c r="A273">
        <v>272</v>
      </c>
      <c r="B273" t="s">
        <v>100</v>
      </c>
      <c r="C273" t="s">
        <v>1378</v>
      </c>
      <c r="D273" s="82" t="s">
        <v>1379</v>
      </c>
      <c r="E273" s="83" t="str">
        <f>IF(D273="",VLOOKUP(C273,'[1]Pomoćna za matični'!$B$2:$D$218,3,FALSE),"OK")</f>
        <v>OK</v>
      </c>
      <c r="F273" t="s">
        <v>203</v>
      </c>
      <c r="G273" t="s">
        <v>204</v>
      </c>
      <c r="H273" t="s">
        <v>347</v>
      </c>
      <c r="I273" s="82" t="s">
        <v>356</v>
      </c>
      <c r="J273" t="s">
        <v>1380</v>
      </c>
      <c r="L273" s="35">
        <v>43075</v>
      </c>
      <c r="M273" s="35">
        <v>39424</v>
      </c>
      <c r="N273" s="35">
        <v>42955</v>
      </c>
      <c r="O273" s="82" t="s">
        <v>208</v>
      </c>
      <c r="P273" s="84">
        <v>46</v>
      </c>
      <c r="Q273" s="28">
        <v>16410</v>
      </c>
    </row>
    <row r="274" spans="1:17" ht="15" customHeight="1" x14ac:dyDescent="0.3">
      <c r="A274">
        <v>273</v>
      </c>
      <c r="B274" t="s">
        <v>100</v>
      </c>
      <c r="C274" t="s">
        <v>1381</v>
      </c>
      <c r="D274" s="82" t="s">
        <v>1382</v>
      </c>
      <c r="E274" s="83" t="str">
        <f>IF(D274="",VLOOKUP(C274,'[1]Pomoćna za matični'!$B$2:$D$218,3,FALSE),"OK")</f>
        <v>OK</v>
      </c>
      <c r="F274" t="s">
        <v>203</v>
      </c>
      <c r="G274" t="s">
        <v>204</v>
      </c>
      <c r="H274" t="s">
        <v>280</v>
      </c>
      <c r="I274" s="82" t="s">
        <v>1383</v>
      </c>
      <c r="J274" t="s">
        <v>1384</v>
      </c>
      <c r="L274" s="35">
        <v>43075</v>
      </c>
      <c r="M274" s="35">
        <v>39424</v>
      </c>
      <c r="N274" s="35">
        <v>42947</v>
      </c>
      <c r="O274" s="82" t="s">
        <v>208</v>
      </c>
      <c r="P274" s="84">
        <v>59</v>
      </c>
      <c r="Q274" s="28">
        <v>16847.7</v>
      </c>
    </row>
    <row r="275" spans="1:17" ht="15" customHeight="1" x14ac:dyDescent="0.3">
      <c r="A275">
        <v>274</v>
      </c>
      <c r="B275" t="s">
        <v>100</v>
      </c>
      <c r="C275" t="s">
        <v>1385</v>
      </c>
      <c r="D275" s="82" t="s">
        <v>1386</v>
      </c>
      <c r="E275" s="83" t="str">
        <f>IF(D275="",VLOOKUP(C275,'[1]Pomoćna za matični'!$B$2:$D$218,3,FALSE),"OK")</f>
        <v>OK</v>
      </c>
      <c r="F275" t="s">
        <v>211</v>
      </c>
      <c r="G275" t="s">
        <v>204</v>
      </c>
      <c r="H275" t="s">
        <v>561</v>
      </c>
      <c r="I275" s="82" t="s">
        <v>903</v>
      </c>
      <c r="J275" t="s">
        <v>1387</v>
      </c>
      <c r="L275" s="35">
        <v>43075</v>
      </c>
      <c r="M275" s="35">
        <v>39424</v>
      </c>
      <c r="N275" s="35">
        <v>42951</v>
      </c>
      <c r="O275" s="82" t="s">
        <v>208</v>
      </c>
      <c r="P275" s="84">
        <v>72</v>
      </c>
      <c r="Q275" s="28">
        <v>35230</v>
      </c>
    </row>
    <row r="276" spans="1:17" ht="15" customHeight="1" x14ac:dyDescent="0.3">
      <c r="A276">
        <v>275</v>
      </c>
      <c r="B276" t="s">
        <v>100</v>
      </c>
      <c r="C276" t="s">
        <v>1388</v>
      </c>
      <c r="D276" s="82" t="s">
        <v>1389</v>
      </c>
      <c r="E276" s="83" t="str">
        <f>IF(D276="",VLOOKUP(C276,'[1]Pomoćna za matični'!$B$2:$D$218,3,FALSE),"OK")</f>
        <v>OK</v>
      </c>
      <c r="F276" t="s">
        <v>203</v>
      </c>
      <c r="G276" t="s">
        <v>204</v>
      </c>
      <c r="H276" t="s">
        <v>495</v>
      </c>
      <c r="I276" s="82" t="s">
        <v>578</v>
      </c>
      <c r="J276" t="s">
        <v>1390</v>
      </c>
      <c r="L276" s="35">
        <v>43075</v>
      </c>
      <c r="M276" s="35">
        <v>39424</v>
      </c>
      <c r="N276" s="35">
        <v>42965</v>
      </c>
      <c r="O276" s="82" t="s">
        <v>208</v>
      </c>
      <c r="P276" s="84">
        <v>86</v>
      </c>
      <c r="Q276" s="28">
        <v>12689.8</v>
      </c>
    </row>
    <row r="277" spans="1:17" ht="15" customHeight="1" x14ac:dyDescent="0.3">
      <c r="A277">
        <v>276</v>
      </c>
      <c r="B277" t="s">
        <v>100</v>
      </c>
      <c r="C277" t="s">
        <v>1391</v>
      </c>
      <c r="D277" s="82" t="s">
        <v>1392</v>
      </c>
      <c r="E277" s="83" t="str">
        <f>IF(D277="",VLOOKUP(C277,'[1]Pomoćna za matični'!$B$2:$D$218,3,FALSE),"OK")</f>
        <v>OK</v>
      </c>
      <c r="F277" t="s">
        <v>203</v>
      </c>
      <c r="G277" t="s">
        <v>204</v>
      </c>
      <c r="H277" t="s">
        <v>914</v>
      </c>
      <c r="I277" s="82" t="s">
        <v>903</v>
      </c>
      <c r="J277" t="s">
        <v>1393</v>
      </c>
      <c r="L277" s="35">
        <v>43075</v>
      </c>
      <c r="M277" s="35">
        <v>39654</v>
      </c>
      <c r="N277" s="35">
        <v>42989</v>
      </c>
      <c r="O277" s="82" t="s">
        <v>1394</v>
      </c>
      <c r="P277" s="84">
        <v>107</v>
      </c>
      <c r="Q277" s="28">
        <v>58728.6</v>
      </c>
    </row>
    <row r="278" spans="1:17" ht="15" customHeight="1" x14ac:dyDescent="0.3">
      <c r="A278">
        <v>277</v>
      </c>
      <c r="B278" t="s">
        <v>100</v>
      </c>
      <c r="C278" t="s">
        <v>1395</v>
      </c>
      <c r="D278" s="82" t="s">
        <v>1396</v>
      </c>
      <c r="E278" s="83" t="str">
        <f>IF(D278="",VLOOKUP(C278,'[1]Pomoćna za matični'!$B$2:$D$218,3,FALSE),"OK")</f>
        <v>OK</v>
      </c>
      <c r="F278" t="s">
        <v>211</v>
      </c>
      <c r="G278" t="s">
        <v>204</v>
      </c>
      <c r="H278" t="s">
        <v>750</v>
      </c>
      <c r="I278" s="82" t="s">
        <v>315</v>
      </c>
      <c r="J278" t="s">
        <v>1397</v>
      </c>
      <c r="L278" s="35">
        <v>43075</v>
      </c>
      <c r="M278" s="35">
        <v>41342</v>
      </c>
      <c r="N278" s="35">
        <v>42972</v>
      </c>
      <c r="O278" s="82" t="s">
        <v>1398</v>
      </c>
      <c r="P278" s="84">
        <v>120</v>
      </c>
      <c r="Q278" s="28">
        <v>23709.599999999999</v>
      </c>
    </row>
    <row r="279" spans="1:17" ht="15" customHeight="1" x14ac:dyDescent="0.3">
      <c r="A279">
        <v>278</v>
      </c>
      <c r="B279" t="s">
        <v>100</v>
      </c>
      <c r="C279" t="s">
        <v>1399</v>
      </c>
      <c r="D279" s="82" t="s">
        <v>1400</v>
      </c>
      <c r="E279" s="83" t="str">
        <f>IF(D279="",VLOOKUP(C279,'[1]Pomoćna za matični'!$B$2:$D$218,3,FALSE),"OK")</f>
        <v>OK</v>
      </c>
      <c r="F279" t="s">
        <v>203</v>
      </c>
      <c r="G279" t="s">
        <v>204</v>
      </c>
      <c r="H279" t="s">
        <v>438</v>
      </c>
      <c r="I279" s="82" t="s">
        <v>1401</v>
      </c>
      <c r="J279" t="s">
        <v>1402</v>
      </c>
      <c r="L279" s="35">
        <v>43075</v>
      </c>
      <c r="M279" s="35">
        <v>39882</v>
      </c>
      <c r="N279" s="35">
        <v>42965</v>
      </c>
      <c r="O279" s="82" t="s">
        <v>1403</v>
      </c>
      <c r="P279" s="84">
        <v>132</v>
      </c>
      <c r="Q279" s="28">
        <v>33771.599999999999</v>
      </c>
    </row>
    <row r="280" spans="1:17" ht="15" customHeight="1" x14ac:dyDescent="0.3">
      <c r="A280">
        <v>279</v>
      </c>
      <c r="B280" t="s">
        <v>101</v>
      </c>
      <c r="C280" t="s">
        <v>1404</v>
      </c>
      <c r="D280" s="89" t="s">
        <v>1405</v>
      </c>
      <c r="E280" s="83" t="str">
        <f>IF(D280="",VLOOKUP(C280,'[1]Pomoćna za matični'!$B$2:$D$218,3,FALSE),"OK")</f>
        <v>OK</v>
      </c>
      <c r="F280" t="s">
        <v>203</v>
      </c>
      <c r="G280" t="s">
        <v>204</v>
      </c>
      <c r="H280" t="s">
        <v>552</v>
      </c>
      <c r="I280" s="82" t="s">
        <v>1406</v>
      </c>
      <c r="J280" t="s">
        <v>1407</v>
      </c>
      <c r="L280" s="35">
        <v>43081</v>
      </c>
      <c r="M280" s="35">
        <v>39151</v>
      </c>
      <c r="N280" s="35">
        <v>42954</v>
      </c>
      <c r="O280" s="82" t="s">
        <v>208</v>
      </c>
      <c r="P280" s="84">
        <v>3</v>
      </c>
      <c r="Q280" s="28">
        <v>40199.699999999997</v>
      </c>
    </row>
    <row r="281" spans="1:17" ht="15" customHeight="1" x14ac:dyDescent="0.3">
      <c r="A281">
        <v>280</v>
      </c>
      <c r="B281" t="s">
        <v>101</v>
      </c>
      <c r="C281" t="s">
        <v>1408</v>
      </c>
      <c r="D281" s="89" t="s">
        <v>1409</v>
      </c>
      <c r="E281" s="83" t="str">
        <f>IF(D281="",VLOOKUP(C281,'[1]Pomoćna za matični'!$B$2:$D$218,3,FALSE),"OK")</f>
        <v>OK</v>
      </c>
      <c r="F281" t="s">
        <v>203</v>
      </c>
      <c r="G281" t="s">
        <v>204</v>
      </c>
      <c r="H281" t="s">
        <v>577</v>
      </c>
      <c r="I281" s="82" t="s">
        <v>439</v>
      </c>
      <c r="J281" t="s">
        <v>1410</v>
      </c>
      <c r="L281" s="35">
        <v>43081</v>
      </c>
      <c r="M281" s="35">
        <v>39151</v>
      </c>
      <c r="N281" s="35">
        <v>42955</v>
      </c>
      <c r="O281" s="82" t="s">
        <v>208</v>
      </c>
      <c r="P281" s="84">
        <v>11</v>
      </c>
      <c r="Q281" s="28">
        <v>16919.099999999999</v>
      </c>
    </row>
    <row r="282" spans="1:17" ht="15" customHeight="1" x14ac:dyDescent="0.3">
      <c r="A282">
        <v>281</v>
      </c>
      <c r="B282" t="s">
        <v>101</v>
      </c>
      <c r="C282" t="s">
        <v>1411</v>
      </c>
      <c r="D282" s="89" t="s">
        <v>1412</v>
      </c>
      <c r="E282" s="83" t="str">
        <f>IF(D282="",VLOOKUP(C282,'[1]Pomoćna za matični'!$B$2:$D$218,3,FALSE),"OK")</f>
        <v>OK</v>
      </c>
      <c r="F282" t="s">
        <v>203</v>
      </c>
      <c r="G282" t="s">
        <v>204</v>
      </c>
      <c r="H282" t="s">
        <v>1413</v>
      </c>
      <c r="I282" s="82" t="s">
        <v>276</v>
      </c>
      <c r="J282" t="s">
        <v>1414</v>
      </c>
      <c r="L282" s="35">
        <v>43082</v>
      </c>
      <c r="M282" s="35">
        <v>39745</v>
      </c>
      <c r="N282" s="35">
        <v>42970</v>
      </c>
      <c r="O282" s="82" t="s">
        <v>1415</v>
      </c>
      <c r="P282" s="84">
        <v>16</v>
      </c>
      <c r="Q282" s="28">
        <v>8808.5</v>
      </c>
    </row>
    <row r="283" spans="1:17" ht="15" customHeight="1" x14ac:dyDescent="0.3">
      <c r="A283">
        <v>282</v>
      </c>
      <c r="B283" t="s">
        <v>101</v>
      </c>
      <c r="C283" t="s">
        <v>1416</v>
      </c>
      <c r="D283" s="89" t="s">
        <v>1417</v>
      </c>
      <c r="E283" s="83" t="str">
        <f>IF(D283="",VLOOKUP(C283,'[1]Pomoćna za matični'!$B$2:$D$218,3,FALSE),"OK")</f>
        <v>OK</v>
      </c>
      <c r="F283" t="s">
        <v>203</v>
      </c>
      <c r="G283" t="s">
        <v>204</v>
      </c>
      <c r="H283" t="s">
        <v>610</v>
      </c>
      <c r="I283" s="82" t="s">
        <v>1418</v>
      </c>
      <c r="J283" t="s">
        <v>1419</v>
      </c>
      <c r="L283" s="35">
        <v>43082</v>
      </c>
      <c r="M283" s="35">
        <v>39151</v>
      </c>
      <c r="N283" s="35">
        <v>42976</v>
      </c>
      <c r="O283" s="82" t="s">
        <v>208</v>
      </c>
      <c r="P283" s="84">
        <v>21</v>
      </c>
      <c r="Q283" s="28">
        <v>17336.900000000001</v>
      </c>
    </row>
    <row r="284" spans="1:17" ht="15" customHeight="1" x14ac:dyDescent="0.3">
      <c r="A284">
        <v>283</v>
      </c>
      <c r="B284" t="s">
        <v>101</v>
      </c>
      <c r="C284" t="s">
        <v>1420</v>
      </c>
      <c r="D284" s="89" t="s">
        <v>1421</v>
      </c>
      <c r="E284" s="83" t="str">
        <f>IF(D284="",VLOOKUP(C284,'[1]Pomoćna za matični'!$B$2:$D$218,3,FALSE),"OK")</f>
        <v>OK</v>
      </c>
      <c r="F284" t="s">
        <v>203</v>
      </c>
      <c r="G284" t="s">
        <v>204</v>
      </c>
      <c r="H284" t="s">
        <v>239</v>
      </c>
      <c r="I284" s="82" t="s">
        <v>439</v>
      </c>
      <c r="J284" t="s">
        <v>1422</v>
      </c>
      <c r="L284" s="35">
        <v>43082</v>
      </c>
      <c r="M284" s="35">
        <v>40673</v>
      </c>
      <c r="N284" s="35">
        <v>42951</v>
      </c>
      <c r="O284" s="82" t="s">
        <v>1423</v>
      </c>
      <c r="P284" s="84">
        <v>26</v>
      </c>
      <c r="Q284" s="28">
        <v>23003.9</v>
      </c>
    </row>
    <row r="285" spans="1:17" ht="15" customHeight="1" x14ac:dyDescent="0.3">
      <c r="A285">
        <v>284</v>
      </c>
      <c r="B285" t="s">
        <v>101</v>
      </c>
      <c r="C285" t="s">
        <v>1424</v>
      </c>
      <c r="D285" s="89" t="s">
        <v>1425</v>
      </c>
      <c r="E285" s="83" t="str">
        <f>IF(D285="",VLOOKUP(C285,'[1]Pomoćna za matični'!$B$2:$D$218,3,FALSE),"OK")</f>
        <v>OK</v>
      </c>
      <c r="F285" t="s">
        <v>203</v>
      </c>
      <c r="G285" t="s">
        <v>204</v>
      </c>
      <c r="H285" t="s">
        <v>1000</v>
      </c>
      <c r="I285" s="82" t="s">
        <v>1426</v>
      </c>
      <c r="J285" t="s">
        <v>1427</v>
      </c>
      <c r="L285" s="35">
        <v>43082</v>
      </c>
      <c r="M285" s="35">
        <v>39151</v>
      </c>
      <c r="N285" s="35">
        <v>42975</v>
      </c>
      <c r="O285" s="82" t="s">
        <v>208</v>
      </c>
      <c r="P285" s="84">
        <v>30</v>
      </c>
      <c r="Q285" s="28">
        <v>20960.099999999999</v>
      </c>
    </row>
    <row r="286" spans="1:17" ht="15" customHeight="1" x14ac:dyDescent="0.3">
      <c r="A286">
        <v>285</v>
      </c>
      <c r="B286" t="s">
        <v>101</v>
      </c>
      <c r="C286" t="s">
        <v>1428</v>
      </c>
      <c r="D286" s="89" t="s">
        <v>1429</v>
      </c>
      <c r="E286" s="83" t="str">
        <f>IF(D286="",VLOOKUP(C286,'[1]Pomoćna za matični'!$B$2:$D$218,3,FALSE),"OK")</f>
        <v>OK</v>
      </c>
      <c r="F286" t="s">
        <v>211</v>
      </c>
      <c r="G286" t="s">
        <v>204</v>
      </c>
      <c r="H286" t="s">
        <v>1000</v>
      </c>
      <c r="I286" s="82" t="s">
        <v>568</v>
      </c>
      <c r="J286" t="s">
        <v>1430</v>
      </c>
      <c r="L286" s="35">
        <v>43083</v>
      </c>
      <c r="M286" s="35">
        <v>41069</v>
      </c>
      <c r="N286" s="35">
        <v>42976</v>
      </c>
      <c r="O286" s="82" t="s">
        <v>1431</v>
      </c>
      <c r="P286" s="84">
        <v>35</v>
      </c>
      <c r="Q286" s="28">
        <v>22468.7</v>
      </c>
    </row>
    <row r="287" spans="1:17" ht="15" customHeight="1" x14ac:dyDescent="0.3">
      <c r="A287">
        <v>286</v>
      </c>
      <c r="B287" t="s">
        <v>101</v>
      </c>
      <c r="C287" t="s">
        <v>1432</v>
      </c>
      <c r="D287" s="89" t="s">
        <v>1433</v>
      </c>
      <c r="E287" s="83" t="str">
        <f>IF(D287="",VLOOKUP(C287,'[1]Pomoćna za matični'!$B$2:$D$218,3,FALSE),"OK")</f>
        <v>OK</v>
      </c>
      <c r="F287" t="s">
        <v>203</v>
      </c>
      <c r="G287" t="s">
        <v>204</v>
      </c>
      <c r="H287" t="s">
        <v>929</v>
      </c>
      <c r="I287" s="82" t="s">
        <v>1434</v>
      </c>
      <c r="J287" t="s">
        <v>1435</v>
      </c>
      <c r="L287" s="35">
        <v>43083</v>
      </c>
      <c r="M287" s="35">
        <v>39745</v>
      </c>
      <c r="N287" s="35">
        <v>42971</v>
      </c>
      <c r="O287" s="82" t="s">
        <v>1436</v>
      </c>
      <c r="P287" s="84">
        <v>40</v>
      </c>
      <c r="Q287" s="28">
        <v>22316.6</v>
      </c>
    </row>
    <row r="288" spans="1:17" ht="15" customHeight="1" x14ac:dyDescent="0.3">
      <c r="A288">
        <v>287</v>
      </c>
      <c r="B288" t="s">
        <v>101</v>
      </c>
      <c r="C288" t="s">
        <v>1437</v>
      </c>
      <c r="D288" s="89" t="s">
        <v>1438</v>
      </c>
      <c r="E288" s="83" t="str">
        <f>IF(D288="",VLOOKUP(C288,'[1]Pomoćna za matični'!$B$2:$D$218,3,FALSE),"OK")</f>
        <v>OK</v>
      </c>
      <c r="F288" t="s">
        <v>203</v>
      </c>
      <c r="G288" t="s">
        <v>204</v>
      </c>
      <c r="H288" t="s">
        <v>1439</v>
      </c>
      <c r="I288" s="82" t="s">
        <v>356</v>
      </c>
      <c r="J288" t="s">
        <v>1440</v>
      </c>
      <c r="L288" s="35">
        <v>43083</v>
      </c>
      <c r="M288" s="35">
        <v>39151</v>
      </c>
      <c r="N288" s="35">
        <v>42972</v>
      </c>
      <c r="O288" s="82" t="s">
        <v>208</v>
      </c>
      <c r="P288" s="84">
        <v>46</v>
      </c>
      <c r="Q288" s="28">
        <v>14538.7</v>
      </c>
    </row>
    <row r="289" spans="1:17" ht="15" customHeight="1" x14ac:dyDescent="0.3">
      <c r="A289">
        <v>288</v>
      </c>
      <c r="B289" t="s">
        <v>101</v>
      </c>
      <c r="C289" t="s">
        <v>1441</v>
      </c>
      <c r="D289" s="89" t="s">
        <v>1442</v>
      </c>
      <c r="E289" s="83" t="str">
        <f>IF(D289="",VLOOKUP(C289,'[1]Pomoćna za matični'!$B$2:$D$218,3,FALSE),"OK")</f>
        <v>OK</v>
      </c>
      <c r="F289" t="s">
        <v>211</v>
      </c>
      <c r="G289" t="s">
        <v>204</v>
      </c>
      <c r="H289" t="s">
        <v>1021</v>
      </c>
      <c r="I289" s="82" t="s">
        <v>858</v>
      </c>
      <c r="J289" t="s">
        <v>1443</v>
      </c>
      <c r="L289" s="35">
        <v>43083</v>
      </c>
      <c r="M289" s="35">
        <v>39151</v>
      </c>
      <c r="N289" s="35">
        <v>42969</v>
      </c>
      <c r="O289" s="82" t="s">
        <v>208</v>
      </c>
      <c r="P289" s="84">
        <v>51</v>
      </c>
      <c r="Q289" s="28">
        <v>28483.8</v>
      </c>
    </row>
    <row r="290" spans="1:17" ht="15" customHeight="1" x14ac:dyDescent="0.3">
      <c r="A290">
        <v>289</v>
      </c>
      <c r="B290" t="s">
        <v>102</v>
      </c>
      <c r="C290" t="s">
        <v>1444</v>
      </c>
      <c r="D290" s="82" t="s">
        <v>1445</v>
      </c>
      <c r="E290" s="83" t="str">
        <f>IF(D290="",VLOOKUP(C290,'[1]Pomoćna za matični'!$B$2:$D$218,3,FALSE),"OK")</f>
        <v>OK</v>
      </c>
      <c r="F290" t="s">
        <v>211</v>
      </c>
      <c r="G290" t="s">
        <v>204</v>
      </c>
      <c r="H290" t="s">
        <v>379</v>
      </c>
      <c r="I290" s="82" t="s">
        <v>1446</v>
      </c>
      <c r="J290" t="s">
        <v>338</v>
      </c>
      <c r="L290" s="35">
        <v>43094</v>
      </c>
      <c r="M290" s="35">
        <v>39806</v>
      </c>
      <c r="N290" s="35">
        <v>42982</v>
      </c>
      <c r="O290" s="82" t="s">
        <v>339</v>
      </c>
      <c r="P290" s="84">
        <v>15</v>
      </c>
      <c r="Q290" s="28">
        <v>36924.1</v>
      </c>
    </row>
    <row r="291" spans="1:17" ht="15" customHeight="1" x14ac:dyDescent="0.3">
      <c r="A291">
        <v>290</v>
      </c>
      <c r="B291" t="s">
        <v>102</v>
      </c>
      <c r="C291" t="s">
        <v>1447</v>
      </c>
      <c r="D291" s="82" t="s">
        <v>1448</v>
      </c>
      <c r="E291" s="83" t="str">
        <f>IF(D291="",VLOOKUP(C291,'[1]Pomoćna za matični'!$B$2:$D$218,3,FALSE),"OK")</f>
        <v>OK</v>
      </c>
      <c r="F291" t="s">
        <v>203</v>
      </c>
      <c r="G291" t="s">
        <v>204</v>
      </c>
      <c r="H291" t="s">
        <v>1449</v>
      </c>
      <c r="I291" s="82" t="s">
        <v>462</v>
      </c>
      <c r="J291" t="s">
        <v>1450</v>
      </c>
      <c r="L291" s="35">
        <v>43094</v>
      </c>
      <c r="M291" s="35">
        <v>39151</v>
      </c>
      <c r="N291" s="35">
        <v>42955</v>
      </c>
      <c r="O291" s="82" t="s">
        <v>208</v>
      </c>
      <c r="P291" s="84">
        <v>33</v>
      </c>
      <c r="Q291" s="28">
        <v>31221.7</v>
      </c>
    </row>
    <row r="292" spans="1:17" ht="15" customHeight="1" x14ac:dyDescent="0.3">
      <c r="A292">
        <v>291</v>
      </c>
      <c r="B292" t="s">
        <v>102</v>
      </c>
      <c r="C292" t="s">
        <v>1451</v>
      </c>
      <c r="D292" s="82" t="s">
        <v>1452</v>
      </c>
      <c r="E292" s="83" t="str">
        <f>IF(D292="",VLOOKUP(C292,'[1]Pomoćna za matični'!$B$2:$D$218,3,FALSE),"OK")</f>
        <v>OK</v>
      </c>
      <c r="F292" t="s">
        <v>203</v>
      </c>
      <c r="G292" t="s">
        <v>204</v>
      </c>
      <c r="H292" t="s">
        <v>598</v>
      </c>
      <c r="I292" s="82" t="s">
        <v>548</v>
      </c>
      <c r="J292" t="s">
        <v>1453</v>
      </c>
      <c r="L292" s="35">
        <v>43094</v>
      </c>
      <c r="M292" s="35">
        <v>41284</v>
      </c>
      <c r="N292" s="35">
        <v>42951</v>
      </c>
      <c r="O292" s="82" t="s">
        <v>208</v>
      </c>
      <c r="P292" s="84">
        <v>46</v>
      </c>
      <c r="Q292" s="28">
        <v>1122.0999999999999</v>
      </c>
    </row>
    <row r="293" spans="1:17" ht="15" customHeight="1" x14ac:dyDescent="0.3">
      <c r="A293">
        <v>292</v>
      </c>
      <c r="B293" t="s">
        <v>102</v>
      </c>
      <c r="C293" t="s">
        <v>1454</v>
      </c>
      <c r="D293" s="82" t="s">
        <v>1455</v>
      </c>
      <c r="E293" s="83" t="str">
        <f>IF(D293="",VLOOKUP(C293,'[1]Pomoćna za matični'!$B$2:$D$218,3,FALSE),"OK")</f>
        <v>OK</v>
      </c>
      <c r="F293" t="s">
        <v>211</v>
      </c>
      <c r="G293" t="s">
        <v>204</v>
      </c>
      <c r="H293" t="s">
        <v>399</v>
      </c>
      <c r="I293" s="82" t="s">
        <v>439</v>
      </c>
      <c r="J293" t="s">
        <v>900</v>
      </c>
      <c r="L293" s="35">
        <v>43095</v>
      </c>
      <c r="M293" s="35">
        <v>39151</v>
      </c>
      <c r="N293" s="35">
        <v>42950</v>
      </c>
      <c r="O293" s="82" t="s">
        <v>208</v>
      </c>
      <c r="P293" s="84">
        <v>62</v>
      </c>
      <c r="Q293" s="28">
        <v>67502</v>
      </c>
    </row>
    <row r="294" spans="1:17" ht="15" customHeight="1" x14ac:dyDescent="0.3">
      <c r="A294">
        <v>293</v>
      </c>
      <c r="B294" t="s">
        <v>102</v>
      </c>
      <c r="C294" t="s">
        <v>1456</v>
      </c>
      <c r="D294" s="82" t="s">
        <v>1457</v>
      </c>
      <c r="E294" s="83" t="str">
        <f>IF(D294="",VLOOKUP(C294,'[1]Pomoćna za matični'!$B$2:$D$218,3,FALSE),"OK")</f>
        <v>OK</v>
      </c>
      <c r="F294" t="s">
        <v>203</v>
      </c>
      <c r="G294" t="s">
        <v>204</v>
      </c>
      <c r="H294" t="s">
        <v>1060</v>
      </c>
      <c r="I294" s="82" t="s">
        <v>439</v>
      </c>
      <c r="J294" t="s">
        <v>1458</v>
      </c>
      <c r="L294" s="35">
        <v>43096</v>
      </c>
      <c r="M294" s="35">
        <v>39151</v>
      </c>
      <c r="N294" s="35">
        <v>42982</v>
      </c>
      <c r="O294" s="82" t="s">
        <v>208</v>
      </c>
      <c r="P294" s="84">
        <v>78</v>
      </c>
      <c r="Q294" s="28">
        <v>18047.400000000001</v>
      </c>
    </row>
    <row r="295" spans="1:17" ht="15" customHeight="1" x14ac:dyDescent="0.3">
      <c r="A295">
        <v>294</v>
      </c>
      <c r="B295" t="s">
        <v>102</v>
      </c>
      <c r="C295" t="s">
        <v>1459</v>
      </c>
      <c r="D295" s="82" t="s">
        <v>1460</v>
      </c>
      <c r="E295" s="83" t="str">
        <f>IF(D295="",VLOOKUP(C295,'[1]Pomoćna za matični'!$B$2:$D$218,3,FALSE),"OK")</f>
        <v>OK</v>
      </c>
      <c r="F295" t="s">
        <v>211</v>
      </c>
      <c r="G295" t="s">
        <v>204</v>
      </c>
      <c r="H295" t="s">
        <v>1461</v>
      </c>
      <c r="I295" s="82" t="s">
        <v>439</v>
      </c>
      <c r="J295" t="s">
        <v>1462</v>
      </c>
      <c r="L295" s="35">
        <v>43104</v>
      </c>
      <c r="M295" s="35">
        <v>39151</v>
      </c>
      <c r="N295" s="35">
        <v>42958</v>
      </c>
      <c r="O295" s="82" t="s">
        <v>208</v>
      </c>
      <c r="P295" s="84">
        <v>94</v>
      </c>
      <c r="Q295" s="28">
        <v>12299.4</v>
      </c>
    </row>
    <row r="296" spans="1:17" ht="15" customHeight="1" x14ac:dyDescent="0.3">
      <c r="A296">
        <v>295</v>
      </c>
      <c r="B296" t="s">
        <v>102</v>
      </c>
      <c r="C296" t="s">
        <v>1463</v>
      </c>
      <c r="D296" s="82" t="s">
        <v>1464</v>
      </c>
      <c r="E296" s="83" t="str">
        <f>IF(D296="",VLOOKUP(C296,'[1]Pomoćna za matični'!$B$2:$D$218,3,FALSE),"OK")</f>
        <v>OK</v>
      </c>
      <c r="F296" t="s">
        <v>211</v>
      </c>
      <c r="G296" t="s">
        <v>204</v>
      </c>
      <c r="H296" t="s">
        <v>723</v>
      </c>
      <c r="I296" s="82" t="s">
        <v>548</v>
      </c>
      <c r="J296" t="s">
        <v>1465</v>
      </c>
      <c r="L296" s="35">
        <v>43111</v>
      </c>
      <c r="M296" s="35">
        <v>39561</v>
      </c>
      <c r="N296" s="35">
        <v>42961</v>
      </c>
      <c r="O296" s="82" t="s">
        <v>1466</v>
      </c>
      <c r="P296" s="84">
        <v>111</v>
      </c>
      <c r="Q296" s="28">
        <v>45349.9</v>
      </c>
    </row>
    <row r="297" spans="1:17" ht="15" customHeight="1" x14ac:dyDescent="0.3">
      <c r="A297">
        <v>296</v>
      </c>
      <c r="B297" t="s">
        <v>102</v>
      </c>
      <c r="C297" t="s">
        <v>1467</v>
      </c>
      <c r="D297" s="82" t="s">
        <v>1468</v>
      </c>
      <c r="E297" s="83" t="str">
        <f>IF(D297="",VLOOKUP(C297,'[1]Pomoćna za matični'!$B$2:$D$218,3,FALSE),"OK")</f>
        <v>OK</v>
      </c>
      <c r="F297" t="s">
        <v>203</v>
      </c>
      <c r="G297" t="s">
        <v>204</v>
      </c>
      <c r="H297" t="s">
        <v>501</v>
      </c>
      <c r="I297" s="82" t="s">
        <v>482</v>
      </c>
      <c r="J297" t="s">
        <v>1133</v>
      </c>
      <c r="L297" s="35">
        <v>43133</v>
      </c>
      <c r="M297" s="35">
        <v>41845</v>
      </c>
      <c r="N297" s="35">
        <v>42979</v>
      </c>
      <c r="O297" s="82" t="s">
        <v>1134</v>
      </c>
      <c r="P297" s="84">
        <v>134</v>
      </c>
      <c r="Q297" s="28">
        <v>12298.4</v>
      </c>
    </row>
    <row r="298" spans="1:17" ht="15" customHeight="1" x14ac:dyDescent="0.3">
      <c r="A298" s="85">
        <v>297</v>
      </c>
      <c r="B298" s="85" t="s">
        <v>103</v>
      </c>
      <c r="C298" s="85" t="s">
        <v>1469</v>
      </c>
      <c r="D298" s="86" t="s">
        <v>1470</v>
      </c>
      <c r="E298" s="83" t="str">
        <f>IF(D298="",VLOOKUP(C298,'[1]Pomoćna za matični'!$B$2:$D$218,3,FALSE),"OK")</f>
        <v>OK</v>
      </c>
      <c r="F298" s="85" t="s">
        <v>203</v>
      </c>
      <c r="G298" s="85" t="s">
        <v>204</v>
      </c>
      <c r="H298" s="85" t="s">
        <v>669</v>
      </c>
      <c r="I298" s="86" t="s">
        <v>1471</v>
      </c>
      <c r="J298" s="85" t="s">
        <v>1472</v>
      </c>
      <c r="K298" s="85" t="s">
        <v>1473</v>
      </c>
      <c r="L298" s="87">
        <v>43095</v>
      </c>
      <c r="M298" s="87">
        <v>39151</v>
      </c>
      <c r="N298" s="87" t="s">
        <v>1474</v>
      </c>
      <c r="O298" s="86" t="s">
        <v>1475</v>
      </c>
      <c r="P298" s="90" t="s">
        <v>1476</v>
      </c>
      <c r="Q298" s="38">
        <f>20112.8+23918.1</f>
        <v>44030.899999999994</v>
      </c>
    </row>
    <row r="299" spans="1:17" ht="15" customHeight="1" x14ac:dyDescent="0.3">
      <c r="A299">
        <v>298</v>
      </c>
      <c r="B299" t="s">
        <v>103</v>
      </c>
      <c r="C299" t="s">
        <v>1477</v>
      </c>
      <c r="D299" s="82" t="s">
        <v>1478</v>
      </c>
      <c r="E299" s="83" t="str">
        <f>IF(D299="",VLOOKUP(C299,'[1]Pomoćna za matični'!$B$2:$D$218,3,FALSE),"OK")</f>
        <v>OK</v>
      </c>
      <c r="F299" t="s">
        <v>211</v>
      </c>
      <c r="G299" t="s">
        <v>204</v>
      </c>
      <c r="H299" t="s">
        <v>379</v>
      </c>
      <c r="I299" s="82" t="s">
        <v>1479</v>
      </c>
      <c r="J299" t="s">
        <v>1480</v>
      </c>
      <c r="L299" s="35">
        <v>43095</v>
      </c>
      <c r="M299" s="35">
        <v>39151</v>
      </c>
      <c r="N299" s="35">
        <v>42975</v>
      </c>
      <c r="O299" s="82" t="s">
        <v>208</v>
      </c>
      <c r="P299" s="84">
        <v>13</v>
      </c>
      <c r="Q299" s="28">
        <v>13457.8</v>
      </c>
    </row>
    <row r="300" spans="1:17" ht="15" customHeight="1" x14ac:dyDescent="0.3">
      <c r="A300">
        <v>299</v>
      </c>
      <c r="B300" t="s">
        <v>103</v>
      </c>
      <c r="C300" t="s">
        <v>1481</v>
      </c>
      <c r="D300" s="82" t="s">
        <v>1482</v>
      </c>
      <c r="E300" s="83" t="str">
        <f>IF(D300="",VLOOKUP(C300,'[1]Pomoćna za matični'!$B$2:$D$218,3,FALSE),"OK")</f>
        <v>OK</v>
      </c>
      <c r="F300" t="s">
        <v>203</v>
      </c>
      <c r="G300" t="s">
        <v>204</v>
      </c>
      <c r="H300" t="s">
        <v>269</v>
      </c>
      <c r="I300" s="82" t="s">
        <v>1257</v>
      </c>
      <c r="J300" t="s">
        <v>645</v>
      </c>
      <c r="L300" s="35">
        <v>43095</v>
      </c>
      <c r="M300" s="35">
        <v>39151</v>
      </c>
      <c r="N300" s="35">
        <v>42956</v>
      </c>
      <c r="O300" s="82" t="s">
        <v>208</v>
      </c>
      <c r="P300" s="84">
        <v>18</v>
      </c>
      <c r="Q300" s="28">
        <v>12689.8</v>
      </c>
    </row>
    <row r="301" spans="1:17" ht="15" customHeight="1" x14ac:dyDescent="0.3">
      <c r="A301" s="85">
        <v>300</v>
      </c>
      <c r="B301" s="85" t="s">
        <v>103</v>
      </c>
      <c r="C301" s="85" t="s">
        <v>1483</v>
      </c>
      <c r="D301" s="86" t="s">
        <v>1484</v>
      </c>
      <c r="E301" s="83" t="str">
        <f>IF(D301="",VLOOKUP(C301,'[1]Pomoćna za matični'!$B$2:$D$218,3,FALSE),"OK")</f>
        <v>OK</v>
      </c>
      <c r="F301" s="85" t="s">
        <v>211</v>
      </c>
      <c r="G301" s="85" t="s">
        <v>204</v>
      </c>
      <c r="H301" s="85" t="s">
        <v>573</v>
      </c>
      <c r="I301" s="86" t="s">
        <v>930</v>
      </c>
      <c r="J301" s="85" t="s">
        <v>1485</v>
      </c>
      <c r="K301" s="85" t="s">
        <v>1486</v>
      </c>
      <c r="L301" s="87">
        <v>43096</v>
      </c>
      <c r="M301" s="87">
        <v>39760</v>
      </c>
      <c r="N301" s="87" t="s">
        <v>1487</v>
      </c>
      <c r="O301" s="86" t="s">
        <v>1488</v>
      </c>
      <c r="P301" s="90" t="s">
        <v>1489</v>
      </c>
      <c r="Q301" s="38">
        <f>13465.7+16569.6</f>
        <v>30035.3</v>
      </c>
    </row>
    <row r="302" spans="1:17" ht="15" customHeight="1" x14ac:dyDescent="0.3">
      <c r="A302" s="85">
        <v>301</v>
      </c>
      <c r="B302" s="85" t="s">
        <v>103</v>
      </c>
      <c r="C302" s="85" t="s">
        <v>1490</v>
      </c>
      <c r="D302" s="86" t="s">
        <v>1491</v>
      </c>
      <c r="E302" s="83" t="str">
        <f>IF(D302="",VLOOKUP(C302,'[1]Pomoćna za matični'!$B$2:$D$218,3,FALSE),"OK")</f>
        <v>OK</v>
      </c>
      <c r="F302" s="85" t="s">
        <v>203</v>
      </c>
      <c r="G302" s="85" t="s">
        <v>204</v>
      </c>
      <c r="H302" s="85" t="s">
        <v>228</v>
      </c>
      <c r="I302" s="86" t="s">
        <v>245</v>
      </c>
      <c r="J302" s="85" t="s">
        <v>1492</v>
      </c>
      <c r="K302" s="85" t="s">
        <v>1493</v>
      </c>
      <c r="L302" s="87">
        <v>43096</v>
      </c>
      <c r="M302" s="87">
        <v>39151</v>
      </c>
      <c r="N302" s="85" t="s">
        <v>1494</v>
      </c>
      <c r="O302" s="86" t="s">
        <v>1495</v>
      </c>
      <c r="P302" s="90" t="s">
        <v>1496</v>
      </c>
      <c r="Q302" s="38">
        <f>14570.1+10300.2</f>
        <v>24870.300000000003</v>
      </c>
    </row>
    <row r="303" spans="1:17" ht="15" customHeight="1" x14ac:dyDescent="0.3">
      <c r="A303" s="85">
        <v>302</v>
      </c>
      <c r="B303" s="85" t="s">
        <v>103</v>
      </c>
      <c r="C303" s="85" t="s">
        <v>1497</v>
      </c>
      <c r="D303" s="86" t="s">
        <v>1498</v>
      </c>
      <c r="E303" s="83" t="str">
        <f>IF(D303="",VLOOKUP(C303,'[1]Pomoćna za matični'!$B$2:$D$218,3,FALSE),"OK")</f>
        <v>OK</v>
      </c>
      <c r="F303" s="85" t="s">
        <v>203</v>
      </c>
      <c r="G303" s="85" t="s">
        <v>204</v>
      </c>
      <c r="H303" s="85" t="s">
        <v>1041</v>
      </c>
      <c r="I303" s="86" t="s">
        <v>698</v>
      </c>
      <c r="J303" s="85" t="s">
        <v>888</v>
      </c>
      <c r="K303" s="85" t="s">
        <v>1493</v>
      </c>
      <c r="L303" s="87">
        <v>43096</v>
      </c>
      <c r="M303" s="87">
        <v>39151</v>
      </c>
      <c r="N303" s="87" t="s">
        <v>1499</v>
      </c>
      <c r="O303" s="86" t="s">
        <v>1500</v>
      </c>
      <c r="P303" s="90" t="s">
        <v>1501</v>
      </c>
      <c r="Q303" s="38">
        <f>52139.1+47534.8</f>
        <v>99673.9</v>
      </c>
    </row>
    <row r="304" spans="1:17" ht="15" customHeight="1" x14ac:dyDescent="0.3">
      <c r="A304">
        <v>303</v>
      </c>
      <c r="B304" t="s">
        <v>103</v>
      </c>
      <c r="C304" t="s">
        <v>1502</v>
      </c>
      <c r="D304" s="82" t="s">
        <v>1503</v>
      </c>
      <c r="E304" s="83" t="str">
        <f>IF(D304="",VLOOKUP(C304,'[1]Pomoćna za matični'!$B$2:$D$218,3,FALSE),"OK")</f>
        <v>OK</v>
      </c>
      <c r="F304" t="s">
        <v>211</v>
      </c>
      <c r="G304" t="s">
        <v>204</v>
      </c>
      <c r="H304" t="s">
        <v>1504</v>
      </c>
      <c r="I304" s="82" t="s">
        <v>240</v>
      </c>
      <c r="J304" t="s">
        <v>1505</v>
      </c>
      <c r="L304" s="35">
        <v>43097</v>
      </c>
      <c r="M304" s="35">
        <v>40050</v>
      </c>
      <c r="N304" s="35">
        <v>43034</v>
      </c>
      <c r="O304" s="82" t="s">
        <v>208</v>
      </c>
      <c r="P304" s="84">
        <v>49</v>
      </c>
      <c r="Q304" s="28">
        <v>14553.2</v>
      </c>
    </row>
    <row r="305" spans="1:17" ht="15" customHeight="1" x14ac:dyDescent="0.3">
      <c r="A305" s="85">
        <v>304</v>
      </c>
      <c r="B305" s="85" t="s">
        <v>103</v>
      </c>
      <c r="C305" s="85" t="s">
        <v>1506</v>
      </c>
      <c r="D305" s="86" t="s">
        <v>1507</v>
      </c>
      <c r="E305" s="83" t="str">
        <f>IF(D305="",VLOOKUP(C305,'[1]Pomoćna za matični'!$B$2:$D$218,3,FALSE),"OK")</f>
        <v>OK</v>
      </c>
      <c r="F305" s="85" t="s">
        <v>203</v>
      </c>
      <c r="G305" s="85" t="s">
        <v>204</v>
      </c>
      <c r="H305" s="85" t="s">
        <v>300</v>
      </c>
      <c r="I305" s="86" t="s">
        <v>291</v>
      </c>
      <c r="J305" s="85" t="s">
        <v>1508</v>
      </c>
      <c r="K305" s="85" t="s">
        <v>1509</v>
      </c>
      <c r="L305" s="87">
        <v>43098</v>
      </c>
      <c r="M305" s="87">
        <v>39151</v>
      </c>
      <c r="N305" s="85" t="s">
        <v>1510</v>
      </c>
      <c r="O305" s="86" t="s">
        <v>1511</v>
      </c>
      <c r="P305" s="90" t="s">
        <v>1512</v>
      </c>
      <c r="Q305" s="38">
        <f>15300.1+4975.3</f>
        <v>20275.400000000001</v>
      </c>
    </row>
    <row r="306" spans="1:17" ht="15" customHeight="1" x14ac:dyDescent="0.3">
      <c r="A306">
        <v>305</v>
      </c>
      <c r="B306" t="s">
        <v>103</v>
      </c>
      <c r="C306" t="s">
        <v>1513</v>
      </c>
      <c r="D306" s="82" t="s">
        <v>1514</v>
      </c>
      <c r="E306" s="83" t="str">
        <f>IF(D306="",VLOOKUP(C306,'[1]Pomoćna za matični'!$B$2:$D$218,3,FALSE),"OK")</f>
        <v>OK</v>
      </c>
      <c r="F306" t="s">
        <v>211</v>
      </c>
      <c r="G306" t="s">
        <v>204</v>
      </c>
      <c r="H306" t="s">
        <v>1174</v>
      </c>
      <c r="I306" s="82" t="s">
        <v>975</v>
      </c>
      <c r="J306" t="s">
        <v>1515</v>
      </c>
      <c r="L306" s="35">
        <v>43103</v>
      </c>
      <c r="M306" s="35">
        <v>39151</v>
      </c>
      <c r="N306" s="35">
        <v>43011</v>
      </c>
      <c r="O306" s="82" t="s">
        <v>208</v>
      </c>
      <c r="P306" s="84">
        <v>60</v>
      </c>
      <c r="Q306" s="28">
        <v>24425.8</v>
      </c>
    </row>
    <row r="307" spans="1:17" ht="15" customHeight="1" x14ac:dyDescent="0.3">
      <c r="A307">
        <v>306</v>
      </c>
      <c r="B307" t="s">
        <v>104</v>
      </c>
      <c r="C307" t="s">
        <v>1516</v>
      </c>
      <c r="D307" s="89" t="s">
        <v>1517</v>
      </c>
      <c r="E307" s="83" t="str">
        <f>IF(D307="",VLOOKUP(C307,'[1]Pomoćna za matični'!$B$2:$D$218,3,FALSE),"OK")</f>
        <v>OK</v>
      </c>
      <c r="F307" t="s">
        <v>211</v>
      </c>
      <c r="G307" t="s">
        <v>204</v>
      </c>
      <c r="H307" t="s">
        <v>1518</v>
      </c>
      <c r="I307" s="82" t="s">
        <v>515</v>
      </c>
      <c r="J307" t="s">
        <v>1519</v>
      </c>
      <c r="L307" s="35">
        <v>43067</v>
      </c>
      <c r="M307" s="35">
        <v>39424</v>
      </c>
      <c r="N307" s="35">
        <v>42951</v>
      </c>
      <c r="O307" s="82" t="s">
        <v>208</v>
      </c>
      <c r="P307" s="84">
        <v>10</v>
      </c>
      <c r="Q307" s="28">
        <v>44116</v>
      </c>
    </row>
    <row r="308" spans="1:17" ht="15" customHeight="1" x14ac:dyDescent="0.3">
      <c r="A308">
        <v>307</v>
      </c>
      <c r="B308" t="s">
        <v>104</v>
      </c>
      <c r="C308" t="s">
        <v>1520</v>
      </c>
      <c r="D308" s="89" t="s">
        <v>1521</v>
      </c>
      <c r="E308" s="83" t="str">
        <f>IF(D308="",VLOOKUP(C308,'[1]Pomoćna za matični'!$B$2:$D$218,3,FALSE),"OK")</f>
        <v>OK</v>
      </c>
      <c r="F308" t="s">
        <v>203</v>
      </c>
      <c r="G308" t="s">
        <v>204</v>
      </c>
      <c r="H308" t="s">
        <v>319</v>
      </c>
      <c r="I308" s="82" t="s">
        <v>1522</v>
      </c>
      <c r="J308" t="s">
        <v>1523</v>
      </c>
      <c r="L308" s="35">
        <v>43067</v>
      </c>
      <c r="M308" s="35">
        <v>41830</v>
      </c>
      <c r="N308" s="35">
        <v>42949</v>
      </c>
      <c r="O308" s="82" t="s">
        <v>1524</v>
      </c>
      <c r="P308" s="84">
        <v>26</v>
      </c>
      <c r="Q308" s="28">
        <v>20728.2</v>
      </c>
    </row>
    <row r="309" spans="1:17" ht="15" customHeight="1" x14ac:dyDescent="0.3">
      <c r="A309">
        <v>308</v>
      </c>
      <c r="B309" t="s">
        <v>104</v>
      </c>
      <c r="C309" t="s">
        <v>1525</v>
      </c>
      <c r="D309" s="89" t="s">
        <v>1526</v>
      </c>
      <c r="E309" s="83" t="str">
        <f>IF(D309="",VLOOKUP(C309,'[1]Pomoćna za matični'!$B$2:$D$218,3,FALSE),"OK")</f>
        <v>OK</v>
      </c>
      <c r="F309" t="s">
        <v>211</v>
      </c>
      <c r="G309" t="s">
        <v>204</v>
      </c>
      <c r="H309" t="s">
        <v>1527</v>
      </c>
      <c r="I309" s="82" t="s">
        <v>568</v>
      </c>
      <c r="J309" t="s">
        <v>1528</v>
      </c>
      <c r="L309" s="35">
        <v>43067</v>
      </c>
      <c r="M309" s="35">
        <v>41388</v>
      </c>
      <c r="N309" s="35">
        <v>42943</v>
      </c>
      <c r="O309" s="82" t="s">
        <v>1529</v>
      </c>
      <c r="P309" s="84">
        <v>39</v>
      </c>
      <c r="Q309" s="28">
        <v>20462</v>
      </c>
    </row>
    <row r="310" spans="1:17" ht="15" customHeight="1" x14ac:dyDescent="0.3">
      <c r="A310">
        <v>309</v>
      </c>
      <c r="B310" t="s">
        <v>104</v>
      </c>
      <c r="C310" t="s">
        <v>1530</v>
      </c>
      <c r="D310" s="89" t="s">
        <v>1531</v>
      </c>
      <c r="E310" s="83" t="str">
        <f>IF(D310="",VLOOKUP(C310,'[1]Pomoćna za matični'!$B$2:$D$218,3,FALSE),"OK")</f>
        <v>OK</v>
      </c>
      <c r="F310" t="s">
        <v>203</v>
      </c>
      <c r="G310" t="s">
        <v>204</v>
      </c>
      <c r="H310" t="s">
        <v>914</v>
      </c>
      <c r="I310" s="82" t="s">
        <v>1532</v>
      </c>
      <c r="J310" t="s">
        <v>1533</v>
      </c>
      <c r="L310" s="35">
        <v>43067</v>
      </c>
      <c r="M310" s="35">
        <v>39424</v>
      </c>
      <c r="N310" s="35">
        <v>42968</v>
      </c>
      <c r="O310" s="82" t="s">
        <v>208</v>
      </c>
      <c r="P310" s="84">
        <v>51</v>
      </c>
      <c r="Q310" s="28">
        <v>21881.5</v>
      </c>
    </row>
    <row r="311" spans="1:17" ht="15" customHeight="1" x14ac:dyDescent="0.3">
      <c r="A311">
        <v>310</v>
      </c>
      <c r="B311" t="s">
        <v>104</v>
      </c>
      <c r="C311" t="s">
        <v>1534</v>
      </c>
      <c r="D311" s="89" t="s">
        <v>1535</v>
      </c>
      <c r="E311" s="83" t="str">
        <f>IF(D311="",VLOOKUP(C311,'[1]Pomoćna za matični'!$B$2:$D$218,3,FALSE),"OK")</f>
        <v>OK</v>
      </c>
      <c r="F311" t="s">
        <v>203</v>
      </c>
      <c r="G311" t="s">
        <v>204</v>
      </c>
      <c r="H311" t="s">
        <v>1187</v>
      </c>
      <c r="I311" s="82" t="s">
        <v>1536</v>
      </c>
      <c r="J311" t="s">
        <v>1537</v>
      </c>
      <c r="L311" s="35">
        <v>43075</v>
      </c>
      <c r="M311" s="35">
        <v>39424</v>
      </c>
      <c r="N311" s="35">
        <v>42954</v>
      </c>
      <c r="O311" s="82" t="s">
        <v>208</v>
      </c>
      <c r="P311" s="84">
        <v>64</v>
      </c>
      <c r="Q311" s="28">
        <v>12071.7</v>
      </c>
    </row>
    <row r="312" spans="1:17" ht="15" customHeight="1" x14ac:dyDescent="0.3">
      <c r="A312">
        <v>311</v>
      </c>
      <c r="B312" t="s">
        <v>104</v>
      </c>
      <c r="C312" t="s">
        <v>1538</v>
      </c>
      <c r="D312" s="89" t="s">
        <v>1539</v>
      </c>
      <c r="E312" s="83" t="str">
        <f>IF(D312="",VLOOKUP(C312,'[1]Pomoćna za matični'!$B$2:$D$218,3,FALSE),"OK")</f>
        <v>OK</v>
      </c>
      <c r="F312" t="s">
        <v>211</v>
      </c>
      <c r="G312" t="s">
        <v>204</v>
      </c>
      <c r="H312" t="s">
        <v>593</v>
      </c>
      <c r="I312" s="82" t="s">
        <v>1121</v>
      </c>
      <c r="J312" t="s">
        <v>1540</v>
      </c>
      <c r="L312" s="35">
        <v>43075</v>
      </c>
      <c r="M312" s="35">
        <v>40704</v>
      </c>
      <c r="N312" s="35">
        <v>42956</v>
      </c>
      <c r="O312" s="82" t="s">
        <v>1541</v>
      </c>
      <c r="P312" s="84">
        <v>77</v>
      </c>
      <c r="Q312" s="28">
        <v>7005.1</v>
      </c>
    </row>
    <row r="313" spans="1:17" ht="15" customHeight="1" x14ac:dyDescent="0.3">
      <c r="A313">
        <v>312</v>
      </c>
      <c r="B313" t="s">
        <v>104</v>
      </c>
      <c r="C313" t="s">
        <v>1542</v>
      </c>
      <c r="D313" s="89" t="s">
        <v>1543</v>
      </c>
      <c r="E313" s="83" t="str">
        <f>IF(D313="",VLOOKUP(C313,'[1]Pomoćna za matični'!$B$2:$D$218,3,FALSE),"OK")</f>
        <v>OK</v>
      </c>
      <c r="F313" t="s">
        <v>203</v>
      </c>
      <c r="G313" t="s">
        <v>204</v>
      </c>
      <c r="H313" t="s">
        <v>486</v>
      </c>
      <c r="I313" s="82" t="s">
        <v>1121</v>
      </c>
      <c r="J313" t="s">
        <v>1544</v>
      </c>
      <c r="L313" s="35">
        <v>43075</v>
      </c>
      <c r="M313" s="35">
        <v>39424</v>
      </c>
      <c r="N313" s="35">
        <v>42951</v>
      </c>
      <c r="O313" s="82" t="s">
        <v>208</v>
      </c>
      <c r="P313" s="84">
        <v>89</v>
      </c>
      <c r="Q313" s="28">
        <v>15196.8</v>
      </c>
    </row>
    <row r="314" spans="1:17" ht="15" customHeight="1" x14ac:dyDescent="0.3">
      <c r="A314">
        <v>313</v>
      </c>
      <c r="B314" t="s">
        <v>104</v>
      </c>
      <c r="C314" t="s">
        <v>559</v>
      </c>
      <c r="D314" s="89" t="s">
        <v>1545</v>
      </c>
      <c r="E314" s="83" t="str">
        <f>IF(D314="",VLOOKUP(C314,'[1]Pomoćna za matični'!$B$2:$D$218,3,FALSE),"OK")</f>
        <v>OK</v>
      </c>
      <c r="F314" t="s">
        <v>203</v>
      </c>
      <c r="G314" t="s">
        <v>204</v>
      </c>
      <c r="H314" t="s">
        <v>314</v>
      </c>
      <c r="I314" s="82" t="s">
        <v>1546</v>
      </c>
      <c r="J314" t="s">
        <v>1547</v>
      </c>
      <c r="L314" s="35">
        <v>43075</v>
      </c>
      <c r="M314" s="35">
        <v>39424</v>
      </c>
      <c r="N314" s="35">
        <v>42954</v>
      </c>
      <c r="O314" s="82" t="s">
        <v>208</v>
      </c>
      <c r="P314" s="84">
        <v>102</v>
      </c>
      <c r="Q314" s="28">
        <v>10528.1</v>
      </c>
    </row>
    <row r="315" spans="1:17" ht="15" customHeight="1" x14ac:dyDescent="0.3">
      <c r="A315">
        <v>314</v>
      </c>
      <c r="B315" t="s">
        <v>104</v>
      </c>
      <c r="C315" t="s">
        <v>1548</v>
      </c>
      <c r="D315" s="89" t="s">
        <v>1549</v>
      </c>
      <c r="E315" s="83" t="str">
        <f>IF(D315="",VLOOKUP(C315,'[1]Pomoćna za matični'!$B$2:$D$218,3,FALSE),"OK")</f>
        <v>OK</v>
      </c>
      <c r="F315" t="s">
        <v>211</v>
      </c>
      <c r="G315" t="s">
        <v>204</v>
      </c>
      <c r="H315" t="s">
        <v>1550</v>
      </c>
      <c r="I315" s="82" t="s">
        <v>343</v>
      </c>
      <c r="J315" t="s">
        <v>1551</v>
      </c>
      <c r="L315" s="35">
        <v>43075</v>
      </c>
      <c r="M315" s="35">
        <v>39424</v>
      </c>
      <c r="N315" s="35">
        <v>42956</v>
      </c>
      <c r="O315" s="82" t="s">
        <v>1552</v>
      </c>
      <c r="P315" s="84">
        <v>115</v>
      </c>
      <c r="Q315" s="28">
        <v>44227.5</v>
      </c>
    </row>
    <row r="316" spans="1:17" ht="15" customHeight="1" x14ac:dyDescent="0.3">
      <c r="A316">
        <v>315</v>
      </c>
      <c r="B316" t="s">
        <v>104</v>
      </c>
      <c r="C316" t="s">
        <v>1553</v>
      </c>
      <c r="D316" s="89" t="s">
        <v>1554</v>
      </c>
      <c r="E316" s="83" t="str">
        <f>IF(D316="",VLOOKUP(C316,'[1]Pomoćna za matični'!$B$2:$D$218,3,FALSE),"OK")</f>
        <v>OK</v>
      </c>
      <c r="F316" t="s">
        <v>203</v>
      </c>
      <c r="G316" t="s">
        <v>204</v>
      </c>
      <c r="H316" t="s">
        <v>1000</v>
      </c>
      <c r="I316" s="82" t="s">
        <v>1555</v>
      </c>
      <c r="J316" t="s">
        <v>1556</v>
      </c>
      <c r="L316" s="35">
        <v>43075</v>
      </c>
      <c r="M316" s="35">
        <v>39956</v>
      </c>
      <c r="N316" s="35">
        <v>42955</v>
      </c>
      <c r="O316" s="82" t="s">
        <v>1557</v>
      </c>
      <c r="P316" s="84">
        <v>129</v>
      </c>
      <c r="Q316" s="28">
        <v>11864.4</v>
      </c>
    </row>
    <row r="317" spans="1:17" ht="15" customHeight="1" x14ac:dyDescent="0.3">
      <c r="A317">
        <v>316</v>
      </c>
      <c r="B317" t="s">
        <v>105</v>
      </c>
      <c r="C317" t="s">
        <v>1558</v>
      </c>
      <c r="D317" s="89" t="s">
        <v>1559</v>
      </c>
      <c r="E317" s="83" t="str">
        <f>IF(D317="",VLOOKUP(C317,'[1]Pomoćna za matični'!$B$2:$D$218,3,FALSE),"OK")</f>
        <v>OK</v>
      </c>
      <c r="F317" t="s">
        <v>203</v>
      </c>
      <c r="G317" t="s">
        <v>204</v>
      </c>
      <c r="H317" t="s">
        <v>914</v>
      </c>
      <c r="I317" s="82" t="s">
        <v>451</v>
      </c>
      <c r="J317" t="s">
        <v>1560</v>
      </c>
      <c r="L317" s="35">
        <v>42999</v>
      </c>
      <c r="M317" s="35">
        <v>39114</v>
      </c>
      <c r="N317" s="35">
        <v>42935</v>
      </c>
      <c r="O317" s="82" t="s">
        <v>208</v>
      </c>
      <c r="P317" s="84">
        <v>17</v>
      </c>
      <c r="Q317" s="28">
        <v>98951.4</v>
      </c>
    </row>
    <row r="318" spans="1:17" ht="15" customHeight="1" x14ac:dyDescent="0.3">
      <c r="A318">
        <v>317</v>
      </c>
      <c r="B318" t="s">
        <v>105</v>
      </c>
      <c r="C318" t="s">
        <v>1561</v>
      </c>
      <c r="D318" s="89" t="s">
        <v>1562</v>
      </c>
      <c r="E318" s="83" t="str">
        <f>IF(D318="",VLOOKUP(C318,'[1]Pomoćna za matični'!$B$2:$D$218,3,FALSE),"OK")</f>
        <v>OK</v>
      </c>
      <c r="F318" t="s">
        <v>203</v>
      </c>
      <c r="G318" t="s">
        <v>204</v>
      </c>
      <c r="H318" t="s">
        <v>1563</v>
      </c>
      <c r="I318" s="82" t="s">
        <v>434</v>
      </c>
      <c r="J318" t="s">
        <v>1564</v>
      </c>
      <c r="L318" s="35">
        <v>43003</v>
      </c>
      <c r="M318" s="35">
        <v>39114</v>
      </c>
      <c r="N318" s="35">
        <v>42989</v>
      </c>
      <c r="O318" s="82" t="s">
        <v>208</v>
      </c>
      <c r="P318" s="84">
        <v>71</v>
      </c>
      <c r="Q318" s="28">
        <v>13003.9</v>
      </c>
    </row>
    <row r="319" spans="1:17" ht="15" customHeight="1" x14ac:dyDescent="0.3">
      <c r="A319">
        <v>318</v>
      </c>
      <c r="B319" t="s">
        <v>105</v>
      </c>
      <c r="C319" t="s">
        <v>1565</v>
      </c>
      <c r="D319" s="89" t="s">
        <v>1566</v>
      </c>
      <c r="E319" s="83" t="str">
        <f>IF(D319="",VLOOKUP(C319,'[1]Pomoćna za matični'!$B$2:$D$218,3,FALSE),"OK")</f>
        <v>OK</v>
      </c>
      <c r="F319" t="s">
        <v>203</v>
      </c>
      <c r="G319" t="s">
        <v>204</v>
      </c>
      <c r="H319" t="s">
        <v>1567</v>
      </c>
      <c r="I319" s="82" t="s">
        <v>1568</v>
      </c>
      <c r="J319" t="s">
        <v>1569</v>
      </c>
      <c r="L319" s="35">
        <v>43003</v>
      </c>
      <c r="M319" s="35">
        <v>39114</v>
      </c>
      <c r="N319" s="35">
        <v>42963</v>
      </c>
      <c r="O319" s="82" t="s">
        <v>208</v>
      </c>
      <c r="P319" s="84">
        <v>100</v>
      </c>
      <c r="Q319" s="28">
        <v>19079.7</v>
      </c>
    </row>
    <row r="320" spans="1:17" ht="15" customHeight="1" x14ac:dyDescent="0.3">
      <c r="A320">
        <v>319</v>
      </c>
      <c r="B320" t="s">
        <v>105</v>
      </c>
      <c r="C320" t="s">
        <v>1570</v>
      </c>
      <c r="D320" s="89" t="s">
        <v>1571</v>
      </c>
      <c r="E320" s="83" t="str">
        <f>IF(D320="",VLOOKUP(C320,'[1]Pomoćna za matični'!$B$2:$D$218,3,FALSE),"OK")</f>
        <v>OK</v>
      </c>
      <c r="F320" t="s">
        <v>211</v>
      </c>
      <c r="G320" t="s">
        <v>204</v>
      </c>
      <c r="H320" t="s">
        <v>914</v>
      </c>
      <c r="I320" s="82" t="s">
        <v>356</v>
      </c>
      <c r="J320" t="s">
        <v>1572</v>
      </c>
      <c r="L320" s="35">
        <v>43003</v>
      </c>
      <c r="M320" s="35">
        <v>41944</v>
      </c>
      <c r="N320" s="35">
        <v>42935</v>
      </c>
      <c r="O320" s="82" t="s">
        <v>1573</v>
      </c>
      <c r="P320" s="84">
        <v>167</v>
      </c>
      <c r="Q320" s="28">
        <v>15994.9</v>
      </c>
    </row>
    <row r="321" spans="1:17" ht="15" customHeight="1" x14ac:dyDescent="0.3">
      <c r="A321">
        <v>320</v>
      </c>
      <c r="B321" t="s">
        <v>105</v>
      </c>
      <c r="C321" t="s">
        <v>1574</v>
      </c>
      <c r="D321" s="89" t="s">
        <v>1575</v>
      </c>
      <c r="E321" s="83" t="str">
        <f>IF(D321="",VLOOKUP(C321,'[1]Pomoćna za matični'!$B$2:$D$218,3,FALSE),"OK")</f>
        <v>OK</v>
      </c>
      <c r="F321" t="s">
        <v>203</v>
      </c>
      <c r="G321" t="s">
        <v>204</v>
      </c>
      <c r="H321" t="s">
        <v>529</v>
      </c>
      <c r="I321" s="82" t="s">
        <v>1576</v>
      </c>
      <c r="J321" t="s">
        <v>1577</v>
      </c>
      <c r="L321" s="35">
        <v>43010</v>
      </c>
      <c r="M321" s="35">
        <v>39114</v>
      </c>
      <c r="N321" s="35">
        <v>42951</v>
      </c>
      <c r="O321" s="82" t="s">
        <v>208</v>
      </c>
      <c r="P321" s="84">
        <v>184</v>
      </c>
      <c r="Q321" s="28">
        <v>18567</v>
      </c>
    </row>
    <row r="322" spans="1:17" ht="15" customHeight="1" x14ac:dyDescent="0.3">
      <c r="A322">
        <v>321</v>
      </c>
      <c r="B322" t="s">
        <v>105</v>
      </c>
      <c r="C322" t="s">
        <v>1578</v>
      </c>
      <c r="D322" s="89" t="s">
        <v>1579</v>
      </c>
      <c r="E322" s="83" t="str">
        <f>IF(D322="",VLOOKUP(C322,'[1]Pomoćna za matični'!$B$2:$D$218,3,FALSE),"OK")</f>
        <v>OK</v>
      </c>
      <c r="F322" t="s">
        <v>203</v>
      </c>
      <c r="G322" t="s">
        <v>204</v>
      </c>
      <c r="H322" t="s">
        <v>821</v>
      </c>
      <c r="I322" s="82" t="s">
        <v>343</v>
      </c>
      <c r="J322" t="s">
        <v>1580</v>
      </c>
      <c r="L322" s="35">
        <v>43018</v>
      </c>
      <c r="M322" s="35">
        <v>39114</v>
      </c>
      <c r="N322" s="35">
        <v>42963</v>
      </c>
      <c r="O322" s="82" t="s">
        <v>208</v>
      </c>
      <c r="P322" s="84">
        <v>209</v>
      </c>
      <c r="Q322" s="28">
        <v>11569.1</v>
      </c>
    </row>
    <row r="323" spans="1:17" ht="15" customHeight="1" x14ac:dyDescent="0.3">
      <c r="A323">
        <v>322</v>
      </c>
      <c r="B323" t="s">
        <v>105</v>
      </c>
      <c r="C323" t="s">
        <v>1581</v>
      </c>
      <c r="D323" s="89" t="s">
        <v>1582</v>
      </c>
      <c r="E323" s="83" t="str">
        <f>IF(D323="",VLOOKUP(C323,'[1]Pomoćna za matični'!$B$2:$D$218,3,FALSE),"OK")</f>
        <v>OK</v>
      </c>
      <c r="F323" t="s">
        <v>203</v>
      </c>
      <c r="G323" t="s">
        <v>204</v>
      </c>
      <c r="H323" t="s">
        <v>1583</v>
      </c>
      <c r="I323" s="82" t="s">
        <v>343</v>
      </c>
      <c r="J323" t="s">
        <v>1584</v>
      </c>
      <c r="L323" s="35">
        <v>43090</v>
      </c>
      <c r="M323" s="35">
        <v>39114</v>
      </c>
      <c r="N323" s="35">
        <v>42998</v>
      </c>
      <c r="O323" s="82" t="s">
        <v>208</v>
      </c>
      <c r="P323" s="84">
        <v>233</v>
      </c>
      <c r="Q323" s="28">
        <v>24259</v>
      </c>
    </row>
    <row r="324" spans="1:17" ht="15" customHeight="1" x14ac:dyDescent="0.3">
      <c r="A324">
        <v>323</v>
      </c>
      <c r="B324" t="s">
        <v>107</v>
      </c>
      <c r="C324" t="s">
        <v>1585</v>
      </c>
      <c r="D324" s="89" t="s">
        <v>1586</v>
      </c>
      <c r="E324" s="83" t="str">
        <f>IF(D324="",VLOOKUP(C324,'[1]Pomoćna za matični'!$B$2:$D$218,3,FALSE),"OK")</f>
        <v>OK</v>
      </c>
      <c r="F324" t="s">
        <v>203</v>
      </c>
      <c r="G324" t="s">
        <v>204</v>
      </c>
      <c r="H324" t="s">
        <v>433</v>
      </c>
      <c r="I324" s="82" t="s">
        <v>949</v>
      </c>
      <c r="J324" t="s">
        <v>1587</v>
      </c>
      <c r="L324" s="35">
        <v>43089</v>
      </c>
      <c r="M324" s="35">
        <v>39151</v>
      </c>
      <c r="N324" s="35">
        <v>42950</v>
      </c>
      <c r="O324" s="82" t="s">
        <v>208</v>
      </c>
      <c r="P324" s="84">
        <v>3</v>
      </c>
      <c r="Q324" s="28">
        <v>15896.4</v>
      </c>
    </row>
    <row r="325" spans="1:17" ht="15" customHeight="1" x14ac:dyDescent="0.3">
      <c r="A325">
        <v>324</v>
      </c>
      <c r="B325" t="s">
        <v>107</v>
      </c>
      <c r="C325" t="s">
        <v>1588</v>
      </c>
      <c r="D325" s="89" t="s">
        <v>1589</v>
      </c>
      <c r="E325" s="83" t="str">
        <f>IF(D325="",VLOOKUP(C325,'[1]Pomoćna za matični'!$B$2:$D$218,3,FALSE),"OK")</f>
        <v>OK</v>
      </c>
      <c r="F325" t="s">
        <v>203</v>
      </c>
      <c r="G325" t="s">
        <v>204</v>
      </c>
      <c r="H325" t="s">
        <v>471</v>
      </c>
      <c r="I325" s="82" t="s">
        <v>1110</v>
      </c>
      <c r="J325" t="s">
        <v>1590</v>
      </c>
      <c r="L325" s="35">
        <v>43089</v>
      </c>
      <c r="M325" s="35">
        <v>39151</v>
      </c>
      <c r="N325" s="35">
        <v>42958</v>
      </c>
      <c r="O325" s="82" t="s">
        <v>208</v>
      </c>
      <c r="P325" s="84">
        <v>10</v>
      </c>
      <c r="Q325" s="28">
        <v>12689.8</v>
      </c>
    </row>
    <row r="326" spans="1:17" ht="15" customHeight="1" x14ac:dyDescent="0.3">
      <c r="A326">
        <v>325</v>
      </c>
      <c r="B326" t="s">
        <v>107</v>
      </c>
      <c r="C326" t="s">
        <v>1591</v>
      </c>
      <c r="D326" s="89" t="s">
        <v>1592</v>
      </c>
      <c r="E326" s="83" t="str">
        <f>IF(D326="",VLOOKUP(C326,'[1]Pomoćna za matični'!$B$2:$D$218,3,FALSE),"OK")</f>
        <v>OK</v>
      </c>
      <c r="F326" t="s">
        <v>203</v>
      </c>
      <c r="G326" t="s">
        <v>1593</v>
      </c>
      <c r="H326" t="s">
        <v>1594</v>
      </c>
      <c r="I326" s="82" t="s">
        <v>1595</v>
      </c>
      <c r="J326" t="s">
        <v>1596</v>
      </c>
      <c r="L326" s="35">
        <v>43089</v>
      </c>
      <c r="M326" s="35">
        <v>39304</v>
      </c>
      <c r="N326" s="35">
        <v>42999</v>
      </c>
      <c r="O326" s="82" t="s">
        <v>1597</v>
      </c>
      <c r="P326" s="84">
        <v>15</v>
      </c>
      <c r="Q326" s="28">
        <v>37730.199999999997</v>
      </c>
    </row>
    <row r="327" spans="1:17" ht="15" customHeight="1" x14ac:dyDescent="0.3">
      <c r="A327">
        <v>326</v>
      </c>
      <c r="B327" t="s">
        <v>107</v>
      </c>
      <c r="C327" t="s">
        <v>1598</v>
      </c>
      <c r="D327" s="89" t="s">
        <v>1599</v>
      </c>
      <c r="E327" s="83" t="str">
        <f>IF(D327="",VLOOKUP(C327,'[1]Pomoćna za matični'!$B$2:$D$218,3,FALSE),"OK")</f>
        <v>OK</v>
      </c>
      <c r="F327" t="s">
        <v>211</v>
      </c>
      <c r="G327" t="s">
        <v>204</v>
      </c>
      <c r="H327" t="s">
        <v>280</v>
      </c>
      <c r="I327" s="82" t="s">
        <v>1600</v>
      </c>
      <c r="J327" t="s">
        <v>1601</v>
      </c>
      <c r="L327" s="35">
        <v>43090</v>
      </c>
      <c r="M327" s="35">
        <v>39639</v>
      </c>
      <c r="N327" s="35">
        <v>43011</v>
      </c>
      <c r="O327" s="82" t="s">
        <v>1602</v>
      </c>
      <c r="P327" s="84">
        <v>21</v>
      </c>
      <c r="Q327" s="28">
        <v>51788.7</v>
      </c>
    </row>
    <row r="328" spans="1:17" ht="15" customHeight="1" x14ac:dyDescent="0.3">
      <c r="A328">
        <v>327</v>
      </c>
      <c r="B328" t="s">
        <v>107</v>
      </c>
      <c r="C328" t="s">
        <v>1603</v>
      </c>
      <c r="D328" s="89" t="s">
        <v>1604</v>
      </c>
      <c r="E328" s="83" t="str">
        <f>IF(D328="",VLOOKUP(C328,'[1]Pomoćna za matični'!$B$2:$D$218,3,FALSE),"OK")</f>
        <v>OK</v>
      </c>
      <c r="F328" t="s">
        <v>203</v>
      </c>
      <c r="G328" t="s">
        <v>204</v>
      </c>
      <c r="H328" t="s">
        <v>1605</v>
      </c>
      <c r="I328" s="82" t="s">
        <v>1606</v>
      </c>
      <c r="J328" t="s">
        <v>1607</v>
      </c>
      <c r="L328" s="35">
        <v>43090</v>
      </c>
      <c r="M328" s="35">
        <v>39151</v>
      </c>
      <c r="N328" s="35">
        <v>42965</v>
      </c>
      <c r="O328" s="82" t="s">
        <v>208</v>
      </c>
      <c r="P328" s="84">
        <v>26</v>
      </c>
      <c r="Q328" s="28">
        <v>18495.8</v>
      </c>
    </row>
    <row r="329" spans="1:17" ht="15" customHeight="1" x14ac:dyDescent="0.3">
      <c r="A329">
        <v>328</v>
      </c>
      <c r="B329" t="s">
        <v>107</v>
      </c>
      <c r="C329" t="s">
        <v>1608</v>
      </c>
      <c r="D329" s="89" t="s">
        <v>1609</v>
      </c>
      <c r="E329" s="83" t="str">
        <f>IF(D329="",VLOOKUP(C329,'[1]Pomoćna za matični'!$B$2:$D$218,3,FALSE),"OK")</f>
        <v>OK</v>
      </c>
      <c r="F329" t="s">
        <v>203</v>
      </c>
      <c r="G329" t="s">
        <v>204</v>
      </c>
      <c r="H329" t="s">
        <v>336</v>
      </c>
      <c r="I329" s="82" t="s">
        <v>315</v>
      </c>
      <c r="J329" t="s">
        <v>1610</v>
      </c>
      <c r="L329" s="35">
        <v>43090</v>
      </c>
      <c r="M329" s="35">
        <v>39745</v>
      </c>
      <c r="N329" s="35">
        <v>42949</v>
      </c>
      <c r="O329" s="82" t="s">
        <v>1611</v>
      </c>
      <c r="P329" s="84">
        <v>30</v>
      </c>
      <c r="Q329" s="28">
        <v>12923.8</v>
      </c>
    </row>
    <row r="330" spans="1:17" ht="15" customHeight="1" x14ac:dyDescent="0.3">
      <c r="A330">
        <v>329</v>
      </c>
      <c r="B330" t="s">
        <v>107</v>
      </c>
      <c r="C330" t="s">
        <v>1612</v>
      </c>
      <c r="D330" s="89" t="s">
        <v>1613</v>
      </c>
      <c r="E330" s="83" t="str">
        <f>IF(D330="",VLOOKUP(C330,'[1]Pomoćna za matični'!$B$2:$D$218,3,FALSE),"OK")</f>
        <v>OK</v>
      </c>
      <c r="F330" t="s">
        <v>211</v>
      </c>
      <c r="G330" t="s">
        <v>204</v>
      </c>
      <c r="H330" t="s">
        <v>336</v>
      </c>
      <c r="I330" s="82" t="s">
        <v>315</v>
      </c>
      <c r="J330" t="s">
        <v>1614</v>
      </c>
      <c r="L330" s="35">
        <v>43090</v>
      </c>
      <c r="M330" s="35">
        <v>40627</v>
      </c>
      <c r="N330" s="35">
        <v>42956</v>
      </c>
      <c r="O330" s="82" t="s">
        <v>1611</v>
      </c>
      <c r="P330" s="84">
        <v>34</v>
      </c>
      <c r="Q330" s="28">
        <v>9786.5</v>
      </c>
    </row>
    <row r="331" spans="1:17" ht="15" customHeight="1" x14ac:dyDescent="0.3">
      <c r="A331">
        <v>330</v>
      </c>
      <c r="B331" s="78" t="s">
        <v>107</v>
      </c>
      <c r="C331" s="78" t="s">
        <v>1615</v>
      </c>
      <c r="D331" s="89" t="s">
        <v>1616</v>
      </c>
      <c r="E331" s="83" t="str">
        <f>IF(D331="",VLOOKUP(C331,'[1]Pomoćna za matični'!$B$2:$D$218,3,FALSE),"OK")</f>
        <v>OK</v>
      </c>
      <c r="F331" t="s">
        <v>203</v>
      </c>
      <c r="G331" t="s">
        <v>204</v>
      </c>
      <c r="H331" t="s">
        <v>308</v>
      </c>
      <c r="I331" s="82" t="s">
        <v>1617</v>
      </c>
      <c r="J331" t="s">
        <v>1618</v>
      </c>
      <c r="K331" t="s">
        <v>1619</v>
      </c>
      <c r="L331" s="35">
        <v>43094</v>
      </c>
      <c r="M331" s="35">
        <v>39151</v>
      </c>
      <c r="N331" s="35">
        <v>42965</v>
      </c>
      <c r="O331" s="82" t="s">
        <v>208</v>
      </c>
      <c r="P331" s="84">
        <v>38</v>
      </c>
      <c r="Q331" s="28">
        <v>10552.9</v>
      </c>
    </row>
    <row r="332" spans="1:17" ht="15" customHeight="1" x14ac:dyDescent="0.3">
      <c r="A332">
        <v>331</v>
      </c>
      <c r="B332" t="s">
        <v>107</v>
      </c>
      <c r="C332" t="s">
        <v>1620</v>
      </c>
      <c r="D332" s="89" t="s">
        <v>1621</v>
      </c>
      <c r="E332" s="83" t="str">
        <f>IF(D332="",VLOOKUP(C332,'[1]Pomoćna za matični'!$B$2:$D$218,3,FALSE),"OK")</f>
        <v>OK</v>
      </c>
      <c r="F332" t="s">
        <v>203</v>
      </c>
      <c r="G332" t="s">
        <v>204</v>
      </c>
      <c r="H332" t="s">
        <v>603</v>
      </c>
      <c r="I332" s="82" t="s">
        <v>315</v>
      </c>
      <c r="J332" t="s">
        <v>1622</v>
      </c>
      <c r="L332" s="35">
        <v>43094</v>
      </c>
      <c r="M332" s="35">
        <v>41922</v>
      </c>
      <c r="N332" s="35">
        <v>42970</v>
      </c>
      <c r="O332" s="82" t="s">
        <v>1623</v>
      </c>
      <c r="P332" s="84">
        <v>47</v>
      </c>
      <c r="Q332" s="28">
        <v>27880</v>
      </c>
    </row>
    <row r="333" spans="1:17" ht="15" customHeight="1" x14ac:dyDescent="0.3">
      <c r="A333">
        <v>332</v>
      </c>
      <c r="B333" t="s">
        <v>108</v>
      </c>
      <c r="C333" t="s">
        <v>1624</v>
      </c>
      <c r="D333" s="89" t="s">
        <v>1625</v>
      </c>
      <c r="E333" s="83" t="str">
        <f>IF(D333="",VLOOKUP(C333,'[1]Pomoćna za matični'!$B$2:$D$218,3,FALSE),"OK")</f>
        <v>OK</v>
      </c>
      <c r="F333" t="s">
        <v>203</v>
      </c>
      <c r="G333" t="s">
        <v>204</v>
      </c>
      <c r="H333" t="s">
        <v>433</v>
      </c>
      <c r="I333" s="82" t="s">
        <v>1406</v>
      </c>
      <c r="J333" t="s">
        <v>1626</v>
      </c>
      <c r="L333" s="35">
        <v>43011</v>
      </c>
      <c r="M333" s="35">
        <v>41579</v>
      </c>
      <c r="N333" s="35">
        <v>42940</v>
      </c>
      <c r="O333" s="82" t="s">
        <v>1627</v>
      </c>
      <c r="P333" s="84">
        <v>12</v>
      </c>
      <c r="Q333" s="28">
        <v>9299.1</v>
      </c>
    </row>
    <row r="334" spans="1:17" ht="15" customHeight="1" x14ac:dyDescent="0.3">
      <c r="A334">
        <v>333</v>
      </c>
      <c r="B334" t="s">
        <v>108</v>
      </c>
      <c r="C334" t="s">
        <v>1628</v>
      </c>
      <c r="D334" s="89" t="s">
        <v>1629</v>
      </c>
      <c r="E334" s="83" t="str">
        <f>IF(D334="",VLOOKUP(C334,'[1]Pomoćna za matični'!$B$2:$D$218,3,FALSE),"OK")</f>
        <v>OK</v>
      </c>
      <c r="F334" t="s">
        <v>203</v>
      </c>
      <c r="G334" t="s">
        <v>204</v>
      </c>
      <c r="H334" t="s">
        <v>249</v>
      </c>
      <c r="I334" s="82" t="s">
        <v>400</v>
      </c>
      <c r="J334" t="s">
        <v>1630</v>
      </c>
      <c r="L334" s="35">
        <v>43075</v>
      </c>
      <c r="M334" s="35">
        <v>39919</v>
      </c>
      <c r="N334" s="35">
        <v>42943</v>
      </c>
      <c r="O334" s="82" t="s">
        <v>1631</v>
      </c>
      <c r="P334" s="84">
        <v>35</v>
      </c>
      <c r="Q334" s="28">
        <v>14242.1</v>
      </c>
    </row>
    <row r="335" spans="1:17" ht="15" customHeight="1" x14ac:dyDescent="0.3">
      <c r="A335">
        <v>334</v>
      </c>
      <c r="B335" t="s">
        <v>108</v>
      </c>
      <c r="C335" t="s">
        <v>1632</v>
      </c>
      <c r="D335" s="89" t="s">
        <v>1633</v>
      </c>
      <c r="E335" s="83" t="str">
        <f>IF(D335="",VLOOKUP(C335,'[1]Pomoćna za matični'!$B$2:$D$218,3,FALSE),"OK")</f>
        <v>OK</v>
      </c>
      <c r="F335" t="s">
        <v>211</v>
      </c>
      <c r="G335" t="s">
        <v>204</v>
      </c>
      <c r="H335" t="s">
        <v>953</v>
      </c>
      <c r="I335" s="82" t="s">
        <v>1634</v>
      </c>
      <c r="J335" t="s">
        <v>1635</v>
      </c>
      <c r="L335" s="35">
        <v>43075</v>
      </c>
      <c r="M335" s="35">
        <v>40092</v>
      </c>
      <c r="N335" s="35">
        <v>42951</v>
      </c>
      <c r="O335" s="82" t="s">
        <v>1636</v>
      </c>
      <c r="P335" s="84">
        <v>48</v>
      </c>
      <c r="Q335" s="28">
        <v>11952</v>
      </c>
    </row>
    <row r="336" spans="1:17" ht="15" customHeight="1" x14ac:dyDescent="0.3">
      <c r="A336">
        <v>335</v>
      </c>
      <c r="B336" t="s">
        <v>108</v>
      </c>
      <c r="C336" t="s">
        <v>1637</v>
      </c>
      <c r="D336" s="89" t="s">
        <v>1638</v>
      </c>
      <c r="E336" s="83" t="str">
        <f>IF(D336="",VLOOKUP(C336,'[1]Pomoćna za matični'!$B$2:$D$218,3,FALSE),"OK")</f>
        <v>OK</v>
      </c>
      <c r="F336" t="s">
        <v>203</v>
      </c>
      <c r="G336" t="s">
        <v>204</v>
      </c>
      <c r="H336" t="s">
        <v>506</v>
      </c>
      <c r="I336" s="82" t="s">
        <v>794</v>
      </c>
      <c r="J336" t="s">
        <v>1639</v>
      </c>
      <c r="L336" s="35">
        <v>43075</v>
      </c>
      <c r="M336" s="35">
        <v>39114</v>
      </c>
      <c r="N336" s="35">
        <v>42950</v>
      </c>
      <c r="O336" s="82" t="s">
        <v>208</v>
      </c>
      <c r="P336" s="84">
        <v>58</v>
      </c>
      <c r="Q336" s="28">
        <v>14462.1</v>
      </c>
    </row>
    <row r="337" spans="1:17" ht="15" customHeight="1" x14ac:dyDescent="0.3">
      <c r="A337">
        <v>336</v>
      </c>
      <c r="B337" t="s">
        <v>108</v>
      </c>
      <c r="C337" t="s">
        <v>1640</v>
      </c>
      <c r="D337" s="89" t="s">
        <v>1641</v>
      </c>
      <c r="E337" s="83" t="str">
        <f>IF(D337="",VLOOKUP(C337,'[1]Pomoćna za matični'!$B$2:$D$218,3,FALSE),"OK")</f>
        <v>OK</v>
      </c>
      <c r="F337" t="s">
        <v>211</v>
      </c>
      <c r="G337" t="s">
        <v>204</v>
      </c>
      <c r="H337" t="s">
        <v>308</v>
      </c>
      <c r="I337" s="82" t="s">
        <v>578</v>
      </c>
      <c r="J337" t="s">
        <v>1642</v>
      </c>
      <c r="K337" t="s">
        <v>1643</v>
      </c>
      <c r="L337" s="35">
        <v>43075</v>
      </c>
      <c r="M337" s="35">
        <v>39114</v>
      </c>
      <c r="N337" s="35">
        <v>42950</v>
      </c>
      <c r="O337" s="82" t="s">
        <v>208</v>
      </c>
      <c r="P337" s="84">
        <v>69</v>
      </c>
      <c r="Q337" s="28">
        <v>17225.900000000001</v>
      </c>
    </row>
    <row r="338" spans="1:17" ht="15" customHeight="1" x14ac:dyDescent="0.3">
      <c r="A338">
        <v>337</v>
      </c>
      <c r="B338" t="s">
        <v>108</v>
      </c>
      <c r="C338" t="s">
        <v>1644</v>
      </c>
      <c r="D338" s="89" t="s">
        <v>1645</v>
      </c>
      <c r="E338" s="83" t="str">
        <f>IF(D338="",VLOOKUP(C338,'[1]Pomoćna za matični'!$B$2:$D$218,3,FALSE),"OK")</f>
        <v>OK</v>
      </c>
      <c r="F338" t="s">
        <v>203</v>
      </c>
      <c r="G338" t="s">
        <v>204</v>
      </c>
      <c r="H338" t="s">
        <v>1646</v>
      </c>
      <c r="I338" s="82" t="s">
        <v>715</v>
      </c>
      <c r="J338" t="s">
        <v>1647</v>
      </c>
      <c r="L338" s="35">
        <v>43075</v>
      </c>
      <c r="M338" s="35">
        <v>37865</v>
      </c>
      <c r="N338" s="35">
        <v>42964</v>
      </c>
      <c r="O338" s="82" t="s">
        <v>1648</v>
      </c>
      <c r="P338" s="84">
        <v>79</v>
      </c>
      <c r="Q338" s="28">
        <v>12337.8</v>
      </c>
    </row>
    <row r="339" spans="1:17" ht="15" customHeight="1" x14ac:dyDescent="0.3">
      <c r="A339">
        <v>338</v>
      </c>
      <c r="B339" t="s">
        <v>109</v>
      </c>
      <c r="C339" t="s">
        <v>1649</v>
      </c>
      <c r="D339" s="89" t="s">
        <v>1650</v>
      </c>
      <c r="E339" s="83" t="str">
        <f>IF(D339="",VLOOKUP(C339,'[1]Pomoćna za matični'!$B$2:$D$218,3,FALSE),"OK")</f>
        <v>OK</v>
      </c>
      <c r="F339" t="s">
        <v>211</v>
      </c>
      <c r="G339" t="s">
        <v>204</v>
      </c>
      <c r="H339" t="s">
        <v>1651</v>
      </c>
      <c r="I339" s="82" t="s">
        <v>451</v>
      </c>
      <c r="J339" t="s">
        <v>1652</v>
      </c>
      <c r="L339" s="35">
        <v>43075</v>
      </c>
      <c r="M339" s="35">
        <v>40477</v>
      </c>
      <c r="N339" s="35">
        <v>42950</v>
      </c>
      <c r="O339" s="82" t="s">
        <v>1653</v>
      </c>
      <c r="P339" s="84">
        <v>10</v>
      </c>
      <c r="Q339" s="28">
        <v>11309</v>
      </c>
    </row>
    <row r="340" spans="1:17" ht="15" customHeight="1" x14ac:dyDescent="0.3">
      <c r="A340">
        <v>339</v>
      </c>
      <c r="B340" t="s">
        <v>109</v>
      </c>
      <c r="C340" t="s">
        <v>1654</v>
      </c>
      <c r="D340" s="89" t="s">
        <v>1655</v>
      </c>
      <c r="E340" s="83" t="str">
        <f>IF(D340="",VLOOKUP(C340,'[1]Pomoćna za matični'!$B$2:$D$218,3,FALSE),"OK")</f>
        <v>OK</v>
      </c>
      <c r="F340" t="s">
        <v>211</v>
      </c>
      <c r="G340" t="s">
        <v>204</v>
      </c>
      <c r="H340" t="s">
        <v>1178</v>
      </c>
      <c r="I340" s="82" t="s">
        <v>594</v>
      </c>
      <c r="J340" t="s">
        <v>1656</v>
      </c>
      <c r="L340" s="35">
        <v>43075</v>
      </c>
      <c r="M340" s="35">
        <v>40749</v>
      </c>
      <c r="N340" s="35">
        <v>42989</v>
      </c>
      <c r="O340" s="82" t="s">
        <v>1657</v>
      </c>
      <c r="P340" s="84">
        <v>24</v>
      </c>
      <c r="Q340" s="28">
        <v>27445.9</v>
      </c>
    </row>
    <row r="341" spans="1:17" ht="15" customHeight="1" x14ac:dyDescent="0.3">
      <c r="A341">
        <v>340</v>
      </c>
      <c r="B341" t="s">
        <v>109</v>
      </c>
      <c r="C341" t="s">
        <v>1658</v>
      </c>
      <c r="D341" s="89" t="s">
        <v>1659</v>
      </c>
      <c r="E341" s="83" t="str">
        <f>IF(D341="",VLOOKUP(C341,'[1]Pomoćna za matični'!$B$2:$D$218,3,FALSE),"OK")</f>
        <v>OK</v>
      </c>
      <c r="F341" t="s">
        <v>203</v>
      </c>
      <c r="G341" t="s">
        <v>204</v>
      </c>
      <c r="H341" t="s">
        <v>280</v>
      </c>
      <c r="I341" s="82" t="s">
        <v>1660</v>
      </c>
      <c r="J341" t="s">
        <v>1661</v>
      </c>
      <c r="L341" s="35">
        <v>43075</v>
      </c>
      <c r="M341" s="35">
        <v>40309</v>
      </c>
      <c r="N341" s="35">
        <v>42951</v>
      </c>
      <c r="O341" s="82" t="s">
        <v>1034</v>
      </c>
      <c r="P341" s="84">
        <v>37</v>
      </c>
      <c r="Q341" s="28">
        <v>11429.8</v>
      </c>
    </row>
    <row r="342" spans="1:17" ht="15" customHeight="1" x14ac:dyDescent="0.3">
      <c r="A342">
        <v>341</v>
      </c>
      <c r="B342" t="s">
        <v>109</v>
      </c>
      <c r="C342" t="s">
        <v>1662</v>
      </c>
      <c r="D342" s="89" t="s">
        <v>1663</v>
      </c>
      <c r="E342" s="83" t="str">
        <f>IF(D342="",VLOOKUP(C342,'[1]Pomoćna za matični'!$B$2:$D$218,3,FALSE),"OK")</f>
        <v>OK</v>
      </c>
      <c r="F342" t="s">
        <v>211</v>
      </c>
      <c r="G342" t="s">
        <v>204</v>
      </c>
      <c r="H342" t="s">
        <v>598</v>
      </c>
      <c r="I342" s="82" t="s">
        <v>286</v>
      </c>
      <c r="J342" t="s">
        <v>1664</v>
      </c>
      <c r="L342" s="35">
        <v>43075</v>
      </c>
      <c r="M342" s="35">
        <v>40110</v>
      </c>
      <c r="N342" s="35">
        <v>42976</v>
      </c>
      <c r="O342" s="82" t="s">
        <v>1665</v>
      </c>
      <c r="P342" s="84">
        <v>48</v>
      </c>
      <c r="Q342" s="28">
        <v>27204.5</v>
      </c>
    </row>
    <row r="343" spans="1:17" ht="15" customHeight="1" x14ac:dyDescent="0.3">
      <c r="A343">
        <v>342</v>
      </c>
      <c r="B343" t="s">
        <v>109</v>
      </c>
      <c r="C343" t="s">
        <v>1666</v>
      </c>
      <c r="D343" s="89" t="s">
        <v>1667</v>
      </c>
      <c r="E343" s="83" t="str">
        <f>IF(D343="",VLOOKUP(C343,'[1]Pomoćna za matični'!$B$2:$D$218,3,FALSE),"OK")</f>
        <v>OK</v>
      </c>
      <c r="F343" t="s">
        <v>211</v>
      </c>
      <c r="G343" t="s">
        <v>204</v>
      </c>
      <c r="H343" t="s">
        <v>1605</v>
      </c>
      <c r="I343" s="82" t="s">
        <v>525</v>
      </c>
      <c r="J343" t="s">
        <v>1668</v>
      </c>
      <c r="L343" s="35">
        <v>43075</v>
      </c>
      <c r="M343" s="35">
        <v>39424</v>
      </c>
      <c r="N343" s="35">
        <v>42956</v>
      </c>
      <c r="O343" s="82" t="s">
        <v>208</v>
      </c>
      <c r="P343" s="84">
        <v>60</v>
      </c>
      <c r="Q343" s="28">
        <v>15437.5</v>
      </c>
    </row>
    <row r="344" spans="1:17" ht="15" customHeight="1" x14ac:dyDescent="0.3">
      <c r="A344">
        <v>343</v>
      </c>
      <c r="B344" t="s">
        <v>109</v>
      </c>
      <c r="C344" t="s">
        <v>1669</v>
      </c>
      <c r="D344" s="89" t="s">
        <v>1670</v>
      </c>
      <c r="E344" s="83" t="str">
        <f>IF(D344="",VLOOKUP(C344,'[1]Pomoćna za matični'!$B$2:$D$218,3,FALSE),"OK")</f>
        <v>OK</v>
      </c>
      <c r="F344" t="s">
        <v>203</v>
      </c>
      <c r="G344" t="s">
        <v>204</v>
      </c>
      <c r="H344" t="s">
        <v>669</v>
      </c>
      <c r="I344" s="82" t="s">
        <v>1671</v>
      </c>
      <c r="J344" t="s">
        <v>1672</v>
      </c>
      <c r="L344" s="35">
        <v>43075</v>
      </c>
      <c r="M344" s="35">
        <v>39424</v>
      </c>
      <c r="N344" s="35">
        <v>42964</v>
      </c>
      <c r="O344" s="82" t="s">
        <v>208</v>
      </c>
      <c r="P344" s="84">
        <v>72</v>
      </c>
      <c r="Q344" s="28">
        <v>25873.4</v>
      </c>
    </row>
    <row r="345" spans="1:17" ht="15" customHeight="1" x14ac:dyDescent="0.3">
      <c r="A345">
        <v>344</v>
      </c>
      <c r="B345" t="s">
        <v>109</v>
      </c>
      <c r="C345" t="s">
        <v>1673</v>
      </c>
      <c r="D345" s="89" t="s">
        <v>1674</v>
      </c>
      <c r="E345" s="83" t="str">
        <f>IF(D345="",VLOOKUP(C345,'[1]Pomoćna za matični'!$B$2:$D$218,3,FALSE),"OK")</f>
        <v>OK</v>
      </c>
      <c r="F345" t="s">
        <v>203</v>
      </c>
      <c r="G345" t="s">
        <v>204</v>
      </c>
      <c r="H345" t="s">
        <v>1675</v>
      </c>
      <c r="I345" s="82" t="s">
        <v>1676</v>
      </c>
      <c r="J345" t="s">
        <v>1677</v>
      </c>
      <c r="L345" s="35">
        <v>43075</v>
      </c>
      <c r="M345" s="35">
        <v>39424</v>
      </c>
      <c r="N345" s="35">
        <v>42964</v>
      </c>
      <c r="O345" s="82" t="s">
        <v>208</v>
      </c>
      <c r="P345" s="84">
        <v>87</v>
      </c>
      <c r="Q345" s="28">
        <v>11464.2</v>
      </c>
    </row>
    <row r="346" spans="1:17" ht="15" customHeight="1" x14ac:dyDescent="0.3">
      <c r="A346">
        <v>345</v>
      </c>
      <c r="B346" t="s">
        <v>109</v>
      </c>
      <c r="C346" t="s">
        <v>1678</v>
      </c>
      <c r="D346" s="89" t="s">
        <v>1679</v>
      </c>
      <c r="E346" s="83" t="str">
        <f>IF(D346="",VLOOKUP(C346,'[1]Pomoćna za matični'!$B$2:$D$218,3,FALSE),"OK")</f>
        <v>OK</v>
      </c>
      <c r="F346" t="s">
        <v>211</v>
      </c>
      <c r="G346" t="s">
        <v>204</v>
      </c>
      <c r="H346" t="s">
        <v>486</v>
      </c>
      <c r="I346" s="82" t="s">
        <v>1001</v>
      </c>
      <c r="J346" t="s">
        <v>1680</v>
      </c>
      <c r="L346" s="35">
        <v>43075</v>
      </c>
      <c r="M346" s="35">
        <v>39424</v>
      </c>
      <c r="N346" s="35">
        <v>42936</v>
      </c>
      <c r="O346" s="82" t="s">
        <v>208</v>
      </c>
      <c r="P346" s="84">
        <v>99</v>
      </c>
      <c r="Q346" s="28">
        <v>56065.3</v>
      </c>
    </row>
    <row r="347" spans="1:17" ht="15" customHeight="1" x14ac:dyDescent="0.3">
      <c r="A347">
        <v>346</v>
      </c>
      <c r="B347" t="s">
        <v>109</v>
      </c>
      <c r="C347" t="s">
        <v>1681</v>
      </c>
      <c r="D347" s="89" t="s">
        <v>1682</v>
      </c>
      <c r="E347" s="83" t="str">
        <f>IF(D347="",VLOOKUP(C347,'[1]Pomoćna za matični'!$B$2:$D$218,3,FALSE),"OK")</f>
        <v>OK</v>
      </c>
      <c r="F347" t="s">
        <v>211</v>
      </c>
      <c r="G347" t="s">
        <v>204</v>
      </c>
      <c r="H347" t="s">
        <v>1683</v>
      </c>
      <c r="I347" s="82" t="s">
        <v>1684</v>
      </c>
      <c r="J347" t="s">
        <v>1685</v>
      </c>
      <c r="L347" s="35">
        <v>43075</v>
      </c>
      <c r="M347" s="35">
        <v>39424</v>
      </c>
      <c r="N347" s="35">
        <v>42964</v>
      </c>
      <c r="O347" s="82" t="s">
        <v>1686</v>
      </c>
      <c r="P347" s="84">
        <v>113</v>
      </c>
      <c r="Q347" s="28">
        <v>13701.8</v>
      </c>
    </row>
    <row r="348" spans="1:17" ht="15" customHeight="1" x14ac:dyDescent="0.3">
      <c r="A348">
        <v>347</v>
      </c>
      <c r="B348" t="s">
        <v>109</v>
      </c>
      <c r="C348" t="s">
        <v>1687</v>
      </c>
      <c r="D348" s="89" t="s">
        <v>1688</v>
      </c>
      <c r="E348" s="83" t="str">
        <f>IF(D348="",VLOOKUP(C348,'[1]Pomoćna za matični'!$B$2:$D$218,3,FALSE),"OK")</f>
        <v>OK</v>
      </c>
      <c r="F348" t="s">
        <v>203</v>
      </c>
      <c r="G348" t="s">
        <v>204</v>
      </c>
      <c r="H348" t="s">
        <v>593</v>
      </c>
      <c r="I348" s="82" t="s">
        <v>1689</v>
      </c>
      <c r="J348" t="s">
        <v>1690</v>
      </c>
      <c r="L348" s="35">
        <v>43075</v>
      </c>
      <c r="M348" s="35">
        <v>39151</v>
      </c>
      <c r="N348" s="35">
        <v>42943</v>
      </c>
      <c r="O348" s="82" t="s">
        <v>208</v>
      </c>
      <c r="P348" s="84">
        <v>125</v>
      </c>
      <c r="Q348" s="28">
        <v>16233.5</v>
      </c>
    </row>
    <row r="349" spans="1:17" ht="15" customHeight="1" x14ac:dyDescent="0.3">
      <c r="A349">
        <v>348</v>
      </c>
      <c r="B349" t="s">
        <v>110</v>
      </c>
      <c r="C349" t="s">
        <v>1691</v>
      </c>
      <c r="D349" s="89" t="s">
        <v>1692</v>
      </c>
      <c r="E349" s="83" t="str">
        <f>IF(D349="",VLOOKUP(C349,'[1]Pomoćna za matični'!$B$2:$D$218,3,FALSE),"OK")</f>
        <v>OK</v>
      </c>
      <c r="F349" t="s">
        <v>203</v>
      </c>
      <c r="G349" t="s">
        <v>204</v>
      </c>
      <c r="H349" t="s">
        <v>1683</v>
      </c>
      <c r="I349" s="82" t="s">
        <v>1693</v>
      </c>
      <c r="J349" s="35" t="s">
        <v>1694</v>
      </c>
      <c r="L349" s="35">
        <v>43075</v>
      </c>
      <c r="M349" s="35">
        <v>39323</v>
      </c>
      <c r="N349" s="35">
        <v>42964</v>
      </c>
      <c r="O349" s="82" t="s">
        <v>1695</v>
      </c>
      <c r="P349" s="84">
        <v>19</v>
      </c>
      <c r="Q349" s="28">
        <v>27097.1</v>
      </c>
    </row>
    <row r="350" spans="1:17" ht="15" customHeight="1" x14ac:dyDescent="0.3">
      <c r="A350">
        <v>349</v>
      </c>
      <c r="B350" t="s">
        <v>110</v>
      </c>
      <c r="C350" t="s">
        <v>1696</v>
      </c>
      <c r="D350" s="89" t="s">
        <v>1697</v>
      </c>
      <c r="E350" s="83" t="str">
        <f>IF(D350="",VLOOKUP(C350,'[1]Pomoćna za matični'!$B$2:$D$218,3,FALSE),"OK")</f>
        <v>OK</v>
      </c>
      <c r="F350" t="s">
        <v>203</v>
      </c>
      <c r="G350" t="s">
        <v>204</v>
      </c>
      <c r="H350" t="s">
        <v>280</v>
      </c>
      <c r="I350" s="82" t="s">
        <v>1327</v>
      </c>
      <c r="J350" s="35" t="s">
        <v>1698</v>
      </c>
      <c r="L350" s="35">
        <v>43075</v>
      </c>
      <c r="M350" s="35">
        <v>42275</v>
      </c>
      <c r="N350" s="35">
        <v>42969</v>
      </c>
      <c r="O350" s="82" t="s">
        <v>1699</v>
      </c>
      <c r="P350" s="84">
        <v>21</v>
      </c>
      <c r="Q350" s="28">
        <v>9931.9</v>
      </c>
    </row>
    <row r="351" spans="1:17" ht="15" customHeight="1" x14ac:dyDescent="0.3">
      <c r="A351">
        <v>350</v>
      </c>
      <c r="B351" t="s">
        <v>110</v>
      </c>
      <c r="C351" t="s">
        <v>1700</v>
      </c>
      <c r="D351" s="89" t="s">
        <v>1701</v>
      </c>
      <c r="E351" s="83" t="str">
        <f>IF(D351="",VLOOKUP(C351,'[1]Pomoćna za matični'!$B$2:$D$218,3,FALSE),"OK")</f>
        <v>OK</v>
      </c>
      <c r="F351" t="s">
        <v>203</v>
      </c>
      <c r="G351" t="s">
        <v>204</v>
      </c>
      <c r="H351" t="s">
        <v>1683</v>
      </c>
      <c r="I351" s="82" t="s">
        <v>1702</v>
      </c>
      <c r="J351" s="35" t="s">
        <v>1703</v>
      </c>
      <c r="L351" s="35">
        <v>43075</v>
      </c>
      <c r="M351" s="35">
        <v>39114</v>
      </c>
      <c r="N351" s="35">
        <v>42957</v>
      </c>
      <c r="O351" s="82" t="s">
        <v>208</v>
      </c>
      <c r="P351" s="84">
        <v>31</v>
      </c>
      <c r="Q351" s="28">
        <v>12218.3</v>
      </c>
    </row>
    <row r="352" spans="1:17" ht="15" customHeight="1" x14ac:dyDescent="0.3">
      <c r="A352">
        <v>351</v>
      </c>
      <c r="B352" t="s">
        <v>110</v>
      </c>
      <c r="C352" t="s">
        <v>1704</v>
      </c>
      <c r="D352" s="89" t="s">
        <v>1705</v>
      </c>
      <c r="E352" s="83" t="str">
        <f>IF(D352="",VLOOKUP(C352,'[1]Pomoćna za matični'!$B$2:$D$218,3,FALSE),"OK")</f>
        <v>OK</v>
      </c>
      <c r="F352" t="s">
        <v>203</v>
      </c>
      <c r="G352" t="s">
        <v>204</v>
      </c>
      <c r="H352" t="s">
        <v>244</v>
      </c>
      <c r="I352" s="82" t="s">
        <v>794</v>
      </c>
      <c r="J352" s="35" t="s">
        <v>1706</v>
      </c>
      <c r="L352" s="35">
        <v>43075</v>
      </c>
      <c r="M352" s="35">
        <v>39541</v>
      </c>
      <c r="N352" s="35">
        <v>42942</v>
      </c>
      <c r="O352" s="82" t="s">
        <v>1707</v>
      </c>
      <c r="P352" s="84">
        <v>42</v>
      </c>
      <c r="Q352" s="28">
        <v>21060.7</v>
      </c>
    </row>
    <row r="353" spans="1:17" ht="15" customHeight="1" x14ac:dyDescent="0.3">
      <c r="A353">
        <v>352</v>
      </c>
      <c r="B353" t="s">
        <v>110</v>
      </c>
      <c r="C353" t="s">
        <v>1708</v>
      </c>
      <c r="D353" s="89" t="s">
        <v>1709</v>
      </c>
      <c r="E353" s="83" t="str">
        <f>IF(D353="",VLOOKUP(C353,'[1]Pomoćna za matični'!$B$2:$D$218,3,FALSE),"OK")</f>
        <v>OK</v>
      </c>
      <c r="F353" t="s">
        <v>203</v>
      </c>
      <c r="G353" t="s">
        <v>204</v>
      </c>
      <c r="H353" t="s">
        <v>1174</v>
      </c>
      <c r="I353" s="82" t="s">
        <v>439</v>
      </c>
      <c r="J353" s="35" t="s">
        <v>1710</v>
      </c>
      <c r="K353" s="91" t="s">
        <v>1711</v>
      </c>
      <c r="L353" s="35">
        <v>43075</v>
      </c>
      <c r="M353" s="35">
        <v>39114</v>
      </c>
      <c r="N353" s="35">
        <v>42949</v>
      </c>
      <c r="O353" s="82" t="s">
        <v>1712</v>
      </c>
      <c r="P353" s="84">
        <v>53</v>
      </c>
      <c r="Q353" s="38">
        <v>19274.2</v>
      </c>
    </row>
    <row r="354" spans="1:17" ht="15" customHeight="1" x14ac:dyDescent="0.3">
      <c r="A354">
        <v>353</v>
      </c>
      <c r="B354" t="s">
        <v>110</v>
      </c>
      <c r="C354" t="s">
        <v>1713</v>
      </c>
      <c r="D354" s="89" t="s">
        <v>1714</v>
      </c>
      <c r="E354" s="83" t="str">
        <f>IF(D354="",VLOOKUP(C354,'[1]Pomoćna za matični'!$B$2:$D$218,3,FALSE),"OK")</f>
        <v>OK</v>
      </c>
      <c r="F354" t="s">
        <v>203</v>
      </c>
      <c r="G354" t="s">
        <v>204</v>
      </c>
      <c r="H354" t="s">
        <v>308</v>
      </c>
      <c r="I354" s="82" t="s">
        <v>1715</v>
      </c>
      <c r="J354" s="35" t="s">
        <v>1716</v>
      </c>
      <c r="K354" s="91" t="s">
        <v>1717</v>
      </c>
      <c r="L354" s="35">
        <v>43075</v>
      </c>
      <c r="M354" s="35">
        <v>39114</v>
      </c>
      <c r="N354" s="35">
        <v>42954</v>
      </c>
      <c r="O354" s="82" t="s">
        <v>1718</v>
      </c>
      <c r="P354" s="84">
        <v>64</v>
      </c>
      <c r="Q354" s="28">
        <v>17688.7</v>
      </c>
    </row>
    <row r="355" spans="1:17" ht="15" customHeight="1" x14ac:dyDescent="0.3">
      <c r="A355">
        <v>354</v>
      </c>
      <c r="B355" t="s">
        <v>110</v>
      </c>
      <c r="C355" t="s">
        <v>1719</v>
      </c>
      <c r="D355" s="89" t="s">
        <v>1720</v>
      </c>
      <c r="E355" s="83" t="str">
        <f>IF(D355="",VLOOKUP(C355,'[1]Pomoćna za matični'!$B$2:$D$218,3,FALSE),"OK")</f>
        <v>OK</v>
      </c>
      <c r="F355" t="s">
        <v>211</v>
      </c>
      <c r="G355" t="s">
        <v>204</v>
      </c>
      <c r="H355" t="s">
        <v>1174</v>
      </c>
      <c r="I355" s="82" t="s">
        <v>1371</v>
      </c>
      <c r="J355" s="35" t="s">
        <v>1721</v>
      </c>
      <c r="L355" s="35">
        <v>43075</v>
      </c>
      <c r="M355" s="35">
        <v>41992</v>
      </c>
      <c r="N355" s="35">
        <v>42947</v>
      </c>
      <c r="O355" s="82" t="s">
        <v>1722</v>
      </c>
      <c r="P355" s="84">
        <v>74</v>
      </c>
      <c r="Q355" s="28">
        <v>2431.1999999999998</v>
      </c>
    </row>
    <row r="356" spans="1:17" ht="15" customHeight="1" x14ac:dyDescent="0.3">
      <c r="A356">
        <v>355</v>
      </c>
      <c r="B356" t="s">
        <v>110</v>
      </c>
      <c r="C356" t="s">
        <v>1723</v>
      </c>
      <c r="D356" s="89" t="s">
        <v>1724</v>
      </c>
      <c r="E356" s="83" t="str">
        <f>IF(D356="",VLOOKUP(C356,'[1]Pomoćna za matični'!$B$2:$D$218,3,FALSE),"OK")</f>
        <v>OK</v>
      </c>
      <c r="F356" t="s">
        <v>211</v>
      </c>
      <c r="G356" t="s">
        <v>204</v>
      </c>
      <c r="H356" t="s">
        <v>501</v>
      </c>
      <c r="I356" s="82" t="s">
        <v>245</v>
      </c>
      <c r="J356" s="35" t="s">
        <v>1725</v>
      </c>
      <c r="K356" s="91" t="s">
        <v>1717</v>
      </c>
      <c r="L356" s="35">
        <v>43075</v>
      </c>
      <c r="M356" s="35">
        <v>39114</v>
      </c>
      <c r="N356" s="35">
        <v>42972</v>
      </c>
      <c r="O356" s="82" t="s">
        <v>1726</v>
      </c>
      <c r="P356" s="84">
        <v>85</v>
      </c>
      <c r="Q356" s="28">
        <v>47442.9</v>
      </c>
    </row>
    <row r="357" spans="1:17" ht="15" customHeight="1" x14ac:dyDescent="0.3">
      <c r="A357">
        <v>356</v>
      </c>
      <c r="B357" t="s">
        <v>110</v>
      </c>
      <c r="C357" t="s">
        <v>1727</v>
      </c>
      <c r="D357" s="89" t="s">
        <v>1728</v>
      </c>
      <c r="E357" s="83" t="str">
        <f>IF(D357="",VLOOKUP(C357,'[1]Pomoćna za matični'!$B$2:$D$218,3,FALSE),"OK")</f>
        <v>OK</v>
      </c>
      <c r="F357" t="s">
        <v>211</v>
      </c>
      <c r="G357" t="s">
        <v>204</v>
      </c>
      <c r="H357" t="s">
        <v>793</v>
      </c>
      <c r="I357" s="82" t="s">
        <v>794</v>
      </c>
      <c r="J357" s="35" t="s">
        <v>1729</v>
      </c>
      <c r="L357" s="35">
        <v>43075</v>
      </c>
      <c r="M357" s="35">
        <v>39114</v>
      </c>
      <c r="N357" s="35">
        <v>42941</v>
      </c>
      <c r="O357" s="82" t="s">
        <v>208</v>
      </c>
      <c r="P357" s="84">
        <v>96</v>
      </c>
      <c r="Q357" s="28">
        <v>24024.2</v>
      </c>
    </row>
    <row r="358" spans="1:17" ht="15" customHeight="1" x14ac:dyDescent="0.3">
      <c r="A358">
        <v>357</v>
      </c>
      <c r="B358" t="s">
        <v>110</v>
      </c>
      <c r="C358" t="s">
        <v>1730</v>
      </c>
      <c r="D358" s="89" t="s">
        <v>1731</v>
      </c>
      <c r="E358" s="83" t="str">
        <f>IF(D358="",VLOOKUP(C358,'[1]Pomoćna za matični'!$B$2:$D$218,3,FALSE),"OK")</f>
        <v>OK</v>
      </c>
      <c r="F358" t="s">
        <v>211</v>
      </c>
      <c r="G358" t="s">
        <v>204</v>
      </c>
      <c r="H358" t="s">
        <v>1174</v>
      </c>
      <c r="I358" s="82" t="s">
        <v>1179</v>
      </c>
      <c r="J358" s="35" t="s">
        <v>1732</v>
      </c>
      <c r="L358" s="35">
        <v>43075</v>
      </c>
      <c r="M358" s="35">
        <v>39114</v>
      </c>
      <c r="N358" s="35">
        <v>42958</v>
      </c>
      <c r="O358" s="82" t="s">
        <v>208</v>
      </c>
      <c r="P358" s="84">
        <v>106</v>
      </c>
      <c r="Q358" s="28">
        <v>15715.9</v>
      </c>
    </row>
    <row r="359" spans="1:17" ht="15" customHeight="1" x14ac:dyDescent="0.3">
      <c r="A359">
        <v>358</v>
      </c>
      <c r="B359" t="s">
        <v>111</v>
      </c>
      <c r="C359" t="s">
        <v>1733</v>
      </c>
      <c r="D359" s="89" t="s">
        <v>1734</v>
      </c>
      <c r="E359" s="83" t="str">
        <f>IF(D359="",VLOOKUP(C359,'[1]Pomoćna za matični'!$B$2:$D$218,3,FALSE),"OK")</f>
        <v>OK</v>
      </c>
      <c r="F359" t="s">
        <v>203</v>
      </c>
      <c r="G359" t="s">
        <v>204</v>
      </c>
      <c r="H359" t="s">
        <v>269</v>
      </c>
      <c r="I359" s="82" t="s">
        <v>773</v>
      </c>
      <c r="J359" t="s">
        <v>1735</v>
      </c>
      <c r="L359" s="35">
        <v>43011</v>
      </c>
      <c r="M359" s="35">
        <v>39326</v>
      </c>
      <c r="N359" s="35">
        <v>42954</v>
      </c>
      <c r="O359" s="82" t="s">
        <v>208</v>
      </c>
      <c r="P359" s="84">
        <v>14</v>
      </c>
      <c r="Q359" s="28">
        <v>57072.9</v>
      </c>
    </row>
    <row r="360" spans="1:17" ht="15" customHeight="1" x14ac:dyDescent="0.3">
      <c r="A360">
        <v>359</v>
      </c>
      <c r="B360" t="s">
        <v>111</v>
      </c>
      <c r="C360" t="s">
        <v>1736</v>
      </c>
      <c r="D360" s="89" t="s">
        <v>1737</v>
      </c>
      <c r="E360" s="83" t="str">
        <f>IF(D360="",VLOOKUP(C360,'[1]Pomoćna za matični'!$B$2:$D$218,3,FALSE),"OK")</f>
        <v>OK</v>
      </c>
      <c r="F360" t="s">
        <v>211</v>
      </c>
      <c r="G360" t="s">
        <v>204</v>
      </c>
      <c r="H360" t="s">
        <v>948</v>
      </c>
      <c r="I360" s="82" t="s">
        <v>1306</v>
      </c>
      <c r="J360" s="35" t="s">
        <v>1738</v>
      </c>
      <c r="K360" t="s">
        <v>1739</v>
      </c>
      <c r="L360" s="35">
        <v>43075</v>
      </c>
      <c r="M360" s="35">
        <v>41640</v>
      </c>
      <c r="N360" s="35">
        <v>42958</v>
      </c>
      <c r="O360" s="82" t="s">
        <v>208</v>
      </c>
      <c r="P360" s="84" t="s">
        <v>1740</v>
      </c>
      <c r="Q360" s="28">
        <v>12323.5</v>
      </c>
    </row>
    <row r="361" spans="1:17" ht="15" customHeight="1" x14ac:dyDescent="0.3">
      <c r="A361">
        <v>360</v>
      </c>
      <c r="B361" t="s">
        <v>111</v>
      </c>
      <c r="C361" t="s">
        <v>1741</v>
      </c>
      <c r="D361" s="89" t="s">
        <v>1742</v>
      </c>
      <c r="E361" s="83" t="str">
        <f>IF(D361="",VLOOKUP(C361,'[1]Pomoćna za matični'!$B$2:$D$218,3,FALSE),"OK")</f>
        <v>OK</v>
      </c>
      <c r="F361" t="s">
        <v>211</v>
      </c>
      <c r="G361" t="s">
        <v>204</v>
      </c>
      <c r="H361" t="s">
        <v>1743</v>
      </c>
      <c r="I361" s="82" t="s">
        <v>1744</v>
      </c>
      <c r="J361" t="s">
        <v>1745</v>
      </c>
      <c r="L361" s="35">
        <v>43075</v>
      </c>
      <c r="M361" s="35">
        <v>39387</v>
      </c>
      <c r="N361" s="35">
        <v>42964</v>
      </c>
      <c r="O361" s="82" t="s">
        <v>208</v>
      </c>
      <c r="P361" s="84">
        <v>22</v>
      </c>
      <c r="Q361" s="28">
        <v>45720.3</v>
      </c>
    </row>
    <row r="362" spans="1:17" ht="15" customHeight="1" x14ac:dyDescent="0.3">
      <c r="A362">
        <v>361</v>
      </c>
      <c r="B362" t="s">
        <v>111</v>
      </c>
      <c r="C362" t="s">
        <v>1746</v>
      </c>
      <c r="D362" s="89" t="s">
        <v>1747</v>
      </c>
      <c r="E362" s="83" t="str">
        <f>IF(D362="",VLOOKUP(C362,'[1]Pomoćna za matični'!$B$2:$D$218,3,FALSE),"OK")</f>
        <v>OK</v>
      </c>
      <c r="F362" t="s">
        <v>203</v>
      </c>
      <c r="G362" t="s">
        <v>204</v>
      </c>
      <c r="H362" t="s">
        <v>374</v>
      </c>
      <c r="I362" s="82" t="s">
        <v>1748</v>
      </c>
      <c r="J362" t="s">
        <v>1749</v>
      </c>
      <c r="L362" s="35">
        <v>43075</v>
      </c>
      <c r="M362" s="35">
        <v>39387</v>
      </c>
      <c r="N362" s="35">
        <v>42942</v>
      </c>
      <c r="O362" s="82" t="s">
        <v>208</v>
      </c>
      <c r="P362" s="84">
        <v>36</v>
      </c>
      <c r="Q362" s="28">
        <v>14806.6</v>
      </c>
    </row>
    <row r="363" spans="1:17" ht="15" customHeight="1" x14ac:dyDescent="0.3">
      <c r="A363">
        <v>362</v>
      </c>
      <c r="B363" t="s">
        <v>111</v>
      </c>
      <c r="C363" t="s">
        <v>1750</v>
      </c>
      <c r="D363" s="89" t="s">
        <v>1751</v>
      </c>
      <c r="E363" s="83" t="str">
        <f>IF(D363="",VLOOKUP(C363,'[1]Pomoćna za matični'!$B$2:$D$218,3,FALSE),"OK")</f>
        <v>OK</v>
      </c>
      <c r="F363" t="s">
        <v>203</v>
      </c>
      <c r="G363" t="s">
        <v>204</v>
      </c>
      <c r="H363" t="s">
        <v>1752</v>
      </c>
      <c r="I363" s="82" t="s">
        <v>286</v>
      </c>
      <c r="J363" t="s">
        <v>1753</v>
      </c>
      <c r="L363" s="35">
        <v>43075</v>
      </c>
      <c r="M363" s="35">
        <v>39387</v>
      </c>
      <c r="N363" s="35">
        <v>42950</v>
      </c>
      <c r="O363" s="82" t="s">
        <v>1034</v>
      </c>
      <c r="P363" s="84">
        <v>48</v>
      </c>
      <c r="Q363" s="28">
        <v>30517.7</v>
      </c>
    </row>
    <row r="364" spans="1:17" ht="15" customHeight="1" x14ac:dyDescent="0.3">
      <c r="A364">
        <v>363</v>
      </c>
      <c r="B364" t="s">
        <v>111</v>
      </c>
      <c r="C364" t="s">
        <v>1754</v>
      </c>
      <c r="D364" s="89" t="s">
        <v>1755</v>
      </c>
      <c r="E364" s="83" t="str">
        <f>IF(D364="",VLOOKUP(C364,'[1]Pomoćna za matični'!$B$2:$D$218,3,FALSE),"OK")</f>
        <v>OK</v>
      </c>
      <c r="F364" t="s">
        <v>211</v>
      </c>
      <c r="G364" t="s">
        <v>204</v>
      </c>
      <c r="H364" t="s">
        <v>891</v>
      </c>
      <c r="I364" s="82" t="s">
        <v>903</v>
      </c>
      <c r="J364" t="s">
        <v>1756</v>
      </c>
      <c r="L364" s="35">
        <v>43075</v>
      </c>
      <c r="M364" s="35">
        <v>39387</v>
      </c>
      <c r="N364" s="35">
        <v>42957</v>
      </c>
      <c r="O364" s="82" t="s">
        <v>208</v>
      </c>
      <c r="P364" s="84">
        <v>60</v>
      </c>
      <c r="Q364" s="28">
        <v>48428.4</v>
      </c>
    </row>
    <row r="365" spans="1:17" ht="15" customHeight="1" x14ac:dyDescent="0.3">
      <c r="A365">
        <v>364</v>
      </c>
      <c r="B365" t="s">
        <v>111</v>
      </c>
      <c r="C365" t="s">
        <v>1757</v>
      </c>
      <c r="D365" s="89" t="s">
        <v>1758</v>
      </c>
      <c r="E365" s="83" t="str">
        <f>IF(D365="",VLOOKUP(C365,'[1]Pomoćna za matični'!$B$2:$D$218,3,FALSE),"OK")</f>
        <v>OK</v>
      </c>
      <c r="F365" t="s">
        <v>203</v>
      </c>
      <c r="G365" t="s">
        <v>204</v>
      </c>
      <c r="H365" t="s">
        <v>249</v>
      </c>
      <c r="I365" s="82" t="s">
        <v>510</v>
      </c>
      <c r="J365" t="s">
        <v>1759</v>
      </c>
      <c r="L365" s="35">
        <v>43077</v>
      </c>
      <c r="M365" s="35">
        <v>39387</v>
      </c>
      <c r="N365" s="35">
        <v>42961</v>
      </c>
      <c r="O365" s="82" t="s">
        <v>208</v>
      </c>
      <c r="P365" s="84">
        <v>72</v>
      </c>
      <c r="Q365" s="28">
        <v>8846.4</v>
      </c>
    </row>
    <row r="366" spans="1:17" ht="15" customHeight="1" x14ac:dyDescent="0.3">
      <c r="A366">
        <v>365</v>
      </c>
      <c r="B366" t="s">
        <v>111</v>
      </c>
      <c r="C366" t="s">
        <v>1760</v>
      </c>
      <c r="D366" s="89" t="s">
        <v>1761</v>
      </c>
      <c r="E366" s="83" t="str">
        <f>IF(D366="",VLOOKUP(C366,'[1]Pomoćna za matični'!$B$2:$D$218,3,FALSE),"OK")</f>
        <v>OK</v>
      </c>
      <c r="F366" t="s">
        <v>203</v>
      </c>
      <c r="G366" t="s">
        <v>204</v>
      </c>
      <c r="H366" t="s">
        <v>471</v>
      </c>
      <c r="I366" s="82" t="s">
        <v>1161</v>
      </c>
      <c r="J366" t="s">
        <v>1762</v>
      </c>
      <c r="L366" s="35">
        <v>43077</v>
      </c>
      <c r="M366" s="35">
        <v>39387</v>
      </c>
      <c r="N366" s="35">
        <v>42936</v>
      </c>
      <c r="O366" s="82" t="s">
        <v>208</v>
      </c>
      <c r="P366" s="84">
        <v>85</v>
      </c>
      <c r="Q366" s="28">
        <v>18046.5</v>
      </c>
    </row>
    <row r="367" spans="1:17" ht="15" customHeight="1" x14ac:dyDescent="0.3">
      <c r="A367">
        <v>366</v>
      </c>
      <c r="B367" t="s">
        <v>111</v>
      </c>
      <c r="C367" t="s">
        <v>1763</v>
      </c>
      <c r="D367" s="89" t="s">
        <v>1764</v>
      </c>
      <c r="E367" s="83" t="str">
        <f>IF(D367="",VLOOKUP(C367,'[1]Pomoćna za matični'!$B$2:$D$218,3,FALSE),"OK")</f>
        <v>OK</v>
      </c>
      <c r="F367" t="s">
        <v>203</v>
      </c>
      <c r="G367" t="s">
        <v>204</v>
      </c>
      <c r="H367" t="s">
        <v>295</v>
      </c>
      <c r="I367" s="82" t="s">
        <v>451</v>
      </c>
      <c r="J367" t="s">
        <v>1765</v>
      </c>
      <c r="L367" s="35">
        <v>43077</v>
      </c>
      <c r="M367" s="35">
        <v>39387</v>
      </c>
      <c r="N367" s="35">
        <v>42969</v>
      </c>
      <c r="O367" s="82" t="s">
        <v>208</v>
      </c>
      <c r="P367" s="84">
        <v>96</v>
      </c>
      <c r="Q367" s="28">
        <v>12299.4</v>
      </c>
    </row>
    <row r="368" spans="1:17" ht="15" customHeight="1" x14ac:dyDescent="0.3">
      <c r="A368">
        <v>367</v>
      </c>
      <c r="B368" t="s">
        <v>111</v>
      </c>
      <c r="C368" t="s">
        <v>1766</v>
      </c>
      <c r="D368" s="89" t="s">
        <v>1767</v>
      </c>
      <c r="E368" s="83" t="str">
        <f>IF(D368="",VLOOKUP(C368,'[1]Pomoćna za matični'!$B$2:$D$218,3,FALSE),"OK")</f>
        <v>OK</v>
      </c>
      <c r="F368" t="s">
        <v>211</v>
      </c>
      <c r="G368" t="s">
        <v>204</v>
      </c>
      <c r="H368" t="s">
        <v>1743</v>
      </c>
      <c r="I368" s="82" t="s">
        <v>343</v>
      </c>
      <c r="J368" t="s">
        <v>1768</v>
      </c>
      <c r="L368" s="35">
        <v>43077</v>
      </c>
      <c r="M368" s="35">
        <v>41091</v>
      </c>
      <c r="N368" s="35">
        <v>42950</v>
      </c>
      <c r="O368" s="82" t="s">
        <v>1769</v>
      </c>
      <c r="P368" s="84">
        <v>108</v>
      </c>
      <c r="Q368" s="28">
        <v>3293.44</v>
      </c>
    </row>
    <row r="369" spans="1:17" ht="15" customHeight="1" x14ac:dyDescent="0.3">
      <c r="A369">
        <v>368</v>
      </c>
      <c r="B369" t="s">
        <v>111</v>
      </c>
      <c r="C369" t="s">
        <v>1770</v>
      </c>
      <c r="D369" s="89" t="s">
        <v>1771</v>
      </c>
      <c r="E369" s="83" t="str">
        <f>IF(D369="",VLOOKUP(C369,'[1]Pomoćna za matični'!$B$2:$D$218,3,FALSE),"OK")</f>
        <v>OK</v>
      </c>
      <c r="F369" t="s">
        <v>203</v>
      </c>
      <c r="G369" t="s">
        <v>204</v>
      </c>
      <c r="H369" t="s">
        <v>547</v>
      </c>
      <c r="I369" s="82" t="s">
        <v>1772</v>
      </c>
      <c r="J369" t="s">
        <v>1773</v>
      </c>
      <c r="L369" s="35">
        <v>43077</v>
      </c>
      <c r="M369" s="35">
        <v>40210</v>
      </c>
      <c r="N369" s="35">
        <v>42944</v>
      </c>
      <c r="O369" s="82" t="s">
        <v>1774</v>
      </c>
      <c r="P369" s="84">
        <v>118</v>
      </c>
      <c r="Q369" s="28">
        <v>12898.2</v>
      </c>
    </row>
    <row r="370" spans="1:17" ht="15" customHeight="1" x14ac:dyDescent="0.3">
      <c r="A370">
        <v>369</v>
      </c>
      <c r="B370" t="s">
        <v>112</v>
      </c>
      <c r="C370" t="s">
        <v>1775</v>
      </c>
      <c r="D370" s="89" t="s">
        <v>1776</v>
      </c>
      <c r="E370" s="83" t="str">
        <f>IF(D370="",VLOOKUP(C370,'[1]Pomoćna za matični'!$B$2:$D$218,3,FALSE),"OK")</f>
        <v>OK</v>
      </c>
      <c r="F370" t="s">
        <v>203</v>
      </c>
      <c r="G370" t="s">
        <v>204</v>
      </c>
      <c r="H370" t="s">
        <v>280</v>
      </c>
      <c r="I370" s="82" t="s">
        <v>764</v>
      </c>
      <c r="J370" s="35" t="s">
        <v>1777</v>
      </c>
      <c r="L370" s="35">
        <v>43067</v>
      </c>
      <c r="M370" s="35">
        <v>39114</v>
      </c>
      <c r="N370" s="35">
        <v>42951</v>
      </c>
      <c r="O370" s="82" t="s">
        <v>208</v>
      </c>
      <c r="P370" s="84">
        <v>15</v>
      </c>
      <c r="Q370" s="28">
        <v>16919.099999999999</v>
      </c>
    </row>
    <row r="371" spans="1:17" ht="15" customHeight="1" x14ac:dyDescent="0.3">
      <c r="A371">
        <v>370</v>
      </c>
      <c r="B371" t="s">
        <v>112</v>
      </c>
      <c r="C371" t="s">
        <v>1778</v>
      </c>
      <c r="D371" s="89" t="s">
        <v>1779</v>
      </c>
      <c r="E371" s="83" t="str">
        <f>IF(D371="",VLOOKUP(C371,'[1]Pomoćna za matični'!$B$2:$D$218,3,FALSE),"OK")</f>
        <v>OK</v>
      </c>
      <c r="F371" t="s">
        <v>203</v>
      </c>
      <c r="G371" t="s">
        <v>204</v>
      </c>
      <c r="H371" t="s">
        <v>280</v>
      </c>
      <c r="I371" s="82" t="s">
        <v>1780</v>
      </c>
      <c r="J371" s="35" t="s">
        <v>1781</v>
      </c>
      <c r="L371" s="35">
        <v>43067</v>
      </c>
      <c r="M371" s="35">
        <v>39364</v>
      </c>
      <c r="N371" s="35">
        <v>42935</v>
      </c>
      <c r="O371" s="82" t="s">
        <v>1782</v>
      </c>
      <c r="P371" s="84">
        <v>22</v>
      </c>
      <c r="Q371" s="28">
        <v>31312.799999999999</v>
      </c>
    </row>
    <row r="372" spans="1:17" ht="15" customHeight="1" x14ac:dyDescent="0.3">
      <c r="A372">
        <v>371</v>
      </c>
      <c r="B372" t="s">
        <v>112</v>
      </c>
      <c r="C372" t="s">
        <v>1783</v>
      </c>
      <c r="D372" s="89" t="s">
        <v>1784</v>
      </c>
      <c r="E372" s="83" t="str">
        <f>IF(D372="",VLOOKUP(C372,'[1]Pomoćna za matični'!$B$2:$D$218,3,FALSE),"OK")</f>
        <v>OK</v>
      </c>
      <c r="F372" t="s">
        <v>203</v>
      </c>
      <c r="G372" t="s">
        <v>204</v>
      </c>
      <c r="H372" t="s">
        <v>1785</v>
      </c>
      <c r="I372" s="82" t="s">
        <v>1786</v>
      </c>
      <c r="J372" s="35" t="s">
        <v>1787</v>
      </c>
      <c r="L372" s="35">
        <v>43075</v>
      </c>
      <c r="M372" s="35">
        <v>39716</v>
      </c>
      <c r="N372" s="35">
        <v>42976</v>
      </c>
      <c r="O372" s="82" t="s">
        <v>1436</v>
      </c>
      <c r="P372" s="84">
        <v>42</v>
      </c>
      <c r="Q372" s="28">
        <v>48084.5</v>
      </c>
    </row>
    <row r="373" spans="1:17" ht="15" customHeight="1" x14ac:dyDescent="0.3">
      <c r="A373">
        <v>372</v>
      </c>
      <c r="B373" t="s">
        <v>112</v>
      </c>
      <c r="C373" t="s">
        <v>1788</v>
      </c>
      <c r="D373" s="89" t="s">
        <v>1789</v>
      </c>
      <c r="E373" s="83" t="str">
        <f>IF(D373="",VLOOKUP(C373,'[1]Pomoćna za matični'!$B$2:$D$218,3,FALSE),"OK")</f>
        <v>OK</v>
      </c>
      <c r="F373" t="s">
        <v>211</v>
      </c>
      <c r="G373" t="s">
        <v>204</v>
      </c>
      <c r="H373" t="s">
        <v>308</v>
      </c>
      <c r="I373" s="82" t="s">
        <v>1790</v>
      </c>
      <c r="J373" s="35" t="s">
        <v>1225</v>
      </c>
      <c r="L373" s="35">
        <v>43075</v>
      </c>
      <c r="M373" s="35">
        <v>40422</v>
      </c>
      <c r="N373" s="35">
        <v>42977</v>
      </c>
      <c r="O373" s="82" t="s">
        <v>1226</v>
      </c>
      <c r="P373" s="84">
        <v>53</v>
      </c>
      <c r="Q373" s="28">
        <v>28710.3</v>
      </c>
    </row>
    <row r="374" spans="1:17" ht="15" customHeight="1" x14ac:dyDescent="0.3">
      <c r="A374">
        <v>373</v>
      </c>
      <c r="B374" t="s">
        <v>112</v>
      </c>
      <c r="C374" t="s">
        <v>1791</v>
      </c>
      <c r="D374" s="89" t="s">
        <v>1792</v>
      </c>
      <c r="E374" s="83" t="str">
        <f>IF(D374="",VLOOKUP(C374,'[1]Pomoćna za matični'!$B$2:$D$218,3,FALSE),"OK")</f>
        <v>OK</v>
      </c>
      <c r="F374" t="s">
        <v>203</v>
      </c>
      <c r="G374" t="s">
        <v>204</v>
      </c>
      <c r="H374" t="s">
        <v>633</v>
      </c>
      <c r="I374" s="82" t="s">
        <v>903</v>
      </c>
      <c r="J374" s="35" t="s">
        <v>1793</v>
      </c>
      <c r="K374" s="91" t="s">
        <v>1711</v>
      </c>
      <c r="L374" s="35">
        <v>43075</v>
      </c>
      <c r="M374" s="35">
        <v>39513</v>
      </c>
      <c r="N374" s="35">
        <v>42944</v>
      </c>
      <c r="O374" s="82" t="s">
        <v>1794</v>
      </c>
      <c r="P374" s="84">
        <v>64</v>
      </c>
      <c r="Q374" s="38">
        <v>17580.43</v>
      </c>
    </row>
    <row r="375" spans="1:17" ht="15" customHeight="1" x14ac:dyDescent="0.3">
      <c r="A375">
        <v>374</v>
      </c>
      <c r="B375" t="s">
        <v>112</v>
      </c>
      <c r="C375" t="s">
        <v>1795</v>
      </c>
      <c r="D375" s="89" t="s">
        <v>1796</v>
      </c>
      <c r="E375" s="83" t="str">
        <f>IF(D375="",VLOOKUP(C375,'[1]Pomoćna za matični'!$B$2:$D$218,3,FALSE),"OK")</f>
        <v>OK</v>
      </c>
      <c r="F375" t="s">
        <v>211</v>
      </c>
      <c r="G375" t="s">
        <v>204</v>
      </c>
      <c r="H375" t="s">
        <v>433</v>
      </c>
      <c r="I375" s="82" t="s">
        <v>858</v>
      </c>
      <c r="J375" s="35" t="s">
        <v>1797</v>
      </c>
      <c r="L375" s="35">
        <v>43075</v>
      </c>
      <c r="M375" s="35">
        <v>39114</v>
      </c>
      <c r="N375" s="35">
        <v>42949</v>
      </c>
      <c r="O375" s="82" t="s">
        <v>208</v>
      </c>
      <c r="P375" s="84">
        <v>74</v>
      </c>
      <c r="Q375" s="28">
        <v>12791.6</v>
      </c>
    </row>
    <row r="376" spans="1:17" ht="15" customHeight="1" x14ac:dyDescent="0.3">
      <c r="A376">
        <v>375</v>
      </c>
      <c r="B376" t="s">
        <v>112</v>
      </c>
      <c r="C376" t="s">
        <v>1798</v>
      </c>
      <c r="D376" s="89" t="s">
        <v>1799</v>
      </c>
      <c r="E376" s="83" t="str">
        <f>IF(D376="",VLOOKUP(C376,'[1]Pomoćna za matični'!$B$2:$D$218,3,FALSE),"OK")</f>
        <v>OK</v>
      </c>
      <c r="F376" t="s">
        <v>211</v>
      </c>
      <c r="G376" t="s">
        <v>204</v>
      </c>
      <c r="H376" t="s">
        <v>702</v>
      </c>
      <c r="I376" s="82" t="s">
        <v>1252</v>
      </c>
      <c r="J376" s="35" t="s">
        <v>1800</v>
      </c>
      <c r="L376" s="35">
        <v>43075</v>
      </c>
      <c r="M376" s="35">
        <v>39114</v>
      </c>
      <c r="N376" s="35">
        <v>42993</v>
      </c>
      <c r="O376" s="82" t="s">
        <v>208</v>
      </c>
      <c r="P376" s="84">
        <v>85</v>
      </c>
      <c r="Q376" s="28">
        <v>17355.400000000001</v>
      </c>
    </row>
    <row r="377" spans="1:17" ht="15" customHeight="1" x14ac:dyDescent="0.3">
      <c r="A377">
        <v>376</v>
      </c>
      <c r="B377" t="s">
        <v>112</v>
      </c>
      <c r="C377" t="s">
        <v>1801</v>
      </c>
      <c r="D377" s="89" t="s">
        <v>1802</v>
      </c>
      <c r="E377" s="83" t="str">
        <f>IF(D377="",VLOOKUP(C377,'[1]Pomoćna za matični'!$B$2:$D$218,3,FALSE),"OK")</f>
        <v>OK</v>
      </c>
      <c r="F377" t="s">
        <v>203</v>
      </c>
      <c r="G377" t="s">
        <v>204</v>
      </c>
      <c r="H377" t="s">
        <v>331</v>
      </c>
      <c r="I377" s="82" t="s">
        <v>599</v>
      </c>
      <c r="J377" s="35" t="s">
        <v>1803</v>
      </c>
      <c r="L377" s="35">
        <v>43075</v>
      </c>
      <c r="M377" s="35">
        <v>41814</v>
      </c>
      <c r="N377" s="35">
        <v>42990</v>
      </c>
      <c r="O377" s="82" t="s">
        <v>1804</v>
      </c>
      <c r="P377" s="84">
        <v>95</v>
      </c>
      <c r="Q377" s="28">
        <v>12008.8</v>
      </c>
    </row>
    <row r="378" spans="1:17" ht="15" customHeight="1" x14ac:dyDescent="0.3">
      <c r="A378">
        <v>377</v>
      </c>
      <c r="B378" t="s">
        <v>112</v>
      </c>
      <c r="C378" t="s">
        <v>1805</v>
      </c>
      <c r="D378" s="89" t="s">
        <v>1806</v>
      </c>
      <c r="E378" s="83" t="str">
        <f>IF(D378="",VLOOKUP(C378,'[1]Pomoćna za matični'!$B$2:$D$218,3,FALSE),"OK")</f>
        <v>OK</v>
      </c>
      <c r="F378" t="s">
        <v>211</v>
      </c>
      <c r="G378" t="s">
        <v>204</v>
      </c>
      <c r="H378" t="s">
        <v>669</v>
      </c>
      <c r="I378" s="82" t="s">
        <v>1807</v>
      </c>
      <c r="J378" s="35" t="s">
        <v>1808</v>
      </c>
      <c r="L378" s="35">
        <v>43075</v>
      </c>
      <c r="M378" s="35">
        <v>41228</v>
      </c>
      <c r="N378" s="35">
        <v>42975</v>
      </c>
      <c r="O378" s="82" t="s">
        <v>1809</v>
      </c>
      <c r="P378" s="84">
        <v>105</v>
      </c>
      <c r="Q378" s="28">
        <v>22429.3</v>
      </c>
    </row>
    <row r="379" spans="1:17" ht="15" customHeight="1" x14ac:dyDescent="0.3">
      <c r="A379">
        <v>378</v>
      </c>
      <c r="B379" t="s">
        <v>112</v>
      </c>
      <c r="C379" t="s">
        <v>1810</v>
      </c>
      <c r="D379" s="89" t="s">
        <v>1811</v>
      </c>
      <c r="E379" s="83" t="str">
        <f>IF(D379="",VLOOKUP(C379,'[1]Pomoćna za matični'!$B$2:$D$218,3,FALSE),"OK")</f>
        <v>OK</v>
      </c>
      <c r="F379" t="s">
        <v>203</v>
      </c>
      <c r="G379" t="s">
        <v>204</v>
      </c>
      <c r="H379" t="s">
        <v>1812</v>
      </c>
      <c r="I379" s="82" t="s">
        <v>1813</v>
      </c>
      <c r="J379" s="35" t="s">
        <v>1814</v>
      </c>
      <c r="L379" s="35">
        <v>43075</v>
      </c>
      <c r="M379" s="35">
        <v>39114</v>
      </c>
      <c r="N379" s="35">
        <v>42964</v>
      </c>
      <c r="O379" s="82" t="s">
        <v>208</v>
      </c>
      <c r="P379" s="84">
        <v>111</v>
      </c>
      <c r="Q379" s="28">
        <v>10528.1</v>
      </c>
    </row>
    <row r="380" spans="1:17" ht="15" customHeight="1" x14ac:dyDescent="0.3">
      <c r="A380">
        <v>379</v>
      </c>
      <c r="B380" t="s">
        <v>113</v>
      </c>
      <c r="C380" t="s">
        <v>1815</v>
      </c>
      <c r="D380" s="89" t="s">
        <v>1816</v>
      </c>
      <c r="E380" s="83" t="str">
        <f>IF(D380="",VLOOKUP(C380,'[1]Pomoćna za matični'!$B$2:$D$218,3,FALSE),"OK")</f>
        <v>OK</v>
      </c>
      <c r="F380" t="s">
        <v>211</v>
      </c>
      <c r="G380" t="s">
        <v>204</v>
      </c>
      <c r="H380" t="s">
        <v>234</v>
      </c>
      <c r="I380" s="82" t="s">
        <v>1817</v>
      </c>
      <c r="J380" t="s">
        <v>1818</v>
      </c>
      <c r="L380" s="35">
        <v>43075</v>
      </c>
      <c r="M380" s="35">
        <v>40369</v>
      </c>
      <c r="N380" s="35">
        <v>42950</v>
      </c>
      <c r="O380" s="82" t="s">
        <v>1819</v>
      </c>
      <c r="P380" s="84">
        <v>19</v>
      </c>
      <c r="Q380" s="28">
        <v>28125.8</v>
      </c>
    </row>
    <row r="381" spans="1:17" ht="15" customHeight="1" x14ac:dyDescent="0.3">
      <c r="A381">
        <v>380</v>
      </c>
      <c r="B381" t="s">
        <v>113</v>
      </c>
      <c r="C381" t="s">
        <v>1820</v>
      </c>
      <c r="D381" s="89" t="s">
        <v>1821</v>
      </c>
      <c r="E381" s="83" t="str">
        <f>IF(D381="",VLOOKUP(C381,'[1]Pomoćna za matični'!$B$2:$D$218,3,FALSE),"OK")</f>
        <v>OK</v>
      </c>
      <c r="F381" t="s">
        <v>211</v>
      </c>
      <c r="G381" t="s">
        <v>204</v>
      </c>
      <c r="H381" t="s">
        <v>379</v>
      </c>
      <c r="I381" s="82" t="s">
        <v>525</v>
      </c>
      <c r="J381" t="s">
        <v>1822</v>
      </c>
      <c r="L381" s="35">
        <v>43075</v>
      </c>
      <c r="M381" s="35">
        <v>40422</v>
      </c>
      <c r="N381" s="35">
        <v>42970</v>
      </c>
      <c r="O381" s="82" t="s">
        <v>1823</v>
      </c>
      <c r="P381" s="84">
        <v>20</v>
      </c>
      <c r="Q381" s="28">
        <v>9107.08</v>
      </c>
    </row>
    <row r="382" spans="1:17" ht="15" customHeight="1" x14ac:dyDescent="0.3">
      <c r="A382">
        <v>381</v>
      </c>
      <c r="B382" t="s">
        <v>113</v>
      </c>
      <c r="C382" t="s">
        <v>1824</v>
      </c>
      <c r="D382" s="89" t="s">
        <v>1825</v>
      </c>
      <c r="E382" s="83" t="str">
        <f>IF(D382="",VLOOKUP(C382,'[1]Pomoćna za matični'!$B$2:$D$218,3,FALSE),"OK")</f>
        <v>OK</v>
      </c>
      <c r="F382" t="s">
        <v>203</v>
      </c>
      <c r="G382" t="s">
        <v>204</v>
      </c>
      <c r="H382" t="s">
        <v>438</v>
      </c>
      <c r="I382" s="82" t="s">
        <v>698</v>
      </c>
      <c r="J382" t="s">
        <v>1587</v>
      </c>
      <c r="L382" s="35">
        <v>43075</v>
      </c>
      <c r="M382" s="35">
        <v>39424</v>
      </c>
      <c r="N382" s="35">
        <v>42948</v>
      </c>
      <c r="O382" s="82" t="s">
        <v>208</v>
      </c>
      <c r="P382" s="84">
        <v>30</v>
      </c>
      <c r="Q382" s="28">
        <v>22418.7</v>
      </c>
    </row>
    <row r="383" spans="1:17" ht="15" customHeight="1" x14ac:dyDescent="0.3">
      <c r="A383">
        <v>382</v>
      </c>
      <c r="B383" t="s">
        <v>113</v>
      </c>
      <c r="C383" t="s">
        <v>1826</v>
      </c>
      <c r="D383" s="89" t="s">
        <v>1827</v>
      </c>
      <c r="E383" s="83" t="str">
        <f>IF(D383="",VLOOKUP(C383,'[1]Pomoćna za matični'!$B$2:$D$218,3,FALSE),"OK")</f>
        <v>OK</v>
      </c>
      <c r="F383" t="s">
        <v>203</v>
      </c>
      <c r="G383" t="s">
        <v>204</v>
      </c>
      <c r="H383" t="s">
        <v>319</v>
      </c>
      <c r="I383" s="82" t="s">
        <v>434</v>
      </c>
      <c r="J383" t="s">
        <v>1735</v>
      </c>
      <c r="L383" s="35">
        <v>43075</v>
      </c>
      <c r="M383" s="35">
        <v>39387</v>
      </c>
      <c r="N383" s="35">
        <v>42957</v>
      </c>
      <c r="O383" s="82" t="s">
        <v>208</v>
      </c>
      <c r="P383" s="84">
        <v>41</v>
      </c>
      <c r="Q383" s="28">
        <v>33327.1</v>
      </c>
    </row>
    <row r="384" spans="1:17" ht="15" customHeight="1" x14ac:dyDescent="0.3">
      <c r="A384">
        <v>383</v>
      </c>
      <c r="B384" t="s">
        <v>113</v>
      </c>
      <c r="C384" t="s">
        <v>1828</v>
      </c>
      <c r="D384" s="89" t="s">
        <v>1829</v>
      </c>
      <c r="E384" s="83" t="str">
        <f>IF(D384="",VLOOKUP(C384,'[1]Pomoćna za matični'!$B$2:$D$218,3,FALSE),"OK")</f>
        <v>OK</v>
      </c>
      <c r="F384" t="s">
        <v>211</v>
      </c>
      <c r="G384" t="s">
        <v>204</v>
      </c>
      <c r="H384" t="s">
        <v>669</v>
      </c>
      <c r="I384" s="82" t="s">
        <v>250</v>
      </c>
      <c r="J384" t="s">
        <v>1830</v>
      </c>
      <c r="L384" s="35">
        <v>43075</v>
      </c>
      <c r="M384" s="35">
        <v>39783</v>
      </c>
      <c r="N384" s="35">
        <v>42951</v>
      </c>
      <c r="O384" s="82" t="s">
        <v>1831</v>
      </c>
      <c r="P384" s="84">
        <v>54</v>
      </c>
      <c r="Q384" s="28">
        <v>30673.599999999999</v>
      </c>
    </row>
    <row r="385" spans="1:17" ht="15" customHeight="1" x14ac:dyDescent="0.3">
      <c r="A385">
        <v>384</v>
      </c>
      <c r="B385" t="s">
        <v>113</v>
      </c>
      <c r="C385" t="s">
        <v>1832</v>
      </c>
      <c r="D385" s="89" t="s">
        <v>1833</v>
      </c>
      <c r="E385" s="83" t="str">
        <f>IF(D385="",VLOOKUP(C385,'[1]Pomoćna za matični'!$B$2:$D$218,3,FALSE),"OK")</f>
        <v>OK</v>
      </c>
      <c r="F385" t="s">
        <v>211</v>
      </c>
      <c r="G385" t="s">
        <v>204</v>
      </c>
      <c r="H385" t="s">
        <v>228</v>
      </c>
      <c r="I385" s="82" t="s">
        <v>629</v>
      </c>
      <c r="J385" t="s">
        <v>1834</v>
      </c>
      <c r="L385" s="35">
        <v>43075</v>
      </c>
      <c r="M385" s="35">
        <v>39387</v>
      </c>
      <c r="N385" s="35">
        <v>42949</v>
      </c>
      <c r="O385" s="82" t="s">
        <v>208</v>
      </c>
      <c r="P385" s="84">
        <v>67</v>
      </c>
      <c r="Q385" s="28">
        <v>19456.099999999999</v>
      </c>
    </row>
    <row r="386" spans="1:17" ht="15" customHeight="1" x14ac:dyDescent="0.3">
      <c r="A386">
        <v>385</v>
      </c>
      <c r="B386" t="s">
        <v>113</v>
      </c>
      <c r="C386" t="s">
        <v>1835</v>
      </c>
      <c r="D386" s="89" t="s">
        <v>1836</v>
      </c>
      <c r="E386" s="83" t="str">
        <f>IF(D386="",VLOOKUP(C386,'[1]Pomoćna za matični'!$B$2:$D$218,3,FALSE),"OK")</f>
        <v>OK</v>
      </c>
      <c r="F386" t="s">
        <v>203</v>
      </c>
      <c r="G386" t="s">
        <v>204</v>
      </c>
      <c r="H386" t="s">
        <v>1837</v>
      </c>
      <c r="I386" s="82" t="s">
        <v>1838</v>
      </c>
      <c r="J386" t="s">
        <v>1839</v>
      </c>
      <c r="K386" t="s">
        <v>1840</v>
      </c>
      <c r="L386" s="35">
        <v>43075</v>
      </c>
      <c r="M386" s="35">
        <v>39387</v>
      </c>
      <c r="N386" s="35">
        <v>42947</v>
      </c>
      <c r="O386" s="82" t="s">
        <v>208</v>
      </c>
      <c r="P386" s="84">
        <v>80</v>
      </c>
      <c r="Q386" s="28">
        <v>15797.8</v>
      </c>
    </row>
    <row r="387" spans="1:17" ht="15" customHeight="1" x14ac:dyDescent="0.3">
      <c r="A387">
        <v>386</v>
      </c>
      <c r="B387" t="s">
        <v>113</v>
      </c>
      <c r="C387" t="s">
        <v>1841</v>
      </c>
      <c r="D387" s="89" t="s">
        <v>1842</v>
      </c>
      <c r="E387" s="83" t="str">
        <f>IF(D387="",VLOOKUP(C387,'[1]Pomoćna za matični'!$B$2:$D$218,3,FALSE),"OK")</f>
        <v>OK</v>
      </c>
      <c r="F387" t="s">
        <v>211</v>
      </c>
      <c r="G387" t="s">
        <v>204</v>
      </c>
      <c r="H387" t="s">
        <v>623</v>
      </c>
      <c r="I387" s="82" t="s">
        <v>1843</v>
      </c>
      <c r="J387" t="s">
        <v>1844</v>
      </c>
      <c r="L387" s="35">
        <v>43075</v>
      </c>
      <c r="M387" s="35">
        <v>39387</v>
      </c>
      <c r="N387" s="35">
        <v>42951</v>
      </c>
      <c r="O387" s="82" t="s">
        <v>208</v>
      </c>
      <c r="P387" s="84">
        <v>92</v>
      </c>
      <c r="Q387" s="28">
        <v>12718.6</v>
      </c>
    </row>
    <row r="388" spans="1:17" ht="15" customHeight="1" x14ac:dyDescent="0.3">
      <c r="A388">
        <v>387</v>
      </c>
      <c r="B388" t="s">
        <v>113</v>
      </c>
      <c r="C388" t="s">
        <v>1845</v>
      </c>
      <c r="D388" s="89" t="s">
        <v>1846</v>
      </c>
      <c r="E388" s="83" t="str">
        <f>IF(D388="",VLOOKUP(C388,'[1]Pomoćna za matični'!$B$2:$D$218,3,FALSE),"OK")</f>
        <v>OK</v>
      </c>
      <c r="F388" t="s">
        <v>211</v>
      </c>
      <c r="G388" t="s">
        <v>204</v>
      </c>
      <c r="H388" t="s">
        <v>1346</v>
      </c>
      <c r="I388" s="82" t="s">
        <v>472</v>
      </c>
      <c r="J388" t="s">
        <v>1847</v>
      </c>
      <c r="L388" s="35">
        <v>43075</v>
      </c>
      <c r="M388" s="35">
        <v>39387</v>
      </c>
      <c r="N388" s="35">
        <v>42970</v>
      </c>
      <c r="O388" s="82" t="s">
        <v>208</v>
      </c>
      <c r="P388" s="84">
        <v>106</v>
      </c>
      <c r="Q388" s="28">
        <v>46185</v>
      </c>
    </row>
    <row r="389" spans="1:17" ht="15" customHeight="1" x14ac:dyDescent="0.3">
      <c r="A389">
        <v>388</v>
      </c>
      <c r="B389" t="s">
        <v>113</v>
      </c>
      <c r="C389" t="s">
        <v>1848</v>
      </c>
      <c r="D389" s="89" t="s">
        <v>1849</v>
      </c>
      <c r="E389" s="83" t="str">
        <f>IF(D389="",VLOOKUP(C389,'[1]Pomoćna za matični'!$B$2:$D$218,3,FALSE),"OK")</f>
        <v>OK</v>
      </c>
      <c r="F389" t="s">
        <v>211</v>
      </c>
      <c r="G389" t="s">
        <v>204</v>
      </c>
      <c r="H389" t="s">
        <v>723</v>
      </c>
      <c r="I389" s="82" t="s">
        <v>773</v>
      </c>
      <c r="J389" t="s">
        <v>1850</v>
      </c>
      <c r="L389" s="35">
        <v>43075</v>
      </c>
      <c r="M389" s="35">
        <v>41791</v>
      </c>
      <c r="N389" s="35">
        <v>42950</v>
      </c>
      <c r="O389" s="82" t="s">
        <v>1851</v>
      </c>
      <c r="P389" s="84">
        <v>119</v>
      </c>
      <c r="Q389" s="28">
        <v>14053.2</v>
      </c>
    </row>
    <row r="390" spans="1:17" ht="15" customHeight="1" x14ac:dyDescent="0.3">
      <c r="A390">
        <v>389</v>
      </c>
      <c r="B390" t="s">
        <v>114</v>
      </c>
      <c r="C390" t="s">
        <v>1852</v>
      </c>
      <c r="D390" s="89" t="s">
        <v>1853</v>
      </c>
      <c r="E390" s="83" t="str">
        <f>IF(D390="",VLOOKUP(C390,'[1]Pomoćna za matični'!$B$2:$D$218,3,FALSE),"OK")</f>
        <v>OK</v>
      </c>
      <c r="F390" t="s">
        <v>203</v>
      </c>
      <c r="G390" t="s">
        <v>204</v>
      </c>
      <c r="H390" t="s">
        <v>985</v>
      </c>
      <c r="I390" s="82" t="s">
        <v>1072</v>
      </c>
      <c r="J390" t="s">
        <v>1854</v>
      </c>
      <c r="L390" s="35">
        <v>43083</v>
      </c>
      <c r="M390" s="35">
        <v>39326</v>
      </c>
      <c r="N390" s="35">
        <v>42951</v>
      </c>
      <c r="O390" s="82" t="s">
        <v>1855</v>
      </c>
      <c r="P390" s="84" t="s">
        <v>1856</v>
      </c>
      <c r="Q390" s="28">
        <f>3769.1+14671</f>
        <v>18440.099999999999</v>
      </c>
    </row>
    <row r="391" spans="1:17" ht="15" customHeight="1" x14ac:dyDescent="0.3">
      <c r="A391">
        <v>390</v>
      </c>
      <c r="B391" t="s">
        <v>114</v>
      </c>
      <c r="C391" t="s">
        <v>1857</v>
      </c>
      <c r="D391" s="89" t="s">
        <v>1858</v>
      </c>
      <c r="E391" s="83" t="str">
        <f>IF(D391="",VLOOKUP(C391,'[1]Pomoćna za matični'!$B$2:$D$218,3,FALSE),"OK")</f>
        <v>OK</v>
      </c>
      <c r="F391" t="s">
        <v>203</v>
      </c>
      <c r="G391" t="s">
        <v>204</v>
      </c>
      <c r="H391" t="s">
        <v>308</v>
      </c>
      <c r="I391" s="82" t="s">
        <v>1859</v>
      </c>
      <c r="J391" t="s">
        <v>1860</v>
      </c>
      <c r="L391" s="35">
        <v>43083</v>
      </c>
      <c r="M391" s="35">
        <v>39326</v>
      </c>
      <c r="N391" s="35">
        <v>43055</v>
      </c>
      <c r="O391" s="82" t="s">
        <v>208</v>
      </c>
      <c r="P391" s="84">
        <v>26</v>
      </c>
      <c r="Q391" s="28">
        <v>18326</v>
      </c>
    </row>
    <row r="392" spans="1:17" ht="15" customHeight="1" x14ac:dyDescent="0.3">
      <c r="A392">
        <v>391</v>
      </c>
      <c r="B392" t="s">
        <v>114</v>
      </c>
      <c r="C392" t="s">
        <v>1861</v>
      </c>
      <c r="D392" s="89" t="s">
        <v>1862</v>
      </c>
      <c r="E392" s="83" t="str">
        <f>IF(D392="",VLOOKUP(C392,'[1]Pomoćna za matični'!$B$2:$D$218,3,FALSE),"OK")</f>
        <v>OK</v>
      </c>
      <c r="F392" t="s">
        <v>203</v>
      </c>
      <c r="G392" t="s">
        <v>204</v>
      </c>
      <c r="H392" t="s">
        <v>957</v>
      </c>
      <c r="I392" s="82" t="s">
        <v>525</v>
      </c>
      <c r="J392" t="s">
        <v>1863</v>
      </c>
      <c r="L392" s="35">
        <v>43084</v>
      </c>
      <c r="M392" s="35">
        <v>41372</v>
      </c>
      <c r="N392" s="35">
        <v>42943</v>
      </c>
      <c r="O392" s="82" t="s">
        <v>1864</v>
      </c>
      <c r="P392" s="84">
        <v>34</v>
      </c>
      <c r="Q392" s="28">
        <v>1199.0999999999999</v>
      </c>
    </row>
    <row r="393" spans="1:17" ht="15" customHeight="1" x14ac:dyDescent="0.3">
      <c r="A393">
        <v>392</v>
      </c>
      <c r="B393" t="s">
        <v>114</v>
      </c>
      <c r="C393" t="s">
        <v>1865</v>
      </c>
      <c r="D393" s="89" t="s">
        <v>1866</v>
      </c>
      <c r="E393" s="83" t="str">
        <f>IF(D393="",VLOOKUP(C393,'[1]Pomoćna za matični'!$B$2:$D$218,3,FALSE),"OK")</f>
        <v>OK</v>
      </c>
      <c r="F393" t="s">
        <v>203</v>
      </c>
      <c r="G393" t="s">
        <v>204</v>
      </c>
      <c r="H393" t="s">
        <v>300</v>
      </c>
      <c r="I393" s="82" t="s">
        <v>496</v>
      </c>
      <c r="J393" t="s">
        <v>1867</v>
      </c>
      <c r="L393" s="35">
        <v>43084</v>
      </c>
      <c r="M393" s="35">
        <v>39326</v>
      </c>
      <c r="N393" s="35">
        <v>42962</v>
      </c>
      <c r="O393" s="82" t="s">
        <v>208</v>
      </c>
      <c r="P393" s="84">
        <v>47</v>
      </c>
      <c r="Q393" s="28">
        <v>44591.4</v>
      </c>
    </row>
    <row r="394" spans="1:17" ht="15" customHeight="1" x14ac:dyDescent="0.3">
      <c r="A394">
        <v>393</v>
      </c>
      <c r="B394" t="s">
        <v>114</v>
      </c>
      <c r="C394" t="s">
        <v>1868</v>
      </c>
      <c r="D394" s="89" t="s">
        <v>1869</v>
      </c>
      <c r="E394" s="83" t="str">
        <f>IF(D394="",VLOOKUP(C394,'[1]Pomoćna za matični'!$B$2:$D$218,3,FALSE),"OK")</f>
        <v>OK</v>
      </c>
      <c r="F394" t="s">
        <v>203</v>
      </c>
      <c r="G394" t="s">
        <v>204</v>
      </c>
      <c r="H394" t="s">
        <v>808</v>
      </c>
      <c r="I394" s="82" t="s">
        <v>1870</v>
      </c>
      <c r="J394" t="s">
        <v>1871</v>
      </c>
      <c r="L394" s="35">
        <v>43091</v>
      </c>
      <c r="M394" s="35">
        <v>39326</v>
      </c>
      <c r="N394" s="35">
        <v>42954</v>
      </c>
      <c r="O394" s="82" t="s">
        <v>208</v>
      </c>
      <c r="P394" s="84">
        <v>61</v>
      </c>
      <c r="Q394" s="28">
        <v>33456.6</v>
      </c>
    </row>
    <row r="395" spans="1:17" ht="15" customHeight="1" x14ac:dyDescent="0.3">
      <c r="A395">
        <v>394</v>
      </c>
      <c r="B395" t="s">
        <v>114</v>
      </c>
      <c r="C395" t="s">
        <v>1872</v>
      </c>
      <c r="D395" s="89" t="s">
        <v>1873</v>
      </c>
      <c r="E395" s="83" t="str">
        <f>IF(D395="",VLOOKUP(C395,'[1]Pomoćna za matični'!$B$2:$D$218,3,FALSE),"OK")</f>
        <v>OK</v>
      </c>
      <c r="F395" t="s">
        <v>211</v>
      </c>
      <c r="G395" t="s">
        <v>204</v>
      </c>
      <c r="H395" t="s">
        <v>433</v>
      </c>
      <c r="I395" s="82" t="s">
        <v>1874</v>
      </c>
      <c r="J395" t="s">
        <v>1875</v>
      </c>
      <c r="L395" s="35">
        <v>43152</v>
      </c>
      <c r="M395" s="35">
        <v>42055</v>
      </c>
      <c r="N395" s="35">
        <v>42942</v>
      </c>
      <c r="O395" s="82" t="s">
        <v>1876</v>
      </c>
      <c r="P395" s="84">
        <v>79</v>
      </c>
      <c r="Q395" s="28">
        <v>10963.2</v>
      </c>
    </row>
    <row r="396" spans="1:17" ht="15" customHeight="1" x14ac:dyDescent="0.3">
      <c r="A396">
        <v>395</v>
      </c>
      <c r="B396" t="s">
        <v>117</v>
      </c>
      <c r="C396" t="s">
        <v>1877</v>
      </c>
      <c r="D396" s="89" t="s">
        <v>1878</v>
      </c>
      <c r="E396" s="83" t="str">
        <f>IF(D396="",VLOOKUP(C396,'[1]Pomoćna za matični'!$B$2:$D$218,3,FALSE),"OK")</f>
        <v>OK</v>
      </c>
      <c r="F396" t="s">
        <v>203</v>
      </c>
      <c r="G396" t="s">
        <v>204</v>
      </c>
      <c r="H396" t="s">
        <v>1879</v>
      </c>
      <c r="I396" s="82" t="s">
        <v>315</v>
      </c>
      <c r="J396" t="s">
        <v>1880</v>
      </c>
      <c r="L396" s="35">
        <v>42998</v>
      </c>
      <c r="M396" s="35">
        <v>39114</v>
      </c>
      <c r="N396" s="35">
        <v>42965</v>
      </c>
      <c r="O396" s="82" t="s">
        <v>208</v>
      </c>
      <c r="P396" s="84">
        <v>3</v>
      </c>
      <c r="Q396" s="28">
        <v>16304.3</v>
      </c>
    </row>
    <row r="397" spans="1:17" ht="15" customHeight="1" x14ac:dyDescent="0.3">
      <c r="A397">
        <v>396</v>
      </c>
      <c r="B397" t="s">
        <v>117</v>
      </c>
      <c r="C397" t="s">
        <v>1881</v>
      </c>
      <c r="D397" s="89" t="s">
        <v>1882</v>
      </c>
      <c r="E397" s="83" t="str">
        <f>IF(D397="",VLOOKUP(C397,'[1]Pomoćna za matični'!$B$2:$D$218,3,FALSE),"OK")</f>
        <v>OK</v>
      </c>
      <c r="F397" t="s">
        <v>203</v>
      </c>
      <c r="G397" t="s">
        <v>204</v>
      </c>
      <c r="H397" t="s">
        <v>308</v>
      </c>
      <c r="I397" s="82" t="s">
        <v>389</v>
      </c>
      <c r="J397" t="s">
        <v>1194</v>
      </c>
      <c r="L397" s="35">
        <v>42998</v>
      </c>
      <c r="M397" s="35">
        <v>39845</v>
      </c>
      <c r="N397" s="35">
        <v>42943</v>
      </c>
      <c r="O397" s="82" t="s">
        <v>1195</v>
      </c>
      <c r="P397" s="84">
        <v>38</v>
      </c>
      <c r="Q397" s="28">
        <v>13715.6</v>
      </c>
    </row>
    <row r="398" spans="1:17" ht="15" customHeight="1" x14ac:dyDescent="0.3">
      <c r="A398">
        <v>397</v>
      </c>
      <c r="B398" t="s">
        <v>119</v>
      </c>
      <c r="C398" t="s">
        <v>1883</v>
      </c>
      <c r="D398" s="89" t="s">
        <v>1884</v>
      </c>
      <c r="E398" s="83" t="str">
        <f>IF(D398="",VLOOKUP(C398,'[1]Pomoćna za matični'!$B$2:$D$218,3,FALSE),"OK")</f>
        <v>OK</v>
      </c>
      <c r="G398" t="s">
        <v>204</v>
      </c>
      <c r="H398" t="s">
        <v>280</v>
      </c>
      <c r="I398" s="82" t="s">
        <v>1885</v>
      </c>
      <c r="J398" t="s">
        <v>544</v>
      </c>
      <c r="L398" s="35">
        <v>43098</v>
      </c>
      <c r="M398" s="35">
        <v>39114</v>
      </c>
      <c r="N398" s="35">
        <v>43020</v>
      </c>
      <c r="O398" s="82" t="s">
        <v>1886</v>
      </c>
      <c r="P398" s="84">
        <v>7</v>
      </c>
      <c r="Q398" s="28">
        <v>32293.200000000001</v>
      </c>
    </row>
    <row r="399" spans="1:17" ht="15" customHeight="1" x14ac:dyDescent="0.3">
      <c r="A399">
        <v>398</v>
      </c>
      <c r="B399" t="s">
        <v>119</v>
      </c>
      <c r="C399" t="s">
        <v>1887</v>
      </c>
      <c r="D399" s="89" t="s">
        <v>1888</v>
      </c>
      <c r="E399" s="83" t="str">
        <f>IF(D399="",VLOOKUP(C399,'[1]Pomoćna za matični'!$B$2:$D$218,3,FALSE),"OK")</f>
        <v>OK</v>
      </c>
      <c r="F399" t="s">
        <v>203</v>
      </c>
      <c r="G399" t="s">
        <v>204</v>
      </c>
      <c r="H399" t="s">
        <v>736</v>
      </c>
      <c r="I399" s="82" t="s">
        <v>903</v>
      </c>
      <c r="J399" t="s">
        <v>1889</v>
      </c>
      <c r="L399" s="35">
        <v>43098</v>
      </c>
      <c r="M399" s="35">
        <v>39432</v>
      </c>
      <c r="N399" s="35">
        <v>42964</v>
      </c>
      <c r="O399" s="82" t="s">
        <v>1890</v>
      </c>
      <c r="P399" s="84">
        <v>18</v>
      </c>
      <c r="Q399" s="28">
        <v>6528.7</v>
      </c>
    </row>
    <row r="400" spans="1:17" ht="15" customHeight="1" x14ac:dyDescent="0.3">
      <c r="A400">
        <v>399</v>
      </c>
      <c r="B400" t="s">
        <v>119</v>
      </c>
      <c r="C400" t="s">
        <v>1891</v>
      </c>
      <c r="D400" s="89" t="s">
        <v>1892</v>
      </c>
      <c r="E400" s="83" t="str">
        <f>IF(D400="",VLOOKUP(C400,'[1]Pomoćna za matični'!$B$2:$D$218,3,FALSE),"OK")</f>
        <v>OK</v>
      </c>
      <c r="F400" t="s">
        <v>203</v>
      </c>
      <c r="G400" t="s">
        <v>204</v>
      </c>
      <c r="H400" t="s">
        <v>1893</v>
      </c>
      <c r="I400" s="82" t="s">
        <v>525</v>
      </c>
      <c r="J400" t="s">
        <v>1894</v>
      </c>
      <c r="L400" s="35">
        <v>43098</v>
      </c>
      <c r="M400" s="35">
        <v>39114</v>
      </c>
      <c r="N400" s="35">
        <v>42957</v>
      </c>
      <c r="O400" s="82" t="s">
        <v>1886</v>
      </c>
      <c r="P400" s="84">
        <v>23</v>
      </c>
      <c r="Q400" s="28">
        <v>11841.9</v>
      </c>
    </row>
    <row r="401" spans="1:17" ht="15" customHeight="1" x14ac:dyDescent="0.3">
      <c r="A401">
        <v>400</v>
      </c>
      <c r="B401" t="s">
        <v>120</v>
      </c>
      <c r="C401" t="s">
        <v>1895</v>
      </c>
      <c r="D401" s="89" t="s">
        <v>1896</v>
      </c>
      <c r="E401" s="83" t="str">
        <f>IF(D401="",VLOOKUP(C401,'[1]Pomoćna za matični'!$B$2:$D$218,3,FALSE),"OK")</f>
        <v>OK</v>
      </c>
      <c r="F401" t="s">
        <v>203</v>
      </c>
      <c r="G401" t="s">
        <v>204</v>
      </c>
      <c r="H401" t="s">
        <v>433</v>
      </c>
      <c r="I401" s="82" t="s">
        <v>1314</v>
      </c>
      <c r="J401" t="s">
        <v>1897</v>
      </c>
      <c r="L401" s="35">
        <v>43010</v>
      </c>
      <c r="M401" s="35">
        <v>40066</v>
      </c>
      <c r="N401" s="35">
        <v>42951</v>
      </c>
      <c r="O401" s="82" t="s">
        <v>1898</v>
      </c>
      <c r="P401" s="84">
        <v>10</v>
      </c>
      <c r="Q401" s="28">
        <v>9692.5</v>
      </c>
    </row>
    <row r="402" spans="1:17" ht="15" customHeight="1" x14ac:dyDescent="0.3">
      <c r="A402">
        <v>401</v>
      </c>
      <c r="B402" t="s">
        <v>120</v>
      </c>
      <c r="C402" t="s">
        <v>1899</v>
      </c>
      <c r="D402" s="89" t="s">
        <v>1900</v>
      </c>
      <c r="E402" s="83" t="str">
        <f>IF(D402="",VLOOKUP(C402,'[1]Pomoćna za matični'!$B$2:$D$218,3,FALSE),"OK")</f>
        <v>OK</v>
      </c>
      <c r="F402" t="s">
        <v>203</v>
      </c>
      <c r="G402" t="s">
        <v>204</v>
      </c>
      <c r="H402" t="s">
        <v>702</v>
      </c>
      <c r="I402" s="82" t="s">
        <v>1901</v>
      </c>
      <c r="J402" t="s">
        <v>822</v>
      </c>
      <c r="L402" s="35">
        <v>43026</v>
      </c>
      <c r="M402" s="35">
        <v>39114</v>
      </c>
      <c r="N402" s="35">
        <v>42955</v>
      </c>
      <c r="O402" s="82" t="s">
        <v>208</v>
      </c>
      <c r="P402" s="84">
        <v>59</v>
      </c>
      <c r="Q402" s="28">
        <v>14806.6</v>
      </c>
    </row>
    <row r="403" spans="1:17" ht="15" customHeight="1" x14ac:dyDescent="0.3">
      <c r="A403">
        <v>402</v>
      </c>
      <c r="B403" t="s">
        <v>120</v>
      </c>
      <c r="C403" t="s">
        <v>1902</v>
      </c>
      <c r="D403" s="89" t="s">
        <v>1903</v>
      </c>
      <c r="E403" s="83" t="str">
        <f>IF(D403="",VLOOKUP(C403,'[1]Pomoćna za matični'!$B$2:$D$218,3,FALSE),"OK")</f>
        <v>OK</v>
      </c>
      <c r="F403" t="s">
        <v>203</v>
      </c>
      <c r="G403" t="s">
        <v>204</v>
      </c>
      <c r="H403" t="s">
        <v>374</v>
      </c>
      <c r="I403" s="82" t="s">
        <v>250</v>
      </c>
      <c r="J403" t="s">
        <v>1904</v>
      </c>
      <c r="L403" s="35">
        <v>43026</v>
      </c>
      <c r="M403" s="35">
        <v>40203</v>
      </c>
      <c r="N403" s="35">
        <v>42957</v>
      </c>
      <c r="O403" s="82" t="s">
        <v>1905</v>
      </c>
      <c r="P403" s="84">
        <v>83</v>
      </c>
      <c r="Q403" s="28">
        <v>6040.2</v>
      </c>
    </row>
    <row r="404" spans="1:17" ht="15" customHeight="1" x14ac:dyDescent="0.3">
      <c r="A404">
        <v>403</v>
      </c>
      <c r="B404" t="s">
        <v>120</v>
      </c>
      <c r="C404" s="85" t="s">
        <v>1906</v>
      </c>
      <c r="D404" s="89" t="s">
        <v>1907</v>
      </c>
      <c r="E404" s="83" t="str">
        <f>IF(D404="",VLOOKUP(C404,'[1]Pomoćna za matični'!$B$2:$D$218,3,FALSE),"OK")</f>
        <v>OK</v>
      </c>
      <c r="F404" t="s">
        <v>203</v>
      </c>
      <c r="G404" t="s">
        <v>204</v>
      </c>
      <c r="H404" t="s">
        <v>280</v>
      </c>
      <c r="I404" s="82" t="s">
        <v>384</v>
      </c>
      <c r="J404" s="35" t="s">
        <v>1908</v>
      </c>
      <c r="K404" t="s">
        <v>1909</v>
      </c>
      <c r="L404" s="35">
        <v>43010</v>
      </c>
      <c r="M404" s="35">
        <v>39396</v>
      </c>
      <c r="N404" s="35">
        <v>42941</v>
      </c>
      <c r="O404" s="82" t="s">
        <v>838</v>
      </c>
      <c r="P404" s="84">
        <v>147</v>
      </c>
      <c r="Q404" s="28">
        <v>33038.6</v>
      </c>
    </row>
    <row r="405" spans="1:17" ht="15" customHeight="1" x14ac:dyDescent="0.3">
      <c r="A405">
        <v>404</v>
      </c>
      <c r="B405" t="s">
        <v>120</v>
      </c>
      <c r="C405" t="s">
        <v>1910</v>
      </c>
      <c r="D405" s="89" t="s">
        <v>1911</v>
      </c>
      <c r="E405" s="83" t="str">
        <f>IF(D405="",VLOOKUP(C405,'[1]Pomoćna za matični'!$B$2:$D$218,3,FALSE),"OK")</f>
        <v>OK</v>
      </c>
      <c r="F405" t="s">
        <v>203</v>
      </c>
      <c r="G405" t="s">
        <v>204</v>
      </c>
      <c r="H405" t="s">
        <v>1000</v>
      </c>
      <c r="I405" s="82" t="s">
        <v>1912</v>
      </c>
      <c r="J405" t="s">
        <v>1913</v>
      </c>
      <c r="L405" s="35">
        <v>43010</v>
      </c>
      <c r="M405" s="35">
        <v>39956</v>
      </c>
      <c r="N405" s="35">
        <v>42951</v>
      </c>
      <c r="O405" s="82" t="s">
        <v>1914</v>
      </c>
      <c r="P405" s="84">
        <v>212</v>
      </c>
      <c r="Q405" s="28">
        <v>14236</v>
      </c>
    </row>
    <row r="406" spans="1:17" ht="15" customHeight="1" x14ac:dyDescent="0.3">
      <c r="A406">
        <v>405</v>
      </c>
      <c r="B406" t="s">
        <v>120</v>
      </c>
      <c r="C406" t="s">
        <v>1915</v>
      </c>
      <c r="D406" s="89" t="s">
        <v>1916</v>
      </c>
      <c r="E406" s="83" t="str">
        <f>IF(D406="",VLOOKUP(C406,'[1]Pomoćna za matični'!$B$2:$D$218,3,FALSE),"OK")</f>
        <v>OK</v>
      </c>
      <c r="F406" t="s">
        <v>211</v>
      </c>
      <c r="G406" t="s">
        <v>204</v>
      </c>
      <c r="H406" t="s">
        <v>280</v>
      </c>
      <c r="I406" s="82" t="s">
        <v>585</v>
      </c>
      <c r="J406" t="s">
        <v>1917</v>
      </c>
      <c r="L406" s="35">
        <v>43010</v>
      </c>
      <c r="M406" s="35">
        <v>39396</v>
      </c>
      <c r="N406" s="35">
        <v>42948</v>
      </c>
      <c r="O406" s="82" t="s">
        <v>208</v>
      </c>
      <c r="P406" s="84">
        <v>257</v>
      </c>
      <c r="Q406" s="28">
        <v>87870.6</v>
      </c>
    </row>
    <row r="407" spans="1:17" ht="15" customHeight="1" x14ac:dyDescent="0.3">
      <c r="A407">
        <v>406</v>
      </c>
      <c r="B407" t="s">
        <v>120</v>
      </c>
      <c r="C407" t="s">
        <v>1918</v>
      </c>
      <c r="D407" s="89" t="s">
        <v>1919</v>
      </c>
      <c r="E407" s="83" t="str">
        <f>IF(D407="",VLOOKUP(C407,'[1]Pomoćna za matični'!$B$2:$D$218,3,FALSE),"OK")</f>
        <v>OK</v>
      </c>
      <c r="F407" t="s">
        <v>203</v>
      </c>
      <c r="G407" t="s">
        <v>204</v>
      </c>
      <c r="H407" t="s">
        <v>1041</v>
      </c>
      <c r="I407" s="82" t="s">
        <v>384</v>
      </c>
      <c r="J407" t="s">
        <v>1920</v>
      </c>
      <c r="L407" s="35">
        <v>43010</v>
      </c>
      <c r="M407" s="35">
        <v>39396</v>
      </c>
      <c r="N407" s="35">
        <v>42951</v>
      </c>
      <c r="O407" s="82" t="s">
        <v>208</v>
      </c>
      <c r="P407" s="84">
        <v>309</v>
      </c>
      <c r="Q407" s="28">
        <v>19619.5</v>
      </c>
    </row>
    <row r="408" spans="1:17" ht="15" customHeight="1" x14ac:dyDescent="0.3">
      <c r="A408">
        <v>407</v>
      </c>
      <c r="B408" t="s">
        <v>120</v>
      </c>
      <c r="C408" t="s">
        <v>1921</v>
      </c>
      <c r="D408" s="89" t="s">
        <v>1922</v>
      </c>
      <c r="E408" s="83" t="str">
        <f>IF(D408="",VLOOKUP(C408,'[1]Pomoćna za matični'!$B$2:$D$218,3,FALSE),"OK")</f>
        <v>OK</v>
      </c>
      <c r="F408" t="s">
        <v>203</v>
      </c>
      <c r="G408" t="s">
        <v>204</v>
      </c>
      <c r="H408" t="s">
        <v>280</v>
      </c>
      <c r="I408" s="82" t="s">
        <v>1923</v>
      </c>
      <c r="J408" t="s">
        <v>1924</v>
      </c>
      <c r="L408" s="35">
        <v>43010</v>
      </c>
      <c r="M408" s="35">
        <v>39396</v>
      </c>
      <c r="N408" s="35">
        <v>42948</v>
      </c>
      <c r="O408" s="82" t="s">
        <v>208</v>
      </c>
      <c r="P408" s="84">
        <v>344</v>
      </c>
      <c r="Q408" s="28">
        <v>26315.7</v>
      </c>
    </row>
    <row r="409" spans="1:17" ht="15" customHeight="1" x14ac:dyDescent="0.3">
      <c r="A409">
        <v>408</v>
      </c>
      <c r="B409" t="s">
        <v>120</v>
      </c>
      <c r="C409" t="s">
        <v>1925</v>
      </c>
      <c r="D409" s="89" t="s">
        <v>1926</v>
      </c>
      <c r="E409" s="83" t="str">
        <f>IF(D409="",VLOOKUP(C409,'[1]Pomoćna za matični'!$B$2:$D$218,3,FALSE),"OK")</f>
        <v>OK</v>
      </c>
      <c r="F409" t="s">
        <v>211</v>
      </c>
      <c r="G409" t="s">
        <v>204</v>
      </c>
      <c r="H409" t="s">
        <v>280</v>
      </c>
      <c r="I409" s="82" t="s">
        <v>525</v>
      </c>
      <c r="J409" t="s">
        <v>1610</v>
      </c>
      <c r="L409" s="35">
        <v>43011</v>
      </c>
      <c r="M409" s="35">
        <v>39791</v>
      </c>
      <c r="N409" s="35">
        <v>42956</v>
      </c>
      <c r="O409" s="82" t="s">
        <v>1927</v>
      </c>
      <c r="P409" s="84">
        <v>427</v>
      </c>
      <c r="Q409" s="28">
        <v>62101</v>
      </c>
    </row>
    <row r="410" spans="1:17" ht="15" customHeight="1" x14ac:dyDescent="0.3">
      <c r="A410">
        <v>409</v>
      </c>
      <c r="B410" t="s">
        <v>121</v>
      </c>
      <c r="C410" t="s">
        <v>1928</v>
      </c>
      <c r="D410" s="89" t="s">
        <v>1929</v>
      </c>
      <c r="E410" s="83" t="str">
        <f>IF(D410="",VLOOKUP(C410,'[1]Pomoćna za matični'!$B$2:$D$218,3,FALSE),"OK")</f>
        <v>OK</v>
      </c>
      <c r="F410" t="s">
        <v>203</v>
      </c>
      <c r="G410" t="s">
        <v>204</v>
      </c>
      <c r="H410" t="s">
        <v>1930</v>
      </c>
      <c r="I410" s="82" t="s">
        <v>380</v>
      </c>
      <c r="J410" t="s">
        <v>1931</v>
      </c>
      <c r="L410" s="35">
        <v>43047</v>
      </c>
      <c r="M410" s="35">
        <v>39114</v>
      </c>
      <c r="N410" s="35">
        <v>42962</v>
      </c>
      <c r="O410" s="82" t="s">
        <v>208</v>
      </c>
      <c r="P410" s="84">
        <v>5</v>
      </c>
      <c r="Q410" s="28">
        <v>50777.7</v>
      </c>
    </row>
    <row r="411" spans="1:17" ht="15" customHeight="1" x14ac:dyDescent="0.3">
      <c r="A411">
        <v>410</v>
      </c>
      <c r="B411" t="s">
        <v>121</v>
      </c>
      <c r="C411" t="s">
        <v>1932</v>
      </c>
      <c r="D411" s="89" t="s">
        <v>1933</v>
      </c>
      <c r="E411" s="83" t="str">
        <f>IF(D411="",VLOOKUP(C411,'[1]Pomoćna za matični'!$B$2:$D$218,3,FALSE),"OK")</f>
        <v>OK</v>
      </c>
      <c r="F411" t="s">
        <v>203</v>
      </c>
      <c r="G411" t="s">
        <v>204</v>
      </c>
      <c r="H411" t="s">
        <v>1060</v>
      </c>
      <c r="I411" s="82" t="s">
        <v>240</v>
      </c>
      <c r="J411" t="s">
        <v>1934</v>
      </c>
      <c r="L411" s="35">
        <v>43054</v>
      </c>
      <c r="M411" s="35">
        <v>39114</v>
      </c>
      <c r="N411" s="35">
        <v>42955</v>
      </c>
      <c r="O411" s="82" t="s">
        <v>208</v>
      </c>
      <c r="P411" s="84">
        <v>20</v>
      </c>
      <c r="Q411" s="28">
        <v>12887.9</v>
      </c>
    </row>
    <row r="412" spans="1:17" ht="15" customHeight="1" x14ac:dyDescent="0.3">
      <c r="A412">
        <v>411</v>
      </c>
      <c r="B412" t="s">
        <v>121</v>
      </c>
      <c r="C412" t="s">
        <v>1935</v>
      </c>
      <c r="D412" s="89" t="s">
        <v>1936</v>
      </c>
      <c r="E412" s="83" t="str">
        <f>IF(D412="",VLOOKUP(C412,'[1]Pomoćna za matični'!$B$2:$D$218,3,FALSE),"OK")</f>
        <v>OK</v>
      </c>
      <c r="F412" t="s">
        <v>211</v>
      </c>
      <c r="G412" t="s">
        <v>204</v>
      </c>
      <c r="H412" t="s">
        <v>789</v>
      </c>
      <c r="I412" s="82" t="s">
        <v>1937</v>
      </c>
      <c r="J412" t="s">
        <v>1938</v>
      </c>
      <c r="L412" s="35">
        <v>43055</v>
      </c>
      <c r="M412" s="35">
        <v>40984</v>
      </c>
      <c r="N412" s="35">
        <v>42944</v>
      </c>
      <c r="O412" s="82" t="s">
        <v>1939</v>
      </c>
      <c r="P412" s="84">
        <v>54</v>
      </c>
      <c r="Q412" s="28">
        <v>4078.2</v>
      </c>
    </row>
    <row r="413" spans="1:17" ht="15" customHeight="1" x14ac:dyDescent="0.3">
      <c r="A413">
        <v>412</v>
      </c>
      <c r="B413" t="s">
        <v>123</v>
      </c>
      <c r="C413" t="s">
        <v>1940</v>
      </c>
      <c r="D413" s="89" t="s">
        <v>1941</v>
      </c>
      <c r="E413" s="83" t="str">
        <f>IF(D413="",VLOOKUP(C413,'[1]Pomoćna za matični'!$B$2:$D$218,3,FALSE),"OK")</f>
        <v>OK</v>
      </c>
      <c r="F413" t="s">
        <v>203</v>
      </c>
      <c r="G413" t="s">
        <v>204</v>
      </c>
      <c r="H413" t="s">
        <v>244</v>
      </c>
      <c r="I413" s="82" t="s">
        <v>1942</v>
      </c>
      <c r="J413" t="s">
        <v>1943</v>
      </c>
      <c r="L413" s="35">
        <v>42996</v>
      </c>
      <c r="M413" s="35">
        <v>39151</v>
      </c>
      <c r="N413" s="35">
        <v>42943</v>
      </c>
      <c r="O413" s="82" t="s">
        <v>1944</v>
      </c>
      <c r="P413" s="84" t="s">
        <v>1945</v>
      </c>
      <c r="Q413" s="28">
        <f>5858.1+13770.9</f>
        <v>19629</v>
      </c>
    </row>
    <row r="414" spans="1:17" ht="15" customHeight="1" x14ac:dyDescent="0.3">
      <c r="A414">
        <v>413</v>
      </c>
      <c r="B414" t="s">
        <v>123</v>
      </c>
      <c r="C414" t="s">
        <v>1946</v>
      </c>
      <c r="D414" s="89" t="s">
        <v>1947</v>
      </c>
      <c r="E414" s="83" t="str">
        <f>IF(D414="",VLOOKUP(C414,'[1]Pomoćna za matični'!$B$2:$D$218,3,FALSE),"OK")</f>
        <v>OK</v>
      </c>
      <c r="F414" t="s">
        <v>211</v>
      </c>
      <c r="G414" t="s">
        <v>204</v>
      </c>
      <c r="H414" t="s">
        <v>331</v>
      </c>
      <c r="I414" s="82" t="s">
        <v>515</v>
      </c>
      <c r="J414" t="s">
        <v>1948</v>
      </c>
      <c r="L414" s="35">
        <v>43088</v>
      </c>
      <c r="M414" s="35">
        <v>39151</v>
      </c>
      <c r="N414" s="35">
        <v>42964</v>
      </c>
      <c r="O414" s="82" t="s">
        <v>208</v>
      </c>
      <c r="P414" s="84">
        <v>27</v>
      </c>
      <c r="Q414" s="28">
        <v>48370.400000000001</v>
      </c>
    </row>
    <row r="415" spans="1:17" ht="15" customHeight="1" x14ac:dyDescent="0.3">
      <c r="A415">
        <v>414</v>
      </c>
      <c r="B415" t="s">
        <v>123</v>
      </c>
      <c r="C415" t="s">
        <v>1949</v>
      </c>
      <c r="D415" s="89" t="s">
        <v>1950</v>
      </c>
      <c r="E415" s="83" t="str">
        <f>IF(D415="",VLOOKUP(C415,'[1]Pomoćna za matični'!$B$2:$D$218,3,FALSE),"OK")</f>
        <v>OK</v>
      </c>
      <c r="F415" t="s">
        <v>203</v>
      </c>
      <c r="G415" t="s">
        <v>204</v>
      </c>
      <c r="H415" t="s">
        <v>433</v>
      </c>
      <c r="I415" s="82" t="s">
        <v>1951</v>
      </c>
      <c r="J415" t="s">
        <v>1952</v>
      </c>
      <c r="L415" s="35">
        <v>43088</v>
      </c>
      <c r="M415" s="35">
        <v>40361</v>
      </c>
      <c r="N415" s="35">
        <v>42957</v>
      </c>
      <c r="O415" s="82" t="s">
        <v>1953</v>
      </c>
      <c r="P415" s="84">
        <v>33</v>
      </c>
      <c r="Q415" s="28">
        <v>9417.57</v>
      </c>
    </row>
    <row r="416" spans="1:17" ht="15" customHeight="1" x14ac:dyDescent="0.3">
      <c r="A416">
        <v>415</v>
      </c>
      <c r="B416" t="s">
        <v>123</v>
      </c>
      <c r="C416" t="s">
        <v>1954</v>
      </c>
      <c r="D416" s="89" t="s">
        <v>1955</v>
      </c>
      <c r="E416" s="83" t="str">
        <f>IF(D416="",VLOOKUP(C416,'[1]Pomoćna za matični'!$B$2:$D$218,3,FALSE),"OK")</f>
        <v>OK</v>
      </c>
      <c r="F416" t="s">
        <v>203</v>
      </c>
      <c r="G416" t="s">
        <v>204</v>
      </c>
      <c r="H416" t="s">
        <v>506</v>
      </c>
      <c r="I416" s="82" t="s">
        <v>930</v>
      </c>
      <c r="J416" t="s">
        <v>1956</v>
      </c>
      <c r="L416" s="35">
        <v>43088</v>
      </c>
      <c r="M416" s="35">
        <v>40460</v>
      </c>
      <c r="N416" s="35">
        <v>42971</v>
      </c>
      <c r="O416" s="82" t="s">
        <v>1957</v>
      </c>
      <c r="P416" s="84">
        <v>36</v>
      </c>
      <c r="Q416" s="28">
        <v>5506.9</v>
      </c>
    </row>
    <row r="417" spans="1:17" ht="15" customHeight="1" x14ac:dyDescent="0.3">
      <c r="A417">
        <v>416</v>
      </c>
      <c r="B417" t="s">
        <v>123</v>
      </c>
      <c r="C417" t="s">
        <v>1958</v>
      </c>
      <c r="D417" s="89" t="s">
        <v>1959</v>
      </c>
      <c r="E417" s="83" t="str">
        <f>IF(D417="",VLOOKUP(C417,'[1]Pomoćna za matični'!$B$2:$D$218,3,FALSE),"OK")</f>
        <v>OK</v>
      </c>
      <c r="F417" t="s">
        <v>203</v>
      </c>
      <c r="G417" t="s">
        <v>204</v>
      </c>
      <c r="H417" t="s">
        <v>1000</v>
      </c>
      <c r="I417" s="82" t="s">
        <v>1960</v>
      </c>
      <c r="J417" t="s">
        <v>1961</v>
      </c>
      <c r="L417" s="35">
        <v>43088</v>
      </c>
      <c r="M417" s="35">
        <v>39151</v>
      </c>
      <c r="N417" s="35">
        <v>42968</v>
      </c>
      <c r="O417" s="82" t="s">
        <v>208</v>
      </c>
      <c r="P417" s="84">
        <v>40</v>
      </c>
      <c r="Q417" s="28">
        <v>16699.5</v>
      </c>
    </row>
    <row r="418" spans="1:17" ht="15" customHeight="1" x14ac:dyDescent="0.3">
      <c r="A418">
        <v>417</v>
      </c>
      <c r="B418" t="s">
        <v>123</v>
      </c>
      <c r="C418" t="s">
        <v>1962</v>
      </c>
      <c r="D418" s="89" t="s">
        <v>1963</v>
      </c>
      <c r="E418" s="83" t="str">
        <f>IF(D418="",VLOOKUP(C418,'[1]Pomoćna za matični'!$B$2:$D$218,3,FALSE),"OK")</f>
        <v>OK</v>
      </c>
      <c r="F418" t="s">
        <v>211</v>
      </c>
      <c r="G418" t="s">
        <v>204</v>
      </c>
      <c r="H418" t="s">
        <v>433</v>
      </c>
      <c r="I418" s="82" t="s">
        <v>1964</v>
      </c>
      <c r="J418" t="s">
        <v>1965</v>
      </c>
      <c r="L418" s="35">
        <v>43089</v>
      </c>
      <c r="M418" s="35">
        <v>39151</v>
      </c>
      <c r="N418" s="35">
        <v>42986</v>
      </c>
      <c r="O418" s="82" t="s">
        <v>1966</v>
      </c>
      <c r="P418" s="84" t="s">
        <v>1967</v>
      </c>
      <c r="Q418" s="28">
        <f>198.8+21706.9</f>
        <v>21905.7</v>
      </c>
    </row>
    <row r="419" spans="1:17" ht="15" customHeight="1" x14ac:dyDescent="0.3">
      <c r="A419">
        <v>418</v>
      </c>
      <c r="B419" t="s">
        <v>123</v>
      </c>
      <c r="C419" t="s">
        <v>1968</v>
      </c>
      <c r="D419" s="89" t="s">
        <v>1969</v>
      </c>
      <c r="E419" s="83" t="str">
        <f>IF(D419="",VLOOKUP(C419,'[1]Pomoćna za matični'!$B$2:$D$218,3,FALSE),"OK")</f>
        <v>OK</v>
      </c>
      <c r="F419" t="s">
        <v>203</v>
      </c>
      <c r="G419" t="s">
        <v>204</v>
      </c>
      <c r="H419" t="s">
        <v>714</v>
      </c>
      <c r="I419" s="82" t="s">
        <v>343</v>
      </c>
      <c r="J419" t="s">
        <v>1970</v>
      </c>
      <c r="L419" s="35">
        <v>43089</v>
      </c>
      <c r="M419" s="35">
        <v>39151</v>
      </c>
      <c r="N419" s="35">
        <v>43021</v>
      </c>
      <c r="O419" s="82" t="s">
        <v>208</v>
      </c>
      <c r="P419" s="84">
        <v>51</v>
      </c>
      <c r="Q419" s="28">
        <v>19114</v>
      </c>
    </row>
    <row r="420" spans="1:17" ht="15" customHeight="1" x14ac:dyDescent="0.3">
      <c r="A420">
        <v>419</v>
      </c>
      <c r="B420" t="s">
        <v>123</v>
      </c>
      <c r="C420" t="s">
        <v>1971</v>
      </c>
      <c r="D420" s="89" t="s">
        <v>1972</v>
      </c>
      <c r="E420" s="83" t="str">
        <f>IF(D420="",VLOOKUP(C420,'[1]Pomoćna za matični'!$B$2:$D$218,3,FALSE),"OK")</f>
        <v>OK</v>
      </c>
      <c r="F420" t="s">
        <v>203</v>
      </c>
      <c r="G420" t="s">
        <v>204</v>
      </c>
      <c r="H420" t="s">
        <v>280</v>
      </c>
      <c r="I420" s="82" t="s">
        <v>1973</v>
      </c>
      <c r="J420" t="s">
        <v>1974</v>
      </c>
      <c r="L420" s="35">
        <v>43089</v>
      </c>
      <c r="M420" s="35">
        <v>39532</v>
      </c>
      <c r="N420" s="35">
        <v>42951</v>
      </c>
      <c r="O420" s="82" t="s">
        <v>1975</v>
      </c>
      <c r="P420" s="84">
        <v>55</v>
      </c>
      <c r="Q420" s="28">
        <v>12676.3</v>
      </c>
    </row>
    <row r="421" spans="1:17" ht="15" customHeight="1" x14ac:dyDescent="0.3">
      <c r="A421">
        <v>420</v>
      </c>
      <c r="B421" t="s">
        <v>123</v>
      </c>
      <c r="C421" t="s">
        <v>1976</v>
      </c>
      <c r="D421" s="89" t="s">
        <v>1977</v>
      </c>
      <c r="E421" s="83" t="str">
        <f>IF(D421="",VLOOKUP(C421,'[1]Pomoćna za matični'!$B$2:$D$218,3,FALSE),"OK")</f>
        <v>OK</v>
      </c>
      <c r="F421" t="s">
        <v>211</v>
      </c>
      <c r="G421" t="s">
        <v>204</v>
      </c>
      <c r="H421" t="s">
        <v>577</v>
      </c>
      <c r="I421" s="82" t="s">
        <v>773</v>
      </c>
      <c r="J421" t="s">
        <v>1978</v>
      </c>
      <c r="L421" s="35">
        <v>43089</v>
      </c>
      <c r="M421" s="35">
        <v>39151</v>
      </c>
      <c r="N421" s="35">
        <v>42955</v>
      </c>
      <c r="O421" s="82" t="s">
        <v>208</v>
      </c>
      <c r="P421" s="84">
        <v>61</v>
      </c>
      <c r="Q421" s="28">
        <v>36723.300000000003</v>
      </c>
    </row>
    <row r="422" spans="1:17" ht="15" customHeight="1" x14ac:dyDescent="0.3">
      <c r="A422">
        <v>421</v>
      </c>
      <c r="B422" s="78" t="s">
        <v>124</v>
      </c>
      <c r="C422" s="78" t="s">
        <v>1979</v>
      </c>
      <c r="D422" s="89" t="s">
        <v>1980</v>
      </c>
      <c r="E422" s="83" t="str">
        <f>IF(D422="",VLOOKUP(C422,'[1]Pomoćna za matični'!$B$2:$D$218,3,FALSE),"OK")</f>
        <v>OK</v>
      </c>
      <c r="F422" t="s">
        <v>203</v>
      </c>
      <c r="G422" t="s">
        <v>204</v>
      </c>
      <c r="H422" t="s">
        <v>539</v>
      </c>
      <c r="I422" s="82" t="s">
        <v>829</v>
      </c>
      <c r="J422" t="s">
        <v>1981</v>
      </c>
      <c r="K422" t="s">
        <v>1982</v>
      </c>
      <c r="L422" s="35">
        <v>43098</v>
      </c>
      <c r="M422" s="35">
        <v>39151</v>
      </c>
      <c r="N422" s="35">
        <v>42978</v>
      </c>
      <c r="O422" s="82" t="s">
        <v>208</v>
      </c>
      <c r="P422" s="84">
        <v>3</v>
      </c>
      <c r="Q422" s="28">
        <v>45060</v>
      </c>
    </row>
    <row r="423" spans="1:17" ht="15" customHeight="1" x14ac:dyDescent="0.3">
      <c r="A423">
        <v>422</v>
      </c>
      <c r="B423" t="s">
        <v>124</v>
      </c>
      <c r="C423" t="s">
        <v>1983</v>
      </c>
      <c r="D423" s="89" t="s">
        <v>1984</v>
      </c>
      <c r="E423" s="83" t="str">
        <f>IF(D423="",VLOOKUP(C423,'[1]Pomoćna za matični'!$B$2:$D$218,3,FALSE),"OK")</f>
        <v>OK</v>
      </c>
      <c r="F423" t="s">
        <v>211</v>
      </c>
      <c r="G423" t="s">
        <v>204</v>
      </c>
      <c r="H423" t="s">
        <v>205</v>
      </c>
      <c r="I423" s="82" t="s">
        <v>240</v>
      </c>
      <c r="J423" t="s">
        <v>1985</v>
      </c>
      <c r="K423" t="s">
        <v>1986</v>
      </c>
      <c r="L423" s="35">
        <v>43140</v>
      </c>
      <c r="M423" s="35">
        <v>39151</v>
      </c>
      <c r="N423" s="35">
        <v>42969</v>
      </c>
      <c r="O423" s="82" t="s">
        <v>208</v>
      </c>
      <c r="P423" s="84">
        <v>12</v>
      </c>
      <c r="Q423" s="28">
        <v>39198.800000000003</v>
      </c>
    </row>
    <row r="424" spans="1:17" ht="15" customHeight="1" x14ac:dyDescent="0.3">
      <c r="A424">
        <v>423</v>
      </c>
      <c r="B424" t="s">
        <v>125</v>
      </c>
      <c r="C424" t="s">
        <v>1987</v>
      </c>
      <c r="D424" s="89" t="s">
        <v>1988</v>
      </c>
      <c r="E424" s="83" t="str">
        <f>IF(D424="",VLOOKUP(C424,'[1]Pomoćna za matični'!$B$2:$D$218,3,FALSE),"OK")</f>
        <v>OK</v>
      </c>
      <c r="F424" t="s">
        <v>211</v>
      </c>
      <c r="G424" t="s">
        <v>204</v>
      </c>
      <c r="H424" t="s">
        <v>501</v>
      </c>
      <c r="I424" s="82" t="s">
        <v>619</v>
      </c>
      <c r="J424" t="s">
        <v>1989</v>
      </c>
      <c r="L424" s="35">
        <v>43012</v>
      </c>
      <c r="M424" s="35">
        <v>39326</v>
      </c>
      <c r="N424" s="35">
        <v>42944</v>
      </c>
      <c r="O424" s="82" t="s">
        <v>208</v>
      </c>
      <c r="P424" s="84">
        <v>11</v>
      </c>
      <c r="Q424" s="28">
        <v>57083.9</v>
      </c>
    </row>
    <row r="425" spans="1:17" ht="15" customHeight="1" x14ac:dyDescent="0.3">
      <c r="A425">
        <v>424</v>
      </c>
      <c r="B425" t="s">
        <v>125</v>
      </c>
      <c r="C425" t="s">
        <v>1990</v>
      </c>
      <c r="D425" s="89" t="s">
        <v>1991</v>
      </c>
      <c r="E425" s="83" t="str">
        <f>IF(D425="",VLOOKUP(C425,'[1]Pomoćna za matični'!$B$2:$D$218,3,FALSE),"OK")</f>
        <v>OK</v>
      </c>
      <c r="F425" t="s">
        <v>203</v>
      </c>
      <c r="G425" t="s">
        <v>204</v>
      </c>
      <c r="H425" t="s">
        <v>1000</v>
      </c>
      <c r="I425" s="82" t="s">
        <v>1992</v>
      </c>
      <c r="J425" t="s">
        <v>1993</v>
      </c>
      <c r="L425" s="35">
        <v>43012</v>
      </c>
      <c r="M425" s="35">
        <v>39326</v>
      </c>
      <c r="N425" s="35">
        <v>42965</v>
      </c>
      <c r="O425" s="82" t="s">
        <v>208</v>
      </c>
      <c r="P425" s="84">
        <v>56</v>
      </c>
      <c r="Q425" s="28">
        <v>21436.1</v>
      </c>
    </row>
    <row r="426" spans="1:17" ht="15" customHeight="1" x14ac:dyDescent="0.3">
      <c r="A426">
        <v>425</v>
      </c>
      <c r="B426" t="s">
        <v>125</v>
      </c>
      <c r="C426" t="s">
        <v>1994</v>
      </c>
      <c r="D426" s="89" t="s">
        <v>1995</v>
      </c>
      <c r="E426" s="83" t="str">
        <f>IF(D426="",VLOOKUP(C426,'[1]Pomoćna za matični'!$B$2:$D$218,3,FALSE),"OK")</f>
        <v>OK</v>
      </c>
      <c r="F426" t="s">
        <v>203</v>
      </c>
      <c r="G426" t="s">
        <v>204</v>
      </c>
      <c r="H426" t="s">
        <v>1567</v>
      </c>
      <c r="I426" s="82" t="s">
        <v>439</v>
      </c>
      <c r="J426" t="s">
        <v>1996</v>
      </c>
      <c r="L426" s="35">
        <v>43077</v>
      </c>
      <c r="M426" s="35">
        <v>39326</v>
      </c>
      <c r="N426" s="35">
        <v>42955</v>
      </c>
      <c r="O426" s="82" t="s">
        <v>208</v>
      </c>
      <c r="P426" s="84">
        <v>79</v>
      </c>
      <c r="Q426" s="28">
        <v>47498</v>
      </c>
    </row>
    <row r="427" spans="1:17" ht="15" customHeight="1" x14ac:dyDescent="0.3">
      <c r="A427">
        <v>426</v>
      </c>
      <c r="B427" t="s">
        <v>125</v>
      </c>
      <c r="C427" t="s">
        <v>1997</v>
      </c>
      <c r="D427" s="89" t="s">
        <v>1998</v>
      </c>
      <c r="E427" s="83" t="str">
        <f>IF(D427="",VLOOKUP(C427,'[1]Pomoćna za matični'!$B$2:$D$218,3,FALSE),"OK")</f>
        <v>OK</v>
      </c>
      <c r="F427" t="s">
        <v>211</v>
      </c>
      <c r="G427" t="s">
        <v>204</v>
      </c>
      <c r="H427" t="s">
        <v>1675</v>
      </c>
      <c r="I427" s="82" t="s">
        <v>213</v>
      </c>
      <c r="J427" t="s">
        <v>1999</v>
      </c>
      <c r="L427" s="35">
        <v>43077</v>
      </c>
      <c r="M427" s="35">
        <v>39833</v>
      </c>
      <c r="N427" s="35">
        <v>43005</v>
      </c>
      <c r="O427" s="82" t="s">
        <v>2000</v>
      </c>
      <c r="P427" s="84">
        <v>94</v>
      </c>
      <c r="Q427" s="28">
        <v>50795.9</v>
      </c>
    </row>
    <row r="428" spans="1:17" ht="15" customHeight="1" x14ac:dyDescent="0.3">
      <c r="A428">
        <v>427</v>
      </c>
      <c r="B428" t="s">
        <v>125</v>
      </c>
      <c r="C428" t="s">
        <v>2001</v>
      </c>
      <c r="D428" s="89" t="s">
        <v>2002</v>
      </c>
      <c r="E428" s="83" t="str">
        <f>IF(D428="",VLOOKUP(C428,'[1]Pomoćna za matični'!$B$2:$D$218,3,FALSE),"OK")</f>
        <v>OK</v>
      </c>
      <c r="F428" t="s">
        <v>203</v>
      </c>
      <c r="G428" t="s">
        <v>204</v>
      </c>
      <c r="H428" t="s">
        <v>481</v>
      </c>
      <c r="I428" s="82" t="s">
        <v>1671</v>
      </c>
      <c r="J428" t="s">
        <v>2003</v>
      </c>
      <c r="L428" s="35">
        <v>43077</v>
      </c>
      <c r="M428" s="35">
        <v>39326</v>
      </c>
      <c r="N428" s="35">
        <v>42976</v>
      </c>
      <c r="O428" s="82" t="s">
        <v>208</v>
      </c>
      <c r="P428" s="84">
        <v>107</v>
      </c>
      <c r="Q428" s="28">
        <v>15870.9</v>
      </c>
    </row>
    <row r="429" spans="1:17" ht="15" customHeight="1" x14ac:dyDescent="0.3">
      <c r="A429">
        <v>428</v>
      </c>
      <c r="B429" t="s">
        <v>125</v>
      </c>
      <c r="C429" t="s">
        <v>2004</v>
      </c>
      <c r="D429" s="89" t="s">
        <v>2005</v>
      </c>
      <c r="E429" s="83" t="str">
        <f>IF(D429="",VLOOKUP(C429,'[1]Pomoćna za matični'!$B$2:$D$218,3,FALSE),"OK")</f>
        <v>OK</v>
      </c>
      <c r="F429" t="s">
        <v>211</v>
      </c>
      <c r="G429" t="s">
        <v>204</v>
      </c>
      <c r="H429" t="s">
        <v>948</v>
      </c>
      <c r="I429" s="82" t="s">
        <v>585</v>
      </c>
      <c r="J429" t="s">
        <v>2006</v>
      </c>
      <c r="K429" t="s">
        <v>2007</v>
      </c>
      <c r="L429" s="35">
        <v>43084</v>
      </c>
      <c r="M429" s="35">
        <v>39326</v>
      </c>
      <c r="N429" s="35">
        <v>42986</v>
      </c>
      <c r="O429" s="82" t="s">
        <v>208</v>
      </c>
      <c r="P429" s="84">
        <v>120</v>
      </c>
      <c r="Q429" s="28">
        <v>61602.6</v>
      </c>
    </row>
    <row r="430" spans="1:17" ht="15" customHeight="1" x14ac:dyDescent="0.3">
      <c r="A430">
        <v>429</v>
      </c>
      <c r="B430" t="s">
        <v>125</v>
      </c>
      <c r="C430" t="s">
        <v>2008</v>
      </c>
      <c r="D430" s="89" t="s">
        <v>2009</v>
      </c>
      <c r="E430" s="83" t="str">
        <f>IF(D430="",VLOOKUP(C430,'[1]Pomoćna za matični'!$B$2:$D$218,3,FALSE),"OK")</f>
        <v>OK</v>
      </c>
      <c r="F430" t="s">
        <v>203</v>
      </c>
      <c r="G430" t="s">
        <v>204</v>
      </c>
      <c r="H430" t="s">
        <v>347</v>
      </c>
      <c r="I430" s="82" t="s">
        <v>2010</v>
      </c>
      <c r="J430" t="s">
        <v>2011</v>
      </c>
      <c r="K430" t="s">
        <v>2012</v>
      </c>
      <c r="L430" s="35">
        <v>43084</v>
      </c>
      <c r="M430" s="35">
        <v>40391</v>
      </c>
      <c r="N430" s="35">
        <v>43047</v>
      </c>
      <c r="O430" s="82" t="s">
        <v>1966</v>
      </c>
      <c r="P430" s="84" t="s">
        <v>2013</v>
      </c>
      <c r="Q430" s="28">
        <f>21476.7+11514.3</f>
        <v>32991</v>
      </c>
    </row>
    <row r="431" spans="1:17" ht="15" customHeight="1" x14ac:dyDescent="0.3">
      <c r="A431">
        <v>430</v>
      </c>
      <c r="B431" s="85" t="s">
        <v>125</v>
      </c>
      <c r="C431" s="85" t="s">
        <v>2014</v>
      </c>
      <c r="D431" s="92" t="s">
        <v>2015</v>
      </c>
      <c r="E431" s="83" t="str">
        <f>IF(D431="",VLOOKUP(C431,'[1]Pomoćna za matični'!$B$2:$D$218,3,FALSE),"OK")</f>
        <v>OK</v>
      </c>
      <c r="F431" s="85" t="s">
        <v>203</v>
      </c>
      <c r="G431" s="85" t="s">
        <v>204</v>
      </c>
      <c r="H431" s="85" t="s">
        <v>985</v>
      </c>
      <c r="I431" s="86" t="s">
        <v>370</v>
      </c>
      <c r="J431" t="s">
        <v>2016</v>
      </c>
      <c r="K431" s="85" t="s">
        <v>2017</v>
      </c>
      <c r="L431" s="35">
        <v>43129</v>
      </c>
      <c r="M431" s="35">
        <v>40878</v>
      </c>
      <c r="N431" s="35">
        <v>42961</v>
      </c>
      <c r="O431" s="82" t="s">
        <v>208</v>
      </c>
      <c r="P431" s="84">
        <v>16</v>
      </c>
      <c r="Q431" s="28">
        <v>28856.75</v>
      </c>
    </row>
    <row r="432" spans="1:17" ht="15" customHeight="1" x14ac:dyDescent="0.3">
      <c r="A432">
        <v>431</v>
      </c>
      <c r="B432" s="85" t="s">
        <v>125</v>
      </c>
      <c r="C432" s="85" t="s">
        <v>2018</v>
      </c>
      <c r="D432" s="92" t="s">
        <v>2015</v>
      </c>
      <c r="E432" s="83" t="str">
        <f>IF(D432="",VLOOKUP(C432,'[1]Pomoćna za matični'!$B$2:$D$218,3,FALSE),"OK")</f>
        <v>OK</v>
      </c>
      <c r="F432" s="85" t="s">
        <v>211</v>
      </c>
      <c r="G432" s="85" t="s">
        <v>204</v>
      </c>
      <c r="H432" s="85" t="s">
        <v>985</v>
      </c>
      <c r="I432" s="86" t="s">
        <v>370</v>
      </c>
      <c r="J432" t="s">
        <v>2016</v>
      </c>
      <c r="K432" s="85" t="s">
        <v>2017</v>
      </c>
      <c r="L432" s="35">
        <v>43129</v>
      </c>
      <c r="M432" s="35">
        <v>40878</v>
      </c>
      <c r="N432" s="35">
        <v>42961</v>
      </c>
      <c r="O432" s="82" t="s">
        <v>208</v>
      </c>
      <c r="P432" s="84">
        <v>16</v>
      </c>
      <c r="Q432" s="28">
        <v>28856.75</v>
      </c>
    </row>
    <row r="433" spans="1:17" ht="15" customHeight="1" x14ac:dyDescent="0.3">
      <c r="A433">
        <v>432</v>
      </c>
      <c r="B433" t="s">
        <v>125</v>
      </c>
      <c r="C433" t="s">
        <v>2019</v>
      </c>
      <c r="D433" s="89" t="s">
        <v>2020</v>
      </c>
      <c r="E433" s="83" t="str">
        <f>IF(D433="",VLOOKUP(C433,'[1]Pomoćna za matični'!$B$2:$D$218,3,FALSE),"OK")</f>
        <v>OK</v>
      </c>
      <c r="F433" t="s">
        <v>211</v>
      </c>
      <c r="G433" t="s">
        <v>204</v>
      </c>
      <c r="H433" t="s">
        <v>623</v>
      </c>
      <c r="I433" s="82" t="s">
        <v>2021</v>
      </c>
      <c r="J433" t="s">
        <v>2022</v>
      </c>
      <c r="L433" s="35">
        <v>43145</v>
      </c>
      <c r="M433" s="35">
        <v>39326</v>
      </c>
      <c r="N433" s="35">
        <v>42957</v>
      </c>
      <c r="O433" s="82" t="s">
        <v>208</v>
      </c>
      <c r="P433" s="84">
        <v>9</v>
      </c>
      <c r="Q433" s="28">
        <v>17612.7</v>
      </c>
    </row>
    <row r="434" spans="1:17" ht="15" customHeight="1" x14ac:dyDescent="0.3">
      <c r="A434">
        <v>433</v>
      </c>
      <c r="B434" t="s">
        <v>126</v>
      </c>
      <c r="C434" t="s">
        <v>2023</v>
      </c>
      <c r="D434" s="89" t="s">
        <v>2024</v>
      </c>
      <c r="E434" s="83" t="str">
        <f>IF(D434="",VLOOKUP(C434,'[1]Pomoćna za matični'!$B$2:$D$218,3,FALSE),"OK")</f>
        <v>OK</v>
      </c>
      <c r="F434" t="s">
        <v>211</v>
      </c>
      <c r="G434" t="s">
        <v>204</v>
      </c>
      <c r="H434" t="s">
        <v>249</v>
      </c>
      <c r="I434" s="82" t="s">
        <v>2025</v>
      </c>
      <c r="J434" t="s">
        <v>1729</v>
      </c>
      <c r="K434" t="s">
        <v>2026</v>
      </c>
      <c r="L434" s="35">
        <v>42977</v>
      </c>
      <c r="M434" s="35">
        <v>39151</v>
      </c>
      <c r="N434" s="35">
        <v>42958</v>
      </c>
      <c r="O434" s="82" t="s">
        <v>208</v>
      </c>
      <c r="P434" s="84">
        <v>15</v>
      </c>
      <c r="Q434" s="28">
        <v>53105.599999999999</v>
      </c>
    </row>
    <row r="435" spans="1:17" ht="15" customHeight="1" x14ac:dyDescent="0.3">
      <c r="A435">
        <v>434</v>
      </c>
      <c r="B435" t="s">
        <v>127</v>
      </c>
      <c r="C435" t="s">
        <v>2027</v>
      </c>
      <c r="D435" s="89" t="s">
        <v>2028</v>
      </c>
      <c r="E435" s="83" t="str">
        <f>IF(D435="",VLOOKUP(C435,'[1]Pomoćna za matični'!$B$2:$D$218,3,FALSE),"OK")</f>
        <v>OK</v>
      </c>
      <c r="F435" t="s">
        <v>203</v>
      </c>
      <c r="G435" t="s">
        <v>204</v>
      </c>
      <c r="H435" t="s">
        <v>285</v>
      </c>
      <c r="I435" s="82" t="s">
        <v>2029</v>
      </c>
      <c r="J435" t="s">
        <v>2030</v>
      </c>
      <c r="K435" t="s">
        <v>2031</v>
      </c>
      <c r="L435" s="35">
        <v>42992</v>
      </c>
      <c r="M435" s="35">
        <v>39431</v>
      </c>
      <c r="N435" s="35">
        <v>42976</v>
      </c>
      <c r="O435" s="82" t="s">
        <v>2032</v>
      </c>
      <c r="P435" s="84">
        <v>4</v>
      </c>
      <c r="Q435" s="28">
        <v>9249.7999999999993</v>
      </c>
    </row>
    <row r="436" spans="1:17" ht="15" customHeight="1" x14ac:dyDescent="0.3">
      <c r="A436">
        <v>435</v>
      </c>
      <c r="B436" t="s">
        <v>127</v>
      </c>
      <c r="C436" t="s">
        <v>2033</v>
      </c>
      <c r="D436" s="89" t="s">
        <v>2034</v>
      </c>
      <c r="E436" s="83" t="str">
        <f>IF(D436="",VLOOKUP(C436,'[1]Pomoćna za matični'!$B$2:$D$218,3,FALSE),"OK")</f>
        <v>OK</v>
      </c>
      <c r="F436" t="s">
        <v>203</v>
      </c>
      <c r="G436" t="s">
        <v>204</v>
      </c>
      <c r="H436" t="s">
        <v>1605</v>
      </c>
      <c r="I436" s="82" t="s">
        <v>2035</v>
      </c>
      <c r="J436" t="s">
        <v>2036</v>
      </c>
      <c r="K436" t="s">
        <v>2031</v>
      </c>
      <c r="L436" s="35">
        <v>42992</v>
      </c>
      <c r="M436" s="35">
        <v>39114</v>
      </c>
      <c r="N436" s="35">
        <v>42954</v>
      </c>
      <c r="O436" s="82" t="s">
        <v>208</v>
      </c>
      <c r="P436" s="84">
        <v>22</v>
      </c>
      <c r="Q436" s="28">
        <v>15799</v>
      </c>
    </row>
    <row r="437" spans="1:17" ht="15" customHeight="1" x14ac:dyDescent="0.3">
      <c r="A437">
        <v>436</v>
      </c>
      <c r="B437" t="s">
        <v>127</v>
      </c>
      <c r="C437" t="s">
        <v>2037</v>
      </c>
      <c r="D437" s="89" t="s">
        <v>2038</v>
      </c>
      <c r="E437" s="83" t="str">
        <f>IF(D437="",VLOOKUP(C437,'[1]Pomoćna za matični'!$B$2:$D$218,3,FALSE),"OK")</f>
        <v>OK</v>
      </c>
      <c r="F437" t="s">
        <v>211</v>
      </c>
      <c r="G437" t="s">
        <v>204</v>
      </c>
      <c r="H437" t="s">
        <v>2039</v>
      </c>
      <c r="I437" s="82" t="s">
        <v>903</v>
      </c>
      <c r="J437" t="s">
        <v>2040</v>
      </c>
      <c r="K437" t="s">
        <v>2031</v>
      </c>
      <c r="L437" s="35">
        <v>42993</v>
      </c>
      <c r="M437" s="35">
        <v>41791</v>
      </c>
      <c r="N437" s="35">
        <v>42955</v>
      </c>
      <c r="O437" s="82" t="s">
        <v>208</v>
      </c>
      <c r="P437" s="84">
        <v>38</v>
      </c>
      <c r="Q437" s="28">
        <v>28616.35</v>
      </c>
    </row>
    <row r="438" spans="1:17" ht="15" customHeight="1" x14ac:dyDescent="0.3">
      <c r="A438">
        <v>437</v>
      </c>
      <c r="B438" t="s">
        <v>130</v>
      </c>
      <c r="C438" t="s">
        <v>2041</v>
      </c>
      <c r="D438" s="89" t="s">
        <v>2042</v>
      </c>
      <c r="E438" s="83" t="str">
        <f>IF(D438="",VLOOKUP(C438,'[1]Pomoćna za matični'!$B$2:$D$218,3,FALSE),"OK")</f>
        <v>OK</v>
      </c>
      <c r="F438" t="s">
        <v>203</v>
      </c>
      <c r="G438" t="s">
        <v>204</v>
      </c>
      <c r="H438" t="s">
        <v>275</v>
      </c>
      <c r="I438" s="82" t="s">
        <v>863</v>
      </c>
      <c r="J438" t="s">
        <v>2006</v>
      </c>
      <c r="L438" s="35">
        <v>42936</v>
      </c>
      <c r="M438" s="35">
        <v>39114</v>
      </c>
      <c r="N438" s="35">
        <v>42935</v>
      </c>
      <c r="O438" s="82" t="s">
        <v>208</v>
      </c>
      <c r="P438" s="84">
        <v>11</v>
      </c>
      <c r="Q438" s="28">
        <v>40821.699999999997</v>
      </c>
    </row>
    <row r="439" spans="1:17" ht="15" customHeight="1" x14ac:dyDescent="0.3">
      <c r="A439">
        <v>438</v>
      </c>
      <c r="B439" t="s">
        <v>130</v>
      </c>
      <c r="C439" t="s">
        <v>2043</v>
      </c>
      <c r="D439" s="89" t="s">
        <v>2044</v>
      </c>
      <c r="E439" s="83" t="str">
        <f>IF(D439="",VLOOKUP(C439,'[1]Pomoćna za matični'!$B$2:$D$218,3,FALSE),"OK")</f>
        <v>OK</v>
      </c>
      <c r="F439" t="s">
        <v>211</v>
      </c>
      <c r="G439" t="s">
        <v>204</v>
      </c>
      <c r="H439" t="s">
        <v>821</v>
      </c>
      <c r="I439" s="82" t="s">
        <v>472</v>
      </c>
      <c r="J439" t="s">
        <v>2045</v>
      </c>
      <c r="L439" s="35">
        <v>43164</v>
      </c>
      <c r="M439" s="35">
        <v>39264</v>
      </c>
      <c r="N439" s="35">
        <v>42935</v>
      </c>
      <c r="O439" s="82" t="s">
        <v>2046</v>
      </c>
      <c r="P439" s="84">
        <v>45</v>
      </c>
      <c r="Q439" s="28">
        <v>20881</v>
      </c>
    </row>
    <row r="440" spans="1:17" ht="15" customHeight="1" x14ac:dyDescent="0.3">
      <c r="A440">
        <v>439</v>
      </c>
      <c r="B440" t="s">
        <v>132</v>
      </c>
      <c r="C440" t="s">
        <v>2047</v>
      </c>
      <c r="D440" s="89" t="s">
        <v>2048</v>
      </c>
      <c r="E440" s="83" t="str">
        <f>IF(D440="",VLOOKUP(C440,'[1]Pomoćna za matični'!$B$2:$D$218,3,FALSE),"OK")</f>
        <v>OK</v>
      </c>
      <c r="F440" t="s">
        <v>211</v>
      </c>
      <c r="G440" t="s">
        <v>204</v>
      </c>
      <c r="H440" t="s">
        <v>2049</v>
      </c>
      <c r="I440" s="82" t="s">
        <v>585</v>
      </c>
      <c r="J440" t="s">
        <v>2050</v>
      </c>
      <c r="L440" s="35">
        <v>43026</v>
      </c>
      <c r="M440" s="35">
        <v>39380</v>
      </c>
      <c r="N440" s="35">
        <v>42958</v>
      </c>
      <c r="O440" s="82" t="s">
        <v>208</v>
      </c>
      <c r="P440" s="84">
        <v>10</v>
      </c>
      <c r="Q440" s="28">
        <v>23999</v>
      </c>
    </row>
    <row r="441" spans="1:17" ht="15" customHeight="1" x14ac:dyDescent="0.3">
      <c r="A441" s="93">
        <v>440</v>
      </c>
      <c r="B441" s="93" t="s">
        <v>132</v>
      </c>
      <c r="C441" s="93" t="s">
        <v>2051</v>
      </c>
      <c r="D441" s="94" t="s">
        <v>2052</v>
      </c>
      <c r="E441" s="83" t="str">
        <f>IF(D441="",VLOOKUP(C441,'[1]Pomoćna za matični'!$B$2:$D$218,3,FALSE),"OK")</f>
        <v>OK</v>
      </c>
      <c r="F441" s="93" t="s">
        <v>211</v>
      </c>
      <c r="G441" s="93" t="s">
        <v>204</v>
      </c>
      <c r="H441" s="93" t="s">
        <v>1178</v>
      </c>
      <c r="I441" s="95" t="s">
        <v>434</v>
      </c>
      <c r="J441" t="s">
        <v>2053</v>
      </c>
      <c r="K441" s="93"/>
      <c r="L441" s="96">
        <v>43026</v>
      </c>
      <c r="M441" s="35">
        <v>39380</v>
      </c>
      <c r="N441" s="35">
        <v>42956</v>
      </c>
      <c r="O441" s="82" t="s">
        <v>208</v>
      </c>
      <c r="P441" s="84">
        <v>40</v>
      </c>
      <c r="Q441" s="28">
        <v>40984.5</v>
      </c>
    </row>
    <row r="442" spans="1:17" ht="15" customHeight="1" x14ac:dyDescent="0.3">
      <c r="A442">
        <v>441</v>
      </c>
      <c r="B442" t="s">
        <v>2054</v>
      </c>
      <c r="C442" t="s">
        <v>2055</v>
      </c>
      <c r="D442" s="89" t="s">
        <v>2056</v>
      </c>
      <c r="E442" s="83" t="str">
        <f>IF(D442="",VLOOKUP(C442,'[1]Pomoćna za matični'!$B$2:$D$218,3,FALSE),"OK")</f>
        <v>OK</v>
      </c>
      <c r="F442" t="s">
        <v>203</v>
      </c>
      <c r="G442" t="s">
        <v>204</v>
      </c>
      <c r="H442" t="s">
        <v>249</v>
      </c>
      <c r="I442" s="82" t="s">
        <v>2057</v>
      </c>
      <c r="J442" t="s">
        <v>2058</v>
      </c>
      <c r="L442" s="35">
        <v>43160</v>
      </c>
      <c r="M442" s="35">
        <v>39114</v>
      </c>
      <c r="N442" s="35">
        <v>42972</v>
      </c>
      <c r="O442" s="82" t="s">
        <v>208</v>
      </c>
      <c r="P442" s="84">
        <v>10</v>
      </c>
      <c r="Q442" s="28">
        <v>16304.3</v>
      </c>
    </row>
    <row r="443" spans="1:17" ht="15" customHeight="1" x14ac:dyDescent="0.3">
      <c r="A443">
        <v>442</v>
      </c>
      <c r="B443" t="s">
        <v>2054</v>
      </c>
      <c r="C443" t="s">
        <v>2059</v>
      </c>
      <c r="D443" s="89" t="s">
        <v>2060</v>
      </c>
      <c r="E443" s="83" t="str">
        <f>IF(D443="",VLOOKUP(C443,'[1]Pomoćna za matični'!$B$2:$D$218,3,FALSE),"OK")</f>
        <v>OK</v>
      </c>
      <c r="F443" t="s">
        <v>211</v>
      </c>
      <c r="G443" t="s">
        <v>204</v>
      </c>
      <c r="H443" t="s">
        <v>2061</v>
      </c>
      <c r="I443" s="82" t="s">
        <v>315</v>
      </c>
      <c r="J443" t="s">
        <v>2062</v>
      </c>
      <c r="L443" s="35">
        <v>43160</v>
      </c>
      <c r="M443" s="35">
        <v>39114</v>
      </c>
      <c r="N443" s="35">
        <v>42958</v>
      </c>
      <c r="O443" s="82" t="s">
        <v>208</v>
      </c>
      <c r="P443" s="84">
        <v>18</v>
      </c>
      <c r="Q443" s="28">
        <v>75263.3</v>
      </c>
    </row>
    <row r="444" spans="1:17" ht="15" customHeight="1" x14ac:dyDescent="0.3">
      <c r="A444">
        <v>443</v>
      </c>
      <c r="B444" t="s">
        <v>2063</v>
      </c>
      <c r="C444" t="s">
        <v>2064</v>
      </c>
      <c r="D444" s="89" t="s">
        <v>2065</v>
      </c>
      <c r="E444" s="83" t="str">
        <f>IF(D444="",VLOOKUP(C444,'[1]Pomoćna za matični'!$B$2:$D$218,3,FALSE),"OK")</f>
        <v>OK</v>
      </c>
      <c r="F444" t="s">
        <v>203</v>
      </c>
      <c r="G444" t="s">
        <v>204</v>
      </c>
      <c r="H444" t="s">
        <v>1752</v>
      </c>
      <c r="I444" s="82" t="s">
        <v>540</v>
      </c>
      <c r="J444" t="s">
        <v>2066</v>
      </c>
      <c r="L444" s="35">
        <v>43165</v>
      </c>
      <c r="M444" s="35">
        <v>39114</v>
      </c>
      <c r="N444" s="35">
        <v>42950</v>
      </c>
      <c r="O444" s="82" t="s">
        <v>208</v>
      </c>
      <c r="P444" s="84">
        <v>4</v>
      </c>
      <c r="Q444" s="28">
        <v>21595.599999999999</v>
      </c>
    </row>
    <row r="445" spans="1:17" ht="15" customHeight="1" x14ac:dyDescent="0.3">
      <c r="A445">
        <v>444</v>
      </c>
      <c r="B445" t="s">
        <v>135</v>
      </c>
      <c r="C445" t="s">
        <v>2067</v>
      </c>
      <c r="D445" s="89" t="s">
        <v>2068</v>
      </c>
      <c r="E445" s="83" t="str">
        <f>IF(D445="",VLOOKUP(C445,'[1]Pomoćna za matični'!$B$2:$D$218,3,FALSE),"OK")</f>
        <v>OK</v>
      </c>
      <c r="F445" t="s">
        <v>211</v>
      </c>
      <c r="G445" t="s">
        <v>204</v>
      </c>
      <c r="H445" t="s">
        <v>1041</v>
      </c>
      <c r="I445" s="82" t="s">
        <v>1183</v>
      </c>
      <c r="J445" t="s">
        <v>2069</v>
      </c>
      <c r="L445" s="35">
        <v>43062</v>
      </c>
      <c r="M445" s="35">
        <v>40118</v>
      </c>
      <c r="N445" s="35">
        <v>42954</v>
      </c>
      <c r="O445" s="82" t="s">
        <v>2070</v>
      </c>
      <c r="P445" s="84">
        <v>11</v>
      </c>
      <c r="Q445" s="28">
        <v>7377.22</v>
      </c>
    </row>
    <row r="446" spans="1:17" ht="15" customHeight="1" x14ac:dyDescent="0.3">
      <c r="A446">
        <v>445</v>
      </c>
      <c r="B446" t="s">
        <v>135</v>
      </c>
      <c r="C446" t="s">
        <v>2071</v>
      </c>
      <c r="D446" s="89" t="s">
        <v>2072</v>
      </c>
      <c r="E446" s="83" t="str">
        <f>IF(D446="",VLOOKUP(C446,'[1]Pomoćna za matični'!$B$2:$D$218,3,FALSE),"OK")</f>
        <v>OK</v>
      </c>
      <c r="F446" t="s">
        <v>203</v>
      </c>
      <c r="G446" t="s">
        <v>204</v>
      </c>
      <c r="H446" t="s">
        <v>948</v>
      </c>
      <c r="I446" s="82" t="s">
        <v>2073</v>
      </c>
      <c r="J446" t="s">
        <v>2074</v>
      </c>
      <c r="L446" s="35">
        <v>43171</v>
      </c>
      <c r="M446" s="35">
        <v>39380</v>
      </c>
      <c r="N446" s="35">
        <v>42963</v>
      </c>
      <c r="O446" s="82" t="s">
        <v>2075</v>
      </c>
      <c r="P446" s="84">
        <v>63</v>
      </c>
      <c r="Q446" s="28">
        <v>13851.6</v>
      </c>
    </row>
    <row r="447" spans="1:17" ht="15" customHeight="1" x14ac:dyDescent="0.3">
      <c r="A447">
        <v>446</v>
      </c>
      <c r="B447" t="s">
        <v>136</v>
      </c>
      <c r="C447" t="s">
        <v>2076</v>
      </c>
      <c r="D447" s="89" t="s">
        <v>2077</v>
      </c>
      <c r="E447" s="83" t="str">
        <f>IF(D447="",VLOOKUP(C447,'[1]Pomoćna za matični'!$B$2:$D$218,3,FALSE),"OK")</f>
        <v>OK</v>
      </c>
      <c r="F447" t="s">
        <v>203</v>
      </c>
      <c r="G447" t="s">
        <v>204</v>
      </c>
      <c r="H447" t="s">
        <v>280</v>
      </c>
      <c r="I447" s="82" t="s">
        <v>2078</v>
      </c>
      <c r="J447" t="s">
        <v>2079</v>
      </c>
      <c r="L447" s="35">
        <v>42996</v>
      </c>
      <c r="M447" s="35">
        <v>39151</v>
      </c>
      <c r="N447" s="35">
        <v>42951</v>
      </c>
      <c r="O447" s="82" t="s">
        <v>208</v>
      </c>
      <c r="P447" s="84">
        <v>12</v>
      </c>
      <c r="Q447" s="28">
        <v>16991.099999999999</v>
      </c>
    </row>
    <row r="448" spans="1:17" ht="15" customHeight="1" x14ac:dyDescent="0.3">
      <c r="A448">
        <v>447</v>
      </c>
      <c r="B448" t="s">
        <v>136</v>
      </c>
      <c r="C448" t="s">
        <v>2080</v>
      </c>
      <c r="D448" s="89" t="s">
        <v>2081</v>
      </c>
      <c r="E448" s="83" t="str">
        <f>IF(D448="",VLOOKUP(C448,'[1]Pomoćna za matični'!$B$2:$D$218,3,FALSE),"OK")</f>
        <v>OK</v>
      </c>
      <c r="F448" t="s">
        <v>203</v>
      </c>
      <c r="G448" t="s">
        <v>204</v>
      </c>
      <c r="H448" t="s">
        <v>249</v>
      </c>
      <c r="I448" s="82" t="s">
        <v>2082</v>
      </c>
      <c r="J448" t="s">
        <v>2083</v>
      </c>
      <c r="L448" s="35">
        <v>42999</v>
      </c>
      <c r="M448" s="35">
        <v>39151</v>
      </c>
      <c r="N448" s="35">
        <v>42942</v>
      </c>
      <c r="O448" s="82" t="s">
        <v>208</v>
      </c>
      <c r="P448" s="84">
        <v>61</v>
      </c>
      <c r="Q448" s="28">
        <v>19239.099999999999</v>
      </c>
    </row>
    <row r="449" spans="1:17" ht="15" customHeight="1" x14ac:dyDescent="0.3">
      <c r="A449">
        <v>448</v>
      </c>
      <c r="B449" t="s">
        <v>136</v>
      </c>
      <c r="C449" t="s">
        <v>2084</v>
      </c>
      <c r="D449" s="89" t="s">
        <v>2085</v>
      </c>
      <c r="E449" s="83" t="str">
        <f>IF(D449="",VLOOKUP(C449,'[1]Pomoćna za matični'!$B$2:$D$218,3,FALSE),"OK")</f>
        <v>OK</v>
      </c>
      <c r="F449" t="s">
        <v>211</v>
      </c>
      <c r="G449" t="s">
        <v>204</v>
      </c>
      <c r="H449" t="s">
        <v>2086</v>
      </c>
      <c r="I449" s="82" t="s">
        <v>568</v>
      </c>
      <c r="J449" t="s">
        <v>2087</v>
      </c>
      <c r="L449" s="35">
        <v>43000</v>
      </c>
      <c r="M449" s="35">
        <v>39151</v>
      </c>
      <c r="N449" s="35">
        <v>42951</v>
      </c>
      <c r="O449" s="82" t="s">
        <v>208</v>
      </c>
      <c r="P449" s="84">
        <v>93</v>
      </c>
      <c r="Q449" s="28">
        <v>17597.8</v>
      </c>
    </row>
    <row r="450" spans="1:17" ht="15" customHeight="1" x14ac:dyDescent="0.3">
      <c r="A450">
        <v>449</v>
      </c>
      <c r="B450" t="s">
        <v>136</v>
      </c>
      <c r="C450" t="s">
        <v>2088</v>
      </c>
      <c r="D450" s="89" t="s">
        <v>2089</v>
      </c>
      <c r="E450" s="83" t="str">
        <f>IF(D450="",VLOOKUP(C450,'[1]Pomoćna za matični'!$B$2:$D$218,3,FALSE),"OK")</f>
        <v>OK</v>
      </c>
      <c r="F450" t="s">
        <v>203</v>
      </c>
      <c r="G450" t="s">
        <v>204</v>
      </c>
      <c r="H450" t="s">
        <v>750</v>
      </c>
      <c r="I450" s="82" t="s">
        <v>496</v>
      </c>
      <c r="J450" t="s">
        <v>2090</v>
      </c>
      <c r="L450" s="35">
        <v>43000</v>
      </c>
      <c r="M450" s="35">
        <v>39151</v>
      </c>
      <c r="N450" s="35">
        <v>42961</v>
      </c>
      <c r="O450" s="82" t="s">
        <v>208</v>
      </c>
      <c r="P450" s="84">
        <v>121</v>
      </c>
      <c r="Q450" s="28">
        <v>16919.099999999999</v>
      </c>
    </row>
    <row r="451" spans="1:17" ht="15" customHeight="1" x14ac:dyDescent="0.3">
      <c r="A451">
        <v>450</v>
      </c>
      <c r="B451" t="s">
        <v>136</v>
      </c>
      <c r="C451" t="s">
        <v>2091</v>
      </c>
      <c r="D451" s="89" t="s">
        <v>2092</v>
      </c>
      <c r="E451" s="83" t="str">
        <f>IF(D451="",VLOOKUP(C451,'[1]Pomoćna za matični'!$B$2:$D$218,3,FALSE),"OK")</f>
        <v>OK</v>
      </c>
      <c r="F451" t="s">
        <v>211</v>
      </c>
      <c r="G451" t="s">
        <v>204</v>
      </c>
      <c r="H451" t="s">
        <v>2093</v>
      </c>
      <c r="I451" s="82" t="s">
        <v>698</v>
      </c>
      <c r="J451" t="s">
        <v>2094</v>
      </c>
      <c r="L451" s="35">
        <v>43003</v>
      </c>
      <c r="M451" s="35">
        <v>39151</v>
      </c>
      <c r="N451" s="35">
        <v>42950</v>
      </c>
      <c r="O451" s="82" t="s">
        <v>208</v>
      </c>
      <c r="P451" s="84">
        <v>153</v>
      </c>
      <c r="Q451" s="28">
        <v>20522.599999999999</v>
      </c>
    </row>
    <row r="452" spans="1:17" ht="15" customHeight="1" x14ac:dyDescent="0.3">
      <c r="A452">
        <v>451</v>
      </c>
      <c r="B452" t="s">
        <v>136</v>
      </c>
      <c r="C452" t="s">
        <v>2095</v>
      </c>
      <c r="D452" s="89" t="s">
        <v>2096</v>
      </c>
      <c r="E452" s="83" t="str">
        <f>IF(D452="",VLOOKUP(C452,'[1]Pomoćna za matični'!$B$2:$D$218,3,FALSE),"OK")</f>
        <v>OK</v>
      </c>
      <c r="F452" t="s">
        <v>211</v>
      </c>
      <c r="G452" t="s">
        <v>204</v>
      </c>
      <c r="H452" t="s">
        <v>2097</v>
      </c>
      <c r="I452" s="82" t="s">
        <v>356</v>
      </c>
      <c r="J452" t="s">
        <v>1924</v>
      </c>
      <c r="L452" s="35">
        <v>43003</v>
      </c>
      <c r="M452" s="35">
        <v>39151</v>
      </c>
      <c r="N452" s="35">
        <v>42964</v>
      </c>
      <c r="O452" s="82" t="s">
        <v>208</v>
      </c>
      <c r="P452" s="84">
        <v>185</v>
      </c>
      <c r="Q452" s="28">
        <v>21943.200000000001</v>
      </c>
    </row>
    <row r="453" spans="1:17" ht="15" customHeight="1" x14ac:dyDescent="0.3">
      <c r="A453">
        <v>452</v>
      </c>
      <c r="B453" t="s">
        <v>136</v>
      </c>
      <c r="C453" t="s">
        <v>2098</v>
      </c>
      <c r="D453" s="89" t="s">
        <v>2099</v>
      </c>
      <c r="E453" s="83" t="str">
        <f>IF(D453="",VLOOKUP(C453,'[1]Pomoćna za matični'!$B$2:$D$218,3,FALSE),"OK")</f>
        <v>OK</v>
      </c>
      <c r="F453" t="s">
        <v>211</v>
      </c>
      <c r="G453" t="s">
        <v>204</v>
      </c>
      <c r="H453" t="s">
        <v>295</v>
      </c>
      <c r="I453" s="82" t="s">
        <v>400</v>
      </c>
      <c r="J453" t="s">
        <v>2100</v>
      </c>
      <c r="L453" s="35">
        <v>43007</v>
      </c>
      <c r="M453" s="35">
        <v>42073</v>
      </c>
      <c r="N453" s="35">
        <v>42951</v>
      </c>
      <c r="O453" s="82" t="s">
        <v>2101</v>
      </c>
      <c r="P453" s="84">
        <v>217</v>
      </c>
      <c r="Q453" s="28">
        <v>7542.9</v>
      </c>
    </row>
    <row r="454" spans="1:17" ht="15" customHeight="1" x14ac:dyDescent="0.3">
      <c r="A454">
        <v>453</v>
      </c>
      <c r="B454" t="s">
        <v>136</v>
      </c>
      <c r="C454" t="s">
        <v>2102</v>
      </c>
      <c r="D454" s="89" t="s">
        <v>2103</v>
      </c>
      <c r="E454" s="83" t="str">
        <f>IF(D454="",VLOOKUP(C454,'[1]Pomoćna za matični'!$B$2:$D$218,3,FALSE),"OK")</f>
        <v>OK</v>
      </c>
      <c r="F454" t="s">
        <v>211</v>
      </c>
      <c r="G454" t="s">
        <v>204</v>
      </c>
      <c r="H454" t="s">
        <v>1837</v>
      </c>
      <c r="I454" s="82" t="s">
        <v>2082</v>
      </c>
      <c r="J454" t="s">
        <v>2104</v>
      </c>
      <c r="L454" s="35">
        <v>43017</v>
      </c>
      <c r="M454" s="35">
        <v>39151</v>
      </c>
      <c r="N454" s="35">
        <v>42949</v>
      </c>
      <c r="O454" s="82" t="s">
        <v>208</v>
      </c>
      <c r="P454" s="84">
        <v>246</v>
      </c>
      <c r="Q454" s="28">
        <v>47990.9</v>
      </c>
    </row>
    <row r="455" spans="1:17" ht="15" customHeight="1" x14ac:dyDescent="0.3">
      <c r="A455">
        <v>454</v>
      </c>
      <c r="B455" t="s">
        <v>136</v>
      </c>
      <c r="C455" t="s">
        <v>2105</v>
      </c>
      <c r="D455" s="89" t="s">
        <v>2106</v>
      </c>
      <c r="E455" s="83" t="str">
        <f>IF(D455="",VLOOKUP(C455,'[1]Pomoćna za matični'!$B$2:$D$218,3,FALSE),"OK")</f>
        <v>OK</v>
      </c>
      <c r="F455" t="s">
        <v>211</v>
      </c>
      <c r="G455" t="s">
        <v>204</v>
      </c>
      <c r="H455" t="s">
        <v>552</v>
      </c>
      <c r="I455" s="82" t="s">
        <v>2107</v>
      </c>
      <c r="J455" t="s">
        <v>2108</v>
      </c>
      <c r="L455" s="35">
        <v>43017</v>
      </c>
      <c r="M455" s="35">
        <v>39151</v>
      </c>
      <c r="N455" s="35">
        <v>42957</v>
      </c>
      <c r="O455" s="82" t="s">
        <v>208</v>
      </c>
      <c r="P455" s="84">
        <v>274</v>
      </c>
      <c r="Q455" s="28">
        <v>24599.599999999999</v>
      </c>
    </row>
    <row r="456" spans="1:17" ht="15" customHeight="1" x14ac:dyDescent="0.3">
      <c r="A456">
        <v>455</v>
      </c>
      <c r="B456" t="s">
        <v>136</v>
      </c>
      <c r="C456" t="s">
        <v>2109</v>
      </c>
      <c r="D456" s="89" t="s">
        <v>2110</v>
      </c>
      <c r="E456" s="83" t="str">
        <f>IF(D456="",VLOOKUP(C456,'[1]Pomoćna za matični'!$B$2:$D$218,3,FALSE),"OK")</f>
        <v>OK</v>
      </c>
      <c r="F456" t="s">
        <v>211</v>
      </c>
      <c r="G456" t="s">
        <v>204</v>
      </c>
      <c r="H456" t="s">
        <v>280</v>
      </c>
      <c r="I456" s="82" t="s">
        <v>2111</v>
      </c>
      <c r="J456" t="s">
        <v>2112</v>
      </c>
      <c r="L456" s="35">
        <v>43017</v>
      </c>
      <c r="M456" s="35">
        <v>39273</v>
      </c>
      <c r="N456" s="35">
        <v>42962</v>
      </c>
      <c r="O456" s="82" t="s">
        <v>2113</v>
      </c>
      <c r="P456" s="84">
        <v>301</v>
      </c>
      <c r="Q456" s="28">
        <v>79522.3</v>
      </c>
    </row>
    <row r="457" spans="1:17" ht="15" customHeight="1" x14ac:dyDescent="0.3">
      <c r="A457">
        <v>456</v>
      </c>
      <c r="B457" t="s">
        <v>137</v>
      </c>
      <c r="C457" t="s">
        <v>2114</v>
      </c>
      <c r="D457" s="89" t="s">
        <v>2115</v>
      </c>
      <c r="E457" s="83" t="str">
        <f>IF(D457="",VLOOKUP(C457,'[1]Pomoćna za matični'!$B$2:$D$218,3,FALSE),"OK")</f>
        <v>OK</v>
      </c>
      <c r="F457" t="s">
        <v>211</v>
      </c>
      <c r="G457" t="s">
        <v>204</v>
      </c>
      <c r="H457" t="s">
        <v>1080</v>
      </c>
      <c r="I457" s="82" t="s">
        <v>380</v>
      </c>
      <c r="J457" t="s">
        <v>2116</v>
      </c>
      <c r="L457" s="35">
        <v>43111</v>
      </c>
      <c r="M457" s="35">
        <v>40948</v>
      </c>
      <c r="N457" s="35">
        <v>42956</v>
      </c>
      <c r="O457" s="82" t="s">
        <v>208</v>
      </c>
      <c r="P457" s="84">
        <v>13</v>
      </c>
      <c r="Q457" s="28">
        <v>10280.5</v>
      </c>
    </row>
    <row r="458" spans="1:17" ht="15" customHeight="1" x14ac:dyDescent="0.3">
      <c r="A458">
        <v>457</v>
      </c>
      <c r="B458" t="s">
        <v>137</v>
      </c>
      <c r="C458" t="s">
        <v>2117</v>
      </c>
      <c r="D458" s="89" t="s">
        <v>2118</v>
      </c>
      <c r="E458" s="83" t="str">
        <f>IF(D458="",VLOOKUP(C458,'[1]Pomoćna za matični'!$B$2:$D$218,3,FALSE),"OK")</f>
        <v>OK</v>
      </c>
      <c r="F458" t="s">
        <v>203</v>
      </c>
      <c r="G458" t="s">
        <v>204</v>
      </c>
      <c r="H458" t="s">
        <v>433</v>
      </c>
      <c r="I458" s="82" t="s">
        <v>2119</v>
      </c>
      <c r="J458" t="s">
        <v>2120</v>
      </c>
      <c r="L458" s="35">
        <v>43115</v>
      </c>
      <c r="M458" s="35">
        <v>39151</v>
      </c>
      <c r="N458" s="35">
        <v>42965</v>
      </c>
      <c r="O458" s="82" t="s">
        <v>208</v>
      </c>
      <c r="P458" s="84">
        <v>29</v>
      </c>
      <c r="Q458" s="28">
        <v>14806.6</v>
      </c>
    </row>
    <row r="459" spans="1:17" ht="15" customHeight="1" x14ac:dyDescent="0.3">
      <c r="A459">
        <v>458</v>
      </c>
      <c r="B459" t="s">
        <v>137</v>
      </c>
      <c r="C459" s="97" t="s">
        <v>2121</v>
      </c>
      <c r="D459" s="98" t="s">
        <v>2122</v>
      </c>
      <c r="E459" s="83" t="str">
        <f>IF(D459="",VLOOKUP(C459,'[1]Pomoćna za matični'!$B$2:$D$218,3,FALSE),"OK")</f>
        <v>OK</v>
      </c>
      <c r="F459" s="97" t="s">
        <v>211</v>
      </c>
      <c r="G459" s="97" t="s">
        <v>204</v>
      </c>
      <c r="H459" s="97" t="s">
        <v>768</v>
      </c>
      <c r="I459" s="99" t="s">
        <v>578</v>
      </c>
      <c r="J459" s="97" t="s">
        <v>1560</v>
      </c>
      <c r="K459" s="97" t="s">
        <v>2123</v>
      </c>
      <c r="L459" s="35">
        <v>43117</v>
      </c>
      <c r="M459" s="35">
        <v>39151</v>
      </c>
      <c r="N459" s="35">
        <v>42951</v>
      </c>
      <c r="O459" s="82" t="s">
        <v>208</v>
      </c>
      <c r="P459" s="84">
        <v>45</v>
      </c>
      <c r="Q459" s="28">
        <v>16323.7</v>
      </c>
    </row>
    <row r="460" spans="1:17" ht="15" customHeight="1" x14ac:dyDescent="0.3">
      <c r="A460">
        <v>459</v>
      </c>
      <c r="B460" t="s">
        <v>137</v>
      </c>
      <c r="C460" t="s">
        <v>2124</v>
      </c>
      <c r="D460" s="89" t="s">
        <v>2125</v>
      </c>
      <c r="E460" s="83" t="str">
        <f>IF(D460="",VLOOKUP(C460,'[1]Pomoćna za matični'!$B$2:$D$218,3,FALSE),"OK")</f>
        <v>OK</v>
      </c>
      <c r="F460" t="s">
        <v>211</v>
      </c>
      <c r="G460" t="s">
        <v>204</v>
      </c>
      <c r="H460" t="s">
        <v>914</v>
      </c>
      <c r="I460" s="82" t="s">
        <v>2126</v>
      </c>
      <c r="J460" t="s">
        <v>2127</v>
      </c>
      <c r="L460" s="35">
        <v>43129</v>
      </c>
      <c r="M460" s="35">
        <v>39151</v>
      </c>
      <c r="N460" s="35">
        <v>42964</v>
      </c>
      <c r="O460" s="82" t="s">
        <v>208</v>
      </c>
      <c r="P460" s="84">
        <v>61</v>
      </c>
      <c r="Q460" s="28">
        <v>14446.3</v>
      </c>
    </row>
    <row r="461" spans="1:17" ht="15" customHeight="1" x14ac:dyDescent="0.3">
      <c r="A461">
        <v>460</v>
      </c>
      <c r="B461" t="s">
        <v>137</v>
      </c>
      <c r="C461" t="s">
        <v>2128</v>
      </c>
      <c r="D461" s="89" t="s">
        <v>2129</v>
      </c>
      <c r="E461" s="83" t="str">
        <f>IF(D461="",VLOOKUP(C461,'[1]Pomoćna za matični'!$B$2:$D$218,3,FALSE),"OK")</f>
        <v>OK</v>
      </c>
      <c r="F461" t="s">
        <v>203</v>
      </c>
      <c r="G461" t="s">
        <v>204</v>
      </c>
      <c r="H461" t="s">
        <v>2130</v>
      </c>
      <c r="I461" s="82" t="s">
        <v>240</v>
      </c>
      <c r="J461" t="s">
        <v>2131</v>
      </c>
      <c r="L461" s="35">
        <v>43129</v>
      </c>
      <c r="M461" s="35">
        <v>39151</v>
      </c>
      <c r="N461" s="35">
        <v>42950</v>
      </c>
      <c r="O461" s="82" t="s">
        <v>208</v>
      </c>
      <c r="P461" s="84">
        <v>77</v>
      </c>
      <c r="Q461" s="28">
        <v>18381.3</v>
      </c>
    </row>
    <row r="462" spans="1:17" ht="15" customHeight="1" x14ac:dyDescent="0.3">
      <c r="A462">
        <v>461</v>
      </c>
      <c r="B462" t="s">
        <v>137</v>
      </c>
      <c r="C462" t="s">
        <v>2132</v>
      </c>
      <c r="D462" s="89" t="s">
        <v>2133</v>
      </c>
      <c r="E462" s="83" t="str">
        <f>IF(D462="",VLOOKUP(C462,'[1]Pomoćna za matični'!$B$2:$D$218,3,FALSE),"OK")</f>
        <v>OK</v>
      </c>
      <c r="F462" t="s">
        <v>211</v>
      </c>
      <c r="G462" t="s">
        <v>204</v>
      </c>
      <c r="H462" t="s">
        <v>336</v>
      </c>
      <c r="I462" s="82" t="s">
        <v>1371</v>
      </c>
      <c r="J462" t="s">
        <v>2134</v>
      </c>
      <c r="L462" s="35">
        <v>43130</v>
      </c>
      <c r="M462" s="35">
        <v>39151</v>
      </c>
      <c r="N462" s="35">
        <v>42964</v>
      </c>
      <c r="O462" s="82" t="s">
        <v>208</v>
      </c>
      <c r="P462" s="84">
        <v>94</v>
      </c>
      <c r="Q462" s="28">
        <v>97757.8</v>
      </c>
    </row>
    <row r="463" spans="1:17" ht="15" customHeight="1" x14ac:dyDescent="0.3">
      <c r="A463">
        <v>462</v>
      </c>
      <c r="B463" t="s">
        <v>137</v>
      </c>
      <c r="C463" t="s">
        <v>2135</v>
      </c>
      <c r="D463" s="89" t="s">
        <v>2136</v>
      </c>
      <c r="E463" s="83" t="str">
        <f>IF(D463="",VLOOKUP(C463,'[1]Pomoćna za matični'!$B$2:$D$218,3,FALSE),"OK")</f>
        <v>OK</v>
      </c>
      <c r="F463" t="s">
        <v>203</v>
      </c>
      <c r="G463" t="s">
        <v>204</v>
      </c>
      <c r="H463" t="s">
        <v>929</v>
      </c>
      <c r="I463" s="82" t="s">
        <v>698</v>
      </c>
      <c r="J463" t="s">
        <v>2137</v>
      </c>
      <c r="L463" s="35">
        <v>43165</v>
      </c>
      <c r="M463" s="35">
        <v>39151</v>
      </c>
      <c r="N463" s="35">
        <v>42968</v>
      </c>
      <c r="O463" s="82" t="s">
        <v>208</v>
      </c>
      <c r="P463" s="84">
        <v>119</v>
      </c>
      <c r="Q463" s="28">
        <v>29814.799999999999</v>
      </c>
    </row>
    <row r="464" spans="1:17" ht="15" customHeight="1" x14ac:dyDescent="0.3">
      <c r="A464">
        <v>463</v>
      </c>
      <c r="B464" t="s">
        <v>137</v>
      </c>
      <c r="C464" t="s">
        <v>2138</v>
      </c>
      <c r="D464" s="89" t="s">
        <v>2139</v>
      </c>
      <c r="E464" s="83" t="str">
        <f>IF(D464="",VLOOKUP(C464,'[1]Pomoćna za matični'!$B$2:$D$218,3,FALSE),"OK")</f>
        <v>OK</v>
      </c>
      <c r="F464" t="s">
        <v>203</v>
      </c>
      <c r="G464" t="s">
        <v>204</v>
      </c>
      <c r="H464" t="s">
        <v>1461</v>
      </c>
      <c r="I464" s="82" t="s">
        <v>384</v>
      </c>
      <c r="J464" t="s">
        <v>2140</v>
      </c>
      <c r="L464" s="35">
        <v>43179</v>
      </c>
      <c r="M464" s="35">
        <v>40172</v>
      </c>
      <c r="N464" s="35">
        <v>42958</v>
      </c>
      <c r="O464" s="82" t="s">
        <v>2141</v>
      </c>
      <c r="P464" s="84">
        <v>134</v>
      </c>
      <c r="Q464" s="28">
        <v>6358.6</v>
      </c>
    </row>
    <row r="465" spans="1:17" ht="15" customHeight="1" x14ac:dyDescent="0.3">
      <c r="A465">
        <v>464</v>
      </c>
      <c r="B465" t="s">
        <v>137</v>
      </c>
      <c r="C465" t="s">
        <v>2142</v>
      </c>
      <c r="D465" s="89" t="s">
        <v>2143</v>
      </c>
      <c r="E465" s="83" t="str">
        <f>IF(D465="",VLOOKUP(C465,'[1]Pomoćna za matični'!$B$2:$D$218,3,FALSE),"OK")</f>
        <v>OK</v>
      </c>
      <c r="F465" t="s">
        <v>203</v>
      </c>
      <c r="G465" t="s">
        <v>204</v>
      </c>
      <c r="H465" t="s">
        <v>529</v>
      </c>
      <c r="I465" s="82" t="s">
        <v>2144</v>
      </c>
      <c r="J465" t="s">
        <v>2145</v>
      </c>
      <c r="L465" s="35">
        <v>43179</v>
      </c>
      <c r="M465" s="35">
        <v>39151</v>
      </c>
      <c r="N465" s="35">
        <v>42951</v>
      </c>
      <c r="O465" s="82" t="s">
        <v>208</v>
      </c>
      <c r="P465" s="84">
        <v>150</v>
      </c>
      <c r="Q465" s="28">
        <v>41421</v>
      </c>
    </row>
    <row r="466" spans="1:17" ht="15" customHeight="1" x14ac:dyDescent="0.3">
      <c r="A466">
        <v>465</v>
      </c>
      <c r="B466" t="s">
        <v>137</v>
      </c>
      <c r="C466" t="s">
        <v>2146</v>
      </c>
      <c r="D466" s="89" t="s">
        <v>2147</v>
      </c>
      <c r="E466" s="83" t="str">
        <f>IF(D466="",VLOOKUP(C466,'[1]Pomoćna za matični'!$B$2:$D$218,3,FALSE),"OK")</f>
        <v>OK</v>
      </c>
      <c r="F466" t="s">
        <v>211</v>
      </c>
      <c r="G466" t="s">
        <v>204</v>
      </c>
      <c r="H466" t="s">
        <v>300</v>
      </c>
      <c r="I466" s="82" t="s">
        <v>2148</v>
      </c>
      <c r="J466" t="s">
        <v>1924</v>
      </c>
      <c r="L466" s="35">
        <v>43195</v>
      </c>
      <c r="M466" s="35">
        <v>39151</v>
      </c>
      <c r="N466" s="35">
        <v>42958</v>
      </c>
      <c r="O466" s="82" t="s">
        <v>208</v>
      </c>
      <c r="P466" s="84" t="s">
        <v>2149</v>
      </c>
      <c r="Q466" s="28">
        <v>62828.6</v>
      </c>
    </row>
    <row r="467" spans="1:17" ht="15" customHeight="1" x14ac:dyDescent="0.3">
      <c r="A467" s="62">
        <v>466</v>
      </c>
      <c r="B467" s="62" t="s">
        <v>108</v>
      </c>
      <c r="C467" s="62" t="s">
        <v>2150</v>
      </c>
      <c r="D467" s="100" t="s">
        <v>2151</v>
      </c>
      <c r="E467" s="62"/>
      <c r="F467" s="62" t="s">
        <v>211</v>
      </c>
      <c r="G467" s="62" t="s">
        <v>204</v>
      </c>
      <c r="H467" s="62" t="s">
        <v>433</v>
      </c>
      <c r="I467" s="100" t="s">
        <v>1406</v>
      </c>
      <c r="J467" t="s">
        <v>1680</v>
      </c>
      <c r="K467" s="62" t="s">
        <v>2152</v>
      </c>
      <c r="L467" s="35">
        <v>43011</v>
      </c>
      <c r="M467" s="35">
        <v>39114</v>
      </c>
      <c r="N467" s="35">
        <v>42940</v>
      </c>
      <c r="O467" s="82" t="s">
        <v>208</v>
      </c>
      <c r="P467" s="84">
        <v>16</v>
      </c>
      <c r="Q467" s="28">
        <v>72465</v>
      </c>
    </row>
    <row r="468" spans="1:17" ht="15" customHeight="1" x14ac:dyDescent="0.3">
      <c r="A468">
        <v>467</v>
      </c>
      <c r="B468" t="s">
        <v>138</v>
      </c>
      <c r="C468" t="s">
        <v>2153</v>
      </c>
      <c r="D468" s="82" t="s">
        <v>2154</v>
      </c>
      <c r="F468" t="s">
        <v>203</v>
      </c>
      <c r="G468" t="s">
        <v>204</v>
      </c>
      <c r="H468" t="s">
        <v>355</v>
      </c>
      <c r="I468" s="82" t="s">
        <v>356</v>
      </c>
      <c r="J468" t="s">
        <v>2155</v>
      </c>
      <c r="L468" s="35">
        <v>42996</v>
      </c>
      <c r="M468" s="35">
        <v>39326</v>
      </c>
      <c r="N468" s="35">
        <v>42941</v>
      </c>
      <c r="O468" s="82" t="s">
        <v>208</v>
      </c>
      <c r="P468" s="84">
        <v>11</v>
      </c>
      <c r="Q468" s="28">
        <v>50720.5</v>
      </c>
    </row>
    <row r="469" spans="1:17" ht="15" customHeight="1" x14ac:dyDescent="0.3">
      <c r="A469">
        <v>468</v>
      </c>
      <c r="B469" t="s">
        <v>138</v>
      </c>
      <c r="C469" t="s">
        <v>2156</v>
      </c>
      <c r="D469" s="82" t="s">
        <v>2157</v>
      </c>
      <c r="F469" t="s">
        <v>211</v>
      </c>
      <c r="G469" t="s">
        <v>204</v>
      </c>
      <c r="H469" t="s">
        <v>2158</v>
      </c>
      <c r="I469" s="82" t="s">
        <v>439</v>
      </c>
      <c r="J469" t="s">
        <v>2159</v>
      </c>
      <c r="L469" s="35">
        <v>42996</v>
      </c>
      <c r="M469" s="35">
        <v>40902</v>
      </c>
      <c r="N469" s="35">
        <v>42947</v>
      </c>
      <c r="O469" s="82" t="s">
        <v>2160</v>
      </c>
      <c r="P469" s="84">
        <v>129</v>
      </c>
      <c r="Q469" s="28">
        <v>29022.1</v>
      </c>
    </row>
    <row r="470" spans="1:17" ht="15" customHeight="1" x14ac:dyDescent="0.3">
      <c r="A470">
        <v>469</v>
      </c>
      <c r="B470" t="s">
        <v>138</v>
      </c>
      <c r="C470" t="s">
        <v>2161</v>
      </c>
      <c r="D470" s="82" t="s">
        <v>2162</v>
      </c>
      <c r="F470" t="s">
        <v>203</v>
      </c>
      <c r="G470" t="s">
        <v>204</v>
      </c>
      <c r="H470" t="s">
        <v>1000</v>
      </c>
      <c r="I470" s="82" t="s">
        <v>2163</v>
      </c>
      <c r="J470" t="s">
        <v>2164</v>
      </c>
      <c r="L470" s="35">
        <v>42996</v>
      </c>
      <c r="M470" s="35">
        <v>39326</v>
      </c>
      <c r="N470" s="35">
        <v>42961</v>
      </c>
      <c r="O470" s="82" t="s">
        <v>208</v>
      </c>
      <c r="P470" s="84">
        <v>148</v>
      </c>
      <c r="Q470" s="28">
        <v>49977.3</v>
      </c>
    </row>
    <row r="471" spans="1:17" ht="15" customHeight="1" x14ac:dyDescent="0.3">
      <c r="A471">
        <v>470</v>
      </c>
      <c r="B471" t="s">
        <v>138</v>
      </c>
      <c r="C471" t="s">
        <v>2165</v>
      </c>
      <c r="D471" s="82" t="s">
        <v>2166</v>
      </c>
      <c r="F471" t="s">
        <v>203</v>
      </c>
      <c r="G471" t="s">
        <v>204</v>
      </c>
      <c r="H471" t="s">
        <v>1060</v>
      </c>
      <c r="I471" s="82" t="s">
        <v>2167</v>
      </c>
      <c r="J471" t="s">
        <v>1130</v>
      </c>
      <c r="L471" s="35">
        <v>43003</v>
      </c>
      <c r="M471" s="35">
        <v>40579</v>
      </c>
      <c r="N471" s="35">
        <v>42976</v>
      </c>
      <c r="O471" s="82" t="s">
        <v>1249</v>
      </c>
      <c r="P471" s="84">
        <v>166</v>
      </c>
      <c r="Q471" s="28">
        <v>27607.8</v>
      </c>
    </row>
    <row r="472" spans="1:17" ht="15" customHeight="1" x14ac:dyDescent="0.3">
      <c r="A472">
        <v>471</v>
      </c>
      <c r="B472" t="s">
        <v>138</v>
      </c>
      <c r="C472" t="s">
        <v>2168</v>
      </c>
      <c r="D472" s="82" t="s">
        <v>2169</v>
      </c>
      <c r="F472" t="s">
        <v>211</v>
      </c>
      <c r="G472" t="s">
        <v>204</v>
      </c>
      <c r="H472" t="s">
        <v>948</v>
      </c>
      <c r="I472" s="82" t="s">
        <v>384</v>
      </c>
      <c r="J472" t="s">
        <v>2170</v>
      </c>
      <c r="L472" s="35">
        <v>43006</v>
      </c>
      <c r="M472" s="35">
        <v>39573</v>
      </c>
      <c r="N472" s="35">
        <v>42970</v>
      </c>
      <c r="O472" s="82" t="s">
        <v>208</v>
      </c>
      <c r="P472" s="84">
        <v>185</v>
      </c>
      <c r="Q472" s="28">
        <v>33915.5</v>
      </c>
    </row>
    <row r="473" spans="1:17" ht="15" customHeight="1" x14ac:dyDescent="0.3">
      <c r="A473">
        <v>472</v>
      </c>
      <c r="B473" t="s">
        <v>138</v>
      </c>
      <c r="C473" s="85" t="s">
        <v>2171</v>
      </c>
      <c r="D473" s="82" t="s">
        <v>2172</v>
      </c>
      <c r="F473" t="s">
        <v>211</v>
      </c>
      <c r="G473" t="s">
        <v>204</v>
      </c>
      <c r="H473" t="s">
        <v>593</v>
      </c>
      <c r="I473" s="82" t="s">
        <v>1008</v>
      </c>
      <c r="J473" t="s">
        <v>2173</v>
      </c>
      <c r="L473" s="35">
        <v>43006</v>
      </c>
      <c r="M473" s="35">
        <v>39326</v>
      </c>
      <c r="N473" s="35">
        <v>42941</v>
      </c>
      <c r="O473" s="82" t="s">
        <v>2174</v>
      </c>
      <c r="P473" s="84">
        <v>204</v>
      </c>
      <c r="Q473" s="28">
        <v>40522.199999999997</v>
      </c>
    </row>
    <row r="474" spans="1:17" ht="15" customHeight="1" x14ac:dyDescent="0.3">
      <c r="A474">
        <v>473</v>
      </c>
      <c r="B474" t="s">
        <v>138</v>
      </c>
      <c r="C474" t="s">
        <v>2175</v>
      </c>
      <c r="D474" s="82" t="s">
        <v>2176</v>
      </c>
      <c r="F474" t="s">
        <v>211</v>
      </c>
      <c r="G474" t="s">
        <v>204</v>
      </c>
      <c r="H474" t="s">
        <v>2061</v>
      </c>
      <c r="I474" s="82" t="s">
        <v>2177</v>
      </c>
      <c r="J474" t="s">
        <v>2178</v>
      </c>
      <c r="L474" s="35">
        <v>43006</v>
      </c>
      <c r="M474" s="35">
        <v>39326</v>
      </c>
      <c r="N474" s="35">
        <v>42942</v>
      </c>
      <c r="O474" s="82" t="s">
        <v>208</v>
      </c>
      <c r="P474" s="84">
        <v>226</v>
      </c>
      <c r="Q474" s="28">
        <v>101764.1</v>
      </c>
    </row>
    <row r="475" spans="1:17" ht="15" customHeight="1" x14ac:dyDescent="0.3">
      <c r="A475">
        <v>474</v>
      </c>
      <c r="B475" t="s">
        <v>138</v>
      </c>
      <c r="C475" t="s">
        <v>2179</v>
      </c>
      <c r="D475" s="82" t="s">
        <v>2180</v>
      </c>
      <c r="F475" t="s">
        <v>203</v>
      </c>
      <c r="G475" t="s">
        <v>204</v>
      </c>
      <c r="H475" t="s">
        <v>433</v>
      </c>
      <c r="I475" s="82" t="s">
        <v>2181</v>
      </c>
      <c r="J475" t="s">
        <v>2182</v>
      </c>
      <c r="L475" s="35">
        <v>43006</v>
      </c>
      <c r="M475" s="35">
        <v>39326</v>
      </c>
      <c r="N475" s="35">
        <v>42964</v>
      </c>
      <c r="O475" s="82" t="s">
        <v>208</v>
      </c>
      <c r="P475" s="84">
        <v>245</v>
      </c>
      <c r="Q475" s="28">
        <v>16919.099999999999</v>
      </c>
    </row>
    <row r="476" spans="1:17" ht="15" customHeight="1" x14ac:dyDescent="0.3">
      <c r="A476">
        <v>475</v>
      </c>
      <c r="B476" t="s">
        <v>138</v>
      </c>
      <c r="C476" t="s">
        <v>2183</v>
      </c>
      <c r="D476" s="82" t="s">
        <v>2184</v>
      </c>
      <c r="F476" t="s">
        <v>211</v>
      </c>
      <c r="G476" t="s">
        <v>204</v>
      </c>
      <c r="H476" t="s">
        <v>495</v>
      </c>
      <c r="I476" s="82" t="s">
        <v>2185</v>
      </c>
      <c r="J476" t="s">
        <v>2186</v>
      </c>
      <c r="L476" s="35">
        <v>43012</v>
      </c>
      <c r="M476" s="35">
        <v>39326</v>
      </c>
      <c r="N476" s="35">
        <v>42943</v>
      </c>
      <c r="O476" s="82" t="s">
        <v>208</v>
      </c>
      <c r="P476" s="84">
        <v>263</v>
      </c>
      <c r="Q476" s="28">
        <v>23044.2</v>
      </c>
    </row>
    <row r="477" spans="1:17" ht="15" customHeight="1" x14ac:dyDescent="0.3">
      <c r="A477">
        <v>476</v>
      </c>
      <c r="B477" t="s">
        <v>138</v>
      </c>
      <c r="C477" t="s">
        <v>2187</v>
      </c>
      <c r="D477" s="82" t="s">
        <v>2188</v>
      </c>
      <c r="F477" t="s">
        <v>211</v>
      </c>
      <c r="G477" t="s">
        <v>204</v>
      </c>
      <c r="H477" t="s">
        <v>331</v>
      </c>
      <c r="I477" s="82" t="s">
        <v>975</v>
      </c>
      <c r="J477" t="s">
        <v>2189</v>
      </c>
      <c r="L477" s="35">
        <v>43012</v>
      </c>
      <c r="M477" s="35">
        <v>39326</v>
      </c>
      <c r="N477" s="35">
        <v>42954</v>
      </c>
      <c r="O477" s="82" t="s">
        <v>208</v>
      </c>
      <c r="P477" s="84">
        <v>281</v>
      </c>
      <c r="Q477" s="28">
        <v>19357.900000000001</v>
      </c>
    </row>
    <row r="478" spans="1:17" ht="15" customHeight="1" x14ac:dyDescent="0.3">
      <c r="A478">
        <v>477</v>
      </c>
      <c r="B478" t="s">
        <v>140</v>
      </c>
      <c r="C478" t="s">
        <v>2190</v>
      </c>
      <c r="D478" s="82" t="s">
        <v>2191</v>
      </c>
      <c r="F478" t="s">
        <v>203</v>
      </c>
      <c r="G478" t="s">
        <v>204</v>
      </c>
      <c r="H478" t="s">
        <v>593</v>
      </c>
      <c r="I478" s="82" t="s">
        <v>2192</v>
      </c>
      <c r="J478" t="s">
        <v>2193</v>
      </c>
      <c r="L478" s="35">
        <v>42989</v>
      </c>
      <c r="M478" s="35">
        <v>40840</v>
      </c>
      <c r="N478" s="35">
        <v>42970</v>
      </c>
      <c r="O478" s="82" t="s">
        <v>2194</v>
      </c>
      <c r="P478" s="84">
        <v>5</v>
      </c>
      <c r="Q478" s="28">
        <v>7157.2</v>
      </c>
    </row>
    <row r="479" spans="1:17" ht="15" customHeight="1" x14ac:dyDescent="0.3">
      <c r="A479">
        <v>478</v>
      </c>
      <c r="B479" t="s">
        <v>140</v>
      </c>
      <c r="C479" t="s">
        <v>2195</v>
      </c>
      <c r="D479" s="82" t="s">
        <v>2196</v>
      </c>
      <c r="F479" t="s">
        <v>203</v>
      </c>
      <c r="G479" t="s">
        <v>204</v>
      </c>
      <c r="H479" t="s">
        <v>491</v>
      </c>
      <c r="I479" s="82" t="s">
        <v>2197</v>
      </c>
      <c r="J479" t="s">
        <v>2198</v>
      </c>
      <c r="L479" s="35">
        <v>42989</v>
      </c>
      <c r="M479" s="35">
        <v>42346</v>
      </c>
      <c r="N479" s="35">
        <v>42968</v>
      </c>
      <c r="O479" s="82" t="s">
        <v>2199</v>
      </c>
      <c r="P479" s="84">
        <v>18</v>
      </c>
      <c r="Q479" s="28">
        <v>3920.1</v>
      </c>
    </row>
    <row r="480" spans="1:17" ht="15" customHeight="1" x14ac:dyDescent="0.3">
      <c r="A480">
        <v>479</v>
      </c>
      <c r="B480" t="s">
        <v>140</v>
      </c>
      <c r="C480" t="s">
        <v>2200</v>
      </c>
      <c r="D480" s="82" t="s">
        <v>2201</v>
      </c>
      <c r="F480" t="s">
        <v>211</v>
      </c>
      <c r="G480" t="s">
        <v>204</v>
      </c>
      <c r="H480" t="s">
        <v>2202</v>
      </c>
      <c r="I480" s="82" t="s">
        <v>903</v>
      </c>
      <c r="J480" t="s">
        <v>2203</v>
      </c>
      <c r="L480" s="35">
        <v>42989</v>
      </c>
      <c r="M480" s="35">
        <v>41982</v>
      </c>
      <c r="N480" s="35">
        <v>42972</v>
      </c>
      <c r="O480" s="82" t="s">
        <v>2204</v>
      </c>
      <c r="P480" s="84">
        <v>30</v>
      </c>
      <c r="Q480" s="28">
        <v>14161.6</v>
      </c>
    </row>
    <row r="481" spans="1:17" ht="15" customHeight="1" x14ac:dyDescent="0.3">
      <c r="A481">
        <v>480</v>
      </c>
      <c r="B481" t="s">
        <v>140</v>
      </c>
      <c r="C481" t="s">
        <v>2205</v>
      </c>
      <c r="D481" s="82" t="s">
        <v>2206</v>
      </c>
      <c r="F481" t="s">
        <v>203</v>
      </c>
      <c r="G481" t="s">
        <v>204</v>
      </c>
      <c r="H481" t="s">
        <v>2207</v>
      </c>
      <c r="I481" s="82" t="s">
        <v>1241</v>
      </c>
      <c r="J481" t="s">
        <v>2208</v>
      </c>
      <c r="L481" s="35">
        <v>42991</v>
      </c>
      <c r="M481" s="35">
        <v>40534</v>
      </c>
      <c r="N481" s="35">
        <v>42964</v>
      </c>
      <c r="O481" s="82" t="s">
        <v>2209</v>
      </c>
      <c r="P481" s="84">
        <v>43</v>
      </c>
      <c r="Q481" s="28">
        <v>5421</v>
      </c>
    </row>
    <row r="482" spans="1:17" ht="15" customHeight="1" x14ac:dyDescent="0.3">
      <c r="A482">
        <v>481</v>
      </c>
      <c r="B482" t="s">
        <v>140</v>
      </c>
      <c r="C482" t="s">
        <v>2210</v>
      </c>
      <c r="D482" s="82" t="s">
        <v>2211</v>
      </c>
      <c r="F482" t="s">
        <v>211</v>
      </c>
      <c r="G482" t="s">
        <v>204</v>
      </c>
      <c r="H482" t="s">
        <v>244</v>
      </c>
      <c r="I482" s="82" t="s">
        <v>1245</v>
      </c>
      <c r="J482" t="s">
        <v>2212</v>
      </c>
      <c r="L482" s="35">
        <v>42991</v>
      </c>
      <c r="M482" s="35">
        <v>41267</v>
      </c>
      <c r="N482" s="35">
        <v>42955</v>
      </c>
      <c r="O482" s="82" t="s">
        <v>2213</v>
      </c>
      <c r="P482" s="84">
        <v>56</v>
      </c>
      <c r="Q482" s="28">
        <v>11824.6</v>
      </c>
    </row>
    <row r="483" spans="1:17" ht="15" customHeight="1" x14ac:dyDescent="0.3">
      <c r="A483">
        <v>482</v>
      </c>
      <c r="B483" t="s">
        <v>140</v>
      </c>
      <c r="C483" t="s">
        <v>2214</v>
      </c>
      <c r="D483" s="82" t="s">
        <v>2215</v>
      </c>
      <c r="F483" t="s">
        <v>203</v>
      </c>
      <c r="G483" t="s">
        <v>204</v>
      </c>
      <c r="H483" t="s">
        <v>1140</v>
      </c>
      <c r="I483" s="82" t="s">
        <v>540</v>
      </c>
      <c r="J483" t="s">
        <v>2216</v>
      </c>
      <c r="L483" s="35">
        <v>43046</v>
      </c>
      <c r="M483" s="35">
        <v>39714</v>
      </c>
      <c r="N483" s="35">
        <v>43013</v>
      </c>
      <c r="O483" s="82" t="s">
        <v>2217</v>
      </c>
      <c r="P483" s="84">
        <v>72</v>
      </c>
      <c r="Q483" s="28">
        <v>11567.3</v>
      </c>
    </row>
    <row r="484" spans="1:17" ht="15" customHeight="1" x14ac:dyDescent="0.3">
      <c r="A484">
        <v>483</v>
      </c>
      <c r="B484" t="s">
        <v>140</v>
      </c>
      <c r="C484" t="s">
        <v>2218</v>
      </c>
      <c r="D484" s="82" t="s">
        <v>2219</v>
      </c>
      <c r="F484" t="s">
        <v>211</v>
      </c>
      <c r="G484" t="s">
        <v>204</v>
      </c>
      <c r="H484" t="s">
        <v>914</v>
      </c>
      <c r="I484" s="82" t="s">
        <v>2220</v>
      </c>
      <c r="J484" t="s">
        <v>2221</v>
      </c>
      <c r="L484" s="35">
        <v>43046</v>
      </c>
      <c r="M484" s="35">
        <v>40794</v>
      </c>
      <c r="N484" s="35">
        <v>42975</v>
      </c>
      <c r="O484" s="82" t="s">
        <v>2222</v>
      </c>
      <c r="P484" s="84">
        <v>85</v>
      </c>
      <c r="Q484" s="28">
        <v>30622.799999999999</v>
      </c>
    </row>
    <row r="485" spans="1:17" ht="15" customHeight="1" x14ac:dyDescent="0.3">
      <c r="A485">
        <v>484</v>
      </c>
      <c r="B485" t="s">
        <v>140</v>
      </c>
      <c r="C485" t="s">
        <v>2223</v>
      </c>
      <c r="D485" s="82" t="s">
        <v>2224</v>
      </c>
      <c r="F485" t="s">
        <v>203</v>
      </c>
      <c r="G485" t="s">
        <v>204</v>
      </c>
      <c r="H485" t="s">
        <v>1140</v>
      </c>
      <c r="I485" s="82" t="s">
        <v>540</v>
      </c>
      <c r="J485" t="s">
        <v>2225</v>
      </c>
      <c r="L485" s="35">
        <v>43046</v>
      </c>
      <c r="M485" s="35">
        <v>39326</v>
      </c>
      <c r="N485" s="35">
        <v>42948</v>
      </c>
      <c r="O485" s="82" t="s">
        <v>208</v>
      </c>
      <c r="P485" s="84">
        <v>98</v>
      </c>
      <c r="Q485" s="28">
        <v>21069.1</v>
      </c>
    </row>
    <row r="486" spans="1:17" ht="15" customHeight="1" x14ac:dyDescent="0.3">
      <c r="A486">
        <v>485</v>
      </c>
      <c r="B486" t="s">
        <v>140</v>
      </c>
      <c r="C486" t="s">
        <v>2226</v>
      </c>
      <c r="D486" s="82" t="s">
        <v>2227</v>
      </c>
      <c r="F486" t="s">
        <v>203</v>
      </c>
      <c r="G486" t="s">
        <v>204</v>
      </c>
      <c r="H486" t="s">
        <v>623</v>
      </c>
      <c r="I486" s="82" t="s">
        <v>1318</v>
      </c>
      <c r="J486" t="s">
        <v>2228</v>
      </c>
      <c r="L486" s="35">
        <v>43046</v>
      </c>
      <c r="M486" s="35">
        <v>39326</v>
      </c>
      <c r="N486" s="35">
        <v>42975</v>
      </c>
      <c r="O486" s="82" t="s">
        <v>208</v>
      </c>
      <c r="P486" s="84">
        <v>111</v>
      </c>
      <c r="Q486" s="28">
        <v>15769</v>
      </c>
    </row>
    <row r="487" spans="1:17" ht="15" customHeight="1" x14ac:dyDescent="0.3">
      <c r="A487">
        <v>486</v>
      </c>
      <c r="B487" t="s">
        <v>141</v>
      </c>
      <c r="C487" t="s">
        <v>2229</v>
      </c>
      <c r="D487" s="82" t="s">
        <v>2230</v>
      </c>
      <c r="F487" t="s">
        <v>211</v>
      </c>
      <c r="G487" t="s">
        <v>204</v>
      </c>
      <c r="H487" t="s">
        <v>2231</v>
      </c>
      <c r="I487" s="82" t="s">
        <v>439</v>
      </c>
      <c r="J487" t="s">
        <v>2232</v>
      </c>
      <c r="L487" s="35">
        <v>42977</v>
      </c>
      <c r="M487" s="35">
        <v>42070</v>
      </c>
      <c r="N487" s="35">
        <v>42956</v>
      </c>
      <c r="O487" s="82" t="s">
        <v>2233</v>
      </c>
      <c r="P487" s="84">
        <v>4</v>
      </c>
      <c r="Q487" s="28">
        <v>767</v>
      </c>
    </row>
    <row r="488" spans="1:17" ht="15" customHeight="1" x14ac:dyDescent="0.3">
      <c r="A488">
        <v>487</v>
      </c>
      <c r="B488" t="s">
        <v>141</v>
      </c>
      <c r="C488" t="s">
        <v>2234</v>
      </c>
      <c r="D488" s="82" t="s">
        <v>2235</v>
      </c>
      <c r="F488" t="s">
        <v>203</v>
      </c>
      <c r="G488" t="s">
        <v>204</v>
      </c>
      <c r="H488" t="s">
        <v>684</v>
      </c>
      <c r="I488" s="82" t="s">
        <v>679</v>
      </c>
      <c r="J488" t="s">
        <v>2236</v>
      </c>
      <c r="L488" s="35">
        <v>42978</v>
      </c>
      <c r="M488" s="35">
        <v>40397</v>
      </c>
      <c r="N488" s="35">
        <v>42955</v>
      </c>
      <c r="O488" s="82" t="s">
        <v>2237</v>
      </c>
      <c r="P488" s="84">
        <v>20</v>
      </c>
      <c r="Q488" s="28">
        <v>26741.1</v>
      </c>
    </row>
    <row r="489" spans="1:17" ht="15" customHeight="1" x14ac:dyDescent="0.3">
      <c r="A489">
        <v>488</v>
      </c>
      <c r="B489" t="s">
        <v>141</v>
      </c>
      <c r="C489" t="s">
        <v>2238</v>
      </c>
      <c r="D489" s="82" t="s">
        <v>2239</v>
      </c>
      <c r="F489" t="s">
        <v>211</v>
      </c>
      <c r="G489" t="s">
        <v>204</v>
      </c>
      <c r="H489" t="s">
        <v>985</v>
      </c>
      <c r="I489" s="82" t="s">
        <v>1257</v>
      </c>
      <c r="J489" t="s">
        <v>2240</v>
      </c>
      <c r="L489" s="35">
        <v>42978</v>
      </c>
      <c r="M489" s="35">
        <v>39326</v>
      </c>
      <c r="N489" s="35">
        <v>42956</v>
      </c>
      <c r="O489" s="82" t="s">
        <v>208</v>
      </c>
      <c r="P489" s="84">
        <v>35</v>
      </c>
      <c r="Q489" s="28">
        <v>25059.599999999999</v>
      </c>
    </row>
    <row r="490" spans="1:17" ht="15" customHeight="1" x14ac:dyDescent="0.3">
      <c r="A490">
        <v>489</v>
      </c>
      <c r="B490" t="s">
        <v>141</v>
      </c>
      <c r="C490" t="s">
        <v>2241</v>
      </c>
      <c r="D490" s="82" t="s">
        <v>2242</v>
      </c>
      <c r="F490" t="s">
        <v>203</v>
      </c>
      <c r="G490" t="s">
        <v>204</v>
      </c>
      <c r="H490" t="s">
        <v>2061</v>
      </c>
      <c r="I490" s="82" t="s">
        <v>434</v>
      </c>
      <c r="J490" t="s">
        <v>2243</v>
      </c>
      <c r="L490" s="35">
        <v>42978</v>
      </c>
      <c r="M490" s="35">
        <v>40854</v>
      </c>
      <c r="N490" s="35">
        <v>42937</v>
      </c>
      <c r="O490" s="82" t="s">
        <v>208</v>
      </c>
      <c r="P490" s="84">
        <v>51</v>
      </c>
      <c r="Q490" s="28">
        <v>4136.2</v>
      </c>
    </row>
    <row r="491" spans="1:17" ht="15" customHeight="1" x14ac:dyDescent="0.3">
      <c r="A491">
        <v>490</v>
      </c>
      <c r="B491" t="s">
        <v>141</v>
      </c>
      <c r="C491" t="s">
        <v>2244</v>
      </c>
      <c r="D491" s="82" t="s">
        <v>2245</v>
      </c>
      <c r="F491" t="s">
        <v>211</v>
      </c>
      <c r="G491" t="s">
        <v>204</v>
      </c>
      <c r="H491" t="s">
        <v>736</v>
      </c>
      <c r="I491" s="82" t="s">
        <v>451</v>
      </c>
      <c r="J491" t="s">
        <v>2246</v>
      </c>
      <c r="L491" s="35">
        <v>42985</v>
      </c>
      <c r="M491" s="35">
        <v>39326</v>
      </c>
      <c r="N491" s="35">
        <v>42958</v>
      </c>
      <c r="O491" s="82" t="s">
        <v>208</v>
      </c>
      <c r="P491" s="84">
        <v>68</v>
      </c>
      <c r="Q491" s="28">
        <v>41722.6</v>
      </c>
    </row>
    <row r="492" spans="1:17" ht="15" customHeight="1" x14ac:dyDescent="0.3">
      <c r="A492">
        <v>491</v>
      </c>
      <c r="B492" t="s">
        <v>141</v>
      </c>
      <c r="C492" t="s">
        <v>2247</v>
      </c>
      <c r="D492" s="82" t="s">
        <v>2248</v>
      </c>
      <c r="F492" t="s">
        <v>203</v>
      </c>
      <c r="G492" t="s">
        <v>204</v>
      </c>
      <c r="H492" t="s">
        <v>593</v>
      </c>
      <c r="I492" s="82" t="s">
        <v>2249</v>
      </c>
      <c r="J492" t="s">
        <v>2250</v>
      </c>
      <c r="L492" s="35">
        <v>42985</v>
      </c>
      <c r="M492" s="35">
        <v>39326</v>
      </c>
      <c r="N492" s="35">
        <v>42965</v>
      </c>
      <c r="O492" s="82" t="s">
        <v>208</v>
      </c>
      <c r="P492" s="84">
        <v>86</v>
      </c>
      <c r="Q492" s="28">
        <v>15593.2</v>
      </c>
    </row>
    <row r="493" spans="1:17" ht="15" customHeight="1" x14ac:dyDescent="0.3">
      <c r="A493">
        <v>492</v>
      </c>
      <c r="B493" t="s">
        <v>141</v>
      </c>
      <c r="C493" t="s">
        <v>2251</v>
      </c>
      <c r="D493" s="82" t="s">
        <v>2252</v>
      </c>
      <c r="F493" t="s">
        <v>211</v>
      </c>
      <c r="G493" t="s">
        <v>204</v>
      </c>
      <c r="H493" t="s">
        <v>2093</v>
      </c>
      <c r="I493" s="82" t="s">
        <v>578</v>
      </c>
      <c r="J493" t="s">
        <v>2253</v>
      </c>
      <c r="L493" s="35">
        <v>42985</v>
      </c>
      <c r="M493" s="35">
        <v>39326</v>
      </c>
      <c r="N493" s="35">
        <v>42943</v>
      </c>
      <c r="O493" s="82" t="s">
        <v>208</v>
      </c>
      <c r="P493" s="84">
        <v>103</v>
      </c>
      <c r="Q493" s="28">
        <v>17306.5</v>
      </c>
    </row>
    <row r="494" spans="1:17" ht="15" customHeight="1" x14ac:dyDescent="0.3">
      <c r="A494">
        <v>493</v>
      </c>
      <c r="B494" t="s">
        <v>141</v>
      </c>
      <c r="C494" t="s">
        <v>2254</v>
      </c>
      <c r="D494" s="82" t="s">
        <v>2255</v>
      </c>
      <c r="F494" t="s">
        <v>211</v>
      </c>
      <c r="G494" t="s">
        <v>204</v>
      </c>
      <c r="H494" t="s">
        <v>342</v>
      </c>
      <c r="I494" s="82" t="s">
        <v>930</v>
      </c>
      <c r="J494" t="s">
        <v>2256</v>
      </c>
      <c r="L494" s="35">
        <v>42986</v>
      </c>
      <c r="M494" s="35">
        <v>39362</v>
      </c>
      <c r="N494" s="35">
        <v>42972</v>
      </c>
      <c r="O494" s="82" t="s">
        <v>2257</v>
      </c>
      <c r="P494" s="84">
        <v>120</v>
      </c>
      <c r="Q494" s="28">
        <v>18071.7</v>
      </c>
    </row>
    <row r="495" spans="1:17" ht="15" customHeight="1" x14ac:dyDescent="0.3">
      <c r="A495">
        <v>494</v>
      </c>
      <c r="B495" t="s">
        <v>141</v>
      </c>
      <c r="C495" t="s">
        <v>2258</v>
      </c>
      <c r="D495" s="82" t="s">
        <v>2259</v>
      </c>
      <c r="F495" t="s">
        <v>211</v>
      </c>
      <c r="G495" t="s">
        <v>204</v>
      </c>
      <c r="H495" t="s">
        <v>610</v>
      </c>
      <c r="I495" s="82" t="s">
        <v>578</v>
      </c>
      <c r="J495" t="s">
        <v>2260</v>
      </c>
      <c r="L495" s="35">
        <v>42989</v>
      </c>
      <c r="M495" s="35">
        <v>39326</v>
      </c>
      <c r="N495" s="35">
        <v>42951</v>
      </c>
      <c r="O495" s="82" t="s">
        <v>208</v>
      </c>
      <c r="P495" s="84">
        <v>139</v>
      </c>
      <c r="Q495" s="28">
        <v>48451</v>
      </c>
    </row>
    <row r="496" spans="1:17" ht="15" customHeight="1" x14ac:dyDescent="0.3">
      <c r="A496">
        <v>495</v>
      </c>
      <c r="B496" t="s">
        <v>143</v>
      </c>
      <c r="C496" t="s">
        <v>2261</v>
      </c>
      <c r="D496" s="82" t="s">
        <v>2262</v>
      </c>
      <c r="F496" t="s">
        <v>211</v>
      </c>
      <c r="G496" t="s">
        <v>204</v>
      </c>
      <c r="H496" t="s">
        <v>2263</v>
      </c>
      <c r="I496" s="82" t="s">
        <v>2264</v>
      </c>
      <c r="J496" t="s">
        <v>1209</v>
      </c>
      <c r="K496" t="s">
        <v>2265</v>
      </c>
      <c r="L496" s="35">
        <v>43110</v>
      </c>
      <c r="M496" s="35">
        <v>39151</v>
      </c>
      <c r="N496" s="35">
        <v>43000</v>
      </c>
      <c r="O496" s="82" t="s">
        <v>208</v>
      </c>
      <c r="P496" s="84">
        <v>4</v>
      </c>
      <c r="Q496" s="28">
        <v>52068.2</v>
      </c>
    </row>
    <row r="497" spans="1:17" ht="15" customHeight="1" x14ac:dyDescent="0.3">
      <c r="A497">
        <v>496</v>
      </c>
      <c r="B497" t="s">
        <v>143</v>
      </c>
      <c r="C497" t="s">
        <v>2266</v>
      </c>
      <c r="D497" s="82" t="s">
        <v>2262</v>
      </c>
      <c r="F497" t="s">
        <v>211</v>
      </c>
      <c r="G497" t="s">
        <v>204</v>
      </c>
      <c r="H497" t="s">
        <v>552</v>
      </c>
      <c r="I497" s="82" t="s">
        <v>2267</v>
      </c>
      <c r="J497" t="s">
        <v>1209</v>
      </c>
      <c r="K497" t="s">
        <v>2265</v>
      </c>
      <c r="L497" s="35">
        <v>43110</v>
      </c>
      <c r="M497" s="35">
        <v>39151</v>
      </c>
      <c r="N497" s="35">
        <v>43000</v>
      </c>
      <c r="O497" s="82" t="s">
        <v>208</v>
      </c>
      <c r="P497" s="84">
        <v>4</v>
      </c>
      <c r="Q497" s="28">
        <v>52068.2</v>
      </c>
    </row>
    <row r="498" spans="1:17" ht="15" customHeight="1" x14ac:dyDescent="0.3">
      <c r="A498">
        <v>497</v>
      </c>
      <c r="B498" t="s">
        <v>143</v>
      </c>
      <c r="C498" t="s">
        <v>2268</v>
      </c>
      <c r="D498" s="82" t="s">
        <v>2262</v>
      </c>
      <c r="F498" t="s">
        <v>203</v>
      </c>
      <c r="G498" t="s">
        <v>204</v>
      </c>
      <c r="H498" t="s">
        <v>552</v>
      </c>
      <c r="I498" s="82" t="s">
        <v>2267</v>
      </c>
      <c r="J498" t="s">
        <v>1209</v>
      </c>
      <c r="K498" t="s">
        <v>2265</v>
      </c>
      <c r="L498" s="35">
        <v>43110</v>
      </c>
      <c r="M498" s="35">
        <v>39151</v>
      </c>
      <c r="N498" s="35">
        <v>43000</v>
      </c>
      <c r="O498" s="82" t="s">
        <v>208</v>
      </c>
      <c r="P498" s="84">
        <v>4</v>
      </c>
      <c r="Q498" s="28">
        <v>52068.2</v>
      </c>
    </row>
    <row r="499" spans="1:17" ht="15" customHeight="1" x14ac:dyDescent="0.3">
      <c r="A499">
        <v>498</v>
      </c>
      <c r="B499" t="s">
        <v>143</v>
      </c>
      <c r="C499" t="s">
        <v>2269</v>
      </c>
      <c r="D499" s="82" t="s">
        <v>2262</v>
      </c>
      <c r="F499" t="s">
        <v>203</v>
      </c>
      <c r="G499" t="s">
        <v>204</v>
      </c>
      <c r="H499" t="s">
        <v>433</v>
      </c>
      <c r="I499" s="82" t="s">
        <v>2270</v>
      </c>
      <c r="J499" t="s">
        <v>1209</v>
      </c>
      <c r="K499" t="s">
        <v>2265</v>
      </c>
      <c r="L499" s="35">
        <v>43110</v>
      </c>
      <c r="M499" s="35">
        <v>39151</v>
      </c>
      <c r="N499" s="35">
        <v>43000</v>
      </c>
      <c r="O499" s="82" t="s">
        <v>208</v>
      </c>
      <c r="P499" s="84">
        <v>4</v>
      </c>
      <c r="Q499" s="28">
        <v>52068.2</v>
      </c>
    </row>
    <row r="500" spans="1:17" ht="15" customHeight="1" x14ac:dyDescent="0.3">
      <c r="A500">
        <v>499</v>
      </c>
      <c r="B500" t="s">
        <v>143</v>
      </c>
      <c r="C500" t="s">
        <v>2271</v>
      </c>
      <c r="D500" s="82" t="s">
        <v>2272</v>
      </c>
      <c r="F500" t="s">
        <v>211</v>
      </c>
      <c r="G500" t="s">
        <v>204</v>
      </c>
      <c r="H500" t="s">
        <v>914</v>
      </c>
      <c r="I500" s="82" t="s">
        <v>2273</v>
      </c>
      <c r="J500" t="s">
        <v>2274</v>
      </c>
      <c r="L500" s="35">
        <v>43123</v>
      </c>
      <c r="M500" s="35">
        <v>39151</v>
      </c>
      <c r="N500" s="35">
        <v>42950</v>
      </c>
      <c r="O500" s="82" t="s">
        <v>208</v>
      </c>
      <c r="P500" s="84">
        <v>20</v>
      </c>
      <c r="Q500" s="28">
        <v>44199.1</v>
      </c>
    </row>
    <row r="501" spans="1:17" ht="15" customHeight="1" x14ac:dyDescent="0.3">
      <c r="A501">
        <v>500</v>
      </c>
      <c r="B501" t="s">
        <v>143</v>
      </c>
      <c r="C501" t="s">
        <v>2275</v>
      </c>
      <c r="D501" s="82" t="s">
        <v>2276</v>
      </c>
      <c r="F501" t="s">
        <v>203</v>
      </c>
      <c r="G501" t="s">
        <v>204</v>
      </c>
      <c r="H501" t="s">
        <v>857</v>
      </c>
      <c r="I501" s="82" t="s">
        <v>472</v>
      </c>
      <c r="J501" t="s">
        <v>1863</v>
      </c>
      <c r="L501" s="35">
        <v>43125</v>
      </c>
      <c r="M501" s="35">
        <v>41404</v>
      </c>
      <c r="N501" s="35">
        <v>43032</v>
      </c>
      <c r="O501" s="82" t="s">
        <v>1864</v>
      </c>
      <c r="P501" s="84">
        <v>25</v>
      </c>
      <c r="Q501" s="28">
        <v>36238.300000000003</v>
      </c>
    </row>
    <row r="502" spans="1:17" ht="15" customHeight="1" x14ac:dyDescent="0.3">
      <c r="A502">
        <v>501</v>
      </c>
      <c r="B502" t="s">
        <v>143</v>
      </c>
      <c r="C502" t="s">
        <v>2277</v>
      </c>
      <c r="D502" s="82" t="s">
        <v>2278</v>
      </c>
      <c r="F502" t="s">
        <v>211</v>
      </c>
      <c r="G502" t="s">
        <v>204</v>
      </c>
      <c r="H502" t="s">
        <v>314</v>
      </c>
      <c r="I502" s="82" t="s">
        <v>2279</v>
      </c>
      <c r="J502" t="s">
        <v>2280</v>
      </c>
      <c r="L502" s="35">
        <v>43126</v>
      </c>
      <c r="M502" s="35">
        <v>39151</v>
      </c>
      <c r="N502" s="35">
        <v>42948</v>
      </c>
      <c r="O502" s="82" t="s">
        <v>208</v>
      </c>
      <c r="P502" s="84">
        <v>29</v>
      </c>
      <c r="Q502" s="28">
        <v>39961.1</v>
      </c>
    </row>
    <row r="503" spans="1:17" ht="15" customHeight="1" x14ac:dyDescent="0.3">
      <c r="A503">
        <v>502</v>
      </c>
      <c r="B503" t="s">
        <v>143</v>
      </c>
      <c r="C503" t="s">
        <v>2281</v>
      </c>
      <c r="D503" s="82" t="s">
        <v>2282</v>
      </c>
      <c r="F503" t="s">
        <v>211</v>
      </c>
      <c r="G503" t="s">
        <v>204</v>
      </c>
      <c r="H503" t="s">
        <v>684</v>
      </c>
      <c r="I503" s="82" t="s">
        <v>462</v>
      </c>
      <c r="J503" t="s">
        <v>2283</v>
      </c>
      <c r="L503" s="35">
        <v>43153</v>
      </c>
      <c r="M503" s="35">
        <v>39151</v>
      </c>
      <c r="N503" s="35">
        <v>42976</v>
      </c>
      <c r="O503" s="82" t="s">
        <v>208</v>
      </c>
      <c r="P503" s="84">
        <v>47</v>
      </c>
      <c r="Q503" s="28">
        <v>10528.1</v>
      </c>
    </row>
    <row r="504" spans="1:17" ht="15" customHeight="1" x14ac:dyDescent="0.3">
      <c r="A504">
        <v>503</v>
      </c>
      <c r="B504" t="s">
        <v>143</v>
      </c>
      <c r="C504" t="s">
        <v>2284</v>
      </c>
      <c r="D504" s="82" t="s">
        <v>2285</v>
      </c>
      <c r="F504" t="s">
        <v>211</v>
      </c>
      <c r="G504" t="s">
        <v>204</v>
      </c>
      <c r="H504" t="s">
        <v>2286</v>
      </c>
      <c r="I504" s="82" t="s">
        <v>2287</v>
      </c>
      <c r="J504" t="s">
        <v>2288</v>
      </c>
      <c r="L504" s="35">
        <v>43154</v>
      </c>
      <c r="M504" s="35">
        <v>39151</v>
      </c>
      <c r="N504" s="35">
        <v>42962</v>
      </c>
      <c r="O504" s="82" t="s">
        <v>208</v>
      </c>
      <c r="P504" s="84">
        <v>55</v>
      </c>
      <c r="Q504" s="28">
        <v>36021</v>
      </c>
    </row>
    <row r="505" spans="1:17" ht="15" customHeight="1" x14ac:dyDescent="0.3">
      <c r="A505">
        <v>504</v>
      </c>
      <c r="B505" t="s">
        <v>143</v>
      </c>
      <c r="C505" t="s">
        <v>2289</v>
      </c>
      <c r="D505" s="82" t="s">
        <v>2290</v>
      </c>
      <c r="F505" t="s">
        <v>203</v>
      </c>
      <c r="G505" t="s">
        <v>204</v>
      </c>
      <c r="H505" t="s">
        <v>2291</v>
      </c>
      <c r="I505" s="82" t="s">
        <v>515</v>
      </c>
      <c r="J505" t="s">
        <v>2292</v>
      </c>
      <c r="L505" s="35">
        <v>43168</v>
      </c>
      <c r="M505" s="35">
        <v>39151</v>
      </c>
      <c r="N505" s="35">
        <v>42955</v>
      </c>
      <c r="O505" s="82" t="s">
        <v>208</v>
      </c>
      <c r="P505" s="84">
        <v>60</v>
      </c>
      <c r="Q505" s="28">
        <v>10528.1</v>
      </c>
    </row>
    <row r="506" spans="1:17" ht="15" customHeight="1" x14ac:dyDescent="0.3">
      <c r="A506">
        <v>505</v>
      </c>
      <c r="B506" t="s">
        <v>143</v>
      </c>
      <c r="C506" t="s">
        <v>2293</v>
      </c>
      <c r="D506" s="82" t="s">
        <v>2294</v>
      </c>
      <c r="F506" t="s">
        <v>211</v>
      </c>
      <c r="G506" t="s">
        <v>204</v>
      </c>
      <c r="H506" t="s">
        <v>1413</v>
      </c>
      <c r="I506" s="82" t="s">
        <v>235</v>
      </c>
      <c r="J506" t="s">
        <v>2295</v>
      </c>
      <c r="L506" s="35">
        <v>43171</v>
      </c>
      <c r="M506" s="35">
        <v>39151</v>
      </c>
      <c r="N506" s="35">
        <v>43028</v>
      </c>
      <c r="O506" s="82" t="s">
        <v>208</v>
      </c>
      <c r="P506" s="84">
        <v>65</v>
      </c>
      <c r="Q506" s="28">
        <v>42591.9</v>
      </c>
    </row>
    <row r="507" spans="1:17" ht="15" customHeight="1" x14ac:dyDescent="0.3">
      <c r="A507">
        <v>506</v>
      </c>
      <c r="B507" t="s">
        <v>143</v>
      </c>
      <c r="C507" t="s">
        <v>2296</v>
      </c>
      <c r="D507" s="82" t="s">
        <v>2297</v>
      </c>
      <c r="F507" t="s">
        <v>203</v>
      </c>
      <c r="G507" t="s">
        <v>204</v>
      </c>
      <c r="H507" t="s">
        <v>280</v>
      </c>
      <c r="I507" s="82" t="s">
        <v>2298</v>
      </c>
      <c r="J507" t="s">
        <v>2299</v>
      </c>
      <c r="L507" s="35">
        <v>43173</v>
      </c>
      <c r="M507" s="35">
        <v>39151</v>
      </c>
      <c r="N507" s="35">
        <v>43173</v>
      </c>
      <c r="O507" s="82" t="s">
        <v>208</v>
      </c>
      <c r="P507" s="84">
        <v>72</v>
      </c>
      <c r="Q507" s="28">
        <v>68768.899999999994</v>
      </c>
    </row>
    <row r="508" spans="1:17" ht="15" customHeight="1" x14ac:dyDescent="0.3">
      <c r="A508">
        <v>507</v>
      </c>
      <c r="B508" t="s">
        <v>143</v>
      </c>
      <c r="C508" t="s">
        <v>2300</v>
      </c>
      <c r="D508" s="82" t="s">
        <v>2301</v>
      </c>
      <c r="F508" t="s">
        <v>203</v>
      </c>
      <c r="G508" t="s">
        <v>204</v>
      </c>
      <c r="H508" t="s">
        <v>610</v>
      </c>
      <c r="I508" s="82" t="s">
        <v>264</v>
      </c>
      <c r="J508" t="s">
        <v>2302</v>
      </c>
      <c r="K508" t="s">
        <v>2303</v>
      </c>
      <c r="L508" s="35">
        <v>43174</v>
      </c>
      <c r="M508" s="35">
        <v>39151</v>
      </c>
      <c r="N508" s="35">
        <v>42990</v>
      </c>
      <c r="O508" s="82" t="s">
        <v>2304</v>
      </c>
      <c r="P508" s="84" t="s">
        <v>2305</v>
      </c>
      <c r="Q508" s="28">
        <f>23238.8+2897.7</f>
        <v>26136.5</v>
      </c>
    </row>
    <row r="509" spans="1:17" ht="15" customHeight="1" x14ac:dyDescent="0.3">
      <c r="A509">
        <v>508</v>
      </c>
      <c r="B509" t="s">
        <v>143</v>
      </c>
      <c r="C509" t="s">
        <v>2306</v>
      </c>
      <c r="D509" s="82" t="s">
        <v>2307</v>
      </c>
      <c r="F509" t="s">
        <v>211</v>
      </c>
      <c r="G509" t="s">
        <v>204</v>
      </c>
      <c r="H509" t="s">
        <v>2308</v>
      </c>
      <c r="I509" s="82" t="s">
        <v>578</v>
      </c>
      <c r="J509" t="s">
        <v>2309</v>
      </c>
      <c r="L509" s="35">
        <v>43180</v>
      </c>
      <c r="M509" s="35">
        <v>39151</v>
      </c>
      <c r="N509" s="35">
        <v>43172</v>
      </c>
      <c r="O509" s="82" t="s">
        <v>2304</v>
      </c>
      <c r="P509" s="84">
        <v>85</v>
      </c>
      <c r="Q509" s="28">
        <v>15104.6</v>
      </c>
    </row>
    <row r="510" spans="1:17" ht="15" customHeight="1" x14ac:dyDescent="0.3">
      <c r="A510">
        <v>509</v>
      </c>
      <c r="B510" t="s">
        <v>144</v>
      </c>
      <c r="C510" t="s">
        <v>2310</v>
      </c>
      <c r="D510" s="82" t="s">
        <v>2311</v>
      </c>
      <c r="F510" t="s">
        <v>203</v>
      </c>
      <c r="G510" t="s">
        <v>204</v>
      </c>
      <c r="H510" t="s">
        <v>471</v>
      </c>
      <c r="I510" s="82" t="s">
        <v>2312</v>
      </c>
      <c r="J510" t="s">
        <v>2313</v>
      </c>
      <c r="L510" s="35">
        <v>43186</v>
      </c>
      <c r="M510" s="35">
        <v>39326</v>
      </c>
      <c r="N510" s="35">
        <v>42948</v>
      </c>
      <c r="O510" s="82" t="s">
        <v>2314</v>
      </c>
      <c r="P510" s="84">
        <v>11</v>
      </c>
      <c r="Q510" s="28">
        <v>24104.3</v>
      </c>
    </row>
    <row r="511" spans="1:17" ht="15" customHeight="1" x14ac:dyDescent="0.3">
      <c r="A511">
        <v>510</v>
      </c>
      <c r="B511" t="s">
        <v>144</v>
      </c>
      <c r="C511" t="s">
        <v>2315</v>
      </c>
      <c r="D511" s="82" t="s">
        <v>2316</v>
      </c>
      <c r="F511" t="s">
        <v>203</v>
      </c>
      <c r="G511" t="s">
        <v>204</v>
      </c>
      <c r="H511" t="s">
        <v>280</v>
      </c>
      <c r="I511" s="82" t="s">
        <v>2317</v>
      </c>
      <c r="J511" t="s">
        <v>1924</v>
      </c>
      <c r="L511" s="35">
        <v>43189</v>
      </c>
      <c r="M511" s="35">
        <v>39326</v>
      </c>
      <c r="N511" s="35">
        <v>42972</v>
      </c>
      <c r="O511" s="82" t="s">
        <v>208</v>
      </c>
      <c r="P511" s="84">
        <v>35</v>
      </c>
      <c r="Q511" s="28">
        <v>65769</v>
      </c>
    </row>
    <row r="512" spans="1:17" ht="15" customHeight="1" x14ac:dyDescent="0.3">
      <c r="A512">
        <v>511</v>
      </c>
      <c r="B512" t="s">
        <v>144</v>
      </c>
      <c r="C512" t="s">
        <v>2318</v>
      </c>
      <c r="D512" s="82" t="s">
        <v>2319</v>
      </c>
      <c r="F512" t="s">
        <v>211</v>
      </c>
      <c r="G512" t="s">
        <v>204</v>
      </c>
      <c r="H512" t="s">
        <v>280</v>
      </c>
      <c r="I512" s="82" t="s">
        <v>992</v>
      </c>
      <c r="J512" t="s">
        <v>2320</v>
      </c>
      <c r="L512" s="35">
        <v>43189</v>
      </c>
      <c r="M512" s="35">
        <v>40855</v>
      </c>
      <c r="N512" s="35">
        <v>42951</v>
      </c>
      <c r="O512" s="82" t="s">
        <v>2321</v>
      </c>
      <c r="P512" s="84">
        <v>52</v>
      </c>
      <c r="Q512" s="28">
        <v>6857.2</v>
      </c>
    </row>
    <row r="513" spans="1:17" ht="15" customHeight="1" x14ac:dyDescent="0.3">
      <c r="A513">
        <v>512</v>
      </c>
      <c r="B513" t="s">
        <v>147</v>
      </c>
      <c r="C513" t="s">
        <v>2322</v>
      </c>
      <c r="D513" s="82" t="s">
        <v>2323</v>
      </c>
      <c r="F513" t="s">
        <v>211</v>
      </c>
      <c r="G513" t="s">
        <v>204</v>
      </c>
      <c r="H513" t="s">
        <v>2324</v>
      </c>
      <c r="I513" s="82" t="s">
        <v>2325</v>
      </c>
      <c r="J513" t="s">
        <v>2326</v>
      </c>
      <c r="L513" s="35">
        <v>43132</v>
      </c>
      <c r="M513" s="35">
        <v>39479</v>
      </c>
      <c r="N513" s="35">
        <v>42999</v>
      </c>
      <c r="O513" s="82" t="s">
        <v>208</v>
      </c>
      <c r="P513" s="84">
        <v>8</v>
      </c>
      <c r="Q513" s="28">
        <v>28609.9</v>
      </c>
    </row>
    <row r="514" spans="1:17" ht="15" customHeight="1" x14ac:dyDescent="0.3">
      <c r="A514">
        <v>513</v>
      </c>
      <c r="B514" t="s">
        <v>147</v>
      </c>
      <c r="C514" t="s">
        <v>2327</v>
      </c>
      <c r="D514" s="82" t="s">
        <v>2328</v>
      </c>
      <c r="F514" t="s">
        <v>203</v>
      </c>
      <c r="G514" t="s">
        <v>204</v>
      </c>
      <c r="H514" t="s">
        <v>723</v>
      </c>
      <c r="I514" s="82" t="s">
        <v>264</v>
      </c>
      <c r="J514" t="s">
        <v>2329</v>
      </c>
      <c r="L514" s="35">
        <v>43132</v>
      </c>
      <c r="M514" s="35">
        <v>39479</v>
      </c>
      <c r="N514" s="35">
        <v>42950</v>
      </c>
      <c r="O514" s="82" t="s">
        <v>208</v>
      </c>
      <c r="P514" s="84">
        <v>25</v>
      </c>
      <c r="Q514" s="28">
        <v>14397.8</v>
      </c>
    </row>
    <row r="515" spans="1:17" ht="15" customHeight="1" x14ac:dyDescent="0.3">
      <c r="A515">
        <v>514</v>
      </c>
      <c r="B515" t="s">
        <v>147</v>
      </c>
      <c r="C515" t="s">
        <v>2330</v>
      </c>
      <c r="D515" s="82" t="s">
        <v>2331</v>
      </c>
      <c r="F515" t="s">
        <v>203</v>
      </c>
      <c r="G515" t="s">
        <v>204</v>
      </c>
      <c r="H515" t="s">
        <v>2332</v>
      </c>
      <c r="I515" s="82" t="s">
        <v>2333</v>
      </c>
      <c r="J515" t="s">
        <v>2334</v>
      </c>
      <c r="L515" s="35">
        <v>43132</v>
      </c>
      <c r="M515" s="35">
        <v>39479</v>
      </c>
      <c r="N515" s="35">
        <v>42968</v>
      </c>
      <c r="O515" s="82" t="s">
        <v>208</v>
      </c>
      <c r="P515" s="84">
        <v>36</v>
      </c>
      <c r="Q515" s="28">
        <v>19536</v>
      </c>
    </row>
    <row r="516" spans="1:17" ht="15" customHeight="1" x14ac:dyDescent="0.3">
      <c r="A516">
        <v>515</v>
      </c>
      <c r="B516" t="s">
        <v>147</v>
      </c>
      <c r="C516" t="s">
        <v>2335</v>
      </c>
      <c r="D516" s="82" t="s">
        <v>2336</v>
      </c>
      <c r="F516" t="s">
        <v>211</v>
      </c>
      <c r="G516" t="s">
        <v>204</v>
      </c>
      <c r="H516" t="s">
        <v>2337</v>
      </c>
      <c r="I516" s="82" t="s">
        <v>2338</v>
      </c>
      <c r="J516" t="s">
        <v>2339</v>
      </c>
      <c r="L516" s="35">
        <v>43132</v>
      </c>
      <c r="M516" s="35">
        <v>39479</v>
      </c>
      <c r="N516" s="35">
        <v>42975</v>
      </c>
      <c r="O516" s="82" t="s">
        <v>208</v>
      </c>
      <c r="P516" s="84">
        <v>49</v>
      </c>
      <c r="Q516" s="28">
        <v>69689.600000000006</v>
      </c>
    </row>
    <row r="517" spans="1:17" ht="15" customHeight="1" x14ac:dyDescent="0.3">
      <c r="A517">
        <v>516</v>
      </c>
      <c r="B517" t="s">
        <v>147</v>
      </c>
      <c r="C517" t="s">
        <v>2340</v>
      </c>
      <c r="D517" s="82" t="s">
        <v>2341</v>
      </c>
      <c r="F517" t="s">
        <v>203</v>
      </c>
      <c r="G517" t="s">
        <v>204</v>
      </c>
      <c r="H517" t="s">
        <v>1752</v>
      </c>
      <c r="I517" s="82" t="s">
        <v>1901</v>
      </c>
      <c r="J517" t="s">
        <v>2342</v>
      </c>
      <c r="L517" s="35">
        <v>43132</v>
      </c>
      <c r="M517" s="35">
        <v>39114</v>
      </c>
      <c r="N517" s="35">
        <v>42970</v>
      </c>
      <c r="O517" s="82" t="s">
        <v>208</v>
      </c>
      <c r="P517" s="84">
        <v>62</v>
      </c>
      <c r="Q517" s="28">
        <v>23805.8</v>
      </c>
    </row>
    <row r="518" spans="1:17" ht="15" customHeight="1" x14ac:dyDescent="0.3">
      <c r="A518">
        <v>517</v>
      </c>
      <c r="B518" t="s">
        <v>147</v>
      </c>
      <c r="C518" t="s">
        <v>2343</v>
      </c>
      <c r="D518" s="82" t="s">
        <v>2344</v>
      </c>
      <c r="F518" t="s">
        <v>203</v>
      </c>
      <c r="G518" t="s">
        <v>204</v>
      </c>
      <c r="H518" t="s">
        <v>633</v>
      </c>
      <c r="I518" s="82" t="s">
        <v>540</v>
      </c>
      <c r="J518" t="s">
        <v>2345</v>
      </c>
      <c r="L518" s="35">
        <v>43132</v>
      </c>
      <c r="M518" s="35">
        <v>39913</v>
      </c>
      <c r="N518" s="35">
        <v>42955</v>
      </c>
      <c r="O518" s="82" t="s">
        <v>2346</v>
      </c>
      <c r="P518" s="84">
        <v>75</v>
      </c>
      <c r="Q518" s="28">
        <v>8591.7000000000007</v>
      </c>
    </row>
    <row r="519" spans="1:17" ht="15" customHeight="1" x14ac:dyDescent="0.3">
      <c r="A519">
        <v>518</v>
      </c>
      <c r="B519" t="s">
        <v>147</v>
      </c>
      <c r="C519" t="s">
        <v>2347</v>
      </c>
      <c r="D519" s="82" t="s">
        <v>2348</v>
      </c>
      <c r="F519" t="s">
        <v>211</v>
      </c>
      <c r="G519" t="s">
        <v>204</v>
      </c>
      <c r="H519" t="s">
        <v>347</v>
      </c>
      <c r="I519" s="82" t="s">
        <v>930</v>
      </c>
      <c r="J519" t="s">
        <v>2349</v>
      </c>
      <c r="L519" s="35">
        <v>43132</v>
      </c>
      <c r="M519" s="35">
        <v>40369</v>
      </c>
      <c r="N519" s="35">
        <v>42965</v>
      </c>
      <c r="O519" s="82" t="s">
        <v>2350</v>
      </c>
      <c r="P519" s="84">
        <v>87</v>
      </c>
      <c r="Q519" s="28">
        <v>8543.2999999999993</v>
      </c>
    </row>
    <row r="520" spans="1:17" ht="15" customHeight="1" x14ac:dyDescent="0.3">
      <c r="A520">
        <v>519</v>
      </c>
      <c r="B520" t="s">
        <v>147</v>
      </c>
      <c r="C520" t="s">
        <v>2351</v>
      </c>
      <c r="D520" s="82" t="s">
        <v>2352</v>
      </c>
      <c r="F520" t="s">
        <v>203</v>
      </c>
      <c r="G520" t="s">
        <v>204</v>
      </c>
      <c r="H520" t="s">
        <v>669</v>
      </c>
      <c r="I520" s="82" t="s">
        <v>1843</v>
      </c>
      <c r="J520" t="s">
        <v>2353</v>
      </c>
      <c r="L520" s="35">
        <v>43136</v>
      </c>
      <c r="M520" s="35">
        <v>39479</v>
      </c>
      <c r="N520" s="35">
        <v>42965</v>
      </c>
      <c r="O520" s="82" t="s">
        <v>208</v>
      </c>
      <c r="P520" s="84">
        <v>98</v>
      </c>
      <c r="Q520" s="28">
        <v>16304.3</v>
      </c>
    </row>
    <row r="521" spans="1:17" ht="15" customHeight="1" x14ac:dyDescent="0.3">
      <c r="A521">
        <v>520</v>
      </c>
      <c r="B521" t="s">
        <v>147</v>
      </c>
      <c r="C521" t="s">
        <v>2354</v>
      </c>
      <c r="D521" s="82" t="s">
        <v>2355</v>
      </c>
      <c r="F521" t="s">
        <v>211</v>
      </c>
      <c r="G521" t="s">
        <v>204</v>
      </c>
      <c r="H521" t="s">
        <v>1605</v>
      </c>
      <c r="I521" s="82" t="s">
        <v>2144</v>
      </c>
      <c r="J521" t="s">
        <v>2356</v>
      </c>
      <c r="L521" s="35">
        <v>43136</v>
      </c>
      <c r="M521" s="35">
        <v>40066</v>
      </c>
      <c r="N521" s="35">
        <v>42970</v>
      </c>
      <c r="O521" s="82" t="s">
        <v>2357</v>
      </c>
      <c r="P521" s="84">
        <v>113</v>
      </c>
      <c r="Q521" s="28">
        <v>7377.9</v>
      </c>
    </row>
    <row r="522" spans="1:17" ht="15" customHeight="1" x14ac:dyDescent="0.3">
      <c r="A522">
        <v>521</v>
      </c>
      <c r="B522" t="s">
        <v>147</v>
      </c>
      <c r="C522" t="s">
        <v>2358</v>
      </c>
      <c r="D522" s="82" t="s">
        <v>2359</v>
      </c>
      <c r="F522" t="s">
        <v>211</v>
      </c>
      <c r="G522" t="s">
        <v>204</v>
      </c>
      <c r="H522" t="s">
        <v>2360</v>
      </c>
      <c r="I522" s="82" t="s">
        <v>380</v>
      </c>
      <c r="J522" t="s">
        <v>2361</v>
      </c>
      <c r="L522" s="35">
        <v>43167</v>
      </c>
      <c r="M522" s="35">
        <v>42059</v>
      </c>
      <c r="N522" s="35">
        <v>42958</v>
      </c>
      <c r="O522" s="82" t="s">
        <v>2362</v>
      </c>
      <c r="P522" s="84">
        <v>169</v>
      </c>
      <c r="Q522" s="28">
        <v>17190.3</v>
      </c>
    </row>
    <row r="523" spans="1:17" ht="15" customHeight="1" x14ac:dyDescent="0.3">
      <c r="A523">
        <v>522</v>
      </c>
      <c r="B523" t="s">
        <v>148</v>
      </c>
      <c r="C523" t="s">
        <v>2363</v>
      </c>
      <c r="D523" s="82" t="s">
        <v>2364</v>
      </c>
      <c r="F523" t="s">
        <v>203</v>
      </c>
      <c r="G523" t="s">
        <v>204</v>
      </c>
      <c r="H523" t="s">
        <v>2365</v>
      </c>
      <c r="I523" s="82" t="s">
        <v>930</v>
      </c>
      <c r="J523" t="s">
        <v>2366</v>
      </c>
      <c r="L523" s="35">
        <v>43125</v>
      </c>
      <c r="M523" s="35">
        <v>39114</v>
      </c>
      <c r="N523" s="35">
        <v>42964</v>
      </c>
      <c r="O523" s="82" t="s">
        <v>208</v>
      </c>
      <c r="P523" s="84">
        <v>3</v>
      </c>
      <c r="Q523" s="28">
        <v>12901.3</v>
      </c>
    </row>
    <row r="524" spans="1:17" ht="15" customHeight="1" x14ac:dyDescent="0.3">
      <c r="A524">
        <v>523</v>
      </c>
      <c r="B524" t="s">
        <v>148</v>
      </c>
      <c r="C524" t="s">
        <v>2367</v>
      </c>
      <c r="D524" s="82" t="s">
        <v>2368</v>
      </c>
      <c r="F524" t="s">
        <v>203</v>
      </c>
      <c r="G524" t="s">
        <v>204</v>
      </c>
      <c r="H524" t="s">
        <v>2369</v>
      </c>
      <c r="I524" s="82" t="s">
        <v>525</v>
      </c>
      <c r="J524" t="s">
        <v>2370</v>
      </c>
      <c r="L524" s="35">
        <v>43145</v>
      </c>
      <c r="M524" s="35">
        <v>39114</v>
      </c>
      <c r="N524" s="35">
        <v>42976</v>
      </c>
      <c r="O524" s="82" t="s">
        <v>208</v>
      </c>
      <c r="P524" s="84">
        <v>15</v>
      </c>
      <c r="Q524" s="28">
        <v>13877.9</v>
      </c>
    </row>
    <row r="525" spans="1:17" ht="15" customHeight="1" x14ac:dyDescent="0.3">
      <c r="A525">
        <v>524</v>
      </c>
      <c r="B525" t="s">
        <v>148</v>
      </c>
      <c r="C525" t="s">
        <v>2371</v>
      </c>
      <c r="D525" s="82" t="s">
        <v>2372</v>
      </c>
      <c r="F525" t="s">
        <v>203</v>
      </c>
      <c r="G525" t="s">
        <v>204</v>
      </c>
      <c r="H525" t="s">
        <v>603</v>
      </c>
      <c r="I525" s="82" t="s">
        <v>2373</v>
      </c>
      <c r="J525" t="s">
        <v>2374</v>
      </c>
      <c r="L525" s="35">
        <v>43145</v>
      </c>
      <c r="M525" s="35">
        <v>39114</v>
      </c>
      <c r="N525" s="35">
        <v>42958</v>
      </c>
      <c r="O525" s="82" t="s">
        <v>208</v>
      </c>
      <c r="P525" s="84">
        <v>23</v>
      </c>
      <c r="Q525" s="28">
        <v>24017.599999999999</v>
      </c>
    </row>
    <row r="526" spans="1:17" ht="15" customHeight="1" x14ac:dyDescent="0.3">
      <c r="A526">
        <v>525</v>
      </c>
      <c r="B526" t="s">
        <v>148</v>
      </c>
      <c r="C526" t="s">
        <v>2375</v>
      </c>
      <c r="D526" s="82" t="s">
        <v>2376</v>
      </c>
      <c r="F526" t="s">
        <v>211</v>
      </c>
      <c r="G526" t="s">
        <v>204</v>
      </c>
      <c r="H526" t="s">
        <v>623</v>
      </c>
      <c r="I526" s="82" t="s">
        <v>2377</v>
      </c>
      <c r="J526" t="s">
        <v>2378</v>
      </c>
      <c r="K526" t="s">
        <v>2379</v>
      </c>
      <c r="L526" s="35">
        <v>43151</v>
      </c>
      <c r="M526" s="35">
        <v>39114</v>
      </c>
      <c r="N526" s="35">
        <v>43018</v>
      </c>
      <c r="O526" s="82" t="s">
        <v>208</v>
      </c>
      <c r="P526" s="84">
        <v>33</v>
      </c>
      <c r="Q526" s="28">
        <v>16304.3</v>
      </c>
    </row>
    <row r="527" spans="1:17" ht="15" customHeight="1" x14ac:dyDescent="0.3">
      <c r="A527">
        <v>526</v>
      </c>
      <c r="B527" t="s">
        <v>148</v>
      </c>
      <c r="C527" t="s">
        <v>2380</v>
      </c>
      <c r="D527" s="82" t="s">
        <v>2381</v>
      </c>
      <c r="F527" t="s">
        <v>203</v>
      </c>
      <c r="G527" t="s">
        <v>204</v>
      </c>
      <c r="H527" t="s">
        <v>2382</v>
      </c>
      <c r="I527" s="82" t="s">
        <v>715</v>
      </c>
      <c r="J527" t="s">
        <v>2383</v>
      </c>
      <c r="L527" s="35">
        <v>43154</v>
      </c>
      <c r="M527" s="35">
        <v>39142</v>
      </c>
      <c r="N527" s="35">
        <v>42964</v>
      </c>
      <c r="O527" s="82" t="s">
        <v>2384</v>
      </c>
      <c r="P527" s="84">
        <v>41</v>
      </c>
      <c r="Q527" s="28">
        <v>15780.4</v>
      </c>
    </row>
    <row r="528" spans="1:17" ht="15" customHeight="1" x14ac:dyDescent="0.3">
      <c r="A528">
        <v>527</v>
      </c>
      <c r="B528" t="s">
        <v>148</v>
      </c>
      <c r="C528" t="s">
        <v>2385</v>
      </c>
      <c r="D528" s="82" t="s">
        <v>2386</v>
      </c>
      <c r="F528" t="s">
        <v>211</v>
      </c>
      <c r="G528" t="s">
        <v>204</v>
      </c>
      <c r="H528" t="s">
        <v>244</v>
      </c>
      <c r="I528" s="82" t="s">
        <v>2387</v>
      </c>
      <c r="J528" t="s">
        <v>2388</v>
      </c>
      <c r="L528" s="35">
        <v>43154</v>
      </c>
      <c r="M528" s="35">
        <v>39142</v>
      </c>
      <c r="N528" s="35">
        <v>42951</v>
      </c>
      <c r="O528" s="82" t="s">
        <v>208</v>
      </c>
      <c r="P528" s="84">
        <v>49</v>
      </c>
      <c r="Q528" s="28">
        <v>21456.6</v>
      </c>
    </row>
    <row r="529" spans="1:17" ht="15" customHeight="1" x14ac:dyDescent="0.3">
      <c r="A529">
        <v>528</v>
      </c>
      <c r="B529" t="s">
        <v>148</v>
      </c>
      <c r="C529" t="s">
        <v>2389</v>
      </c>
      <c r="D529" s="82" t="s">
        <v>2390</v>
      </c>
      <c r="F529" t="s">
        <v>211</v>
      </c>
      <c r="G529" t="s">
        <v>204</v>
      </c>
      <c r="H529" t="s">
        <v>2391</v>
      </c>
      <c r="I529" s="82" t="s">
        <v>525</v>
      </c>
      <c r="J529" t="s">
        <v>2392</v>
      </c>
      <c r="L529" s="35">
        <v>43187</v>
      </c>
      <c r="M529" s="35">
        <v>39114</v>
      </c>
      <c r="N529" s="35">
        <v>43138</v>
      </c>
      <c r="O529" s="82" t="s">
        <v>208</v>
      </c>
      <c r="P529" s="84">
        <v>75</v>
      </c>
      <c r="Q529" s="28">
        <v>47293</v>
      </c>
    </row>
    <row r="530" spans="1:17" ht="15" customHeight="1" x14ac:dyDescent="0.3">
      <c r="A530">
        <v>529</v>
      </c>
      <c r="B530" t="s">
        <v>2393</v>
      </c>
      <c r="C530" t="s">
        <v>2394</v>
      </c>
      <c r="D530" s="82"/>
      <c r="F530" t="s">
        <v>203</v>
      </c>
      <c r="G530" t="s">
        <v>204</v>
      </c>
      <c r="H530" t="s">
        <v>2395</v>
      </c>
      <c r="I530" s="82" t="s">
        <v>291</v>
      </c>
      <c r="O530" s="82"/>
      <c r="P530" s="84"/>
      <c r="Q530" s="28"/>
    </row>
    <row r="531" spans="1:17" ht="15" customHeight="1" x14ac:dyDescent="0.3">
      <c r="A531">
        <v>530</v>
      </c>
      <c r="B531" t="s">
        <v>2393</v>
      </c>
      <c r="C531" t="s">
        <v>2396</v>
      </c>
      <c r="D531" s="82"/>
      <c r="F531" t="s">
        <v>203</v>
      </c>
      <c r="G531" t="s">
        <v>204</v>
      </c>
      <c r="H531" t="s">
        <v>821</v>
      </c>
      <c r="I531" s="82" t="s">
        <v>525</v>
      </c>
      <c r="O531" s="82"/>
      <c r="P531" s="84"/>
      <c r="Q531" s="28"/>
    </row>
    <row r="532" spans="1:17" ht="15" customHeight="1" x14ac:dyDescent="0.3">
      <c r="A532">
        <v>531</v>
      </c>
      <c r="B532" t="s">
        <v>2393</v>
      </c>
      <c r="C532" t="s">
        <v>2397</v>
      </c>
      <c r="D532" s="82"/>
      <c r="F532" t="s">
        <v>211</v>
      </c>
      <c r="G532" t="s">
        <v>204</v>
      </c>
      <c r="H532" t="s">
        <v>379</v>
      </c>
      <c r="I532" s="82" t="s">
        <v>2398</v>
      </c>
      <c r="O532" s="82"/>
      <c r="P532" s="84"/>
      <c r="Q532" s="28"/>
    </row>
    <row r="533" spans="1:17" ht="15" customHeight="1" x14ac:dyDescent="0.3">
      <c r="A533">
        <v>532</v>
      </c>
      <c r="B533" t="s">
        <v>2393</v>
      </c>
      <c r="C533" t="s">
        <v>2399</v>
      </c>
      <c r="D533" s="82"/>
      <c r="F533" t="s">
        <v>203</v>
      </c>
      <c r="G533" t="s">
        <v>204</v>
      </c>
      <c r="H533" t="s">
        <v>486</v>
      </c>
      <c r="I533" s="82" t="s">
        <v>223</v>
      </c>
      <c r="O533" s="82"/>
      <c r="P533" s="84"/>
      <c r="Q533" s="28"/>
    </row>
    <row r="534" spans="1:17" ht="15" customHeight="1" x14ac:dyDescent="0.3">
      <c r="A534">
        <v>533</v>
      </c>
      <c r="B534" t="s">
        <v>2393</v>
      </c>
      <c r="C534" t="s">
        <v>2400</v>
      </c>
      <c r="D534" s="82"/>
      <c r="F534" t="s">
        <v>203</v>
      </c>
      <c r="G534" t="s">
        <v>204</v>
      </c>
      <c r="H534" t="s">
        <v>1000</v>
      </c>
      <c r="I534" s="82" t="s">
        <v>2401</v>
      </c>
      <c r="O534" s="82"/>
      <c r="P534" s="84"/>
      <c r="Q534" s="28"/>
    </row>
    <row r="535" spans="1:17" ht="15" customHeight="1" x14ac:dyDescent="0.3">
      <c r="A535">
        <v>534</v>
      </c>
      <c r="B535" t="s">
        <v>2393</v>
      </c>
      <c r="C535" t="s">
        <v>2402</v>
      </c>
      <c r="D535" s="82"/>
      <c r="F535" t="s">
        <v>203</v>
      </c>
      <c r="G535" t="s">
        <v>204</v>
      </c>
      <c r="H535" t="s">
        <v>280</v>
      </c>
      <c r="I535" s="82" t="s">
        <v>264</v>
      </c>
      <c r="O535" s="82"/>
      <c r="P535" s="84"/>
      <c r="Q535" s="28"/>
    </row>
    <row r="536" spans="1:17" ht="15" customHeight="1" x14ac:dyDescent="0.3">
      <c r="A536">
        <v>535</v>
      </c>
      <c r="B536" t="s">
        <v>2393</v>
      </c>
      <c r="C536" t="s">
        <v>2403</v>
      </c>
      <c r="D536" s="82"/>
      <c r="F536" t="s">
        <v>203</v>
      </c>
      <c r="G536" t="s">
        <v>204</v>
      </c>
      <c r="H536" t="s">
        <v>669</v>
      </c>
      <c r="I536" s="82" t="s">
        <v>2404</v>
      </c>
      <c r="O536" s="82"/>
      <c r="P536" s="84"/>
      <c r="Q536" s="28"/>
    </row>
    <row r="537" spans="1:17" ht="15" customHeight="1" x14ac:dyDescent="0.3">
      <c r="A537">
        <v>536</v>
      </c>
      <c r="B537" t="s">
        <v>2393</v>
      </c>
      <c r="C537" t="s">
        <v>2405</v>
      </c>
      <c r="D537" s="82"/>
      <c r="F537" t="s">
        <v>203</v>
      </c>
      <c r="G537" t="s">
        <v>204</v>
      </c>
      <c r="H537" t="s">
        <v>669</v>
      </c>
      <c r="I537" s="82" t="s">
        <v>2406</v>
      </c>
      <c r="O537" s="82"/>
      <c r="P537" s="84"/>
      <c r="Q537" s="28"/>
    </row>
    <row r="538" spans="1:17" ht="15" customHeight="1" x14ac:dyDescent="0.3">
      <c r="A538">
        <v>537</v>
      </c>
      <c r="B538" t="s">
        <v>2393</v>
      </c>
      <c r="C538" t="s">
        <v>2407</v>
      </c>
      <c r="D538" s="82"/>
      <c r="F538" t="s">
        <v>203</v>
      </c>
      <c r="G538" t="s">
        <v>204</v>
      </c>
      <c r="H538" t="s">
        <v>379</v>
      </c>
      <c r="I538" s="82" t="s">
        <v>903</v>
      </c>
      <c r="O538" s="82"/>
      <c r="P538" s="84"/>
      <c r="Q538" s="28"/>
    </row>
    <row r="539" spans="1:17" ht="15" customHeight="1" x14ac:dyDescent="0.3">
      <c r="A539">
        <v>538</v>
      </c>
      <c r="B539" t="s">
        <v>2393</v>
      </c>
      <c r="C539" t="s">
        <v>2408</v>
      </c>
      <c r="D539" s="82"/>
      <c r="F539" t="s">
        <v>211</v>
      </c>
      <c r="G539" t="s">
        <v>204</v>
      </c>
      <c r="H539" t="s">
        <v>684</v>
      </c>
      <c r="I539" s="82" t="s">
        <v>337</v>
      </c>
      <c r="O539" s="82"/>
      <c r="P539" s="84"/>
      <c r="Q539" s="28"/>
    </row>
    <row r="540" spans="1:17" ht="15" customHeight="1" x14ac:dyDescent="0.3">
      <c r="A540">
        <v>539</v>
      </c>
      <c r="D540" s="82"/>
      <c r="O540" s="82"/>
      <c r="P540" s="84"/>
      <c r="Q540" s="28"/>
    </row>
    <row r="541" spans="1:17" ht="15" customHeight="1" x14ac:dyDescent="0.3">
      <c r="A541">
        <v>540</v>
      </c>
      <c r="D541" s="82"/>
      <c r="O541" s="82"/>
      <c r="P541" s="84"/>
      <c r="Q541" s="28"/>
    </row>
    <row r="542" spans="1:17" ht="15" customHeight="1" x14ac:dyDescent="0.3">
      <c r="A542">
        <v>541</v>
      </c>
      <c r="D542" s="82"/>
      <c r="O542" s="82"/>
      <c r="P542" s="84"/>
      <c r="Q542" s="28"/>
    </row>
    <row r="543" spans="1:17" ht="15" customHeight="1" x14ac:dyDescent="0.3">
      <c r="A543">
        <v>542</v>
      </c>
      <c r="D543" s="82"/>
      <c r="O543" s="82"/>
      <c r="P543" s="84"/>
      <c r="Q543" s="28"/>
    </row>
    <row r="544" spans="1:17" ht="15" customHeight="1" x14ac:dyDescent="0.3">
      <c r="A544">
        <v>543</v>
      </c>
      <c r="D544" s="82"/>
      <c r="O544" s="82"/>
      <c r="P544" s="84"/>
      <c r="Q544" s="28"/>
    </row>
    <row r="545" spans="1:17" ht="15" customHeight="1" x14ac:dyDescent="0.3">
      <c r="A545">
        <v>544</v>
      </c>
      <c r="D545" s="82"/>
      <c r="O545" s="82"/>
      <c r="P545" s="84"/>
      <c r="Q545" s="28"/>
    </row>
    <row r="546" spans="1:17" ht="15" customHeight="1" x14ac:dyDescent="0.3">
      <c r="A546">
        <v>545</v>
      </c>
      <c r="D546" s="82"/>
      <c r="O546" s="82"/>
      <c r="P546" s="84"/>
      <c r="Q546" s="28"/>
    </row>
    <row r="547" spans="1:17" ht="15" customHeight="1" x14ac:dyDescent="0.3">
      <c r="A547">
        <v>546</v>
      </c>
      <c r="D547" s="82"/>
      <c r="O547" s="82"/>
      <c r="P547" s="84"/>
      <c r="Q547" s="28"/>
    </row>
    <row r="548" spans="1:17" ht="15" customHeight="1" x14ac:dyDescent="0.3">
      <c r="A548">
        <v>547</v>
      </c>
      <c r="D548" s="82"/>
      <c r="O548" s="82"/>
      <c r="P548" s="84"/>
      <c r="Q548" s="28"/>
    </row>
    <row r="549" spans="1:17" ht="15" customHeight="1" x14ac:dyDescent="0.3">
      <c r="A549">
        <v>548</v>
      </c>
      <c r="D549" s="82"/>
      <c r="O549" s="82"/>
      <c r="P549" s="84"/>
      <c r="Q549" s="28"/>
    </row>
    <row r="550" spans="1:17" ht="15" customHeight="1" x14ac:dyDescent="0.3">
      <c r="A550">
        <v>549</v>
      </c>
      <c r="D550" s="82"/>
      <c r="O550" s="82"/>
      <c r="P550" s="84"/>
      <c r="Q550" s="28"/>
    </row>
    <row r="551" spans="1:17" ht="15" customHeight="1" x14ac:dyDescent="0.3">
      <c r="A551">
        <v>550</v>
      </c>
      <c r="D551" s="82"/>
      <c r="O551" s="82"/>
      <c r="P551" s="84"/>
      <c r="Q551" s="28"/>
    </row>
    <row r="552" spans="1:17" ht="15" customHeight="1" x14ac:dyDescent="0.3">
      <c r="A552">
        <v>551</v>
      </c>
      <c r="D552" s="82"/>
      <c r="O552" s="82"/>
      <c r="P552" s="84"/>
      <c r="Q552" s="28"/>
    </row>
    <row r="553" spans="1:17" ht="15" customHeight="1" x14ac:dyDescent="0.3">
      <c r="A553">
        <v>552</v>
      </c>
      <c r="D553" s="82"/>
      <c r="O553" s="82"/>
      <c r="P553" s="84"/>
      <c r="Q553" s="28"/>
    </row>
    <row r="554" spans="1:17" ht="15" customHeight="1" x14ac:dyDescent="0.3">
      <c r="A554">
        <v>553</v>
      </c>
      <c r="D554" s="82"/>
      <c r="O554" s="82"/>
      <c r="P554" s="84"/>
      <c r="Q554" s="28"/>
    </row>
    <row r="555" spans="1:17" ht="15" customHeight="1" x14ac:dyDescent="0.3">
      <c r="A555">
        <v>554</v>
      </c>
      <c r="D555" s="82"/>
      <c r="O555" s="82"/>
      <c r="P555" s="84"/>
      <c r="Q555" s="28"/>
    </row>
    <row r="556" spans="1:17" ht="15" customHeight="1" x14ac:dyDescent="0.3">
      <c r="A556">
        <v>555</v>
      </c>
      <c r="D556" s="82"/>
      <c r="O556" s="82"/>
      <c r="P556" s="84"/>
      <c r="Q556" s="28"/>
    </row>
    <row r="557" spans="1:17" ht="15" customHeight="1" x14ac:dyDescent="0.3">
      <c r="A557">
        <v>556</v>
      </c>
      <c r="D557" s="82"/>
      <c r="O557" s="82"/>
      <c r="P557" s="84"/>
      <c r="Q557" s="28"/>
    </row>
    <row r="558" spans="1:17" ht="15" customHeight="1" x14ac:dyDescent="0.3">
      <c r="A558">
        <v>557</v>
      </c>
      <c r="D558" s="82"/>
      <c r="O558" s="82"/>
      <c r="P558" s="84"/>
      <c r="Q558" s="28"/>
    </row>
    <row r="559" spans="1:17" ht="15" customHeight="1" x14ac:dyDescent="0.3">
      <c r="A559">
        <v>558</v>
      </c>
      <c r="D559" s="82"/>
      <c r="O559" s="82"/>
      <c r="P559" s="84"/>
      <c r="Q559" s="28"/>
    </row>
    <row r="560" spans="1:17" ht="15" customHeight="1" x14ac:dyDescent="0.3">
      <c r="A560">
        <v>559</v>
      </c>
      <c r="D560" s="82"/>
      <c r="O560" s="82"/>
      <c r="P560" s="84"/>
      <c r="Q560" s="28"/>
    </row>
    <row r="561" spans="1:17" ht="15" customHeight="1" x14ac:dyDescent="0.3">
      <c r="A561">
        <v>560</v>
      </c>
      <c r="D561" s="82"/>
      <c r="O561" s="82"/>
      <c r="P561" s="84"/>
      <c r="Q561" s="28"/>
    </row>
    <row r="562" spans="1:17" ht="15" customHeight="1" x14ac:dyDescent="0.3">
      <c r="A562">
        <v>561</v>
      </c>
      <c r="D562" s="82"/>
      <c r="O562" s="82"/>
      <c r="P562" s="84"/>
      <c r="Q562" s="28"/>
    </row>
    <row r="563" spans="1:17" ht="15" customHeight="1" x14ac:dyDescent="0.3">
      <c r="A563">
        <v>562</v>
      </c>
      <c r="D563" s="82"/>
      <c r="O563" s="82"/>
      <c r="P563" s="84"/>
      <c r="Q563" s="28"/>
    </row>
    <row r="564" spans="1:17" ht="15" customHeight="1" x14ac:dyDescent="0.3">
      <c r="A564">
        <v>563</v>
      </c>
      <c r="D564" s="82"/>
      <c r="O564" s="82"/>
      <c r="P564" s="84"/>
      <c r="Q564" s="28"/>
    </row>
    <row r="565" spans="1:17" ht="15" customHeight="1" x14ac:dyDescent="0.3">
      <c r="A565">
        <v>564</v>
      </c>
      <c r="D565" s="82"/>
      <c r="O565" s="82"/>
      <c r="P565" s="84"/>
      <c r="Q565" s="28"/>
    </row>
    <row r="566" spans="1:17" ht="15" customHeight="1" x14ac:dyDescent="0.3">
      <c r="A566">
        <v>565</v>
      </c>
      <c r="D566" s="82"/>
      <c r="O566" s="82"/>
      <c r="P566" s="84"/>
      <c r="Q566" s="28"/>
    </row>
    <row r="567" spans="1:17" ht="15" customHeight="1" x14ac:dyDescent="0.3">
      <c r="A567">
        <v>566</v>
      </c>
      <c r="D567" s="82"/>
      <c r="O567" s="82"/>
      <c r="P567" s="84"/>
      <c r="Q567" s="28"/>
    </row>
    <row r="568" spans="1:17" ht="15" customHeight="1" x14ac:dyDescent="0.3">
      <c r="A568">
        <v>567</v>
      </c>
      <c r="D568" s="82"/>
      <c r="O568" s="82"/>
      <c r="P568" s="84"/>
      <c r="Q568" s="28"/>
    </row>
    <row r="569" spans="1:17" ht="15" customHeight="1" x14ac:dyDescent="0.3">
      <c r="A569">
        <v>568</v>
      </c>
      <c r="D569" s="82"/>
      <c r="O569" s="82"/>
      <c r="P569" s="84"/>
      <c r="Q569" s="28"/>
    </row>
    <row r="570" spans="1:17" ht="15" customHeight="1" x14ac:dyDescent="0.3">
      <c r="A570">
        <v>569</v>
      </c>
      <c r="D570" s="82"/>
      <c r="O570" s="82"/>
      <c r="P570" s="84"/>
      <c r="Q570" s="28"/>
    </row>
    <row r="571" spans="1:17" ht="15" customHeight="1" x14ac:dyDescent="0.3">
      <c r="A571">
        <v>570</v>
      </c>
      <c r="D571" s="82"/>
      <c r="O571" s="82"/>
      <c r="P571" s="84"/>
      <c r="Q571" s="28"/>
    </row>
    <row r="572" spans="1:17" ht="15" customHeight="1" x14ac:dyDescent="0.3">
      <c r="A572">
        <v>571</v>
      </c>
      <c r="D572" s="82"/>
      <c r="O572" s="82"/>
      <c r="P572" s="84"/>
      <c r="Q572" s="28"/>
    </row>
    <row r="573" spans="1:17" ht="15" customHeight="1" x14ac:dyDescent="0.3">
      <c r="A573">
        <v>572</v>
      </c>
      <c r="D573" s="82"/>
      <c r="O573" s="82"/>
      <c r="P573" s="84"/>
      <c r="Q573" s="28"/>
    </row>
    <row r="574" spans="1:17" ht="15" customHeight="1" x14ac:dyDescent="0.3">
      <c r="A574">
        <v>573</v>
      </c>
      <c r="D574" s="82"/>
      <c r="O574" s="82"/>
      <c r="P574" s="84"/>
      <c r="Q574" s="28"/>
    </row>
    <row r="575" spans="1:17" ht="15" customHeight="1" x14ac:dyDescent="0.3">
      <c r="A575">
        <v>574</v>
      </c>
      <c r="D575" s="82"/>
      <c r="O575" s="82"/>
      <c r="P575" s="84"/>
      <c r="Q575" s="28"/>
    </row>
    <row r="576" spans="1:17" ht="15" customHeight="1" x14ac:dyDescent="0.3">
      <c r="A576">
        <v>575</v>
      </c>
      <c r="D576" s="82"/>
      <c r="O576" s="82"/>
      <c r="P576" s="84"/>
      <c r="Q576" s="28"/>
    </row>
    <row r="577" spans="1:17" ht="15" customHeight="1" x14ac:dyDescent="0.3">
      <c r="A577">
        <v>576</v>
      </c>
      <c r="D577" s="82"/>
      <c r="O577" s="82"/>
      <c r="P577" s="84"/>
      <c r="Q577" s="28"/>
    </row>
    <row r="578" spans="1:17" ht="15" customHeight="1" x14ac:dyDescent="0.3">
      <c r="A578">
        <v>577</v>
      </c>
      <c r="D578" s="82"/>
      <c r="O578" s="82"/>
      <c r="P578" s="84"/>
      <c r="Q578" s="28"/>
    </row>
    <row r="579" spans="1:17" ht="15" customHeight="1" x14ac:dyDescent="0.3">
      <c r="A579">
        <v>578</v>
      </c>
      <c r="D579" s="82"/>
      <c r="O579" s="82"/>
      <c r="P579" s="84"/>
      <c r="Q579" s="28"/>
    </row>
    <row r="580" spans="1:17" ht="15" customHeight="1" x14ac:dyDescent="0.3">
      <c r="A580">
        <v>579</v>
      </c>
      <c r="D580" s="82"/>
      <c r="O580" s="82"/>
      <c r="P580" s="84"/>
      <c r="Q580" s="28"/>
    </row>
    <row r="581" spans="1:17" ht="15" customHeight="1" x14ac:dyDescent="0.3">
      <c r="A581">
        <v>580</v>
      </c>
      <c r="D581" s="82"/>
      <c r="O581" s="82"/>
      <c r="P581" s="84"/>
      <c r="Q581" s="28"/>
    </row>
    <row r="582" spans="1:17" ht="15" customHeight="1" x14ac:dyDescent="0.3">
      <c r="A582">
        <v>581</v>
      </c>
      <c r="D582" s="82"/>
      <c r="O582" s="82"/>
      <c r="P582" s="84"/>
      <c r="Q582" s="28"/>
    </row>
    <row r="583" spans="1:17" ht="15" customHeight="1" x14ac:dyDescent="0.3">
      <c r="A583">
        <v>582</v>
      </c>
      <c r="D583" s="82"/>
      <c r="O583" s="82"/>
      <c r="P583" s="84"/>
      <c r="Q583" s="28"/>
    </row>
    <row r="584" spans="1:17" ht="15" customHeight="1" x14ac:dyDescent="0.3">
      <c r="A584">
        <v>583</v>
      </c>
      <c r="D584" s="82"/>
      <c r="O584" s="82"/>
      <c r="P584" s="84"/>
      <c r="Q584" s="28"/>
    </row>
    <row r="585" spans="1:17" ht="15" customHeight="1" x14ac:dyDescent="0.3">
      <c r="A585">
        <v>584</v>
      </c>
      <c r="D585" s="82"/>
      <c r="O585" s="82"/>
      <c r="P585" s="84"/>
      <c r="Q585" s="28"/>
    </row>
    <row r="586" spans="1:17" ht="15" customHeight="1" x14ac:dyDescent="0.3">
      <c r="A586">
        <v>585</v>
      </c>
      <c r="D586" s="82"/>
      <c r="O586" s="82"/>
      <c r="P586" s="84"/>
      <c r="Q586" s="28"/>
    </row>
    <row r="587" spans="1:17" ht="15" customHeight="1" x14ac:dyDescent="0.3">
      <c r="A587">
        <v>586</v>
      </c>
      <c r="D587" s="82"/>
      <c r="O587" s="82"/>
      <c r="P587" s="84"/>
      <c r="Q587" s="28"/>
    </row>
    <row r="588" spans="1:17" ht="15" customHeight="1" x14ac:dyDescent="0.3">
      <c r="A588">
        <v>587</v>
      </c>
      <c r="D588" s="82"/>
      <c r="O588" s="82"/>
      <c r="P588" s="84"/>
      <c r="Q588" s="28"/>
    </row>
    <row r="589" spans="1:17" ht="15" customHeight="1" x14ac:dyDescent="0.3">
      <c r="A589">
        <v>588</v>
      </c>
      <c r="D589" s="82"/>
      <c r="O589" s="82"/>
      <c r="P589" s="84"/>
      <c r="Q589" s="28"/>
    </row>
    <row r="590" spans="1:17" ht="15" customHeight="1" x14ac:dyDescent="0.3">
      <c r="A590">
        <v>589</v>
      </c>
      <c r="D590" s="82"/>
      <c r="O590" s="82"/>
      <c r="P590" s="84"/>
      <c r="Q590" s="28"/>
    </row>
    <row r="591" spans="1:17" ht="15" customHeight="1" x14ac:dyDescent="0.3">
      <c r="A591">
        <v>590</v>
      </c>
      <c r="D591" s="82"/>
      <c r="O591" s="82"/>
      <c r="P591" s="84"/>
      <c r="Q591" s="28"/>
    </row>
    <row r="592" spans="1:17" ht="15" customHeight="1" x14ac:dyDescent="0.3">
      <c r="A592">
        <v>591</v>
      </c>
      <c r="D592" s="82"/>
      <c r="O592" s="82"/>
      <c r="P592" s="84"/>
      <c r="Q592" s="28"/>
    </row>
    <row r="593" spans="1:17" ht="15" customHeight="1" x14ac:dyDescent="0.3">
      <c r="A593">
        <v>592</v>
      </c>
      <c r="D593" s="82"/>
      <c r="O593" s="82"/>
      <c r="P593" s="84"/>
      <c r="Q593" s="28"/>
    </row>
    <row r="594" spans="1:17" ht="15" customHeight="1" x14ac:dyDescent="0.3">
      <c r="A594">
        <v>593</v>
      </c>
      <c r="D594" s="82"/>
      <c r="O594" s="82"/>
      <c r="P594" s="84"/>
      <c r="Q594" s="28"/>
    </row>
    <row r="595" spans="1:17" ht="15" customHeight="1" x14ac:dyDescent="0.3">
      <c r="A595">
        <v>594</v>
      </c>
      <c r="D595" s="82"/>
      <c r="O595" s="82"/>
      <c r="P595" s="84"/>
      <c r="Q595" s="28"/>
    </row>
    <row r="596" spans="1:17" ht="15" customHeight="1" x14ac:dyDescent="0.3">
      <c r="A596">
        <v>595</v>
      </c>
      <c r="D596" s="82"/>
      <c r="O596" s="82"/>
      <c r="P596" s="84"/>
      <c r="Q596" s="28"/>
    </row>
    <row r="597" spans="1:17" ht="15" customHeight="1" x14ac:dyDescent="0.3">
      <c r="A597">
        <v>596</v>
      </c>
      <c r="D597" s="82"/>
      <c r="O597" s="82"/>
      <c r="P597" s="84"/>
      <c r="Q597" s="28"/>
    </row>
    <row r="598" spans="1:17" ht="15" customHeight="1" x14ac:dyDescent="0.3">
      <c r="A598">
        <v>597</v>
      </c>
      <c r="D598" s="82"/>
      <c r="O598" s="82"/>
      <c r="P598" s="84"/>
      <c r="Q598" s="28"/>
    </row>
    <row r="599" spans="1:17" ht="15" customHeight="1" x14ac:dyDescent="0.3">
      <c r="A599">
        <v>598</v>
      </c>
      <c r="D599" s="82"/>
      <c r="O599" s="82"/>
      <c r="P599" s="84"/>
      <c r="Q599" s="28"/>
    </row>
    <row r="600" spans="1:17" ht="15" customHeight="1" x14ac:dyDescent="0.3">
      <c r="A600">
        <v>599</v>
      </c>
      <c r="D600" s="82"/>
      <c r="O600" s="82"/>
      <c r="P600" s="84"/>
      <c r="Q600" s="28"/>
    </row>
    <row r="601" spans="1:17" ht="15" customHeight="1" x14ac:dyDescent="0.3">
      <c r="A601">
        <v>600</v>
      </c>
      <c r="D601" s="82"/>
      <c r="O601" s="82"/>
      <c r="P601" s="84"/>
      <c r="Q601" s="28"/>
    </row>
    <row r="602" spans="1:17" ht="15" customHeight="1" x14ac:dyDescent="0.3">
      <c r="A602">
        <v>601</v>
      </c>
      <c r="D602" s="82"/>
      <c r="O602" s="82"/>
      <c r="P602" s="84"/>
      <c r="Q602" s="28"/>
    </row>
    <row r="603" spans="1:17" ht="15" customHeight="1" x14ac:dyDescent="0.3">
      <c r="A603">
        <v>602</v>
      </c>
      <c r="D603" s="82"/>
      <c r="O603" s="82"/>
      <c r="P603" s="84"/>
      <c r="Q603" s="28"/>
    </row>
    <row r="604" spans="1:17" ht="15" customHeight="1" x14ac:dyDescent="0.3">
      <c r="A604">
        <v>603</v>
      </c>
      <c r="D604" s="82"/>
      <c r="O604" s="82"/>
      <c r="P604" s="84"/>
      <c r="Q604" s="28"/>
    </row>
    <row r="605" spans="1:17" ht="15" customHeight="1" x14ac:dyDescent="0.3">
      <c r="A605">
        <v>604</v>
      </c>
      <c r="D605" s="82"/>
      <c r="O605" s="82"/>
      <c r="P605" s="84"/>
      <c r="Q605" s="28"/>
    </row>
    <row r="606" spans="1:17" ht="15" customHeight="1" x14ac:dyDescent="0.3">
      <c r="A606">
        <v>605</v>
      </c>
      <c r="D606" s="82"/>
      <c r="O606" s="82"/>
      <c r="P606" s="84"/>
      <c r="Q606" s="28"/>
    </row>
    <row r="607" spans="1:17" ht="15" customHeight="1" x14ac:dyDescent="0.3">
      <c r="A607">
        <v>606</v>
      </c>
      <c r="D607" s="82"/>
      <c r="O607" s="82"/>
      <c r="P607" s="84"/>
      <c r="Q607" s="28"/>
    </row>
    <row r="608" spans="1:17" ht="15" customHeight="1" x14ac:dyDescent="0.3">
      <c r="A608">
        <v>607</v>
      </c>
      <c r="D608" s="82"/>
      <c r="O608" s="82"/>
      <c r="P608" s="84"/>
      <c r="Q608" s="28"/>
    </row>
    <row r="609" spans="1:17" ht="15" customHeight="1" x14ac:dyDescent="0.3">
      <c r="A609">
        <v>608</v>
      </c>
      <c r="D609" s="82"/>
      <c r="O609" s="82"/>
      <c r="P609" s="84"/>
      <c r="Q609" s="28"/>
    </row>
    <row r="610" spans="1:17" ht="15" customHeight="1" x14ac:dyDescent="0.3">
      <c r="A610">
        <v>609</v>
      </c>
      <c r="D610" s="82"/>
      <c r="O610" s="82"/>
      <c r="P610" s="84"/>
      <c r="Q610" s="28"/>
    </row>
    <row r="611" spans="1:17" ht="15" customHeight="1" x14ac:dyDescent="0.3">
      <c r="A611">
        <v>610</v>
      </c>
      <c r="D611" s="82"/>
      <c r="O611" s="82"/>
      <c r="P611" s="84"/>
      <c r="Q611" s="28"/>
    </row>
    <row r="612" spans="1:17" ht="15" customHeight="1" x14ac:dyDescent="0.3">
      <c r="A612">
        <v>611</v>
      </c>
      <c r="D612" s="82"/>
      <c r="O612" s="82"/>
      <c r="P612" s="84"/>
      <c r="Q612" s="28"/>
    </row>
    <row r="613" spans="1:17" ht="15" customHeight="1" x14ac:dyDescent="0.3">
      <c r="A613">
        <v>612</v>
      </c>
      <c r="D613" s="82"/>
      <c r="O613" s="82"/>
      <c r="P613" s="84"/>
      <c r="Q613" s="28"/>
    </row>
    <row r="614" spans="1:17" ht="15" customHeight="1" x14ac:dyDescent="0.3">
      <c r="A614">
        <v>613</v>
      </c>
      <c r="D614" s="82"/>
      <c r="O614" s="82"/>
      <c r="P614" s="84"/>
      <c r="Q614" s="28"/>
    </row>
    <row r="615" spans="1:17" ht="15" customHeight="1" x14ac:dyDescent="0.3">
      <c r="A615">
        <v>614</v>
      </c>
      <c r="D615" s="82"/>
      <c r="O615" s="82"/>
      <c r="P615" s="84"/>
      <c r="Q615" s="28"/>
    </row>
    <row r="616" spans="1:17" ht="15" customHeight="1" x14ac:dyDescent="0.3">
      <c r="A616">
        <v>615</v>
      </c>
      <c r="D616" s="82"/>
      <c r="O616" s="82"/>
      <c r="P616" s="84"/>
      <c r="Q616" s="28"/>
    </row>
    <row r="617" spans="1:17" ht="15" customHeight="1" x14ac:dyDescent="0.3">
      <c r="A617">
        <v>616</v>
      </c>
      <c r="D617" s="82"/>
      <c r="O617" s="82"/>
      <c r="P617" s="84"/>
      <c r="Q617" s="28"/>
    </row>
    <row r="618" spans="1:17" ht="15" customHeight="1" x14ac:dyDescent="0.3">
      <c r="A618">
        <v>617</v>
      </c>
      <c r="D618" s="82"/>
      <c r="O618" s="82"/>
      <c r="P618" s="84"/>
      <c r="Q618" s="28"/>
    </row>
    <row r="619" spans="1:17" ht="15" customHeight="1" x14ac:dyDescent="0.3">
      <c r="A619">
        <v>618</v>
      </c>
      <c r="D619" s="82"/>
      <c r="O619" s="82"/>
      <c r="P619" s="84"/>
      <c r="Q619" s="28"/>
    </row>
    <row r="620" spans="1:17" ht="15" customHeight="1" x14ac:dyDescent="0.3">
      <c r="A620">
        <v>619</v>
      </c>
      <c r="D620" s="82"/>
      <c r="O620" s="82"/>
      <c r="P620" s="84"/>
      <c r="Q620" s="28"/>
    </row>
    <row r="621" spans="1:17" ht="15" customHeight="1" x14ac:dyDescent="0.3">
      <c r="A621">
        <v>620</v>
      </c>
      <c r="D621" s="82"/>
      <c r="O621" s="82"/>
      <c r="P621" s="84"/>
      <c r="Q621" s="28"/>
    </row>
    <row r="622" spans="1:17" ht="15" customHeight="1" x14ac:dyDescent="0.3">
      <c r="A622">
        <v>621</v>
      </c>
      <c r="D622" s="82"/>
      <c r="O622" s="82"/>
      <c r="P622" s="84"/>
      <c r="Q622" s="28"/>
    </row>
    <row r="623" spans="1:17" ht="15" customHeight="1" x14ac:dyDescent="0.3">
      <c r="A623">
        <v>622</v>
      </c>
      <c r="D623" s="82"/>
      <c r="O623" s="82"/>
      <c r="P623" s="84"/>
      <c r="Q623" s="28"/>
    </row>
    <row r="624" spans="1:17" ht="15" customHeight="1" x14ac:dyDescent="0.3">
      <c r="A624">
        <v>623</v>
      </c>
      <c r="D624" s="82"/>
      <c r="O624" s="82"/>
      <c r="P624" s="84"/>
      <c r="Q624" s="28"/>
    </row>
    <row r="625" spans="1:17" ht="15" customHeight="1" x14ac:dyDescent="0.3">
      <c r="A625">
        <v>624</v>
      </c>
      <c r="D625" s="82"/>
      <c r="O625" s="82"/>
      <c r="P625" s="84"/>
      <c r="Q625" s="28"/>
    </row>
    <row r="626" spans="1:17" ht="15" customHeight="1" x14ac:dyDescent="0.3">
      <c r="A626">
        <v>625</v>
      </c>
      <c r="D626" s="82"/>
      <c r="O626" s="82"/>
      <c r="P626" s="84"/>
      <c r="Q626" s="28"/>
    </row>
    <row r="627" spans="1:17" ht="15" customHeight="1" x14ac:dyDescent="0.3">
      <c r="A627">
        <v>626</v>
      </c>
      <c r="D627" s="82"/>
      <c r="O627" s="82"/>
      <c r="P627" s="84"/>
      <c r="Q627" s="28"/>
    </row>
    <row r="628" spans="1:17" ht="15" customHeight="1" x14ac:dyDescent="0.3">
      <c r="A628">
        <v>627</v>
      </c>
      <c r="D628" s="82"/>
      <c r="O628" s="82"/>
      <c r="P628" s="84"/>
      <c r="Q628" s="28"/>
    </row>
    <row r="629" spans="1:17" ht="15" customHeight="1" x14ac:dyDescent="0.3">
      <c r="A629">
        <v>628</v>
      </c>
      <c r="D629" s="82"/>
      <c r="O629" s="82"/>
      <c r="P629" s="84"/>
      <c r="Q629" s="28"/>
    </row>
    <row r="630" spans="1:17" ht="15" customHeight="1" x14ac:dyDescent="0.3">
      <c r="A630">
        <v>629</v>
      </c>
      <c r="D630" s="82"/>
      <c r="O630" s="82"/>
      <c r="P630" s="84"/>
      <c r="Q630" s="28"/>
    </row>
    <row r="631" spans="1:17" ht="15" customHeight="1" x14ac:dyDescent="0.3">
      <c r="A631">
        <v>630</v>
      </c>
      <c r="D631" s="82"/>
      <c r="O631" s="82"/>
      <c r="P631" s="84"/>
      <c r="Q631" s="28"/>
    </row>
    <row r="632" spans="1:17" ht="15" customHeight="1" x14ac:dyDescent="0.3">
      <c r="A632">
        <v>631</v>
      </c>
      <c r="D632" s="82"/>
      <c r="O632" s="82"/>
      <c r="P632" s="84"/>
      <c r="Q632" s="28"/>
    </row>
    <row r="633" spans="1:17" ht="15" customHeight="1" x14ac:dyDescent="0.3">
      <c r="A633">
        <v>632</v>
      </c>
      <c r="D633" s="82"/>
      <c r="O633" s="82"/>
      <c r="P633" s="84"/>
      <c r="Q633" s="28"/>
    </row>
    <row r="634" spans="1:17" ht="15" customHeight="1" x14ac:dyDescent="0.3">
      <c r="A634">
        <v>633</v>
      </c>
      <c r="D634" s="82"/>
      <c r="O634" s="82"/>
      <c r="P634" s="84"/>
      <c r="Q634" s="28"/>
    </row>
    <row r="635" spans="1:17" ht="15" customHeight="1" x14ac:dyDescent="0.3">
      <c r="A635">
        <v>634</v>
      </c>
      <c r="D635" s="82"/>
      <c r="O635" s="82"/>
      <c r="P635" s="84"/>
      <c r="Q635" s="28"/>
    </row>
    <row r="636" spans="1:17" ht="15" customHeight="1" x14ac:dyDescent="0.3">
      <c r="A636">
        <v>635</v>
      </c>
      <c r="D636" s="82"/>
      <c r="O636" s="82"/>
      <c r="P636" s="84"/>
      <c r="Q636" s="28"/>
    </row>
    <row r="637" spans="1:17" ht="15" customHeight="1" x14ac:dyDescent="0.3">
      <c r="A637">
        <v>636</v>
      </c>
      <c r="D637" s="82"/>
      <c r="O637" s="82"/>
      <c r="P637" s="84"/>
      <c r="Q637" s="28"/>
    </row>
    <row r="638" spans="1:17" ht="15" customHeight="1" x14ac:dyDescent="0.3">
      <c r="A638">
        <v>637</v>
      </c>
      <c r="D638" s="82"/>
      <c r="O638" s="82"/>
      <c r="P638" s="84"/>
      <c r="Q638" s="28"/>
    </row>
    <row r="639" spans="1:17" ht="15" customHeight="1" x14ac:dyDescent="0.3">
      <c r="A639">
        <v>638</v>
      </c>
      <c r="D639" s="82"/>
      <c r="O639" s="82"/>
      <c r="P639" s="84"/>
      <c r="Q639" s="28"/>
    </row>
    <row r="640" spans="1:17" ht="15" customHeight="1" x14ac:dyDescent="0.3">
      <c r="A640">
        <v>639</v>
      </c>
      <c r="D640" s="82"/>
      <c r="O640" s="82"/>
      <c r="P640" s="84"/>
      <c r="Q640" s="28"/>
    </row>
    <row r="641" spans="1:17" ht="15" customHeight="1" x14ac:dyDescent="0.3">
      <c r="A641">
        <v>640</v>
      </c>
      <c r="D641" s="82"/>
      <c r="O641" s="82"/>
      <c r="P641" s="84"/>
      <c r="Q641" s="28"/>
    </row>
    <row r="642" spans="1:17" ht="15" customHeight="1" x14ac:dyDescent="0.3">
      <c r="A642">
        <v>641</v>
      </c>
      <c r="D642" s="82"/>
      <c r="O642" s="82"/>
      <c r="P642" s="84"/>
      <c r="Q642" s="28"/>
    </row>
    <row r="643" spans="1:17" ht="15" customHeight="1" x14ac:dyDescent="0.3">
      <c r="A643">
        <v>642</v>
      </c>
      <c r="D643" s="82"/>
      <c r="O643" s="82"/>
      <c r="P643" s="84"/>
      <c r="Q643" s="28"/>
    </row>
    <row r="644" spans="1:17" ht="15" customHeight="1" x14ac:dyDescent="0.3">
      <c r="A644">
        <v>643</v>
      </c>
      <c r="D644" s="82"/>
      <c r="O644" s="82"/>
      <c r="P644" s="84"/>
      <c r="Q644" s="28"/>
    </row>
    <row r="645" spans="1:17" ht="15" customHeight="1" x14ac:dyDescent="0.3">
      <c r="A645">
        <v>644</v>
      </c>
      <c r="D645" s="82"/>
      <c r="O645" s="82"/>
      <c r="P645" s="84"/>
      <c r="Q645" s="28"/>
    </row>
    <row r="646" spans="1:17" ht="15" customHeight="1" x14ac:dyDescent="0.3">
      <c r="A646">
        <v>645</v>
      </c>
      <c r="D646" s="82"/>
      <c r="O646" s="82"/>
      <c r="P646" s="84"/>
      <c r="Q646" s="28"/>
    </row>
    <row r="647" spans="1:17" ht="15" customHeight="1" x14ac:dyDescent="0.3">
      <c r="A647">
        <v>646</v>
      </c>
      <c r="D647" s="82"/>
      <c r="O647" s="82"/>
      <c r="P647" s="84"/>
      <c r="Q647" s="28"/>
    </row>
    <row r="648" spans="1:17" ht="15" customHeight="1" x14ac:dyDescent="0.3">
      <c r="A648">
        <v>647</v>
      </c>
      <c r="D648" s="82"/>
      <c r="O648" s="82"/>
      <c r="P648" s="84"/>
      <c r="Q648" s="28"/>
    </row>
    <row r="649" spans="1:17" ht="15" customHeight="1" x14ac:dyDescent="0.3">
      <c r="A649">
        <v>648</v>
      </c>
      <c r="D649" s="82"/>
      <c r="O649" s="82"/>
      <c r="P649" s="84"/>
      <c r="Q649" s="28"/>
    </row>
    <row r="650" spans="1:17" ht="15" customHeight="1" x14ac:dyDescent="0.3">
      <c r="A650">
        <v>649</v>
      </c>
      <c r="D650" s="82"/>
      <c r="O650" s="82"/>
      <c r="P650" s="84"/>
      <c r="Q650" s="28"/>
    </row>
    <row r="651" spans="1:17" ht="15" customHeight="1" x14ac:dyDescent="0.3">
      <c r="A651">
        <v>650</v>
      </c>
      <c r="D651" s="82"/>
      <c r="O651" s="82"/>
      <c r="P651" s="84"/>
      <c r="Q651" s="28"/>
    </row>
    <row r="652" spans="1:17" ht="15" customHeight="1" x14ac:dyDescent="0.3">
      <c r="A652">
        <v>651</v>
      </c>
      <c r="D652" s="82"/>
      <c r="O652" s="82"/>
      <c r="P652" s="84"/>
      <c r="Q652" s="28"/>
    </row>
    <row r="653" spans="1:17" ht="15" customHeight="1" x14ac:dyDescent="0.3">
      <c r="A653">
        <v>652</v>
      </c>
      <c r="D653" s="82"/>
      <c r="O653" s="82"/>
      <c r="P653" s="84"/>
      <c r="Q653" s="28"/>
    </row>
    <row r="654" spans="1:17" ht="15" customHeight="1" x14ac:dyDescent="0.3">
      <c r="A654">
        <v>653</v>
      </c>
      <c r="D654" s="82"/>
      <c r="O654" s="82"/>
      <c r="P654" s="84"/>
      <c r="Q654" s="28"/>
    </row>
    <row r="655" spans="1:17" ht="15" customHeight="1" x14ac:dyDescent="0.3">
      <c r="A655">
        <v>654</v>
      </c>
      <c r="D655" s="82"/>
      <c r="O655" s="82"/>
      <c r="P655" s="84"/>
      <c r="Q655" s="28"/>
    </row>
    <row r="656" spans="1:17" ht="15" customHeight="1" x14ac:dyDescent="0.3">
      <c r="A656">
        <v>655</v>
      </c>
      <c r="D656" s="82"/>
      <c r="O656" s="82"/>
      <c r="P656" s="84"/>
      <c r="Q656" s="28"/>
    </row>
    <row r="657" spans="1:17" ht="15" customHeight="1" x14ac:dyDescent="0.3">
      <c r="A657">
        <v>656</v>
      </c>
      <c r="D657" s="82"/>
      <c r="O657" s="82"/>
      <c r="P657" s="84"/>
      <c r="Q657" s="28"/>
    </row>
    <row r="658" spans="1:17" ht="15" customHeight="1" x14ac:dyDescent="0.3">
      <c r="A658">
        <v>657</v>
      </c>
      <c r="D658" s="82"/>
      <c r="O658" s="82"/>
      <c r="P658" s="84"/>
      <c r="Q658" s="28"/>
    </row>
    <row r="659" spans="1:17" ht="15" customHeight="1" x14ac:dyDescent="0.3">
      <c r="A659">
        <v>658</v>
      </c>
      <c r="D659" s="82"/>
      <c r="O659" s="82"/>
      <c r="P659" s="84"/>
      <c r="Q659" s="28"/>
    </row>
    <row r="660" spans="1:17" ht="15" customHeight="1" x14ac:dyDescent="0.3">
      <c r="A660">
        <v>659</v>
      </c>
      <c r="D660" s="82"/>
      <c r="O660" s="82"/>
      <c r="P660" s="84"/>
      <c r="Q660" s="28"/>
    </row>
    <row r="661" spans="1:17" ht="15" customHeight="1" x14ac:dyDescent="0.3">
      <c r="A661">
        <v>660</v>
      </c>
      <c r="D661" s="82"/>
      <c r="O661" s="82"/>
      <c r="P661" s="84"/>
      <c r="Q661" s="28"/>
    </row>
    <row r="662" spans="1:17" ht="15" customHeight="1" x14ac:dyDescent="0.3">
      <c r="A662">
        <v>661</v>
      </c>
      <c r="D662" s="82"/>
      <c r="O662" s="82"/>
      <c r="P662" s="84"/>
      <c r="Q662" s="28"/>
    </row>
    <row r="663" spans="1:17" ht="15" customHeight="1" x14ac:dyDescent="0.3">
      <c r="A663">
        <v>662</v>
      </c>
      <c r="D663" s="82"/>
      <c r="O663" s="82"/>
      <c r="P663" s="84"/>
      <c r="Q663" s="28"/>
    </row>
    <row r="664" spans="1:17" ht="15" customHeight="1" x14ac:dyDescent="0.3">
      <c r="A664">
        <v>663</v>
      </c>
      <c r="D664" s="82"/>
      <c r="O664" s="82"/>
      <c r="P664" s="84"/>
      <c r="Q664" s="28"/>
    </row>
    <row r="665" spans="1:17" ht="15" customHeight="1" x14ac:dyDescent="0.3">
      <c r="A665">
        <v>664</v>
      </c>
      <c r="D665" s="82"/>
      <c r="O665" s="82"/>
      <c r="P665" s="84"/>
      <c r="Q665" s="28"/>
    </row>
    <row r="666" spans="1:17" ht="15" customHeight="1" x14ac:dyDescent="0.3">
      <c r="A666">
        <v>665</v>
      </c>
      <c r="D666" s="82"/>
      <c r="O666" s="82"/>
      <c r="P666" s="84"/>
      <c r="Q666" s="28"/>
    </row>
    <row r="667" spans="1:17" ht="15" customHeight="1" x14ac:dyDescent="0.3">
      <c r="A667">
        <v>666</v>
      </c>
      <c r="D667" s="82"/>
      <c r="O667" s="82"/>
      <c r="P667" s="84"/>
      <c r="Q667" s="28"/>
    </row>
    <row r="668" spans="1:17" ht="15" customHeight="1" x14ac:dyDescent="0.3">
      <c r="A668">
        <v>667</v>
      </c>
      <c r="D668" s="82"/>
      <c r="O668" s="82"/>
      <c r="P668" s="84"/>
      <c r="Q668" s="28"/>
    </row>
    <row r="669" spans="1:17" ht="15" customHeight="1" x14ac:dyDescent="0.3">
      <c r="A669">
        <v>668</v>
      </c>
      <c r="D669" s="82"/>
      <c r="O669" s="82"/>
      <c r="P669" s="84"/>
      <c r="Q669" s="28"/>
    </row>
    <row r="670" spans="1:17" ht="15" customHeight="1" x14ac:dyDescent="0.3">
      <c r="A670">
        <v>669</v>
      </c>
      <c r="D670" s="82"/>
      <c r="O670" s="82"/>
      <c r="P670" s="84"/>
      <c r="Q670" s="28"/>
    </row>
    <row r="671" spans="1:17" ht="15" customHeight="1" x14ac:dyDescent="0.3">
      <c r="A671">
        <v>670</v>
      </c>
      <c r="D671" s="82"/>
      <c r="O671" s="82"/>
      <c r="P671" s="84"/>
      <c r="Q671" s="28"/>
    </row>
    <row r="672" spans="1:17" ht="15" customHeight="1" x14ac:dyDescent="0.3">
      <c r="A672">
        <v>671</v>
      </c>
      <c r="D672" s="82"/>
      <c r="O672" s="82"/>
      <c r="P672" s="84"/>
      <c r="Q672" s="28"/>
    </row>
    <row r="673" spans="1:17" ht="15" customHeight="1" x14ac:dyDescent="0.3">
      <c r="A673">
        <v>672</v>
      </c>
      <c r="D673" s="82"/>
      <c r="O673" s="82"/>
      <c r="P673" s="84"/>
      <c r="Q673" s="28"/>
    </row>
    <row r="674" spans="1:17" ht="15" customHeight="1" x14ac:dyDescent="0.3">
      <c r="A674">
        <v>673</v>
      </c>
      <c r="D674" s="82"/>
      <c r="O674" s="82"/>
      <c r="P674" s="84"/>
      <c r="Q674" s="28"/>
    </row>
    <row r="675" spans="1:17" ht="15" customHeight="1" x14ac:dyDescent="0.3">
      <c r="A675">
        <v>674</v>
      </c>
      <c r="D675" s="82"/>
      <c r="O675" s="82"/>
      <c r="P675" s="84"/>
      <c r="Q675" s="28"/>
    </row>
    <row r="676" spans="1:17" ht="15" customHeight="1" x14ac:dyDescent="0.3">
      <c r="A676">
        <v>675</v>
      </c>
      <c r="D676" s="82"/>
      <c r="O676" s="82"/>
      <c r="P676" s="84"/>
      <c r="Q676" s="28"/>
    </row>
    <row r="677" spans="1:17" ht="15" customHeight="1" x14ac:dyDescent="0.3">
      <c r="A677">
        <v>676</v>
      </c>
      <c r="D677" s="82"/>
      <c r="O677" s="82"/>
      <c r="P677" s="84"/>
      <c r="Q677" s="28"/>
    </row>
    <row r="678" spans="1:17" ht="15" customHeight="1" x14ac:dyDescent="0.3">
      <c r="A678">
        <v>677</v>
      </c>
      <c r="D678" s="82"/>
      <c r="O678" s="82"/>
      <c r="P678" s="84"/>
      <c r="Q678" s="28"/>
    </row>
    <row r="679" spans="1:17" ht="15" customHeight="1" x14ac:dyDescent="0.3">
      <c r="A679">
        <v>678</v>
      </c>
      <c r="D679" s="82"/>
      <c r="O679" s="82"/>
      <c r="P679" s="84"/>
      <c r="Q679" s="28"/>
    </row>
    <row r="680" spans="1:17" ht="15" customHeight="1" x14ac:dyDescent="0.3">
      <c r="A680">
        <v>679</v>
      </c>
      <c r="D680" s="82"/>
      <c r="O680" s="82"/>
      <c r="P680" s="84"/>
      <c r="Q680" s="28"/>
    </row>
    <row r="681" spans="1:17" ht="15" customHeight="1" x14ac:dyDescent="0.3">
      <c r="A681">
        <v>680</v>
      </c>
      <c r="D681" s="82"/>
      <c r="O681" s="82"/>
      <c r="P681" s="84"/>
      <c r="Q681" s="28"/>
    </row>
    <row r="682" spans="1:17" ht="15" customHeight="1" x14ac:dyDescent="0.3">
      <c r="A682">
        <v>681</v>
      </c>
      <c r="D682" s="82"/>
      <c r="O682" s="82"/>
      <c r="P682" s="84"/>
      <c r="Q682" s="28"/>
    </row>
    <row r="683" spans="1:17" ht="15" customHeight="1" x14ac:dyDescent="0.3">
      <c r="A683">
        <v>682</v>
      </c>
      <c r="D683" s="82"/>
      <c r="O683" s="82"/>
      <c r="P683" s="84"/>
      <c r="Q683" s="28"/>
    </row>
    <row r="684" spans="1:17" ht="15" customHeight="1" x14ac:dyDescent="0.3">
      <c r="A684">
        <v>683</v>
      </c>
      <c r="D684" s="82"/>
      <c r="O684" s="82"/>
      <c r="P684" s="84"/>
      <c r="Q684" s="28"/>
    </row>
    <row r="685" spans="1:17" ht="15" customHeight="1" x14ac:dyDescent="0.3">
      <c r="A685">
        <v>684</v>
      </c>
      <c r="D685" s="82"/>
      <c r="O685" s="82"/>
      <c r="P685" s="84"/>
      <c r="Q685" s="28"/>
    </row>
    <row r="686" spans="1:17" ht="15" customHeight="1" x14ac:dyDescent="0.3">
      <c r="A686">
        <v>685</v>
      </c>
      <c r="D686" s="82"/>
      <c r="O686" s="82"/>
      <c r="P686" s="84"/>
      <c r="Q686" s="28"/>
    </row>
    <row r="687" spans="1:17" ht="15" customHeight="1" x14ac:dyDescent="0.3">
      <c r="A687">
        <v>686</v>
      </c>
      <c r="D687" s="82"/>
      <c r="O687" s="82"/>
      <c r="P687" s="84"/>
      <c r="Q687" s="28"/>
    </row>
    <row r="688" spans="1:17" ht="15" customHeight="1" x14ac:dyDescent="0.3">
      <c r="A688">
        <v>687</v>
      </c>
      <c r="D688" s="82"/>
      <c r="O688" s="82"/>
      <c r="P688" s="84"/>
      <c r="Q688" s="28"/>
    </row>
    <row r="689" spans="1:17" ht="15" customHeight="1" x14ac:dyDescent="0.3">
      <c r="A689">
        <v>688</v>
      </c>
      <c r="D689" s="82"/>
      <c r="O689" s="82"/>
      <c r="P689" s="84"/>
      <c r="Q689" s="28"/>
    </row>
    <row r="690" spans="1:17" ht="15" customHeight="1" x14ac:dyDescent="0.3">
      <c r="A690">
        <v>689</v>
      </c>
      <c r="D690" s="82"/>
      <c r="O690" s="82"/>
      <c r="P690" s="84"/>
      <c r="Q690" s="28"/>
    </row>
    <row r="691" spans="1:17" ht="15" customHeight="1" x14ac:dyDescent="0.3">
      <c r="A691">
        <v>690</v>
      </c>
      <c r="D691" s="82"/>
      <c r="O691" s="82"/>
      <c r="P691" s="84"/>
      <c r="Q691" s="28"/>
    </row>
    <row r="692" spans="1:17" ht="15" customHeight="1" x14ac:dyDescent="0.3">
      <c r="A692">
        <v>691</v>
      </c>
      <c r="D692" s="82"/>
      <c r="O692" s="82"/>
      <c r="P692" s="84"/>
      <c r="Q692" s="28"/>
    </row>
    <row r="693" spans="1:17" ht="15" customHeight="1" x14ac:dyDescent="0.3">
      <c r="A693">
        <v>692</v>
      </c>
      <c r="D693" s="82"/>
      <c r="O693" s="82"/>
      <c r="P693" s="84"/>
      <c r="Q693" s="28"/>
    </row>
    <row r="694" spans="1:17" ht="15" customHeight="1" x14ac:dyDescent="0.3">
      <c r="A694">
        <v>693</v>
      </c>
      <c r="D694" s="82"/>
      <c r="O694" s="82"/>
      <c r="P694" s="84"/>
      <c r="Q694" s="28"/>
    </row>
    <row r="695" spans="1:17" ht="15" customHeight="1" x14ac:dyDescent="0.3">
      <c r="A695">
        <v>694</v>
      </c>
      <c r="D695" s="82"/>
      <c r="O695" s="82"/>
      <c r="P695" s="84"/>
      <c r="Q695" s="28"/>
    </row>
    <row r="696" spans="1:17" ht="15" customHeight="1" x14ac:dyDescent="0.3">
      <c r="A696">
        <v>695</v>
      </c>
      <c r="D696" s="82"/>
      <c r="O696" s="82"/>
      <c r="P696" s="84"/>
      <c r="Q696" s="28"/>
    </row>
    <row r="697" spans="1:17" ht="15" customHeight="1" x14ac:dyDescent="0.3">
      <c r="A697">
        <v>696</v>
      </c>
      <c r="D697" s="82"/>
      <c r="O697" s="82"/>
      <c r="P697" s="84"/>
      <c r="Q697" s="28"/>
    </row>
    <row r="698" spans="1:17" ht="15" customHeight="1" x14ac:dyDescent="0.3">
      <c r="A698">
        <v>697</v>
      </c>
      <c r="D698" s="82"/>
      <c r="O698" s="82"/>
      <c r="P698" s="84"/>
      <c r="Q698" s="28"/>
    </row>
    <row r="699" spans="1:17" ht="15" customHeight="1" x14ac:dyDescent="0.3">
      <c r="A699">
        <v>698</v>
      </c>
      <c r="D699" s="82"/>
      <c r="O699" s="82"/>
      <c r="P699" s="84"/>
      <c r="Q699" s="28"/>
    </row>
    <row r="700" spans="1:17" ht="15" customHeight="1" x14ac:dyDescent="0.3">
      <c r="A700">
        <v>699</v>
      </c>
      <c r="D700" s="82"/>
      <c r="O700" s="82"/>
      <c r="P700" s="84"/>
      <c r="Q700" s="28"/>
    </row>
    <row r="701" spans="1:17" ht="15" customHeight="1" x14ac:dyDescent="0.3">
      <c r="A701">
        <v>700</v>
      </c>
      <c r="D701" s="82"/>
      <c r="O701" s="82"/>
      <c r="P701" s="84"/>
      <c r="Q701" s="28"/>
    </row>
    <row r="702" spans="1:17" ht="15" customHeight="1" x14ac:dyDescent="0.3">
      <c r="A702">
        <v>701</v>
      </c>
      <c r="D702" s="82"/>
      <c r="O702" s="82"/>
      <c r="P702" s="84"/>
      <c r="Q702" s="28"/>
    </row>
    <row r="703" spans="1:17" ht="15" customHeight="1" x14ac:dyDescent="0.3">
      <c r="A703">
        <v>702</v>
      </c>
      <c r="D703" s="82"/>
      <c r="O703" s="82"/>
      <c r="P703" s="84"/>
      <c r="Q703" s="28"/>
    </row>
    <row r="704" spans="1:17" ht="15" customHeight="1" x14ac:dyDescent="0.3">
      <c r="A704">
        <v>703</v>
      </c>
      <c r="D704" s="82"/>
      <c r="O704" s="82"/>
      <c r="P704" s="84"/>
      <c r="Q704" s="28"/>
    </row>
    <row r="705" spans="1:17" ht="15" customHeight="1" x14ac:dyDescent="0.3">
      <c r="A705">
        <v>704</v>
      </c>
      <c r="D705" s="82"/>
      <c r="O705" s="82"/>
      <c r="P705" s="84"/>
      <c r="Q705" s="28"/>
    </row>
    <row r="706" spans="1:17" ht="15" customHeight="1" x14ac:dyDescent="0.3">
      <c r="A706">
        <v>705</v>
      </c>
      <c r="D706" s="82"/>
      <c r="O706" s="82"/>
      <c r="P706" s="84"/>
      <c r="Q706" s="28"/>
    </row>
    <row r="707" spans="1:17" ht="15" customHeight="1" x14ac:dyDescent="0.3">
      <c r="A707">
        <v>706</v>
      </c>
      <c r="D707" s="82"/>
      <c r="O707" s="82"/>
      <c r="P707" s="84"/>
      <c r="Q707" s="28"/>
    </row>
    <row r="708" spans="1:17" ht="15" customHeight="1" x14ac:dyDescent="0.3">
      <c r="A708">
        <v>707</v>
      </c>
      <c r="D708" s="82"/>
      <c r="O708" s="82"/>
      <c r="P708" s="84"/>
      <c r="Q708" s="28"/>
    </row>
    <row r="709" spans="1:17" ht="15" customHeight="1" x14ac:dyDescent="0.3">
      <c r="A709">
        <v>708</v>
      </c>
      <c r="D709" s="82"/>
      <c r="O709" s="82"/>
      <c r="P709" s="84"/>
      <c r="Q709" s="28"/>
    </row>
    <row r="710" spans="1:17" ht="15" customHeight="1" x14ac:dyDescent="0.3">
      <c r="A710">
        <v>709</v>
      </c>
      <c r="D710" s="82"/>
      <c r="O710" s="82"/>
      <c r="P710" s="84"/>
      <c r="Q710" s="28"/>
    </row>
    <row r="711" spans="1:17" ht="15" customHeight="1" x14ac:dyDescent="0.3">
      <c r="A711">
        <v>710</v>
      </c>
      <c r="D711" s="82"/>
      <c r="O711" s="82"/>
      <c r="P711" s="84"/>
      <c r="Q711" s="28"/>
    </row>
    <row r="712" spans="1:17" ht="15" customHeight="1" x14ac:dyDescent="0.3">
      <c r="A712">
        <v>711</v>
      </c>
      <c r="D712" s="82"/>
      <c r="O712" s="82"/>
      <c r="P712" s="84"/>
      <c r="Q712" s="28"/>
    </row>
    <row r="713" spans="1:17" ht="15" customHeight="1" x14ac:dyDescent="0.3">
      <c r="A713">
        <v>712</v>
      </c>
      <c r="D713" s="82"/>
      <c r="O713" s="82"/>
      <c r="P713" s="84"/>
      <c r="Q713" s="28"/>
    </row>
    <row r="714" spans="1:17" ht="15" customHeight="1" x14ac:dyDescent="0.3">
      <c r="A714">
        <v>713</v>
      </c>
      <c r="D714" s="82"/>
      <c r="O714" s="82"/>
      <c r="P714" s="84"/>
      <c r="Q714" s="28"/>
    </row>
    <row r="715" spans="1:17" ht="15" customHeight="1" x14ac:dyDescent="0.3">
      <c r="A715">
        <v>714</v>
      </c>
      <c r="D715" s="82"/>
      <c r="O715" s="82"/>
      <c r="P715" s="84"/>
      <c r="Q715" s="28"/>
    </row>
    <row r="716" spans="1:17" ht="15" customHeight="1" x14ac:dyDescent="0.3">
      <c r="A716">
        <v>715</v>
      </c>
      <c r="D716" s="82"/>
      <c r="O716" s="82"/>
      <c r="P716" s="84"/>
      <c r="Q716" s="28"/>
    </row>
    <row r="717" spans="1:17" ht="15" customHeight="1" x14ac:dyDescent="0.3">
      <c r="A717">
        <v>716</v>
      </c>
      <c r="D717" s="82"/>
      <c r="O717" s="82"/>
      <c r="P717" s="84"/>
      <c r="Q717" s="28"/>
    </row>
    <row r="718" spans="1:17" ht="15" customHeight="1" x14ac:dyDescent="0.3">
      <c r="A718">
        <v>717</v>
      </c>
      <c r="D718" s="82"/>
      <c r="O718" s="82"/>
      <c r="P718" s="84"/>
      <c r="Q718" s="28"/>
    </row>
    <row r="719" spans="1:17" ht="15" customHeight="1" x14ac:dyDescent="0.3">
      <c r="A719">
        <v>718</v>
      </c>
      <c r="D719" s="82"/>
      <c r="O719" s="82"/>
      <c r="P719" s="84"/>
      <c r="Q719" s="28"/>
    </row>
    <row r="720" spans="1:17" ht="15" customHeight="1" x14ac:dyDescent="0.3">
      <c r="A720">
        <v>719</v>
      </c>
      <c r="D720" s="82"/>
      <c r="O720" s="82"/>
      <c r="P720" s="84"/>
      <c r="Q720" s="28"/>
    </row>
    <row r="721" spans="1:17" ht="15" customHeight="1" x14ac:dyDescent="0.3">
      <c r="A721">
        <v>720</v>
      </c>
      <c r="D721" s="82"/>
      <c r="O721" s="82"/>
      <c r="P721" s="84"/>
      <c r="Q721" s="28"/>
    </row>
    <row r="722" spans="1:17" ht="15" customHeight="1" x14ac:dyDescent="0.3">
      <c r="A722">
        <v>721</v>
      </c>
      <c r="D722" s="82"/>
      <c r="O722" s="82"/>
      <c r="P722" s="84"/>
      <c r="Q722" s="28"/>
    </row>
    <row r="723" spans="1:17" ht="15" customHeight="1" x14ac:dyDescent="0.3">
      <c r="A723">
        <v>722</v>
      </c>
      <c r="D723" s="82"/>
      <c r="O723" s="82"/>
      <c r="P723" s="84"/>
      <c r="Q723" s="28"/>
    </row>
    <row r="724" spans="1:17" ht="15" customHeight="1" x14ac:dyDescent="0.3">
      <c r="A724">
        <v>723</v>
      </c>
      <c r="D724" s="82"/>
      <c r="O724" s="82"/>
      <c r="P724" s="84"/>
      <c r="Q724" s="28"/>
    </row>
    <row r="725" spans="1:17" ht="15" customHeight="1" x14ac:dyDescent="0.3">
      <c r="A725">
        <v>724</v>
      </c>
      <c r="D725" s="82"/>
      <c r="O725" s="82"/>
      <c r="P725" s="84"/>
      <c r="Q725" s="28"/>
    </row>
    <row r="726" spans="1:17" ht="15" customHeight="1" x14ac:dyDescent="0.3">
      <c r="A726">
        <v>725</v>
      </c>
      <c r="D726" s="82"/>
      <c r="O726" s="82"/>
      <c r="P726" s="84"/>
      <c r="Q726" s="28"/>
    </row>
    <row r="727" spans="1:17" ht="15" customHeight="1" x14ac:dyDescent="0.3">
      <c r="A727">
        <v>726</v>
      </c>
      <c r="D727" s="82"/>
      <c r="O727" s="82"/>
      <c r="P727" s="84"/>
      <c r="Q727" s="28"/>
    </row>
    <row r="728" spans="1:17" ht="15" customHeight="1" x14ac:dyDescent="0.3">
      <c r="A728">
        <v>727</v>
      </c>
      <c r="D728" s="82"/>
      <c r="O728" s="82"/>
      <c r="P728" s="84"/>
      <c r="Q728" s="28"/>
    </row>
    <row r="729" spans="1:17" ht="15" customHeight="1" x14ac:dyDescent="0.3">
      <c r="A729">
        <v>728</v>
      </c>
      <c r="D729" s="82"/>
      <c r="O729" s="82"/>
      <c r="P729" s="84"/>
      <c r="Q729" s="28"/>
    </row>
    <row r="730" spans="1:17" ht="15" customHeight="1" x14ac:dyDescent="0.3">
      <c r="A730">
        <v>729</v>
      </c>
      <c r="D730" s="82"/>
      <c r="O730" s="82"/>
      <c r="P730" s="84"/>
      <c r="Q730" s="28"/>
    </row>
    <row r="731" spans="1:17" ht="15" customHeight="1" x14ac:dyDescent="0.3">
      <c r="A731">
        <v>730</v>
      </c>
      <c r="D731" s="82"/>
      <c r="O731" s="82"/>
      <c r="P731" s="84"/>
      <c r="Q731" s="28"/>
    </row>
    <row r="732" spans="1:17" ht="15" customHeight="1" x14ac:dyDescent="0.3">
      <c r="A732">
        <v>731</v>
      </c>
      <c r="D732" s="82"/>
      <c r="O732" s="82"/>
      <c r="P732" s="84"/>
      <c r="Q732" s="28"/>
    </row>
    <row r="733" spans="1:17" ht="15" customHeight="1" x14ac:dyDescent="0.3">
      <c r="A733">
        <v>732</v>
      </c>
      <c r="D733" s="82"/>
      <c r="O733" s="82"/>
      <c r="P733" s="84"/>
      <c r="Q733" s="28"/>
    </row>
    <row r="734" spans="1:17" ht="15" customHeight="1" x14ac:dyDescent="0.3">
      <c r="A734">
        <v>733</v>
      </c>
      <c r="D734" s="82"/>
      <c r="O734" s="82"/>
      <c r="P734" s="84"/>
      <c r="Q734" s="28"/>
    </row>
    <row r="735" spans="1:17" ht="15" customHeight="1" x14ac:dyDescent="0.3">
      <c r="A735">
        <v>734</v>
      </c>
      <c r="D735" s="82"/>
      <c r="O735" s="82"/>
      <c r="P735" s="84"/>
      <c r="Q735" s="28"/>
    </row>
    <row r="736" spans="1:17" ht="15" customHeight="1" x14ac:dyDescent="0.3">
      <c r="A736">
        <v>735</v>
      </c>
      <c r="D736" s="82"/>
      <c r="O736" s="82"/>
      <c r="P736" s="84"/>
      <c r="Q736" s="28"/>
    </row>
    <row r="737" spans="1:17" ht="15" customHeight="1" x14ac:dyDescent="0.3">
      <c r="A737">
        <v>736</v>
      </c>
      <c r="D737" s="82"/>
      <c r="O737" s="82"/>
      <c r="P737" s="84"/>
      <c r="Q737" s="28"/>
    </row>
    <row r="738" spans="1:17" ht="15" customHeight="1" x14ac:dyDescent="0.3">
      <c r="A738">
        <v>737</v>
      </c>
      <c r="D738" s="82"/>
      <c r="O738" s="82"/>
      <c r="P738" s="84"/>
      <c r="Q738" s="28"/>
    </row>
    <row r="739" spans="1:17" ht="15" customHeight="1" x14ac:dyDescent="0.3">
      <c r="A739">
        <v>738</v>
      </c>
      <c r="D739" s="82"/>
      <c r="O739" s="82"/>
      <c r="P739" s="84"/>
      <c r="Q739" s="28"/>
    </row>
    <row r="740" spans="1:17" ht="15" customHeight="1" x14ac:dyDescent="0.3">
      <c r="A740">
        <v>739</v>
      </c>
      <c r="D740" s="82"/>
      <c r="O740" s="82"/>
      <c r="P740" s="84"/>
      <c r="Q740" s="28"/>
    </row>
    <row r="741" spans="1:17" ht="15" customHeight="1" x14ac:dyDescent="0.3">
      <c r="A741">
        <v>740</v>
      </c>
      <c r="D741" s="82"/>
      <c r="O741" s="82"/>
      <c r="P741" s="84"/>
      <c r="Q741" s="28"/>
    </row>
    <row r="742" spans="1:17" ht="15" customHeight="1" x14ac:dyDescent="0.3">
      <c r="A742">
        <v>741</v>
      </c>
      <c r="D742" s="82"/>
      <c r="O742" s="82"/>
      <c r="P742" s="84"/>
      <c r="Q742" s="28"/>
    </row>
    <row r="743" spans="1:17" ht="15" customHeight="1" x14ac:dyDescent="0.3">
      <c r="A743">
        <v>742</v>
      </c>
      <c r="D743" s="82"/>
      <c r="O743" s="82"/>
      <c r="P743" s="84"/>
      <c r="Q743" s="28"/>
    </row>
    <row r="744" spans="1:17" ht="15" customHeight="1" x14ac:dyDescent="0.3">
      <c r="A744">
        <v>743</v>
      </c>
      <c r="D744" s="82"/>
      <c r="O744" s="82"/>
      <c r="P744" s="84"/>
      <c r="Q744" s="28"/>
    </row>
    <row r="745" spans="1:17" ht="15" customHeight="1" x14ac:dyDescent="0.3">
      <c r="A745">
        <v>744</v>
      </c>
      <c r="D745" s="82"/>
      <c r="O745" s="82"/>
      <c r="P745" s="84"/>
      <c r="Q745" s="28"/>
    </row>
    <row r="746" spans="1:17" ht="15" customHeight="1" x14ac:dyDescent="0.3">
      <c r="A746">
        <v>745</v>
      </c>
      <c r="D746" s="82"/>
      <c r="O746" s="82"/>
      <c r="P746" s="84"/>
      <c r="Q746" s="28"/>
    </row>
    <row r="747" spans="1:17" ht="15" customHeight="1" x14ac:dyDescent="0.3">
      <c r="A747">
        <v>746</v>
      </c>
      <c r="D747" s="82"/>
      <c r="O747" s="82"/>
      <c r="P747" s="84"/>
      <c r="Q747" s="28"/>
    </row>
    <row r="748" spans="1:17" ht="15" customHeight="1" x14ac:dyDescent="0.3">
      <c r="A748">
        <v>747</v>
      </c>
      <c r="D748" s="82"/>
      <c r="O748" s="82"/>
      <c r="P748" s="84"/>
      <c r="Q748" s="28"/>
    </row>
    <row r="749" spans="1:17" ht="15" customHeight="1" x14ac:dyDescent="0.3">
      <c r="A749">
        <v>748</v>
      </c>
      <c r="D749" s="82"/>
      <c r="O749" s="82"/>
      <c r="P749" s="84"/>
      <c r="Q749" s="28"/>
    </row>
    <row r="750" spans="1:17" ht="15" customHeight="1" x14ac:dyDescent="0.3">
      <c r="A750">
        <v>749</v>
      </c>
      <c r="D750" s="82"/>
      <c r="O750" s="82"/>
      <c r="P750" s="84"/>
      <c r="Q750" s="28"/>
    </row>
    <row r="751" spans="1:17" ht="15" customHeight="1" x14ac:dyDescent="0.3">
      <c r="A751">
        <v>750</v>
      </c>
      <c r="D751" s="82"/>
      <c r="O751" s="82"/>
      <c r="P751" s="84"/>
      <c r="Q751" s="28"/>
    </row>
    <row r="752" spans="1:17" ht="15" customHeight="1" x14ac:dyDescent="0.3">
      <c r="A752">
        <v>751</v>
      </c>
      <c r="D752" s="82"/>
      <c r="O752" s="82"/>
      <c r="P752" s="84"/>
      <c r="Q752" s="28"/>
    </row>
    <row r="753" spans="1:17" ht="15" customHeight="1" x14ac:dyDescent="0.3">
      <c r="A753">
        <v>752</v>
      </c>
      <c r="D753" s="82"/>
      <c r="O753" s="82"/>
      <c r="P753" s="84"/>
      <c r="Q753" s="28"/>
    </row>
    <row r="754" spans="1:17" ht="15" customHeight="1" x14ac:dyDescent="0.3">
      <c r="A754">
        <v>753</v>
      </c>
      <c r="D754" s="82"/>
      <c r="O754" s="82"/>
      <c r="P754" s="84"/>
      <c r="Q754" s="28"/>
    </row>
    <row r="755" spans="1:17" ht="15" customHeight="1" x14ac:dyDescent="0.3">
      <c r="A755">
        <v>754</v>
      </c>
      <c r="D755" s="82"/>
      <c r="O755" s="82"/>
      <c r="P755" s="84"/>
      <c r="Q755" s="28"/>
    </row>
    <row r="756" spans="1:17" ht="15" customHeight="1" x14ac:dyDescent="0.3">
      <c r="A756">
        <v>755</v>
      </c>
      <c r="D756" s="82"/>
      <c r="O756" s="82"/>
      <c r="P756" s="84"/>
      <c r="Q756" s="28"/>
    </row>
    <row r="757" spans="1:17" ht="15" customHeight="1" x14ac:dyDescent="0.3">
      <c r="A757">
        <v>756</v>
      </c>
      <c r="D757" s="82"/>
      <c r="O757" s="82"/>
      <c r="P757" s="84"/>
      <c r="Q757" s="28"/>
    </row>
    <row r="758" spans="1:17" ht="15" customHeight="1" x14ac:dyDescent="0.3">
      <c r="A758">
        <v>757</v>
      </c>
      <c r="D758" s="82"/>
      <c r="O758" s="82"/>
      <c r="P758" s="84"/>
      <c r="Q758" s="28"/>
    </row>
    <row r="759" spans="1:17" ht="15" customHeight="1" x14ac:dyDescent="0.3">
      <c r="A759">
        <v>758</v>
      </c>
      <c r="D759" s="82"/>
      <c r="O759" s="82"/>
      <c r="P759" s="84"/>
      <c r="Q759" s="28"/>
    </row>
    <row r="760" spans="1:17" ht="15" customHeight="1" x14ac:dyDescent="0.3">
      <c r="A760">
        <v>759</v>
      </c>
      <c r="D760" s="82"/>
      <c r="O760" s="82"/>
      <c r="P760" s="84"/>
      <c r="Q760" s="28"/>
    </row>
    <row r="761" spans="1:17" ht="15" customHeight="1" x14ac:dyDescent="0.3">
      <c r="A761">
        <v>760</v>
      </c>
      <c r="D761" s="82"/>
      <c r="O761" s="82"/>
      <c r="P761" s="84"/>
      <c r="Q761" s="28"/>
    </row>
    <row r="762" spans="1:17" ht="15" customHeight="1" x14ac:dyDescent="0.3">
      <c r="A762">
        <v>761</v>
      </c>
      <c r="D762" s="82"/>
      <c r="O762" s="82"/>
      <c r="P762" s="84"/>
      <c r="Q762" s="28"/>
    </row>
    <row r="763" spans="1:17" ht="15" customHeight="1" x14ac:dyDescent="0.3">
      <c r="A763">
        <v>762</v>
      </c>
      <c r="D763" s="82"/>
      <c r="O763" s="82"/>
      <c r="P763" s="84"/>
      <c r="Q763" s="28"/>
    </row>
    <row r="764" spans="1:17" ht="15" customHeight="1" x14ac:dyDescent="0.3">
      <c r="A764">
        <v>763</v>
      </c>
      <c r="D764" s="82"/>
      <c r="O764" s="82"/>
      <c r="P764" s="84"/>
      <c r="Q764" s="28"/>
    </row>
    <row r="765" spans="1:17" ht="15" customHeight="1" x14ac:dyDescent="0.3">
      <c r="A765">
        <v>764</v>
      </c>
      <c r="D765" s="82"/>
      <c r="O765" s="82"/>
      <c r="P765" s="84"/>
      <c r="Q765" s="28"/>
    </row>
    <row r="766" spans="1:17" ht="15" customHeight="1" x14ac:dyDescent="0.3">
      <c r="A766">
        <v>765</v>
      </c>
      <c r="D766" s="82"/>
      <c r="O766" s="82"/>
      <c r="P766" s="84"/>
      <c r="Q766" s="28"/>
    </row>
    <row r="767" spans="1:17" ht="15" customHeight="1" x14ac:dyDescent="0.3">
      <c r="A767">
        <v>766</v>
      </c>
      <c r="D767" s="82"/>
      <c r="O767" s="82"/>
      <c r="P767" s="84"/>
      <c r="Q767" s="28"/>
    </row>
    <row r="768" spans="1:17" ht="15" customHeight="1" x14ac:dyDescent="0.3">
      <c r="A768">
        <v>767</v>
      </c>
      <c r="D768" s="82"/>
      <c r="O768" s="82"/>
      <c r="P768" s="84"/>
      <c r="Q768" s="28"/>
    </row>
    <row r="769" spans="1:17" ht="15" customHeight="1" x14ac:dyDescent="0.3">
      <c r="A769">
        <v>768</v>
      </c>
      <c r="D769" s="82"/>
      <c r="O769" s="82"/>
      <c r="P769" s="84"/>
      <c r="Q769" s="28"/>
    </row>
    <row r="770" spans="1:17" ht="15" customHeight="1" x14ac:dyDescent="0.3">
      <c r="A770">
        <v>769</v>
      </c>
      <c r="D770" s="82"/>
      <c r="O770" s="82"/>
      <c r="P770" s="84"/>
      <c r="Q770" s="28"/>
    </row>
    <row r="771" spans="1:17" ht="15" customHeight="1" x14ac:dyDescent="0.3">
      <c r="A771">
        <v>770</v>
      </c>
      <c r="D771" s="82"/>
      <c r="O771" s="82"/>
      <c r="P771" s="84"/>
      <c r="Q771" s="28"/>
    </row>
    <row r="772" spans="1:17" ht="15" customHeight="1" x14ac:dyDescent="0.3">
      <c r="A772">
        <v>771</v>
      </c>
      <c r="D772" s="82"/>
      <c r="O772" s="82"/>
      <c r="P772" s="84"/>
      <c r="Q772" s="28"/>
    </row>
    <row r="773" spans="1:17" ht="15" customHeight="1" x14ac:dyDescent="0.3">
      <c r="A773">
        <v>772</v>
      </c>
      <c r="D773" s="82"/>
      <c r="O773" s="82"/>
      <c r="P773" s="84"/>
      <c r="Q773" s="28"/>
    </row>
    <row r="774" spans="1:17" ht="15" customHeight="1" x14ac:dyDescent="0.3">
      <c r="A774">
        <v>773</v>
      </c>
      <c r="D774" s="82"/>
      <c r="O774" s="82"/>
      <c r="P774" s="84"/>
      <c r="Q774" s="28"/>
    </row>
    <row r="775" spans="1:17" ht="15" customHeight="1" x14ac:dyDescent="0.3">
      <c r="A775">
        <v>774</v>
      </c>
      <c r="D775" s="82"/>
      <c r="O775" s="82"/>
      <c r="P775" s="84"/>
      <c r="Q775" s="28"/>
    </row>
    <row r="776" spans="1:17" ht="15" customHeight="1" x14ac:dyDescent="0.3">
      <c r="A776">
        <v>775</v>
      </c>
      <c r="D776" s="82"/>
      <c r="O776" s="82"/>
      <c r="P776" s="84"/>
      <c r="Q776" s="28"/>
    </row>
    <row r="777" spans="1:17" ht="15" customHeight="1" x14ac:dyDescent="0.3">
      <c r="A777">
        <v>776</v>
      </c>
      <c r="D777" s="82"/>
      <c r="O777" s="82"/>
      <c r="P777" s="84"/>
      <c r="Q777" s="28"/>
    </row>
    <row r="778" spans="1:17" ht="15" customHeight="1" x14ac:dyDescent="0.3">
      <c r="A778">
        <v>777</v>
      </c>
      <c r="D778" s="82"/>
      <c r="O778" s="82"/>
      <c r="P778" s="84"/>
      <c r="Q778" s="28"/>
    </row>
    <row r="779" spans="1:17" ht="15" customHeight="1" x14ac:dyDescent="0.3">
      <c r="A779">
        <v>778</v>
      </c>
      <c r="D779" s="82"/>
      <c r="O779" s="82"/>
      <c r="P779" s="84"/>
      <c r="Q779" s="28"/>
    </row>
    <row r="780" spans="1:17" ht="15" customHeight="1" x14ac:dyDescent="0.3">
      <c r="A780">
        <v>779</v>
      </c>
      <c r="D780" s="82"/>
      <c r="O780" s="82"/>
      <c r="P780" s="84"/>
      <c r="Q780" s="28"/>
    </row>
    <row r="781" spans="1:17" ht="15" customHeight="1" x14ac:dyDescent="0.3">
      <c r="A781">
        <v>780</v>
      </c>
      <c r="D781" s="82"/>
      <c r="O781" s="82"/>
      <c r="P781" s="84"/>
      <c r="Q781" s="28"/>
    </row>
    <row r="782" spans="1:17" ht="15" customHeight="1" x14ac:dyDescent="0.3">
      <c r="A782">
        <v>781</v>
      </c>
      <c r="D782" s="82"/>
      <c r="O782" s="82"/>
      <c r="P782" s="84"/>
      <c r="Q782" s="28"/>
    </row>
    <row r="783" spans="1:17" ht="15" customHeight="1" x14ac:dyDescent="0.3">
      <c r="A783">
        <v>782</v>
      </c>
      <c r="D783" s="82"/>
      <c r="O783" s="82"/>
      <c r="P783" s="84"/>
      <c r="Q783" s="28"/>
    </row>
    <row r="784" spans="1:17" ht="15" customHeight="1" x14ac:dyDescent="0.3">
      <c r="A784">
        <v>783</v>
      </c>
      <c r="D784" s="82"/>
      <c r="O784" s="82"/>
      <c r="P784" s="84"/>
      <c r="Q784" s="28"/>
    </row>
    <row r="785" spans="1:17" ht="15" customHeight="1" x14ac:dyDescent="0.3">
      <c r="A785">
        <v>784</v>
      </c>
      <c r="D785" s="82"/>
      <c r="O785" s="82"/>
      <c r="P785" s="84"/>
      <c r="Q785" s="28"/>
    </row>
    <row r="786" spans="1:17" ht="15" customHeight="1" x14ac:dyDescent="0.3">
      <c r="A786">
        <v>785</v>
      </c>
      <c r="D786" s="82"/>
      <c r="O786" s="82"/>
      <c r="P786" s="84"/>
      <c r="Q786" s="28"/>
    </row>
    <row r="787" spans="1:17" ht="15" customHeight="1" x14ac:dyDescent="0.3">
      <c r="A787">
        <v>786</v>
      </c>
      <c r="D787" s="82"/>
      <c r="O787" s="82"/>
      <c r="P787" s="84"/>
      <c r="Q787" s="28"/>
    </row>
    <row r="788" spans="1:17" ht="15" customHeight="1" x14ac:dyDescent="0.3">
      <c r="A788">
        <v>787</v>
      </c>
      <c r="D788" s="82"/>
      <c r="O788" s="82"/>
      <c r="P788" s="84"/>
      <c r="Q788" s="28"/>
    </row>
    <row r="789" spans="1:17" ht="15" customHeight="1" x14ac:dyDescent="0.3">
      <c r="A789">
        <v>788</v>
      </c>
      <c r="D789" s="82"/>
      <c r="O789" s="82"/>
      <c r="P789" s="84"/>
      <c r="Q789" s="28"/>
    </row>
    <row r="790" spans="1:17" ht="15" customHeight="1" x14ac:dyDescent="0.3">
      <c r="A790">
        <v>789</v>
      </c>
      <c r="D790" s="82"/>
      <c r="O790" s="82"/>
      <c r="P790" s="84"/>
      <c r="Q790" s="28"/>
    </row>
    <row r="791" spans="1:17" ht="15" customHeight="1" x14ac:dyDescent="0.3">
      <c r="A791">
        <v>790</v>
      </c>
      <c r="D791" s="82"/>
      <c r="O791" s="82"/>
      <c r="P791" s="84"/>
      <c r="Q791" s="28"/>
    </row>
    <row r="792" spans="1:17" ht="15" customHeight="1" x14ac:dyDescent="0.3">
      <c r="A792">
        <v>791</v>
      </c>
      <c r="D792" s="82"/>
      <c r="O792" s="82"/>
      <c r="P792" s="84"/>
      <c r="Q792" s="28"/>
    </row>
    <row r="793" spans="1:17" ht="15" customHeight="1" x14ac:dyDescent="0.3">
      <c r="A793">
        <v>792</v>
      </c>
      <c r="D793" s="82"/>
      <c r="O793" s="82"/>
      <c r="P793" s="84"/>
      <c r="Q793" s="28"/>
    </row>
    <row r="794" spans="1:17" ht="15" customHeight="1" x14ac:dyDescent="0.3">
      <c r="A794">
        <v>793</v>
      </c>
      <c r="D794" s="82"/>
      <c r="O794" s="82"/>
      <c r="P794" s="84"/>
      <c r="Q794" s="28"/>
    </row>
    <row r="795" spans="1:17" ht="15" customHeight="1" x14ac:dyDescent="0.3">
      <c r="A795">
        <v>794</v>
      </c>
      <c r="D795" s="82"/>
      <c r="O795" s="82"/>
      <c r="P795" s="84"/>
      <c r="Q795" s="28"/>
    </row>
    <row r="796" spans="1:17" ht="15" customHeight="1" x14ac:dyDescent="0.3">
      <c r="A796">
        <v>795</v>
      </c>
      <c r="D796" s="82"/>
      <c r="O796" s="82"/>
      <c r="P796" s="84"/>
      <c r="Q796" s="28"/>
    </row>
    <row r="797" spans="1:17" ht="15" customHeight="1" x14ac:dyDescent="0.3">
      <c r="A797">
        <v>796</v>
      </c>
      <c r="D797" s="82"/>
      <c r="O797" s="82"/>
      <c r="P797" s="84"/>
      <c r="Q797" s="28"/>
    </row>
    <row r="798" spans="1:17" ht="15" customHeight="1" x14ac:dyDescent="0.3">
      <c r="A798">
        <v>797</v>
      </c>
      <c r="D798" s="82"/>
      <c r="O798" s="82"/>
      <c r="P798" s="84"/>
      <c r="Q798" s="28"/>
    </row>
    <row r="799" spans="1:17" ht="15" customHeight="1" x14ac:dyDescent="0.3">
      <c r="A799">
        <v>798</v>
      </c>
      <c r="D799" s="82"/>
      <c r="O799" s="82"/>
      <c r="P799" s="84"/>
      <c r="Q799" s="28"/>
    </row>
    <row r="800" spans="1:17" ht="15" customHeight="1" x14ac:dyDescent="0.3">
      <c r="A800">
        <v>799</v>
      </c>
      <c r="D800" s="82"/>
      <c r="O800" s="82"/>
      <c r="P800" s="84"/>
      <c r="Q800" s="28"/>
    </row>
    <row r="801" spans="1:17" ht="15" customHeight="1" x14ac:dyDescent="0.3">
      <c r="A801">
        <v>800</v>
      </c>
      <c r="D801" s="82"/>
      <c r="O801" s="82"/>
      <c r="P801" s="84"/>
      <c r="Q801" s="28"/>
    </row>
    <row r="802" spans="1:17" ht="15" customHeight="1" x14ac:dyDescent="0.3">
      <c r="A802">
        <v>801</v>
      </c>
      <c r="D802" s="82"/>
      <c r="O802" s="82"/>
      <c r="P802" s="84"/>
      <c r="Q802" s="28"/>
    </row>
    <row r="803" spans="1:17" ht="15" customHeight="1" x14ac:dyDescent="0.3">
      <c r="A803">
        <v>802</v>
      </c>
      <c r="D803" s="82"/>
      <c r="O803" s="82"/>
      <c r="P803" s="84"/>
      <c r="Q803" s="28"/>
    </row>
    <row r="804" spans="1:17" ht="15" customHeight="1" x14ac:dyDescent="0.3">
      <c r="A804">
        <v>803</v>
      </c>
      <c r="D804" s="82"/>
      <c r="O804" s="82"/>
      <c r="P804" s="84"/>
      <c r="Q804" s="28"/>
    </row>
    <row r="805" spans="1:17" ht="15" customHeight="1" x14ac:dyDescent="0.3">
      <c r="A805">
        <v>804</v>
      </c>
      <c r="D805" s="82"/>
      <c r="O805" s="82"/>
      <c r="P805" s="84"/>
      <c r="Q805" s="28"/>
    </row>
    <row r="806" spans="1:17" ht="15" customHeight="1" x14ac:dyDescent="0.3">
      <c r="A806">
        <v>805</v>
      </c>
      <c r="D806" s="82"/>
      <c r="O806" s="82"/>
      <c r="P806" s="84"/>
      <c r="Q806" s="28"/>
    </row>
    <row r="807" spans="1:17" ht="15" customHeight="1" x14ac:dyDescent="0.3">
      <c r="A807">
        <v>806</v>
      </c>
      <c r="D807" s="82"/>
      <c r="O807" s="82"/>
      <c r="P807" s="84"/>
      <c r="Q807" s="28"/>
    </row>
    <row r="808" spans="1:17" ht="15" customHeight="1" x14ac:dyDescent="0.3">
      <c r="A808">
        <v>807</v>
      </c>
      <c r="D808" s="82"/>
      <c r="O808" s="82"/>
      <c r="P808" s="84"/>
      <c r="Q808" s="28"/>
    </row>
    <row r="809" spans="1:17" ht="15" customHeight="1" x14ac:dyDescent="0.3">
      <c r="A809">
        <v>808</v>
      </c>
      <c r="D809" s="82"/>
      <c r="O809" s="82"/>
      <c r="P809" s="84"/>
      <c r="Q809" s="28"/>
    </row>
    <row r="810" spans="1:17" ht="15" customHeight="1" x14ac:dyDescent="0.3">
      <c r="A810">
        <v>809</v>
      </c>
      <c r="D810" s="82"/>
      <c r="O810" s="82"/>
      <c r="P810" s="84"/>
      <c r="Q810" s="28"/>
    </row>
    <row r="811" spans="1:17" ht="15" customHeight="1" x14ac:dyDescent="0.3">
      <c r="A811">
        <v>810</v>
      </c>
      <c r="D811" s="82"/>
      <c r="O811" s="82"/>
      <c r="P811" s="84"/>
      <c r="Q811" s="28"/>
    </row>
    <row r="812" spans="1:17" ht="15" customHeight="1" x14ac:dyDescent="0.3">
      <c r="A812">
        <v>811</v>
      </c>
      <c r="D812" s="82"/>
      <c r="O812" s="82"/>
      <c r="P812" s="84"/>
      <c r="Q812" s="28"/>
    </row>
    <row r="813" spans="1:17" ht="15" customHeight="1" x14ac:dyDescent="0.3">
      <c r="A813">
        <v>812</v>
      </c>
      <c r="D813" s="82"/>
      <c r="O813" s="82"/>
      <c r="P813" s="84"/>
      <c r="Q813" s="28"/>
    </row>
    <row r="814" spans="1:17" ht="15" customHeight="1" x14ac:dyDescent="0.3">
      <c r="A814">
        <v>813</v>
      </c>
      <c r="D814" s="82"/>
      <c r="O814" s="82"/>
      <c r="P814" s="84"/>
      <c r="Q814" s="28"/>
    </row>
    <row r="815" spans="1:17" ht="15" customHeight="1" x14ac:dyDescent="0.3">
      <c r="A815">
        <v>814</v>
      </c>
      <c r="D815" s="82"/>
      <c r="O815" s="82"/>
      <c r="P815" s="84"/>
      <c r="Q815" s="28"/>
    </row>
    <row r="816" spans="1:17" ht="15" customHeight="1" x14ac:dyDescent="0.3">
      <c r="A816">
        <v>815</v>
      </c>
      <c r="D816" s="82"/>
      <c r="O816" s="82"/>
      <c r="P816" s="84"/>
      <c r="Q816" s="28"/>
    </row>
    <row r="817" spans="1:17" ht="15" customHeight="1" x14ac:dyDescent="0.3">
      <c r="A817">
        <v>816</v>
      </c>
      <c r="D817" s="82"/>
      <c r="O817" s="82"/>
      <c r="P817" s="84"/>
      <c r="Q817" s="28"/>
    </row>
    <row r="818" spans="1:17" ht="15" customHeight="1" x14ac:dyDescent="0.3">
      <c r="A818">
        <v>817</v>
      </c>
      <c r="D818" s="82"/>
      <c r="O818" s="82"/>
      <c r="P818" s="84"/>
      <c r="Q818" s="28"/>
    </row>
    <row r="819" spans="1:17" ht="15" customHeight="1" x14ac:dyDescent="0.3">
      <c r="A819">
        <v>818</v>
      </c>
      <c r="D819" s="82"/>
      <c r="O819" s="82"/>
      <c r="P819" s="84"/>
      <c r="Q819" s="28"/>
    </row>
    <row r="820" spans="1:17" ht="15" customHeight="1" x14ac:dyDescent="0.3">
      <c r="A820">
        <v>819</v>
      </c>
      <c r="D820" s="82"/>
      <c r="O820" s="82"/>
      <c r="P820" s="84"/>
      <c r="Q820" s="28"/>
    </row>
    <row r="821" spans="1:17" ht="15" customHeight="1" x14ac:dyDescent="0.3">
      <c r="A821">
        <v>820</v>
      </c>
      <c r="D821" s="82"/>
      <c r="O821" s="82"/>
      <c r="P821" s="84"/>
      <c r="Q821" s="28"/>
    </row>
    <row r="822" spans="1:17" ht="15" customHeight="1" x14ac:dyDescent="0.3">
      <c r="A822">
        <v>821</v>
      </c>
      <c r="D822" s="82"/>
      <c r="O822" s="82"/>
      <c r="P822" s="84"/>
      <c r="Q822" s="28"/>
    </row>
    <row r="823" spans="1:17" ht="15" customHeight="1" x14ac:dyDescent="0.3">
      <c r="A823">
        <v>822</v>
      </c>
      <c r="D823" s="82"/>
      <c r="O823" s="82"/>
      <c r="P823" s="84"/>
      <c r="Q823" s="28"/>
    </row>
    <row r="824" spans="1:17" ht="15" customHeight="1" x14ac:dyDescent="0.3">
      <c r="A824">
        <v>823</v>
      </c>
      <c r="D824" s="82"/>
      <c r="O824" s="82"/>
      <c r="P824" s="84"/>
      <c r="Q824" s="28"/>
    </row>
    <row r="825" spans="1:17" ht="15" customHeight="1" x14ac:dyDescent="0.3">
      <c r="A825">
        <v>824</v>
      </c>
      <c r="D825" s="82"/>
      <c r="O825" s="82"/>
      <c r="P825" s="84"/>
      <c r="Q825" s="28"/>
    </row>
    <row r="826" spans="1:17" ht="15" customHeight="1" x14ac:dyDescent="0.3">
      <c r="A826">
        <v>825</v>
      </c>
      <c r="D826" s="82"/>
      <c r="O826" s="82"/>
      <c r="P826" s="84"/>
      <c r="Q826" s="28"/>
    </row>
    <row r="827" spans="1:17" ht="15" customHeight="1" x14ac:dyDescent="0.3">
      <c r="A827">
        <v>826</v>
      </c>
      <c r="D827" s="82"/>
      <c r="O827" s="82"/>
      <c r="P827" s="84"/>
      <c r="Q827" s="28"/>
    </row>
    <row r="828" spans="1:17" ht="15" customHeight="1" x14ac:dyDescent="0.3">
      <c r="A828">
        <v>827</v>
      </c>
      <c r="D828" s="82"/>
      <c r="O828" s="82"/>
      <c r="P828" s="84"/>
      <c r="Q828" s="28"/>
    </row>
    <row r="829" spans="1:17" ht="15" customHeight="1" x14ac:dyDescent="0.3">
      <c r="A829">
        <v>828</v>
      </c>
      <c r="D829" s="82"/>
      <c r="O829" s="82"/>
      <c r="P829" s="84"/>
      <c r="Q829" s="28"/>
    </row>
    <row r="830" spans="1:17" ht="15" customHeight="1" x14ac:dyDescent="0.3">
      <c r="A830">
        <v>829</v>
      </c>
      <c r="D830" s="82"/>
      <c r="O830" s="82"/>
      <c r="P830" s="84"/>
      <c r="Q830" s="28"/>
    </row>
    <row r="831" spans="1:17" ht="15" customHeight="1" x14ac:dyDescent="0.3">
      <c r="A831">
        <v>830</v>
      </c>
      <c r="D831" s="82"/>
      <c r="O831" s="82"/>
      <c r="P831" s="84"/>
      <c r="Q831" s="28"/>
    </row>
    <row r="832" spans="1:17" ht="15" customHeight="1" x14ac:dyDescent="0.3">
      <c r="A832">
        <v>831</v>
      </c>
      <c r="D832" s="82"/>
      <c r="O832" s="82"/>
      <c r="P832" s="84"/>
      <c r="Q832" s="28"/>
    </row>
    <row r="833" spans="1:17" ht="15" customHeight="1" x14ac:dyDescent="0.3">
      <c r="A833">
        <v>832</v>
      </c>
      <c r="D833" s="82"/>
      <c r="O833" s="82"/>
      <c r="P833" s="84"/>
      <c r="Q833" s="28"/>
    </row>
    <row r="834" spans="1:17" ht="15" customHeight="1" x14ac:dyDescent="0.3">
      <c r="A834">
        <v>833</v>
      </c>
      <c r="D834" s="82"/>
      <c r="O834" s="82"/>
      <c r="P834" s="84"/>
      <c r="Q834" s="28"/>
    </row>
    <row r="835" spans="1:17" ht="15" customHeight="1" x14ac:dyDescent="0.3">
      <c r="A835">
        <v>834</v>
      </c>
      <c r="D835" s="82"/>
      <c r="O835" s="82"/>
      <c r="P835" s="84"/>
      <c r="Q835" s="28"/>
    </row>
    <row r="836" spans="1:17" ht="15" customHeight="1" x14ac:dyDescent="0.3">
      <c r="A836">
        <v>835</v>
      </c>
      <c r="D836" s="82"/>
      <c r="O836" s="82"/>
      <c r="P836" s="84"/>
      <c r="Q836" s="28"/>
    </row>
    <row r="837" spans="1:17" ht="15" customHeight="1" x14ac:dyDescent="0.3">
      <c r="A837">
        <v>836</v>
      </c>
      <c r="D837" s="82"/>
      <c r="O837" s="82"/>
      <c r="P837" s="84"/>
      <c r="Q837" s="28"/>
    </row>
    <row r="838" spans="1:17" ht="15" customHeight="1" x14ac:dyDescent="0.3">
      <c r="A838">
        <v>837</v>
      </c>
      <c r="D838" s="82"/>
      <c r="O838" s="82"/>
      <c r="P838" s="84"/>
      <c r="Q838" s="28"/>
    </row>
    <row r="839" spans="1:17" ht="15" customHeight="1" x14ac:dyDescent="0.3">
      <c r="A839">
        <v>838</v>
      </c>
      <c r="D839" s="82"/>
      <c r="O839" s="82"/>
      <c r="P839" s="84"/>
      <c r="Q839" s="28"/>
    </row>
    <row r="840" spans="1:17" ht="15" customHeight="1" x14ac:dyDescent="0.3">
      <c r="A840">
        <v>839</v>
      </c>
      <c r="D840" s="82"/>
      <c r="O840" s="82"/>
      <c r="P840" s="84"/>
      <c r="Q840" s="28"/>
    </row>
    <row r="841" spans="1:17" ht="15" customHeight="1" x14ac:dyDescent="0.3">
      <c r="A841">
        <v>840</v>
      </c>
      <c r="D841" s="82"/>
      <c r="O841" s="82"/>
      <c r="P841" s="84"/>
      <c r="Q841" s="28"/>
    </row>
    <row r="842" spans="1:17" ht="15" customHeight="1" x14ac:dyDescent="0.3">
      <c r="A842">
        <v>841</v>
      </c>
      <c r="D842" s="82"/>
      <c r="O842" s="82"/>
      <c r="P842" s="84"/>
      <c r="Q842" s="28"/>
    </row>
    <row r="843" spans="1:17" ht="15" customHeight="1" x14ac:dyDescent="0.3">
      <c r="A843">
        <v>842</v>
      </c>
      <c r="D843" s="82"/>
      <c r="O843" s="82"/>
      <c r="P843" s="84"/>
      <c r="Q843" s="28"/>
    </row>
    <row r="844" spans="1:17" ht="15" customHeight="1" x14ac:dyDescent="0.3">
      <c r="A844">
        <v>843</v>
      </c>
      <c r="D844" s="82"/>
      <c r="O844" s="82"/>
      <c r="P844" s="84"/>
      <c r="Q844" s="28"/>
    </row>
    <row r="845" spans="1:17" ht="15" customHeight="1" x14ac:dyDescent="0.3">
      <c r="A845">
        <v>844</v>
      </c>
      <c r="D845" s="82"/>
      <c r="O845" s="82"/>
      <c r="P845" s="84"/>
      <c r="Q845" s="28"/>
    </row>
    <row r="846" spans="1:17" ht="15" customHeight="1" x14ac:dyDescent="0.3">
      <c r="A846">
        <v>845</v>
      </c>
      <c r="D846" s="82"/>
      <c r="O846" s="82"/>
      <c r="P846" s="84"/>
      <c r="Q846" s="28"/>
    </row>
    <row r="847" spans="1:17" ht="15" customHeight="1" x14ac:dyDescent="0.3">
      <c r="A847">
        <v>846</v>
      </c>
      <c r="D847" s="82"/>
      <c r="O847" s="82"/>
      <c r="P847" s="84"/>
      <c r="Q847" s="28"/>
    </row>
    <row r="848" spans="1:17" ht="15" customHeight="1" x14ac:dyDescent="0.3">
      <c r="A848">
        <v>847</v>
      </c>
      <c r="D848" s="82"/>
      <c r="O848" s="82"/>
      <c r="P848" s="84"/>
      <c r="Q848" s="28"/>
    </row>
    <row r="849" spans="1:17" ht="15" customHeight="1" x14ac:dyDescent="0.3">
      <c r="A849">
        <v>848</v>
      </c>
      <c r="D849" s="82"/>
      <c r="O849" s="82"/>
      <c r="P849" s="84"/>
      <c r="Q849" s="28"/>
    </row>
    <row r="850" spans="1:17" ht="15" customHeight="1" x14ac:dyDescent="0.3">
      <c r="A850">
        <v>849</v>
      </c>
      <c r="D850" s="82"/>
      <c r="O850" s="82"/>
      <c r="P850" s="84"/>
      <c r="Q850" s="28"/>
    </row>
    <row r="851" spans="1:17" ht="15" customHeight="1" x14ac:dyDescent="0.3">
      <c r="A851">
        <v>850</v>
      </c>
      <c r="D851" s="82"/>
      <c r="O851" s="82"/>
      <c r="P851" s="84"/>
      <c r="Q851" s="28"/>
    </row>
    <row r="852" spans="1:17" ht="15" customHeight="1" x14ac:dyDescent="0.3">
      <c r="A852">
        <v>851</v>
      </c>
      <c r="D852" s="82"/>
      <c r="O852" s="82"/>
      <c r="P852" s="84"/>
      <c r="Q852" s="28"/>
    </row>
    <row r="853" spans="1:17" ht="15" customHeight="1" x14ac:dyDescent="0.3">
      <c r="A853">
        <v>852</v>
      </c>
      <c r="D853" s="82"/>
      <c r="O853" s="82"/>
      <c r="P853" s="84"/>
      <c r="Q853" s="28"/>
    </row>
    <row r="854" spans="1:17" ht="15" customHeight="1" x14ac:dyDescent="0.3">
      <c r="A854">
        <v>853</v>
      </c>
      <c r="D854" s="82"/>
      <c r="O854" s="82"/>
      <c r="P854" s="84"/>
      <c r="Q854" s="28"/>
    </row>
    <row r="855" spans="1:17" ht="15" customHeight="1" x14ac:dyDescent="0.3">
      <c r="A855">
        <v>854</v>
      </c>
      <c r="D855" s="82"/>
      <c r="O855" s="82"/>
      <c r="P855" s="84"/>
      <c r="Q855" s="28"/>
    </row>
    <row r="856" spans="1:17" ht="15" customHeight="1" x14ac:dyDescent="0.3">
      <c r="A856">
        <v>855</v>
      </c>
      <c r="D856" s="82"/>
      <c r="O856" s="82"/>
      <c r="P856" s="84"/>
      <c r="Q856" s="28"/>
    </row>
    <row r="857" spans="1:17" ht="15" customHeight="1" x14ac:dyDescent="0.3">
      <c r="A857">
        <v>856</v>
      </c>
      <c r="D857" s="82"/>
      <c r="O857" s="82"/>
      <c r="P857" s="84"/>
      <c r="Q857" s="28"/>
    </row>
    <row r="858" spans="1:17" ht="15" customHeight="1" x14ac:dyDescent="0.3">
      <c r="A858">
        <v>857</v>
      </c>
      <c r="D858" s="82"/>
      <c r="O858" s="82"/>
      <c r="P858" s="84"/>
      <c r="Q858" s="28"/>
    </row>
    <row r="859" spans="1:17" ht="15" customHeight="1" x14ac:dyDescent="0.3">
      <c r="A859">
        <v>858</v>
      </c>
      <c r="D859" s="82"/>
      <c r="O859" s="82"/>
      <c r="P859" s="84"/>
      <c r="Q859" s="28"/>
    </row>
    <row r="860" spans="1:17" ht="15" customHeight="1" x14ac:dyDescent="0.3">
      <c r="A860">
        <v>859</v>
      </c>
      <c r="D860" s="82"/>
      <c r="O860" s="82"/>
      <c r="P860" s="84"/>
      <c r="Q860" s="28"/>
    </row>
    <row r="861" spans="1:17" ht="15" customHeight="1" x14ac:dyDescent="0.3">
      <c r="A861">
        <v>860</v>
      </c>
      <c r="D861" s="82"/>
      <c r="O861" s="82"/>
      <c r="P861" s="84"/>
      <c r="Q861" s="28"/>
    </row>
    <row r="862" spans="1:17" ht="15" customHeight="1" x14ac:dyDescent="0.3">
      <c r="A862">
        <v>861</v>
      </c>
      <c r="D862" s="82"/>
      <c r="O862" s="82"/>
      <c r="P862" s="84"/>
      <c r="Q862" s="28"/>
    </row>
    <row r="863" spans="1:17" ht="15" customHeight="1" x14ac:dyDescent="0.3">
      <c r="A863">
        <v>862</v>
      </c>
      <c r="D863" s="82"/>
      <c r="O863" s="82"/>
      <c r="P863" s="84"/>
      <c r="Q863" s="28"/>
    </row>
    <row r="864" spans="1:17" ht="15" customHeight="1" x14ac:dyDescent="0.3">
      <c r="A864">
        <v>863</v>
      </c>
      <c r="D864" s="82"/>
      <c r="O864" s="82"/>
      <c r="P864" s="84"/>
      <c r="Q864" s="28"/>
    </row>
    <row r="865" spans="1:17" ht="15" customHeight="1" x14ac:dyDescent="0.3">
      <c r="A865">
        <v>864</v>
      </c>
      <c r="D865" s="82"/>
      <c r="O865" s="82"/>
      <c r="P865" s="84"/>
      <c r="Q865" s="28"/>
    </row>
    <row r="866" spans="1:17" ht="15" customHeight="1" x14ac:dyDescent="0.3">
      <c r="A866">
        <v>865</v>
      </c>
      <c r="D866" s="82"/>
      <c r="O866" s="82"/>
      <c r="P866" s="84"/>
      <c r="Q866" s="28"/>
    </row>
    <row r="867" spans="1:17" ht="15" customHeight="1" x14ac:dyDescent="0.3">
      <c r="A867">
        <v>866</v>
      </c>
      <c r="D867" s="82"/>
      <c r="O867" s="82"/>
      <c r="P867" s="84"/>
      <c r="Q867" s="28"/>
    </row>
    <row r="868" spans="1:17" ht="15" customHeight="1" x14ac:dyDescent="0.3">
      <c r="A868">
        <v>867</v>
      </c>
      <c r="D868" s="82"/>
      <c r="O868" s="82"/>
      <c r="P868" s="84"/>
      <c r="Q868" s="28"/>
    </row>
    <row r="869" spans="1:17" ht="15" customHeight="1" x14ac:dyDescent="0.3">
      <c r="A869">
        <v>868</v>
      </c>
      <c r="D869" s="82"/>
      <c r="O869" s="82"/>
      <c r="P869" s="84"/>
      <c r="Q869" s="28"/>
    </row>
    <row r="870" spans="1:17" ht="15" customHeight="1" x14ac:dyDescent="0.3">
      <c r="A870">
        <v>869</v>
      </c>
      <c r="D870" s="82"/>
      <c r="O870" s="82"/>
      <c r="P870" s="84"/>
      <c r="Q870" s="28"/>
    </row>
    <row r="871" spans="1:17" ht="15" customHeight="1" x14ac:dyDescent="0.3">
      <c r="A871">
        <v>870</v>
      </c>
      <c r="D871" s="82"/>
      <c r="O871" s="82"/>
      <c r="P871" s="84"/>
      <c r="Q871" s="28"/>
    </row>
    <row r="872" spans="1:17" ht="15" customHeight="1" x14ac:dyDescent="0.3">
      <c r="A872">
        <v>871</v>
      </c>
      <c r="D872" s="82"/>
      <c r="O872" s="82"/>
      <c r="P872" s="84"/>
      <c r="Q872" s="28"/>
    </row>
    <row r="873" spans="1:17" ht="15" customHeight="1" x14ac:dyDescent="0.3">
      <c r="A873">
        <v>872</v>
      </c>
      <c r="D873" s="82"/>
      <c r="O873" s="82"/>
      <c r="P873" s="84"/>
      <c r="Q873" s="28"/>
    </row>
    <row r="874" spans="1:17" ht="15" customHeight="1" x14ac:dyDescent="0.3">
      <c r="A874">
        <v>873</v>
      </c>
      <c r="D874" s="82"/>
      <c r="O874" s="82"/>
      <c r="P874" s="84"/>
      <c r="Q874" s="28"/>
    </row>
    <row r="875" spans="1:17" ht="15" customHeight="1" x14ac:dyDescent="0.3">
      <c r="A875">
        <v>874</v>
      </c>
      <c r="D875" s="82"/>
      <c r="O875" s="82"/>
      <c r="P875" s="84"/>
      <c r="Q875" s="28"/>
    </row>
    <row r="876" spans="1:17" ht="15" customHeight="1" x14ac:dyDescent="0.3">
      <c r="A876">
        <v>875</v>
      </c>
      <c r="D876" s="82"/>
      <c r="O876" s="82"/>
      <c r="P876" s="84"/>
      <c r="Q876" s="28"/>
    </row>
    <row r="877" spans="1:17" ht="15" customHeight="1" x14ac:dyDescent="0.3">
      <c r="A877">
        <v>876</v>
      </c>
      <c r="D877" s="82"/>
      <c r="O877" s="82"/>
      <c r="P877" s="84"/>
      <c r="Q877" s="28"/>
    </row>
    <row r="878" spans="1:17" ht="15" customHeight="1" x14ac:dyDescent="0.3">
      <c r="A878">
        <v>877</v>
      </c>
      <c r="D878" s="82"/>
      <c r="O878" s="82"/>
      <c r="P878" s="84"/>
      <c r="Q878" s="28"/>
    </row>
    <row r="879" spans="1:17" ht="15" customHeight="1" x14ac:dyDescent="0.3">
      <c r="A879">
        <v>878</v>
      </c>
      <c r="D879" s="82"/>
      <c r="O879" s="82"/>
      <c r="P879" s="84"/>
      <c r="Q879" s="28"/>
    </row>
    <row r="880" spans="1:17" ht="15" customHeight="1" x14ac:dyDescent="0.3">
      <c r="A880">
        <v>879</v>
      </c>
      <c r="D880" s="82"/>
      <c r="O880" s="82"/>
      <c r="P880" s="84"/>
      <c r="Q880" s="28"/>
    </row>
    <row r="881" spans="1:17" ht="15" customHeight="1" x14ac:dyDescent="0.3">
      <c r="A881">
        <v>880</v>
      </c>
      <c r="D881" s="82"/>
      <c r="O881" s="82"/>
      <c r="P881" s="84"/>
      <c r="Q881" s="28"/>
    </row>
    <row r="882" spans="1:17" ht="15" customHeight="1" x14ac:dyDescent="0.3">
      <c r="A882">
        <v>881</v>
      </c>
      <c r="D882" s="82"/>
      <c r="O882" s="82"/>
      <c r="P882" s="84"/>
      <c r="Q882" s="28"/>
    </row>
    <row r="883" spans="1:17" ht="15" customHeight="1" x14ac:dyDescent="0.3">
      <c r="A883">
        <v>882</v>
      </c>
      <c r="D883" s="82"/>
      <c r="O883" s="82"/>
      <c r="P883" s="84"/>
      <c r="Q883" s="28"/>
    </row>
    <row r="884" spans="1:17" ht="15" customHeight="1" x14ac:dyDescent="0.3">
      <c r="A884">
        <v>883</v>
      </c>
      <c r="D884" s="82"/>
      <c r="O884" s="82"/>
      <c r="P884" s="84"/>
      <c r="Q884" s="28"/>
    </row>
    <row r="885" spans="1:17" ht="15" customHeight="1" x14ac:dyDescent="0.3">
      <c r="A885">
        <v>884</v>
      </c>
      <c r="D885" s="82"/>
      <c r="O885" s="82"/>
      <c r="P885" s="84"/>
      <c r="Q885" s="28"/>
    </row>
    <row r="886" spans="1:17" ht="15" customHeight="1" x14ac:dyDescent="0.3">
      <c r="A886">
        <v>885</v>
      </c>
      <c r="D886" s="82"/>
      <c r="O886" s="82"/>
      <c r="P886" s="84"/>
      <c r="Q886" s="28"/>
    </row>
    <row r="887" spans="1:17" ht="15" customHeight="1" x14ac:dyDescent="0.3">
      <c r="A887">
        <v>886</v>
      </c>
      <c r="D887" s="82"/>
      <c r="O887" s="82"/>
      <c r="P887" s="84"/>
      <c r="Q887" s="28"/>
    </row>
    <row r="888" spans="1:17" ht="15" customHeight="1" x14ac:dyDescent="0.3">
      <c r="A888">
        <v>887</v>
      </c>
      <c r="D888" s="82"/>
      <c r="O888" s="82"/>
      <c r="P888" s="84"/>
      <c r="Q888" s="28"/>
    </row>
    <row r="889" spans="1:17" ht="15" customHeight="1" x14ac:dyDescent="0.3">
      <c r="A889">
        <v>888</v>
      </c>
      <c r="D889" s="82"/>
      <c r="O889" s="82"/>
      <c r="P889" s="84"/>
      <c r="Q889" s="28"/>
    </row>
    <row r="890" spans="1:17" ht="15" customHeight="1" x14ac:dyDescent="0.3">
      <c r="A890">
        <v>889</v>
      </c>
      <c r="D890" s="82"/>
      <c r="O890" s="82"/>
      <c r="P890" s="84"/>
      <c r="Q890" s="28"/>
    </row>
    <row r="891" spans="1:17" ht="15" customHeight="1" x14ac:dyDescent="0.3">
      <c r="A891">
        <v>890</v>
      </c>
      <c r="D891" s="82"/>
      <c r="O891" s="82"/>
      <c r="P891" s="84"/>
      <c r="Q891" s="28"/>
    </row>
    <row r="892" spans="1:17" ht="15" customHeight="1" x14ac:dyDescent="0.3">
      <c r="A892">
        <v>891</v>
      </c>
      <c r="D892" s="82"/>
      <c r="O892" s="82"/>
      <c r="P892" s="84"/>
      <c r="Q892" s="28"/>
    </row>
    <row r="893" spans="1:17" ht="15" customHeight="1" x14ac:dyDescent="0.3">
      <c r="A893">
        <v>892</v>
      </c>
      <c r="D893" s="82"/>
      <c r="O893" s="82"/>
      <c r="P893" s="84"/>
      <c r="Q893" s="28"/>
    </row>
    <row r="894" spans="1:17" ht="15" customHeight="1" x14ac:dyDescent="0.3">
      <c r="A894">
        <v>893</v>
      </c>
      <c r="D894" s="82"/>
      <c r="O894" s="82"/>
      <c r="P894" s="84"/>
      <c r="Q894" s="28"/>
    </row>
    <row r="895" spans="1:17" ht="15" customHeight="1" x14ac:dyDescent="0.3">
      <c r="A895">
        <v>894</v>
      </c>
      <c r="D895" s="82"/>
      <c r="O895" s="82"/>
      <c r="P895" s="84"/>
      <c r="Q895" s="28"/>
    </row>
    <row r="896" spans="1:17" ht="15" customHeight="1" x14ac:dyDescent="0.3">
      <c r="A896">
        <v>895</v>
      </c>
      <c r="D896" s="82"/>
      <c r="O896" s="82"/>
      <c r="P896" s="84"/>
      <c r="Q896" s="28"/>
    </row>
    <row r="897" spans="1:17" ht="15" customHeight="1" x14ac:dyDescent="0.3">
      <c r="A897">
        <v>896</v>
      </c>
      <c r="D897" s="82"/>
      <c r="O897" s="82"/>
      <c r="P897" s="84"/>
      <c r="Q897" s="28"/>
    </row>
    <row r="898" spans="1:17" ht="15" customHeight="1" x14ac:dyDescent="0.3">
      <c r="A898">
        <v>897</v>
      </c>
      <c r="D898" s="82"/>
      <c r="O898" s="82"/>
      <c r="P898" s="84"/>
      <c r="Q898" s="28"/>
    </row>
    <row r="899" spans="1:17" ht="15" customHeight="1" x14ac:dyDescent="0.3">
      <c r="A899">
        <v>898</v>
      </c>
      <c r="D899" s="82"/>
      <c r="O899" s="82"/>
      <c r="P899" s="84"/>
      <c r="Q899" s="28"/>
    </row>
    <row r="900" spans="1:17" ht="15" customHeight="1" x14ac:dyDescent="0.3">
      <c r="A900">
        <v>899</v>
      </c>
      <c r="D900" s="82"/>
      <c r="O900" s="82"/>
      <c r="P900" s="84"/>
      <c r="Q900" s="28"/>
    </row>
    <row r="901" spans="1:17" ht="15" customHeight="1" x14ac:dyDescent="0.3">
      <c r="A901">
        <v>900</v>
      </c>
      <c r="D901" s="82"/>
      <c r="O901" s="82"/>
      <c r="P901" s="84"/>
      <c r="Q901" s="28"/>
    </row>
    <row r="902" spans="1:17" ht="15" customHeight="1" x14ac:dyDescent="0.3">
      <c r="A902">
        <v>901</v>
      </c>
      <c r="D902" s="82"/>
      <c r="O902" s="82"/>
      <c r="P902" s="84"/>
      <c r="Q902" s="28"/>
    </row>
    <row r="903" spans="1:17" ht="15" customHeight="1" x14ac:dyDescent="0.3">
      <c r="A903">
        <v>902</v>
      </c>
      <c r="D903" s="82"/>
      <c r="O903" s="82"/>
      <c r="P903" s="84"/>
      <c r="Q903" s="28"/>
    </row>
    <row r="904" spans="1:17" ht="15" customHeight="1" x14ac:dyDescent="0.3">
      <c r="A904">
        <v>903</v>
      </c>
      <c r="D904" s="82"/>
      <c r="O904" s="82"/>
      <c r="P904" s="84"/>
      <c r="Q904" s="28"/>
    </row>
    <row r="905" spans="1:17" ht="15" customHeight="1" x14ac:dyDescent="0.3">
      <c r="A905">
        <v>904</v>
      </c>
      <c r="D905" s="82"/>
      <c r="O905" s="82"/>
      <c r="P905" s="84"/>
      <c r="Q905" s="28"/>
    </row>
    <row r="906" spans="1:17" ht="15" customHeight="1" x14ac:dyDescent="0.3">
      <c r="A906">
        <v>905</v>
      </c>
      <c r="D906" s="82"/>
      <c r="O906" s="82"/>
      <c r="P906" s="84"/>
      <c r="Q906" s="28"/>
    </row>
    <row r="907" spans="1:17" ht="15" customHeight="1" x14ac:dyDescent="0.3">
      <c r="A907">
        <v>906</v>
      </c>
      <c r="D907" s="82"/>
      <c r="O907" s="82"/>
      <c r="P907" s="84"/>
      <c r="Q907" s="28"/>
    </row>
    <row r="908" spans="1:17" ht="15" customHeight="1" x14ac:dyDescent="0.3">
      <c r="A908">
        <v>907</v>
      </c>
      <c r="D908" s="82"/>
      <c r="O908" s="82"/>
      <c r="P908" s="84"/>
      <c r="Q908" s="28"/>
    </row>
    <row r="909" spans="1:17" ht="15" customHeight="1" x14ac:dyDescent="0.3">
      <c r="A909">
        <v>908</v>
      </c>
      <c r="D909" s="82"/>
      <c r="O909" s="82"/>
      <c r="P909" s="84"/>
      <c r="Q909" s="28"/>
    </row>
    <row r="910" spans="1:17" ht="15" customHeight="1" x14ac:dyDescent="0.3">
      <c r="A910">
        <v>909</v>
      </c>
      <c r="D910" s="82"/>
      <c r="O910" s="82"/>
      <c r="P910" s="84"/>
      <c r="Q910" s="28"/>
    </row>
    <row r="911" spans="1:17" ht="15" customHeight="1" x14ac:dyDescent="0.3">
      <c r="A911">
        <v>910</v>
      </c>
      <c r="D911" s="82"/>
      <c r="O911" s="82"/>
      <c r="P911" s="84"/>
      <c r="Q911" s="28"/>
    </row>
    <row r="912" spans="1:17" ht="15" customHeight="1" x14ac:dyDescent="0.3">
      <c r="A912">
        <v>911</v>
      </c>
      <c r="D912" s="82"/>
      <c r="O912" s="82"/>
      <c r="P912" s="84"/>
      <c r="Q912" s="28"/>
    </row>
    <row r="913" spans="1:17" ht="15" customHeight="1" x14ac:dyDescent="0.3">
      <c r="A913">
        <v>912</v>
      </c>
      <c r="D913" s="82"/>
      <c r="O913" s="82"/>
      <c r="P913" s="84"/>
      <c r="Q913" s="28"/>
    </row>
    <row r="914" spans="1:17" ht="15" customHeight="1" x14ac:dyDescent="0.3">
      <c r="A914">
        <v>913</v>
      </c>
      <c r="D914" s="82"/>
      <c r="O914" s="82"/>
      <c r="P914" s="84"/>
      <c r="Q914" s="28"/>
    </row>
    <row r="915" spans="1:17" ht="15" customHeight="1" x14ac:dyDescent="0.3">
      <c r="A915">
        <v>914</v>
      </c>
      <c r="D915" s="82"/>
      <c r="O915" s="82"/>
      <c r="P915" s="84"/>
      <c r="Q915" s="28"/>
    </row>
    <row r="916" spans="1:17" ht="15" customHeight="1" x14ac:dyDescent="0.3">
      <c r="A916">
        <v>915</v>
      </c>
      <c r="D916" s="82"/>
      <c r="O916" s="82"/>
      <c r="P916" s="84"/>
      <c r="Q916" s="28"/>
    </row>
    <row r="917" spans="1:17" ht="15" customHeight="1" x14ac:dyDescent="0.3">
      <c r="A917">
        <v>916</v>
      </c>
      <c r="D917" s="82"/>
      <c r="O917" s="82"/>
      <c r="P917" s="84"/>
      <c r="Q917" s="28"/>
    </row>
    <row r="918" spans="1:17" ht="15" customHeight="1" x14ac:dyDescent="0.3">
      <c r="A918">
        <v>917</v>
      </c>
      <c r="D918" s="82"/>
      <c r="O918" s="82"/>
      <c r="P918" s="84"/>
      <c r="Q918" s="28"/>
    </row>
    <row r="919" spans="1:17" ht="15" customHeight="1" x14ac:dyDescent="0.3">
      <c r="A919">
        <v>918</v>
      </c>
      <c r="D919" s="82"/>
      <c r="O919" s="82"/>
      <c r="P919" s="84"/>
      <c r="Q919" s="28"/>
    </row>
    <row r="920" spans="1:17" ht="15" customHeight="1" x14ac:dyDescent="0.3">
      <c r="A920">
        <v>919</v>
      </c>
      <c r="D920" s="82"/>
      <c r="O920" s="82"/>
      <c r="P920" s="84"/>
      <c r="Q920" s="28"/>
    </row>
    <row r="921" spans="1:17" ht="15" customHeight="1" x14ac:dyDescent="0.3">
      <c r="A921">
        <v>920</v>
      </c>
      <c r="D921" s="82"/>
      <c r="O921" s="82"/>
      <c r="P921" s="84"/>
      <c r="Q921" s="28"/>
    </row>
    <row r="922" spans="1:17" ht="15" customHeight="1" x14ac:dyDescent="0.3">
      <c r="A922">
        <v>921</v>
      </c>
      <c r="D922" s="82"/>
      <c r="O922" s="82"/>
      <c r="P922" s="84"/>
      <c r="Q922" s="28"/>
    </row>
    <row r="923" spans="1:17" ht="15" customHeight="1" x14ac:dyDescent="0.3">
      <c r="A923">
        <v>922</v>
      </c>
      <c r="D923" s="82"/>
      <c r="O923" s="82"/>
      <c r="P923" s="84"/>
      <c r="Q923" s="28"/>
    </row>
    <row r="924" spans="1:17" ht="15" customHeight="1" x14ac:dyDescent="0.3">
      <c r="A924">
        <v>923</v>
      </c>
      <c r="D924" s="82"/>
      <c r="O924" s="82"/>
      <c r="P924" s="84"/>
      <c r="Q924" s="28"/>
    </row>
    <row r="925" spans="1:17" ht="15" customHeight="1" x14ac:dyDescent="0.3">
      <c r="A925">
        <v>924</v>
      </c>
      <c r="D925" s="82"/>
      <c r="O925" s="82"/>
      <c r="P925" s="84"/>
      <c r="Q925" s="28"/>
    </row>
    <row r="926" spans="1:17" ht="15" customHeight="1" x14ac:dyDescent="0.3">
      <c r="A926">
        <v>925</v>
      </c>
      <c r="D926" s="82"/>
      <c r="O926" s="82"/>
      <c r="P926" s="84"/>
      <c r="Q926" s="28"/>
    </row>
    <row r="927" spans="1:17" ht="15" customHeight="1" x14ac:dyDescent="0.3">
      <c r="A927">
        <v>926</v>
      </c>
      <c r="D927" s="82"/>
      <c r="O927" s="82"/>
      <c r="P927" s="84"/>
      <c r="Q927" s="28"/>
    </row>
    <row r="928" spans="1:17" ht="15" customHeight="1" x14ac:dyDescent="0.3">
      <c r="A928">
        <v>927</v>
      </c>
      <c r="D928" s="82"/>
      <c r="O928" s="82"/>
      <c r="P928" s="84"/>
      <c r="Q928" s="28"/>
    </row>
    <row r="929" spans="1:17" ht="15" customHeight="1" x14ac:dyDescent="0.3">
      <c r="A929">
        <v>928</v>
      </c>
      <c r="D929" s="82"/>
      <c r="O929" s="82"/>
      <c r="P929" s="84"/>
      <c r="Q929" s="28"/>
    </row>
    <row r="930" spans="1:17" ht="15" customHeight="1" x14ac:dyDescent="0.3">
      <c r="A930">
        <v>929</v>
      </c>
      <c r="D930" s="82"/>
      <c r="O930" s="82"/>
      <c r="P930" s="84"/>
      <c r="Q930" s="28"/>
    </row>
    <row r="931" spans="1:17" ht="15" customHeight="1" x14ac:dyDescent="0.3">
      <c r="A931">
        <v>930</v>
      </c>
      <c r="D931" s="82"/>
      <c r="O931" s="82"/>
      <c r="P931" s="84"/>
      <c r="Q931" s="28"/>
    </row>
    <row r="932" spans="1:17" ht="15" customHeight="1" x14ac:dyDescent="0.3">
      <c r="A932">
        <v>931</v>
      </c>
      <c r="D932" s="82"/>
      <c r="O932" s="82"/>
      <c r="P932" s="84"/>
      <c r="Q932" s="28"/>
    </row>
    <row r="933" spans="1:17" ht="15" customHeight="1" x14ac:dyDescent="0.3">
      <c r="A933">
        <v>932</v>
      </c>
      <c r="D933" s="82"/>
      <c r="O933" s="82"/>
      <c r="P933" s="84"/>
      <c r="Q933" s="28"/>
    </row>
    <row r="934" spans="1:17" ht="15" customHeight="1" x14ac:dyDescent="0.3">
      <c r="A934">
        <v>933</v>
      </c>
      <c r="D934" s="82"/>
      <c r="O934" s="82"/>
      <c r="P934" s="84"/>
      <c r="Q934" s="28"/>
    </row>
    <row r="935" spans="1:17" ht="15" customHeight="1" x14ac:dyDescent="0.3">
      <c r="A935">
        <v>934</v>
      </c>
      <c r="D935" s="82"/>
      <c r="O935" s="82"/>
      <c r="P935" s="84"/>
      <c r="Q935" s="28"/>
    </row>
    <row r="936" spans="1:17" ht="15" customHeight="1" x14ac:dyDescent="0.3">
      <c r="A936">
        <v>935</v>
      </c>
      <c r="D936" s="82"/>
      <c r="O936" s="82"/>
      <c r="P936" s="84"/>
      <c r="Q936" s="28"/>
    </row>
    <row r="937" spans="1:17" ht="15" customHeight="1" x14ac:dyDescent="0.3">
      <c r="A937">
        <v>936</v>
      </c>
      <c r="D937" s="82"/>
      <c r="O937" s="82"/>
      <c r="P937" s="84"/>
      <c r="Q937" s="28"/>
    </row>
    <row r="938" spans="1:17" ht="15" customHeight="1" x14ac:dyDescent="0.3">
      <c r="A938">
        <v>937</v>
      </c>
      <c r="D938" s="82"/>
      <c r="O938" s="82"/>
      <c r="P938" s="84"/>
      <c r="Q938" s="28"/>
    </row>
    <row r="939" spans="1:17" ht="15" customHeight="1" x14ac:dyDescent="0.3">
      <c r="A939">
        <v>938</v>
      </c>
      <c r="D939" s="82"/>
      <c r="O939" s="82"/>
      <c r="P939" s="84"/>
      <c r="Q939" s="28"/>
    </row>
    <row r="940" spans="1:17" ht="15" customHeight="1" x14ac:dyDescent="0.3">
      <c r="A940">
        <v>939</v>
      </c>
      <c r="D940" s="82"/>
      <c r="O940" s="82"/>
      <c r="P940" s="84"/>
      <c r="Q940" s="28"/>
    </row>
    <row r="941" spans="1:17" ht="15" customHeight="1" x14ac:dyDescent="0.3">
      <c r="A941">
        <v>940</v>
      </c>
      <c r="D941" s="82"/>
      <c r="O941" s="82"/>
      <c r="P941" s="84"/>
      <c r="Q941" s="28"/>
    </row>
    <row r="942" spans="1:17" ht="15" customHeight="1" x14ac:dyDescent="0.3">
      <c r="A942">
        <v>941</v>
      </c>
      <c r="D942" s="82"/>
      <c r="O942" s="82"/>
      <c r="P942" s="84"/>
      <c r="Q942" s="28"/>
    </row>
    <row r="943" spans="1:17" ht="15" customHeight="1" x14ac:dyDescent="0.3">
      <c r="A943">
        <v>942</v>
      </c>
      <c r="D943" s="82"/>
      <c r="O943" s="82"/>
      <c r="P943" s="84"/>
      <c r="Q943" s="28"/>
    </row>
    <row r="944" spans="1:17" ht="15" customHeight="1" x14ac:dyDescent="0.3">
      <c r="A944">
        <v>943</v>
      </c>
      <c r="D944" s="82"/>
      <c r="O944" s="82"/>
      <c r="P944" s="84"/>
      <c r="Q944" s="28"/>
    </row>
    <row r="945" spans="1:17" ht="15" customHeight="1" x14ac:dyDescent="0.3">
      <c r="A945">
        <v>944</v>
      </c>
      <c r="D945" s="82"/>
      <c r="O945" s="82"/>
      <c r="P945" s="84"/>
      <c r="Q945" s="28"/>
    </row>
    <row r="946" spans="1:17" ht="15" customHeight="1" x14ac:dyDescent="0.3">
      <c r="A946">
        <v>945</v>
      </c>
      <c r="D946" s="82"/>
      <c r="O946" s="82"/>
      <c r="P946" s="84"/>
      <c r="Q946" s="28"/>
    </row>
    <row r="947" spans="1:17" ht="15" customHeight="1" x14ac:dyDescent="0.3">
      <c r="A947">
        <v>946</v>
      </c>
      <c r="D947" s="82"/>
      <c r="O947" s="82"/>
      <c r="P947" s="84"/>
      <c r="Q947" s="28"/>
    </row>
    <row r="948" spans="1:17" ht="15" customHeight="1" x14ac:dyDescent="0.3">
      <c r="A948">
        <v>947</v>
      </c>
      <c r="D948" s="82"/>
      <c r="O948" s="82"/>
      <c r="P948" s="84"/>
      <c r="Q948" s="28"/>
    </row>
    <row r="949" spans="1:17" ht="15" customHeight="1" x14ac:dyDescent="0.3">
      <c r="A949">
        <v>948</v>
      </c>
      <c r="D949" s="82"/>
      <c r="O949" s="82"/>
      <c r="P949" s="84"/>
      <c r="Q949" s="28"/>
    </row>
    <row r="950" spans="1:17" ht="15" customHeight="1" x14ac:dyDescent="0.3">
      <c r="A950">
        <v>949</v>
      </c>
      <c r="D950" s="82"/>
      <c r="O950" s="82"/>
      <c r="P950" s="84"/>
      <c r="Q950" s="28"/>
    </row>
    <row r="951" spans="1:17" ht="15" customHeight="1" x14ac:dyDescent="0.3">
      <c r="A951">
        <v>950</v>
      </c>
      <c r="D951" s="82"/>
      <c r="O951" s="82"/>
      <c r="P951" s="84"/>
      <c r="Q951" s="28"/>
    </row>
    <row r="952" spans="1:17" ht="15" customHeight="1" x14ac:dyDescent="0.3">
      <c r="A952">
        <v>951</v>
      </c>
      <c r="D952" s="82"/>
      <c r="O952" s="82"/>
      <c r="P952" s="84"/>
      <c r="Q952" s="28"/>
    </row>
    <row r="953" spans="1:17" ht="15" customHeight="1" x14ac:dyDescent="0.3">
      <c r="A953">
        <v>952</v>
      </c>
      <c r="D953" s="82"/>
      <c r="O953" s="82"/>
      <c r="P953" s="84"/>
      <c r="Q953" s="28"/>
    </row>
    <row r="954" spans="1:17" ht="15" customHeight="1" x14ac:dyDescent="0.3">
      <c r="A954">
        <v>953</v>
      </c>
      <c r="D954" s="82"/>
      <c r="O954" s="82"/>
      <c r="P954" s="84"/>
      <c r="Q954" s="28"/>
    </row>
    <row r="955" spans="1:17" ht="15" customHeight="1" x14ac:dyDescent="0.3">
      <c r="A955">
        <v>954</v>
      </c>
      <c r="D955" s="82"/>
      <c r="O955" s="82"/>
      <c r="P955" s="84"/>
      <c r="Q955" s="28"/>
    </row>
    <row r="956" spans="1:17" ht="15" customHeight="1" x14ac:dyDescent="0.3">
      <c r="A956">
        <v>955</v>
      </c>
      <c r="D956" s="82"/>
      <c r="O956" s="82"/>
      <c r="P956" s="84"/>
      <c r="Q956" s="28"/>
    </row>
    <row r="957" spans="1:17" ht="15" customHeight="1" x14ac:dyDescent="0.3">
      <c r="A957">
        <v>956</v>
      </c>
      <c r="D957" s="82"/>
      <c r="O957" s="82"/>
      <c r="P957" s="84"/>
      <c r="Q957" s="28"/>
    </row>
    <row r="958" spans="1:17" ht="15" customHeight="1" x14ac:dyDescent="0.3">
      <c r="A958">
        <v>957</v>
      </c>
      <c r="D958" s="82"/>
      <c r="O958" s="82"/>
      <c r="P958" s="84"/>
      <c r="Q958" s="28"/>
    </row>
    <row r="959" spans="1:17" ht="15" customHeight="1" x14ac:dyDescent="0.3">
      <c r="A959">
        <v>958</v>
      </c>
      <c r="D959" s="82"/>
      <c r="O959" s="82"/>
      <c r="P959" s="84"/>
      <c r="Q959" s="28"/>
    </row>
    <row r="960" spans="1:17" ht="15" customHeight="1" x14ac:dyDescent="0.3">
      <c r="A960">
        <v>959</v>
      </c>
      <c r="D960" s="82"/>
      <c r="O960" s="82"/>
      <c r="P960" s="84"/>
      <c r="Q960" s="28"/>
    </row>
    <row r="961" spans="1:17" ht="15" customHeight="1" x14ac:dyDescent="0.3">
      <c r="A961">
        <v>960</v>
      </c>
      <c r="D961" s="82"/>
      <c r="O961" s="82"/>
      <c r="P961" s="84"/>
      <c r="Q961" s="28"/>
    </row>
    <row r="962" spans="1:17" ht="15" customHeight="1" x14ac:dyDescent="0.3">
      <c r="A962">
        <v>961</v>
      </c>
      <c r="D962" s="82"/>
      <c r="O962" s="82"/>
      <c r="P962" s="84"/>
      <c r="Q962" s="28"/>
    </row>
    <row r="963" spans="1:17" ht="15" customHeight="1" x14ac:dyDescent="0.3">
      <c r="A963">
        <v>962</v>
      </c>
      <c r="D963" s="82"/>
      <c r="O963" s="82"/>
      <c r="P963" s="84"/>
      <c r="Q963" s="28"/>
    </row>
    <row r="964" spans="1:17" ht="15" customHeight="1" x14ac:dyDescent="0.3">
      <c r="A964">
        <v>963</v>
      </c>
      <c r="D964" s="82"/>
      <c r="O964" s="82"/>
      <c r="P964" s="84"/>
      <c r="Q964" s="28"/>
    </row>
    <row r="965" spans="1:17" ht="15" customHeight="1" x14ac:dyDescent="0.3">
      <c r="A965">
        <v>964</v>
      </c>
      <c r="D965" s="82"/>
      <c r="O965" s="82"/>
      <c r="P965" s="84"/>
      <c r="Q965" s="28"/>
    </row>
    <row r="966" spans="1:17" ht="15" customHeight="1" x14ac:dyDescent="0.3">
      <c r="A966">
        <v>965</v>
      </c>
      <c r="D966" s="82"/>
      <c r="O966" s="82"/>
      <c r="P966" s="84"/>
      <c r="Q966" s="28"/>
    </row>
    <row r="967" spans="1:17" ht="15" customHeight="1" x14ac:dyDescent="0.3">
      <c r="A967">
        <v>966</v>
      </c>
      <c r="D967" s="82"/>
      <c r="O967" s="82"/>
      <c r="P967" s="84"/>
      <c r="Q967" s="28"/>
    </row>
    <row r="968" spans="1:17" ht="15" customHeight="1" x14ac:dyDescent="0.3">
      <c r="A968">
        <v>967</v>
      </c>
      <c r="D968" s="82"/>
      <c r="O968" s="82"/>
      <c r="P968" s="84"/>
      <c r="Q968" s="28"/>
    </row>
    <row r="969" spans="1:17" ht="15" customHeight="1" x14ac:dyDescent="0.3">
      <c r="A969">
        <v>968</v>
      </c>
      <c r="D969" s="82"/>
      <c r="O969" s="82"/>
      <c r="P969" s="84"/>
      <c r="Q969" s="28"/>
    </row>
    <row r="970" spans="1:17" ht="15" customHeight="1" x14ac:dyDescent="0.3">
      <c r="A970">
        <v>969</v>
      </c>
      <c r="D970" s="82"/>
      <c r="O970" s="82"/>
      <c r="P970" s="84"/>
      <c r="Q970" s="28"/>
    </row>
    <row r="971" spans="1:17" ht="15" customHeight="1" x14ac:dyDescent="0.3">
      <c r="A971">
        <v>970</v>
      </c>
      <c r="D971" s="82"/>
      <c r="O971" s="82"/>
      <c r="P971" s="84"/>
      <c r="Q971" s="28"/>
    </row>
    <row r="972" spans="1:17" ht="15" customHeight="1" x14ac:dyDescent="0.3">
      <c r="A972">
        <v>971</v>
      </c>
      <c r="D972" s="82"/>
      <c r="O972" s="82"/>
      <c r="P972" s="84"/>
      <c r="Q972" s="28"/>
    </row>
    <row r="973" spans="1:17" ht="15" customHeight="1" x14ac:dyDescent="0.3">
      <c r="A973">
        <v>972</v>
      </c>
      <c r="D973" s="82"/>
      <c r="O973" s="82"/>
      <c r="P973" s="84"/>
      <c r="Q973" s="28"/>
    </row>
    <row r="974" spans="1:17" ht="15" customHeight="1" x14ac:dyDescent="0.3">
      <c r="A974">
        <v>973</v>
      </c>
      <c r="D974" s="82"/>
      <c r="O974" s="82"/>
      <c r="P974" s="84"/>
      <c r="Q974" s="28"/>
    </row>
    <row r="975" spans="1:17" ht="15" customHeight="1" x14ac:dyDescent="0.3">
      <c r="A975">
        <v>974</v>
      </c>
      <c r="D975" s="82"/>
      <c r="O975" s="82"/>
      <c r="P975" s="84"/>
      <c r="Q975" s="28"/>
    </row>
    <row r="976" spans="1:17" ht="15" customHeight="1" x14ac:dyDescent="0.3">
      <c r="A976">
        <v>975</v>
      </c>
      <c r="D976" s="82"/>
      <c r="O976" s="82"/>
      <c r="P976" s="84"/>
      <c r="Q976" s="28"/>
    </row>
    <row r="977" spans="1:17" ht="15" customHeight="1" x14ac:dyDescent="0.3">
      <c r="A977">
        <v>976</v>
      </c>
      <c r="D977" s="82"/>
      <c r="O977" s="82"/>
      <c r="P977" s="84"/>
      <c r="Q977" s="28"/>
    </row>
    <row r="978" spans="1:17" ht="15" customHeight="1" x14ac:dyDescent="0.3">
      <c r="A978">
        <v>977</v>
      </c>
      <c r="D978" s="82"/>
      <c r="O978" s="82"/>
      <c r="P978" s="84"/>
      <c r="Q978" s="28"/>
    </row>
    <row r="979" spans="1:17" ht="15" customHeight="1" x14ac:dyDescent="0.3">
      <c r="A979">
        <v>978</v>
      </c>
      <c r="D979" s="82"/>
      <c r="O979" s="82"/>
      <c r="P979" s="84"/>
      <c r="Q979" s="28"/>
    </row>
    <row r="980" spans="1:17" ht="15" customHeight="1" x14ac:dyDescent="0.3">
      <c r="A980">
        <v>979</v>
      </c>
      <c r="D980" s="82"/>
      <c r="O980" s="82"/>
      <c r="P980" s="84"/>
      <c r="Q980" s="28"/>
    </row>
    <row r="981" spans="1:17" ht="15" customHeight="1" x14ac:dyDescent="0.3">
      <c r="A981">
        <v>980</v>
      </c>
      <c r="D981" s="82"/>
      <c r="O981" s="82"/>
      <c r="P981" s="84"/>
      <c r="Q981" s="28"/>
    </row>
    <row r="982" spans="1:17" ht="15" customHeight="1" x14ac:dyDescent="0.3">
      <c r="A982">
        <v>981</v>
      </c>
      <c r="D982" s="82"/>
      <c r="O982" s="82"/>
      <c r="P982" s="84"/>
      <c r="Q982" s="28"/>
    </row>
    <row r="983" spans="1:17" ht="15" customHeight="1" x14ac:dyDescent="0.3">
      <c r="A983">
        <v>982</v>
      </c>
      <c r="D983" s="82"/>
      <c r="O983" s="82"/>
      <c r="P983" s="84"/>
      <c r="Q983" s="28"/>
    </row>
    <row r="984" spans="1:17" ht="15" customHeight="1" x14ac:dyDescent="0.3">
      <c r="A984">
        <v>983</v>
      </c>
      <c r="D984" s="82"/>
      <c r="O984" s="82"/>
      <c r="P984" s="84"/>
      <c r="Q984" s="28"/>
    </row>
    <row r="985" spans="1:17" ht="15" customHeight="1" x14ac:dyDescent="0.3">
      <c r="A985">
        <v>984</v>
      </c>
      <c r="D985" s="82"/>
      <c r="O985" s="82"/>
      <c r="P985" s="84"/>
      <c r="Q985" s="28"/>
    </row>
    <row r="986" spans="1:17" ht="15" customHeight="1" x14ac:dyDescent="0.3">
      <c r="A986">
        <v>985</v>
      </c>
      <c r="D986" s="82"/>
      <c r="O986" s="82"/>
      <c r="P986" s="84"/>
      <c r="Q986" s="28"/>
    </row>
    <row r="987" spans="1:17" ht="15" customHeight="1" x14ac:dyDescent="0.3">
      <c r="A987">
        <v>986</v>
      </c>
      <c r="D987" s="82"/>
      <c r="O987" s="82"/>
      <c r="P987" s="84"/>
      <c r="Q987" s="28"/>
    </row>
    <row r="988" spans="1:17" ht="15" customHeight="1" x14ac:dyDescent="0.3">
      <c r="A988">
        <v>987</v>
      </c>
      <c r="D988" s="82"/>
      <c r="O988" s="82"/>
      <c r="P988" s="84"/>
      <c r="Q988" s="28"/>
    </row>
    <row r="989" spans="1:17" ht="15" customHeight="1" x14ac:dyDescent="0.3">
      <c r="A989">
        <v>988</v>
      </c>
      <c r="D989" s="82"/>
      <c r="O989" s="82"/>
      <c r="P989" s="84"/>
      <c r="Q989" s="28"/>
    </row>
    <row r="990" spans="1:17" ht="15" customHeight="1" x14ac:dyDescent="0.3">
      <c r="A990">
        <v>989</v>
      </c>
      <c r="D990" s="82"/>
      <c r="O990" s="82"/>
      <c r="P990" s="84"/>
      <c r="Q990" s="28"/>
    </row>
    <row r="991" spans="1:17" ht="15" customHeight="1" x14ac:dyDescent="0.3">
      <c r="A991">
        <v>990</v>
      </c>
      <c r="D991" s="82"/>
      <c r="O991" s="82"/>
      <c r="P991" s="84"/>
      <c r="Q991" s="28"/>
    </row>
    <row r="992" spans="1:17" ht="15" customHeight="1" x14ac:dyDescent="0.3">
      <c r="A992">
        <v>991</v>
      </c>
      <c r="D992" s="82"/>
      <c r="O992" s="82"/>
      <c r="P992" s="84"/>
      <c r="Q992" s="28"/>
    </row>
    <row r="993" spans="1:17" ht="15" customHeight="1" x14ac:dyDescent="0.3">
      <c r="A993">
        <v>992</v>
      </c>
      <c r="D993" s="82"/>
      <c r="O993" s="82"/>
      <c r="P993" s="84"/>
      <c r="Q993" s="28"/>
    </row>
    <row r="994" spans="1:17" ht="15" customHeight="1" x14ac:dyDescent="0.3">
      <c r="A994">
        <v>993</v>
      </c>
      <c r="D994" s="82"/>
      <c r="O994" s="82"/>
      <c r="P994" s="84"/>
      <c r="Q994" s="28"/>
    </row>
    <row r="995" spans="1:17" ht="15" customHeight="1" x14ac:dyDescent="0.3">
      <c r="A995">
        <v>994</v>
      </c>
      <c r="D995" s="82"/>
      <c r="O995" s="82"/>
      <c r="P995" s="84"/>
      <c r="Q995" s="28"/>
    </row>
    <row r="996" spans="1:17" ht="15" customHeight="1" x14ac:dyDescent="0.3">
      <c r="A996">
        <v>995</v>
      </c>
      <c r="D996" s="82"/>
      <c r="O996" s="82"/>
      <c r="P996" s="84"/>
      <c r="Q996" s="28"/>
    </row>
    <row r="997" spans="1:17" ht="15" customHeight="1" x14ac:dyDescent="0.3">
      <c r="A997">
        <v>996</v>
      </c>
      <c r="D997" s="82"/>
      <c r="O997" s="82"/>
      <c r="P997" s="84"/>
      <c r="Q997" s="28"/>
    </row>
    <row r="998" spans="1:17" ht="15" customHeight="1" x14ac:dyDescent="0.3">
      <c r="A998">
        <v>997</v>
      </c>
      <c r="D998" s="82"/>
      <c r="O998" s="82"/>
      <c r="P998" s="84"/>
      <c r="Q998" s="28"/>
    </row>
    <row r="999" spans="1:17" ht="15" customHeight="1" x14ac:dyDescent="0.3">
      <c r="A999">
        <v>998</v>
      </c>
      <c r="D999" s="82"/>
      <c r="O999" s="82"/>
      <c r="P999" s="84"/>
      <c r="Q999" s="28"/>
    </row>
    <row r="1000" spans="1:17" ht="15" customHeight="1" x14ac:dyDescent="0.3">
      <c r="A1000">
        <v>999</v>
      </c>
      <c r="D1000" s="82"/>
      <c r="O1000" s="82"/>
      <c r="P1000" s="84"/>
      <c r="Q1000" s="28"/>
    </row>
    <row r="1001" spans="1:17" ht="15" customHeight="1" x14ac:dyDescent="0.3">
      <c r="A1001">
        <v>1000</v>
      </c>
      <c r="D1001" s="82"/>
      <c r="O1001" s="82"/>
      <c r="P1001" s="84"/>
      <c r="Q1001" s="28"/>
    </row>
    <row r="1002" spans="1:17" ht="15" customHeight="1" x14ac:dyDescent="0.3">
      <c r="A1002">
        <v>1001</v>
      </c>
      <c r="D1002" s="82"/>
      <c r="O1002" s="82"/>
      <c r="P1002" s="84"/>
      <c r="Q1002" s="28"/>
    </row>
    <row r="1003" spans="1:17" ht="15" customHeight="1" x14ac:dyDescent="0.3">
      <c r="A1003">
        <v>1002</v>
      </c>
      <c r="D1003" s="82"/>
      <c r="O1003" s="82"/>
      <c r="P1003" s="84"/>
      <c r="Q1003" s="28"/>
    </row>
    <row r="1004" spans="1:17" ht="15" customHeight="1" x14ac:dyDescent="0.3">
      <c r="A1004">
        <v>1003</v>
      </c>
      <c r="D1004" s="82"/>
      <c r="O1004" s="82"/>
      <c r="P1004" s="84"/>
      <c r="Q1004" s="28"/>
    </row>
    <row r="1005" spans="1:17" ht="15" customHeight="1" x14ac:dyDescent="0.3">
      <c r="A1005">
        <v>1004</v>
      </c>
      <c r="D1005" s="82"/>
      <c r="O1005" s="82"/>
      <c r="P1005" s="84"/>
      <c r="Q1005" s="28"/>
    </row>
    <row r="1006" spans="1:17" ht="15" customHeight="1" x14ac:dyDescent="0.3">
      <c r="A1006">
        <v>1005</v>
      </c>
      <c r="D1006" s="82"/>
      <c r="O1006" s="82"/>
      <c r="P1006" s="84"/>
      <c r="Q1006" s="28"/>
    </row>
    <row r="1007" spans="1:17" ht="15" customHeight="1" x14ac:dyDescent="0.3">
      <c r="A1007">
        <v>1006</v>
      </c>
      <c r="D1007" s="82"/>
      <c r="O1007" s="82"/>
      <c r="P1007" s="84"/>
      <c r="Q1007" s="28"/>
    </row>
    <row r="1008" spans="1:17" ht="15" customHeight="1" x14ac:dyDescent="0.3">
      <c r="A1008">
        <v>1007</v>
      </c>
      <c r="D1008" s="82"/>
      <c r="O1008" s="82"/>
      <c r="P1008" s="84"/>
      <c r="Q1008" s="28"/>
    </row>
    <row r="1009" spans="1:17" ht="15" customHeight="1" x14ac:dyDescent="0.3">
      <c r="A1009">
        <v>1008</v>
      </c>
      <c r="D1009" s="82"/>
      <c r="O1009" s="82"/>
      <c r="P1009" s="84"/>
      <c r="Q1009" s="28"/>
    </row>
    <row r="1010" spans="1:17" ht="15" customHeight="1" x14ac:dyDescent="0.3">
      <c r="A1010">
        <v>1009</v>
      </c>
      <c r="D1010" s="82"/>
      <c r="O1010" s="82"/>
      <c r="P1010" s="84"/>
      <c r="Q1010" s="28"/>
    </row>
    <row r="1011" spans="1:17" ht="15" customHeight="1" x14ac:dyDescent="0.3">
      <c r="A1011">
        <v>1010</v>
      </c>
      <c r="D1011" s="82"/>
      <c r="O1011" s="82"/>
      <c r="P1011" s="84"/>
      <c r="Q1011" s="28"/>
    </row>
    <row r="1012" spans="1:17" ht="15" customHeight="1" x14ac:dyDescent="0.3">
      <c r="A1012">
        <v>1011</v>
      </c>
      <c r="D1012" s="82"/>
      <c r="O1012" s="82"/>
      <c r="P1012" s="84"/>
      <c r="Q1012" s="28"/>
    </row>
    <row r="1013" spans="1:17" ht="15" customHeight="1" x14ac:dyDescent="0.3">
      <c r="A1013">
        <v>1012</v>
      </c>
      <c r="D1013" s="82"/>
      <c r="O1013" s="82"/>
      <c r="P1013" s="84"/>
      <c r="Q1013" s="28"/>
    </row>
    <row r="1014" spans="1:17" ht="15" customHeight="1" x14ac:dyDescent="0.3">
      <c r="A1014">
        <v>1013</v>
      </c>
      <c r="D1014" s="82"/>
      <c r="O1014" s="82"/>
      <c r="P1014" s="84"/>
      <c r="Q1014" s="28"/>
    </row>
    <row r="1015" spans="1:17" ht="15" customHeight="1" x14ac:dyDescent="0.3">
      <c r="A1015">
        <v>1014</v>
      </c>
      <c r="D1015" s="82"/>
      <c r="O1015" s="82"/>
      <c r="P1015" s="84"/>
      <c r="Q1015" s="28"/>
    </row>
    <row r="1016" spans="1:17" ht="15" customHeight="1" x14ac:dyDescent="0.3">
      <c r="A1016">
        <v>1015</v>
      </c>
      <c r="D1016" s="82"/>
      <c r="O1016" s="82"/>
      <c r="P1016" s="84"/>
      <c r="Q1016" s="28"/>
    </row>
    <row r="1017" spans="1:17" ht="15" customHeight="1" x14ac:dyDescent="0.3">
      <c r="A1017">
        <v>1016</v>
      </c>
      <c r="D1017" s="82"/>
      <c r="O1017" s="82"/>
      <c r="P1017" s="84"/>
      <c r="Q1017" s="28"/>
    </row>
    <row r="1018" spans="1:17" ht="15" customHeight="1" x14ac:dyDescent="0.3">
      <c r="A1018">
        <v>1017</v>
      </c>
      <c r="D1018" s="82"/>
      <c r="O1018" s="82"/>
      <c r="P1018" s="84"/>
      <c r="Q1018" s="28"/>
    </row>
    <row r="1019" spans="1:17" ht="15" customHeight="1" x14ac:dyDescent="0.3">
      <c r="A1019">
        <v>1018</v>
      </c>
      <c r="D1019" s="82"/>
      <c r="O1019" s="82"/>
      <c r="P1019" s="84"/>
      <c r="Q1019" s="28"/>
    </row>
    <row r="1020" spans="1:17" ht="15" customHeight="1" x14ac:dyDescent="0.3">
      <c r="A1020">
        <v>1019</v>
      </c>
      <c r="D1020" s="82"/>
      <c r="O1020" s="82"/>
      <c r="P1020" s="84"/>
      <c r="Q1020" s="28"/>
    </row>
    <row r="1021" spans="1:17" ht="15" customHeight="1" x14ac:dyDescent="0.3">
      <c r="A1021">
        <v>1020</v>
      </c>
      <c r="D1021" s="82"/>
      <c r="O1021" s="82"/>
      <c r="P1021" s="84"/>
      <c r="Q1021" s="28"/>
    </row>
    <row r="1022" spans="1:17" ht="15" customHeight="1" x14ac:dyDescent="0.3">
      <c r="A1022">
        <v>1021</v>
      </c>
      <c r="D1022" s="82"/>
      <c r="O1022" s="82"/>
      <c r="P1022" s="84"/>
      <c r="Q1022" s="28"/>
    </row>
    <row r="1023" spans="1:17" ht="15" customHeight="1" x14ac:dyDescent="0.3">
      <c r="A1023">
        <v>1022</v>
      </c>
      <c r="D1023" s="82"/>
      <c r="O1023" s="82"/>
      <c r="P1023" s="84"/>
      <c r="Q1023" s="28"/>
    </row>
    <row r="1024" spans="1:17" ht="15" customHeight="1" x14ac:dyDescent="0.3">
      <c r="A1024">
        <v>1023</v>
      </c>
      <c r="D1024" s="82"/>
      <c r="O1024" s="82"/>
      <c r="P1024" s="84"/>
      <c r="Q1024" s="28"/>
    </row>
    <row r="1025" spans="1:17" ht="15" customHeight="1" x14ac:dyDescent="0.3">
      <c r="A1025">
        <v>1024</v>
      </c>
      <c r="D1025" s="82"/>
      <c r="O1025" s="82"/>
      <c r="P1025" s="84"/>
      <c r="Q1025" s="28"/>
    </row>
    <row r="1026" spans="1:17" ht="15" customHeight="1" x14ac:dyDescent="0.3">
      <c r="A1026">
        <v>1025</v>
      </c>
      <c r="D1026" s="82"/>
      <c r="O1026" s="82"/>
      <c r="P1026" s="84"/>
      <c r="Q1026" s="28"/>
    </row>
    <row r="1027" spans="1:17" ht="15" customHeight="1" x14ac:dyDescent="0.3">
      <c r="A1027">
        <v>1026</v>
      </c>
      <c r="D1027" s="82"/>
      <c r="O1027" s="82"/>
      <c r="P1027" s="84"/>
      <c r="Q1027" s="28"/>
    </row>
    <row r="1028" spans="1:17" ht="15" customHeight="1" x14ac:dyDescent="0.3">
      <c r="A1028">
        <v>1027</v>
      </c>
      <c r="D1028" s="82"/>
      <c r="O1028" s="82"/>
      <c r="P1028" s="84"/>
      <c r="Q1028" s="28"/>
    </row>
    <row r="1029" spans="1:17" ht="15" customHeight="1" x14ac:dyDescent="0.3">
      <c r="A1029">
        <v>1028</v>
      </c>
      <c r="D1029" s="82"/>
      <c r="O1029" s="82"/>
      <c r="P1029" s="84"/>
      <c r="Q1029" s="28"/>
    </row>
    <row r="1030" spans="1:17" ht="15" customHeight="1" x14ac:dyDescent="0.3">
      <c r="A1030">
        <v>1029</v>
      </c>
      <c r="D1030" s="82"/>
      <c r="O1030" s="82"/>
      <c r="P1030" s="84"/>
      <c r="Q1030" s="28"/>
    </row>
    <row r="1031" spans="1:17" ht="15" customHeight="1" x14ac:dyDescent="0.3">
      <c r="A1031">
        <v>1030</v>
      </c>
      <c r="D1031" s="82"/>
      <c r="O1031" s="82"/>
      <c r="P1031" s="84"/>
      <c r="Q1031" s="28"/>
    </row>
    <row r="1032" spans="1:17" ht="15" customHeight="1" x14ac:dyDescent="0.3">
      <c r="A1032">
        <v>1031</v>
      </c>
      <c r="D1032" s="82"/>
      <c r="O1032" s="82"/>
      <c r="P1032" s="84"/>
      <c r="Q1032" s="28"/>
    </row>
    <row r="1033" spans="1:17" ht="15" customHeight="1" x14ac:dyDescent="0.3">
      <c r="A1033">
        <v>1032</v>
      </c>
      <c r="D1033" s="82"/>
      <c r="O1033" s="82"/>
      <c r="P1033" s="84"/>
      <c r="Q1033" s="28"/>
    </row>
    <row r="1034" spans="1:17" ht="15" customHeight="1" x14ac:dyDescent="0.3">
      <c r="A1034">
        <v>1033</v>
      </c>
      <c r="D1034" s="82"/>
      <c r="O1034" s="82"/>
      <c r="P1034" s="84"/>
      <c r="Q1034" s="28"/>
    </row>
    <row r="1035" spans="1:17" ht="15" customHeight="1" x14ac:dyDescent="0.3">
      <c r="A1035">
        <v>1034</v>
      </c>
      <c r="D1035" s="82"/>
      <c r="O1035" s="82"/>
      <c r="P1035" s="84"/>
      <c r="Q1035" s="28"/>
    </row>
    <row r="1036" spans="1:17" ht="15" customHeight="1" x14ac:dyDescent="0.3">
      <c r="A1036">
        <v>1035</v>
      </c>
      <c r="D1036" s="82"/>
      <c r="O1036" s="82"/>
      <c r="P1036" s="84"/>
      <c r="Q1036" s="28"/>
    </row>
    <row r="1037" spans="1:17" ht="15" customHeight="1" x14ac:dyDescent="0.3">
      <c r="A1037">
        <v>1036</v>
      </c>
      <c r="D1037" s="82"/>
      <c r="O1037" s="82"/>
      <c r="P1037" s="84"/>
      <c r="Q1037" s="28"/>
    </row>
    <row r="1038" spans="1:17" ht="15" customHeight="1" x14ac:dyDescent="0.3">
      <c r="A1038">
        <v>1037</v>
      </c>
      <c r="D1038" s="82"/>
      <c r="O1038" s="82"/>
      <c r="P1038" s="84"/>
      <c r="Q1038" s="28"/>
    </row>
    <row r="1039" spans="1:17" ht="15" customHeight="1" x14ac:dyDescent="0.3">
      <c r="A1039">
        <v>1038</v>
      </c>
      <c r="D1039" s="82"/>
      <c r="O1039" s="82"/>
      <c r="P1039" s="84"/>
      <c r="Q1039" s="28"/>
    </row>
    <row r="1040" spans="1:17" ht="15" customHeight="1" x14ac:dyDescent="0.3">
      <c r="A1040">
        <v>1039</v>
      </c>
      <c r="D1040" s="82"/>
      <c r="O1040" s="82"/>
      <c r="P1040" s="84"/>
      <c r="Q1040" s="28"/>
    </row>
    <row r="1041" spans="1:17" ht="15" customHeight="1" x14ac:dyDescent="0.3">
      <c r="A1041">
        <v>1040</v>
      </c>
      <c r="D1041" s="82"/>
      <c r="O1041" s="82"/>
      <c r="P1041" s="84"/>
      <c r="Q1041" s="28"/>
    </row>
    <row r="1042" spans="1:17" ht="15" customHeight="1" x14ac:dyDescent="0.3">
      <c r="A1042">
        <v>1041</v>
      </c>
      <c r="D1042" s="82"/>
      <c r="O1042" s="82"/>
      <c r="P1042" s="84"/>
      <c r="Q1042" s="28"/>
    </row>
    <row r="1043" spans="1:17" ht="15" customHeight="1" x14ac:dyDescent="0.3">
      <c r="A1043">
        <v>1042</v>
      </c>
      <c r="D1043" s="82"/>
      <c r="O1043" s="82"/>
      <c r="P1043" s="84"/>
      <c r="Q1043" s="28"/>
    </row>
    <row r="1044" spans="1:17" ht="15" customHeight="1" x14ac:dyDescent="0.3">
      <c r="A1044">
        <v>1043</v>
      </c>
      <c r="D1044" s="82"/>
      <c r="O1044" s="82"/>
      <c r="P1044" s="84"/>
      <c r="Q1044" s="28"/>
    </row>
    <row r="1045" spans="1:17" ht="15" customHeight="1" x14ac:dyDescent="0.3">
      <c r="A1045">
        <v>1044</v>
      </c>
      <c r="D1045" s="82"/>
      <c r="O1045" s="82"/>
      <c r="P1045" s="84"/>
      <c r="Q1045" s="28"/>
    </row>
    <row r="1046" spans="1:17" ht="15" customHeight="1" x14ac:dyDescent="0.3">
      <c r="A1046">
        <v>1045</v>
      </c>
      <c r="D1046" s="82"/>
      <c r="O1046" s="82"/>
      <c r="P1046" s="84"/>
      <c r="Q1046" s="28"/>
    </row>
    <row r="1047" spans="1:17" ht="15" customHeight="1" x14ac:dyDescent="0.3">
      <c r="A1047">
        <v>1046</v>
      </c>
      <c r="D1047" s="82"/>
      <c r="O1047" s="82"/>
      <c r="P1047" s="84"/>
      <c r="Q1047" s="28"/>
    </row>
    <row r="1048" spans="1:17" ht="15" customHeight="1" x14ac:dyDescent="0.3">
      <c r="A1048">
        <v>1047</v>
      </c>
      <c r="D1048" s="82"/>
      <c r="O1048" s="82"/>
      <c r="P1048" s="84"/>
      <c r="Q1048" s="28"/>
    </row>
    <row r="1049" spans="1:17" ht="15" customHeight="1" x14ac:dyDescent="0.3">
      <c r="A1049">
        <v>1048</v>
      </c>
      <c r="D1049" s="82"/>
      <c r="O1049" s="82"/>
      <c r="P1049" s="84"/>
      <c r="Q1049" s="28"/>
    </row>
    <row r="1050" spans="1:17" ht="15" customHeight="1" x14ac:dyDescent="0.3">
      <c r="A1050">
        <v>1049</v>
      </c>
      <c r="D1050" s="82"/>
      <c r="O1050" s="82"/>
      <c r="P1050" s="84"/>
      <c r="Q1050" s="28"/>
    </row>
    <row r="1051" spans="1:17" ht="15" customHeight="1" x14ac:dyDescent="0.3">
      <c r="A1051">
        <v>1050</v>
      </c>
      <c r="D1051" s="82"/>
      <c r="O1051" s="82"/>
      <c r="P1051" s="84"/>
      <c r="Q1051" s="28"/>
    </row>
    <row r="1052" spans="1:17" ht="15" customHeight="1" x14ac:dyDescent="0.3">
      <c r="A1052">
        <v>1051</v>
      </c>
      <c r="D1052" s="82"/>
      <c r="O1052" s="82"/>
      <c r="P1052" s="84"/>
      <c r="Q1052" s="28"/>
    </row>
    <row r="1053" spans="1:17" ht="15" customHeight="1" x14ac:dyDescent="0.3">
      <c r="A1053">
        <v>1052</v>
      </c>
      <c r="D1053" s="82"/>
      <c r="O1053" s="82"/>
      <c r="P1053" s="84"/>
      <c r="Q1053" s="28"/>
    </row>
    <row r="1054" spans="1:17" ht="15" customHeight="1" x14ac:dyDescent="0.3">
      <c r="A1054">
        <v>1053</v>
      </c>
      <c r="D1054" s="82"/>
      <c r="O1054" s="82"/>
      <c r="P1054" s="84"/>
      <c r="Q1054" s="28"/>
    </row>
    <row r="1055" spans="1:17" ht="15" customHeight="1" x14ac:dyDescent="0.3">
      <c r="A1055">
        <v>1054</v>
      </c>
      <c r="D1055" s="82"/>
      <c r="O1055" s="82"/>
      <c r="P1055" s="84"/>
      <c r="Q1055" s="28"/>
    </row>
    <row r="1056" spans="1:17" ht="15" customHeight="1" x14ac:dyDescent="0.3">
      <c r="A1056">
        <v>1055</v>
      </c>
      <c r="D1056" s="82"/>
      <c r="O1056" s="82"/>
      <c r="P1056" s="84"/>
      <c r="Q1056" s="28"/>
    </row>
    <row r="1057" spans="1:17" ht="15" customHeight="1" x14ac:dyDescent="0.3">
      <c r="A1057">
        <v>1056</v>
      </c>
      <c r="D1057" s="82"/>
      <c r="O1057" s="82"/>
      <c r="P1057" s="84"/>
      <c r="Q1057" s="28"/>
    </row>
    <row r="1058" spans="1:17" ht="15" customHeight="1" x14ac:dyDescent="0.3">
      <c r="A1058">
        <v>1057</v>
      </c>
      <c r="D1058" s="82"/>
      <c r="O1058" s="82"/>
      <c r="P1058" s="84"/>
      <c r="Q1058" s="28"/>
    </row>
    <row r="1059" spans="1:17" ht="15" customHeight="1" x14ac:dyDescent="0.3">
      <c r="A1059">
        <v>1058</v>
      </c>
      <c r="D1059" s="82"/>
      <c r="O1059" s="82"/>
      <c r="P1059" s="84"/>
      <c r="Q1059" s="28"/>
    </row>
    <row r="1060" spans="1:17" ht="15" customHeight="1" x14ac:dyDescent="0.3">
      <c r="A1060">
        <v>1059</v>
      </c>
      <c r="D1060" s="82"/>
      <c r="O1060" s="82"/>
      <c r="P1060" s="84"/>
      <c r="Q1060" s="28"/>
    </row>
    <row r="1061" spans="1:17" ht="15" customHeight="1" x14ac:dyDescent="0.3">
      <c r="A1061">
        <v>1060</v>
      </c>
      <c r="D1061" s="82"/>
      <c r="O1061" s="82"/>
      <c r="P1061" s="84"/>
      <c r="Q1061" s="28"/>
    </row>
    <row r="1062" spans="1:17" ht="15" customHeight="1" x14ac:dyDescent="0.3">
      <c r="A1062">
        <v>1061</v>
      </c>
      <c r="D1062" s="82"/>
      <c r="O1062" s="82"/>
      <c r="P1062" s="84"/>
      <c r="Q1062" s="28"/>
    </row>
    <row r="1063" spans="1:17" ht="15" customHeight="1" x14ac:dyDescent="0.3">
      <c r="A1063">
        <v>1062</v>
      </c>
      <c r="D1063" s="82"/>
      <c r="O1063" s="82"/>
      <c r="P1063" s="84"/>
      <c r="Q1063" s="28"/>
    </row>
    <row r="1064" spans="1:17" ht="15" customHeight="1" x14ac:dyDescent="0.3">
      <c r="A1064">
        <v>1063</v>
      </c>
      <c r="D1064" s="82"/>
      <c r="O1064" s="82"/>
      <c r="P1064" s="84"/>
      <c r="Q1064" s="28"/>
    </row>
    <row r="1065" spans="1:17" ht="15" customHeight="1" x14ac:dyDescent="0.3">
      <c r="A1065">
        <v>1064</v>
      </c>
      <c r="D1065" s="82"/>
      <c r="O1065" s="82"/>
      <c r="P1065" s="84"/>
      <c r="Q1065" s="28"/>
    </row>
    <row r="1066" spans="1:17" ht="15" customHeight="1" x14ac:dyDescent="0.3">
      <c r="A1066">
        <v>1065</v>
      </c>
      <c r="D1066" s="82"/>
      <c r="O1066" s="82"/>
      <c r="P1066" s="84"/>
      <c r="Q1066" s="28"/>
    </row>
    <row r="1067" spans="1:17" ht="15" customHeight="1" x14ac:dyDescent="0.3">
      <c r="A1067">
        <v>1066</v>
      </c>
      <c r="D1067" s="82"/>
      <c r="O1067" s="82"/>
      <c r="P1067" s="84"/>
      <c r="Q1067" s="28"/>
    </row>
    <row r="1068" spans="1:17" ht="15" customHeight="1" x14ac:dyDescent="0.3">
      <c r="A1068">
        <v>1067</v>
      </c>
      <c r="D1068" s="82"/>
      <c r="O1068" s="82"/>
      <c r="P1068" s="84"/>
      <c r="Q1068" s="28"/>
    </row>
    <row r="1069" spans="1:17" ht="15" customHeight="1" x14ac:dyDescent="0.3">
      <c r="A1069">
        <v>1068</v>
      </c>
      <c r="D1069" s="82"/>
      <c r="O1069" s="82"/>
      <c r="P1069" s="84"/>
      <c r="Q1069" s="28"/>
    </row>
    <row r="1070" spans="1:17" ht="15" customHeight="1" x14ac:dyDescent="0.3">
      <c r="A1070">
        <v>1069</v>
      </c>
      <c r="D1070" s="82"/>
      <c r="O1070" s="82"/>
      <c r="P1070" s="84"/>
      <c r="Q1070" s="28"/>
    </row>
    <row r="1071" spans="1:17" ht="15" customHeight="1" x14ac:dyDescent="0.3">
      <c r="A1071">
        <v>1070</v>
      </c>
      <c r="D1071" s="82"/>
      <c r="O1071" s="82"/>
      <c r="P1071" s="84"/>
      <c r="Q1071" s="28"/>
    </row>
    <row r="1072" spans="1:17" ht="15" customHeight="1" x14ac:dyDescent="0.3">
      <c r="A1072">
        <v>1071</v>
      </c>
      <c r="D1072" s="82"/>
      <c r="O1072" s="82"/>
      <c r="P1072" s="84"/>
      <c r="Q1072" s="28"/>
    </row>
    <row r="1073" spans="1:17" ht="15" customHeight="1" x14ac:dyDescent="0.3">
      <c r="A1073">
        <v>1072</v>
      </c>
      <c r="D1073" s="82"/>
      <c r="O1073" s="82"/>
      <c r="P1073" s="84"/>
      <c r="Q1073" s="28"/>
    </row>
    <row r="1074" spans="1:17" ht="15" customHeight="1" x14ac:dyDescent="0.3">
      <c r="A1074">
        <v>1073</v>
      </c>
      <c r="D1074" s="82"/>
      <c r="O1074" s="82"/>
      <c r="P1074" s="84"/>
      <c r="Q1074" s="28"/>
    </row>
    <row r="1075" spans="1:17" ht="15" customHeight="1" x14ac:dyDescent="0.3">
      <c r="A1075">
        <v>1074</v>
      </c>
      <c r="D1075" s="82"/>
      <c r="O1075" s="82"/>
      <c r="P1075" s="84"/>
      <c r="Q1075" s="28"/>
    </row>
    <row r="1076" spans="1:17" ht="15" customHeight="1" x14ac:dyDescent="0.3">
      <c r="A1076">
        <v>1075</v>
      </c>
      <c r="D1076" s="82"/>
      <c r="O1076" s="82"/>
      <c r="P1076" s="84"/>
      <c r="Q1076" s="28"/>
    </row>
    <row r="1077" spans="1:17" ht="15" customHeight="1" x14ac:dyDescent="0.3">
      <c r="A1077">
        <v>1076</v>
      </c>
      <c r="D1077" s="82"/>
      <c r="O1077" s="82"/>
      <c r="P1077" s="84"/>
      <c r="Q1077" s="28"/>
    </row>
    <row r="1078" spans="1:17" ht="15" customHeight="1" x14ac:dyDescent="0.3">
      <c r="A1078">
        <v>1077</v>
      </c>
      <c r="D1078" s="82"/>
      <c r="O1078" s="82"/>
      <c r="P1078" s="84"/>
      <c r="Q1078" s="28"/>
    </row>
    <row r="1079" spans="1:17" ht="15" customHeight="1" x14ac:dyDescent="0.3">
      <c r="A1079">
        <v>1078</v>
      </c>
      <c r="D1079" s="82"/>
      <c r="O1079" s="82"/>
      <c r="P1079" s="84"/>
      <c r="Q1079" s="28"/>
    </row>
    <row r="1080" spans="1:17" ht="15" customHeight="1" x14ac:dyDescent="0.3">
      <c r="A1080">
        <v>1079</v>
      </c>
      <c r="D1080" s="82"/>
      <c r="O1080" s="82"/>
      <c r="P1080" s="84"/>
      <c r="Q1080" s="28"/>
    </row>
    <row r="1081" spans="1:17" ht="15" customHeight="1" x14ac:dyDescent="0.3">
      <c r="A1081">
        <v>1080</v>
      </c>
      <c r="D1081" s="82"/>
      <c r="O1081" s="82"/>
      <c r="P1081" s="84"/>
      <c r="Q1081" s="28"/>
    </row>
    <row r="1082" spans="1:17" ht="15" customHeight="1" x14ac:dyDescent="0.3">
      <c r="A1082">
        <v>1081</v>
      </c>
      <c r="D1082" s="82"/>
      <c r="O1082" s="82"/>
      <c r="P1082" s="84"/>
      <c r="Q1082" s="28"/>
    </row>
    <row r="1083" spans="1:17" ht="15" customHeight="1" x14ac:dyDescent="0.3">
      <c r="A1083">
        <v>1082</v>
      </c>
      <c r="D1083" s="82"/>
      <c r="O1083" s="82"/>
      <c r="P1083" s="84"/>
      <c r="Q1083" s="28"/>
    </row>
    <row r="1084" spans="1:17" ht="15" customHeight="1" x14ac:dyDescent="0.3">
      <c r="A1084">
        <v>1083</v>
      </c>
      <c r="D1084" s="82"/>
      <c r="O1084" s="82"/>
      <c r="P1084" s="84"/>
      <c r="Q1084" s="28"/>
    </row>
    <row r="1085" spans="1:17" ht="15" customHeight="1" x14ac:dyDescent="0.3">
      <c r="A1085">
        <v>1084</v>
      </c>
      <c r="D1085" s="82"/>
      <c r="O1085" s="82"/>
      <c r="P1085" s="84"/>
      <c r="Q1085" s="28"/>
    </row>
    <row r="1086" spans="1:17" ht="15" customHeight="1" x14ac:dyDescent="0.3">
      <c r="A1086">
        <v>1085</v>
      </c>
      <c r="D1086" s="82"/>
      <c r="O1086" s="82"/>
      <c r="P1086" s="84"/>
      <c r="Q1086" s="28"/>
    </row>
    <row r="1087" spans="1:17" ht="15" customHeight="1" x14ac:dyDescent="0.3">
      <c r="A1087">
        <v>1086</v>
      </c>
      <c r="D1087" s="82"/>
      <c r="O1087" s="82"/>
      <c r="P1087" s="84"/>
      <c r="Q1087" s="28"/>
    </row>
    <row r="1088" spans="1:17" ht="15" customHeight="1" x14ac:dyDescent="0.3">
      <c r="A1088">
        <v>1087</v>
      </c>
      <c r="D1088" s="82"/>
      <c r="O1088" s="82"/>
      <c r="P1088" s="84"/>
      <c r="Q1088" s="28"/>
    </row>
    <row r="1089" spans="1:17" ht="15" customHeight="1" x14ac:dyDescent="0.3">
      <c r="A1089">
        <v>1088</v>
      </c>
      <c r="D1089" s="82"/>
      <c r="O1089" s="82"/>
      <c r="P1089" s="84"/>
      <c r="Q1089" s="28"/>
    </row>
    <row r="1090" spans="1:17" ht="15" customHeight="1" x14ac:dyDescent="0.3">
      <c r="A1090">
        <v>1089</v>
      </c>
      <c r="D1090" s="82"/>
      <c r="O1090" s="82"/>
      <c r="P1090" s="84"/>
      <c r="Q1090" s="28"/>
    </row>
    <row r="1091" spans="1:17" ht="15" customHeight="1" x14ac:dyDescent="0.3">
      <c r="A1091">
        <v>1090</v>
      </c>
      <c r="D1091" s="82"/>
      <c r="O1091" s="82"/>
      <c r="P1091" s="84"/>
      <c r="Q1091" s="28"/>
    </row>
    <row r="1092" spans="1:17" ht="15" customHeight="1" x14ac:dyDescent="0.3">
      <c r="A1092">
        <v>1091</v>
      </c>
      <c r="D1092" s="82"/>
      <c r="O1092" s="82"/>
      <c r="P1092" s="84"/>
      <c r="Q1092" s="28"/>
    </row>
    <row r="1093" spans="1:17" ht="15" customHeight="1" x14ac:dyDescent="0.3">
      <c r="A1093">
        <v>1092</v>
      </c>
      <c r="D1093" s="82"/>
      <c r="O1093" s="82"/>
      <c r="P1093" s="84"/>
      <c r="Q1093" s="28"/>
    </row>
    <row r="1094" spans="1:17" ht="15" customHeight="1" x14ac:dyDescent="0.3">
      <c r="A1094">
        <v>1093</v>
      </c>
      <c r="D1094" s="82"/>
      <c r="O1094" s="82"/>
      <c r="P1094" s="84"/>
      <c r="Q1094" s="28"/>
    </row>
    <row r="1095" spans="1:17" ht="15" customHeight="1" x14ac:dyDescent="0.3">
      <c r="A1095">
        <v>1094</v>
      </c>
      <c r="D1095" s="82"/>
      <c r="O1095" s="82"/>
      <c r="P1095" s="84"/>
      <c r="Q1095" s="28"/>
    </row>
    <row r="1096" spans="1:17" ht="15" customHeight="1" x14ac:dyDescent="0.3">
      <c r="A1096">
        <v>1095</v>
      </c>
      <c r="D1096" s="82"/>
      <c r="O1096" s="82"/>
      <c r="P1096" s="84"/>
      <c r="Q1096" s="28"/>
    </row>
    <row r="1097" spans="1:17" ht="15" customHeight="1" x14ac:dyDescent="0.3">
      <c r="A1097">
        <v>1096</v>
      </c>
      <c r="D1097" s="82"/>
      <c r="O1097" s="82"/>
      <c r="P1097" s="84"/>
      <c r="Q1097" s="28"/>
    </row>
    <row r="1098" spans="1:17" ht="15" customHeight="1" x14ac:dyDescent="0.3">
      <c r="A1098">
        <v>1097</v>
      </c>
      <c r="D1098" s="82"/>
      <c r="O1098" s="82"/>
      <c r="P1098" s="84"/>
      <c r="Q1098" s="28"/>
    </row>
    <row r="1099" spans="1:17" ht="15" customHeight="1" x14ac:dyDescent="0.3">
      <c r="A1099">
        <v>1098</v>
      </c>
      <c r="D1099" s="82"/>
      <c r="O1099" s="82"/>
      <c r="P1099" s="84"/>
      <c r="Q1099" s="28"/>
    </row>
    <row r="1100" spans="1:17" ht="15" customHeight="1" x14ac:dyDescent="0.3">
      <c r="A1100">
        <v>1099</v>
      </c>
      <c r="D1100" s="82"/>
      <c r="O1100" s="82"/>
      <c r="P1100" s="84"/>
      <c r="Q1100" s="28"/>
    </row>
    <row r="1101" spans="1:17" ht="15" customHeight="1" x14ac:dyDescent="0.3">
      <c r="A1101">
        <v>1100</v>
      </c>
      <c r="D1101" s="82"/>
      <c r="O1101" s="82"/>
      <c r="P1101" s="84"/>
      <c r="Q1101" s="28"/>
    </row>
    <row r="1102" spans="1:17" ht="15" customHeight="1" x14ac:dyDescent="0.3">
      <c r="A1102">
        <v>1101</v>
      </c>
      <c r="D1102" s="82"/>
      <c r="O1102" s="82"/>
      <c r="P1102" s="84"/>
      <c r="Q1102" s="28"/>
    </row>
    <row r="1103" spans="1:17" ht="15" customHeight="1" x14ac:dyDescent="0.3">
      <c r="A1103">
        <v>1102</v>
      </c>
      <c r="D1103" s="82"/>
      <c r="O1103" s="82"/>
      <c r="P1103" s="84"/>
      <c r="Q1103" s="28"/>
    </row>
    <row r="1104" spans="1:17" ht="15" customHeight="1" x14ac:dyDescent="0.3">
      <c r="A1104">
        <v>1103</v>
      </c>
      <c r="D1104" s="82"/>
      <c r="O1104" s="82"/>
      <c r="P1104" s="84"/>
      <c r="Q1104" s="28"/>
    </row>
    <row r="1105" spans="1:17" ht="15" customHeight="1" x14ac:dyDescent="0.3">
      <c r="A1105">
        <v>1104</v>
      </c>
      <c r="D1105" s="82"/>
      <c r="O1105" s="82"/>
      <c r="P1105" s="84"/>
      <c r="Q1105" s="28"/>
    </row>
    <row r="1106" spans="1:17" ht="15" customHeight="1" x14ac:dyDescent="0.3">
      <c r="A1106">
        <v>1105</v>
      </c>
      <c r="D1106" s="82"/>
      <c r="O1106" s="82"/>
      <c r="P1106" s="84"/>
      <c r="Q1106" s="28"/>
    </row>
    <row r="1107" spans="1:17" ht="15" customHeight="1" x14ac:dyDescent="0.3">
      <c r="A1107">
        <v>1106</v>
      </c>
      <c r="D1107" s="82"/>
      <c r="O1107" s="82"/>
      <c r="P1107" s="84"/>
      <c r="Q1107" s="28"/>
    </row>
    <row r="1108" spans="1:17" ht="15" customHeight="1" x14ac:dyDescent="0.3">
      <c r="A1108">
        <v>1107</v>
      </c>
      <c r="D1108" s="82"/>
      <c r="O1108" s="82"/>
      <c r="P1108" s="84"/>
      <c r="Q1108" s="28"/>
    </row>
    <row r="1109" spans="1:17" ht="15" customHeight="1" x14ac:dyDescent="0.3">
      <c r="A1109">
        <v>1108</v>
      </c>
      <c r="D1109" s="82"/>
      <c r="O1109" s="82"/>
      <c r="P1109" s="84"/>
      <c r="Q1109" s="28"/>
    </row>
    <row r="1110" spans="1:17" ht="15" customHeight="1" x14ac:dyDescent="0.3">
      <c r="A1110">
        <v>1109</v>
      </c>
      <c r="D1110" s="82"/>
      <c r="O1110" s="82"/>
      <c r="P1110" s="84"/>
      <c r="Q1110" s="28"/>
    </row>
    <row r="1111" spans="1:17" ht="15" customHeight="1" x14ac:dyDescent="0.3">
      <c r="A1111">
        <v>1110</v>
      </c>
      <c r="D1111" s="82"/>
      <c r="O1111" s="82"/>
      <c r="P1111" s="84"/>
      <c r="Q1111" s="28"/>
    </row>
    <row r="1112" spans="1:17" ht="15" customHeight="1" x14ac:dyDescent="0.3">
      <c r="A1112">
        <v>1111</v>
      </c>
      <c r="D1112" s="82"/>
      <c r="O1112" s="82"/>
      <c r="P1112" s="84"/>
      <c r="Q1112" s="28"/>
    </row>
    <row r="1113" spans="1:17" ht="15" customHeight="1" x14ac:dyDescent="0.3">
      <c r="A1113">
        <v>1112</v>
      </c>
      <c r="D1113" s="82"/>
      <c r="O1113" s="82"/>
      <c r="P1113" s="84"/>
      <c r="Q1113" s="28"/>
    </row>
    <row r="1114" spans="1:17" ht="15" customHeight="1" x14ac:dyDescent="0.3">
      <c r="A1114">
        <v>1113</v>
      </c>
      <c r="D1114" s="82"/>
      <c r="O1114" s="82"/>
      <c r="P1114" s="84"/>
      <c r="Q1114" s="28"/>
    </row>
    <row r="1115" spans="1:17" ht="15" customHeight="1" x14ac:dyDescent="0.3">
      <c r="A1115">
        <v>1114</v>
      </c>
      <c r="D1115" s="82"/>
      <c r="O1115" s="82"/>
      <c r="P1115" s="84"/>
      <c r="Q1115" s="28"/>
    </row>
    <row r="1116" spans="1:17" ht="15" customHeight="1" x14ac:dyDescent="0.3">
      <c r="A1116">
        <v>1115</v>
      </c>
      <c r="D1116" s="82"/>
      <c r="O1116" s="82"/>
      <c r="P1116" s="84"/>
      <c r="Q1116" s="28"/>
    </row>
    <row r="1117" spans="1:17" ht="15" customHeight="1" x14ac:dyDescent="0.3">
      <c r="A1117">
        <v>1116</v>
      </c>
      <c r="D1117" s="82"/>
      <c r="O1117" s="82"/>
      <c r="P1117" s="84"/>
      <c r="Q1117" s="28"/>
    </row>
    <row r="1118" spans="1:17" ht="15" customHeight="1" x14ac:dyDescent="0.3">
      <c r="A1118">
        <v>1117</v>
      </c>
      <c r="D1118" s="82"/>
      <c r="O1118" s="82"/>
      <c r="P1118" s="84"/>
      <c r="Q1118" s="28"/>
    </row>
    <row r="1119" spans="1:17" ht="15" customHeight="1" x14ac:dyDescent="0.3">
      <c r="A1119">
        <v>1118</v>
      </c>
      <c r="D1119" s="82"/>
      <c r="O1119" s="82"/>
      <c r="P1119" s="84"/>
      <c r="Q1119" s="28"/>
    </row>
    <row r="1120" spans="1:17" ht="15" customHeight="1" x14ac:dyDescent="0.3">
      <c r="A1120">
        <v>1119</v>
      </c>
      <c r="D1120" s="82"/>
      <c r="O1120" s="82"/>
      <c r="P1120" s="84"/>
      <c r="Q1120" s="28"/>
    </row>
    <row r="1121" spans="1:17" ht="15" customHeight="1" x14ac:dyDescent="0.3">
      <c r="A1121">
        <v>1120</v>
      </c>
      <c r="D1121" s="82"/>
      <c r="O1121" s="82"/>
      <c r="P1121" s="84"/>
      <c r="Q1121" s="28"/>
    </row>
    <row r="1122" spans="1:17" ht="15" customHeight="1" x14ac:dyDescent="0.3">
      <c r="A1122">
        <v>1121</v>
      </c>
      <c r="D1122" s="82"/>
      <c r="O1122" s="82"/>
      <c r="P1122" s="84"/>
      <c r="Q1122" s="28"/>
    </row>
    <row r="1123" spans="1:17" ht="15" customHeight="1" x14ac:dyDescent="0.3">
      <c r="A1123">
        <v>1122</v>
      </c>
      <c r="D1123" s="82"/>
      <c r="O1123" s="82"/>
      <c r="P1123" s="84"/>
      <c r="Q1123" s="28"/>
    </row>
    <row r="1124" spans="1:17" ht="15" customHeight="1" x14ac:dyDescent="0.3">
      <c r="A1124">
        <v>1123</v>
      </c>
      <c r="D1124" s="82"/>
      <c r="O1124" s="82"/>
      <c r="P1124" s="84"/>
      <c r="Q1124" s="28"/>
    </row>
    <row r="1125" spans="1:17" ht="15" customHeight="1" x14ac:dyDescent="0.3">
      <c r="A1125">
        <v>1124</v>
      </c>
      <c r="D1125" s="82"/>
      <c r="O1125" s="82"/>
      <c r="P1125" s="84"/>
      <c r="Q1125" s="28"/>
    </row>
    <row r="1126" spans="1:17" ht="15" customHeight="1" x14ac:dyDescent="0.3">
      <c r="A1126">
        <v>1125</v>
      </c>
      <c r="D1126" s="82"/>
      <c r="O1126" s="82"/>
      <c r="P1126" s="84"/>
      <c r="Q1126" s="28"/>
    </row>
    <row r="1127" spans="1:17" ht="15" customHeight="1" x14ac:dyDescent="0.3">
      <c r="A1127">
        <v>1126</v>
      </c>
      <c r="D1127" s="82"/>
      <c r="O1127" s="82"/>
      <c r="P1127" s="84"/>
      <c r="Q1127" s="28"/>
    </row>
    <row r="1128" spans="1:17" ht="15" customHeight="1" x14ac:dyDescent="0.3">
      <c r="A1128">
        <v>1127</v>
      </c>
      <c r="D1128" s="82"/>
      <c r="O1128" s="82"/>
      <c r="P1128" s="84"/>
      <c r="Q1128" s="28"/>
    </row>
    <row r="1129" spans="1:17" ht="15" customHeight="1" x14ac:dyDescent="0.3">
      <c r="A1129">
        <v>1128</v>
      </c>
      <c r="D1129" s="82"/>
      <c r="O1129" s="82"/>
      <c r="P1129" s="84"/>
      <c r="Q1129" s="28"/>
    </row>
    <row r="1130" spans="1:17" ht="15" customHeight="1" x14ac:dyDescent="0.3">
      <c r="A1130">
        <v>1129</v>
      </c>
      <c r="D1130" s="82"/>
      <c r="O1130" s="82"/>
      <c r="P1130" s="84"/>
      <c r="Q1130" s="28"/>
    </row>
    <row r="1131" spans="1:17" ht="15" customHeight="1" x14ac:dyDescent="0.3">
      <c r="A1131">
        <v>1130</v>
      </c>
      <c r="D1131" s="82"/>
      <c r="O1131" s="82"/>
      <c r="P1131" s="84"/>
      <c r="Q1131" s="28"/>
    </row>
    <row r="1132" spans="1:17" ht="15" customHeight="1" x14ac:dyDescent="0.3">
      <c r="A1132">
        <v>1131</v>
      </c>
      <c r="D1132" s="82"/>
      <c r="O1132" s="82"/>
      <c r="P1132" s="84"/>
      <c r="Q1132" s="28"/>
    </row>
    <row r="1133" spans="1:17" ht="15" customHeight="1" x14ac:dyDescent="0.3">
      <c r="A1133">
        <v>1132</v>
      </c>
      <c r="D1133" s="82"/>
      <c r="O1133" s="82"/>
      <c r="P1133" s="84"/>
      <c r="Q1133" s="28"/>
    </row>
    <row r="1134" spans="1:17" ht="15" customHeight="1" x14ac:dyDescent="0.3">
      <c r="A1134">
        <v>1133</v>
      </c>
      <c r="D1134" s="82"/>
      <c r="O1134" s="82"/>
      <c r="P1134" s="84"/>
      <c r="Q1134" s="28"/>
    </row>
    <row r="1135" spans="1:17" ht="15" customHeight="1" x14ac:dyDescent="0.3">
      <c r="A1135">
        <v>1134</v>
      </c>
      <c r="D1135" s="82"/>
      <c r="O1135" s="82"/>
      <c r="P1135" s="84"/>
      <c r="Q1135" s="28"/>
    </row>
    <row r="1136" spans="1:17" ht="15" customHeight="1" x14ac:dyDescent="0.3">
      <c r="A1136">
        <v>1135</v>
      </c>
      <c r="D1136" s="82"/>
      <c r="O1136" s="82"/>
      <c r="P1136" s="84"/>
      <c r="Q1136" s="28"/>
    </row>
    <row r="1137" spans="1:17" ht="15" customHeight="1" x14ac:dyDescent="0.3">
      <c r="A1137">
        <v>1136</v>
      </c>
      <c r="D1137" s="82"/>
      <c r="O1137" s="82"/>
      <c r="P1137" s="84"/>
      <c r="Q1137" s="28"/>
    </row>
    <row r="1138" spans="1:17" ht="15" customHeight="1" x14ac:dyDescent="0.3">
      <c r="A1138">
        <v>1137</v>
      </c>
      <c r="D1138" s="82"/>
      <c r="O1138" s="82"/>
      <c r="P1138" s="84"/>
      <c r="Q1138" s="28"/>
    </row>
    <row r="1139" spans="1:17" ht="15" customHeight="1" x14ac:dyDescent="0.3">
      <c r="A1139">
        <v>1138</v>
      </c>
      <c r="D1139" s="82"/>
      <c r="O1139" s="82"/>
      <c r="P1139" s="84"/>
      <c r="Q1139" s="28"/>
    </row>
    <row r="1140" spans="1:17" ht="15" customHeight="1" x14ac:dyDescent="0.3">
      <c r="A1140">
        <v>1139</v>
      </c>
      <c r="D1140" s="82"/>
      <c r="O1140" s="82"/>
      <c r="P1140" s="84"/>
      <c r="Q1140" s="28"/>
    </row>
    <row r="1141" spans="1:17" ht="15" customHeight="1" x14ac:dyDescent="0.3">
      <c r="A1141">
        <v>1140</v>
      </c>
      <c r="D1141" s="82"/>
      <c r="O1141" s="82"/>
      <c r="P1141" s="84"/>
      <c r="Q1141" s="28"/>
    </row>
    <row r="1142" spans="1:17" ht="15" customHeight="1" x14ac:dyDescent="0.3">
      <c r="A1142">
        <v>1141</v>
      </c>
      <c r="D1142" s="82"/>
      <c r="O1142" s="82"/>
      <c r="P1142" s="84"/>
      <c r="Q1142" s="28"/>
    </row>
    <row r="1143" spans="1:17" ht="15" customHeight="1" x14ac:dyDescent="0.3">
      <c r="A1143">
        <v>1142</v>
      </c>
      <c r="D1143" s="82"/>
      <c r="O1143" s="82"/>
      <c r="P1143" s="84"/>
      <c r="Q1143" s="28"/>
    </row>
    <row r="1144" spans="1:17" ht="15" customHeight="1" x14ac:dyDescent="0.3">
      <c r="A1144">
        <v>1143</v>
      </c>
      <c r="D1144" s="82"/>
      <c r="O1144" s="82"/>
      <c r="P1144" s="84"/>
      <c r="Q1144" s="28"/>
    </row>
    <row r="1145" spans="1:17" ht="15" customHeight="1" x14ac:dyDescent="0.3">
      <c r="A1145">
        <v>1144</v>
      </c>
      <c r="D1145" s="82"/>
      <c r="O1145" s="82"/>
      <c r="P1145" s="84"/>
      <c r="Q1145" s="28"/>
    </row>
    <row r="1146" spans="1:17" ht="15" customHeight="1" x14ac:dyDescent="0.3">
      <c r="A1146">
        <v>1145</v>
      </c>
      <c r="D1146" s="82"/>
      <c r="O1146" s="82"/>
      <c r="P1146" s="84"/>
      <c r="Q1146" s="28"/>
    </row>
    <row r="1147" spans="1:17" ht="15" customHeight="1" x14ac:dyDescent="0.3">
      <c r="A1147">
        <v>1146</v>
      </c>
      <c r="D1147" s="82"/>
      <c r="O1147" s="82"/>
      <c r="P1147" s="84"/>
      <c r="Q1147" s="28"/>
    </row>
    <row r="1148" spans="1:17" ht="15" customHeight="1" x14ac:dyDescent="0.3">
      <c r="A1148">
        <v>1147</v>
      </c>
      <c r="D1148" s="82"/>
      <c r="O1148" s="82"/>
      <c r="P1148" s="84"/>
      <c r="Q1148" s="28"/>
    </row>
    <row r="1149" spans="1:17" ht="15" customHeight="1" x14ac:dyDescent="0.3">
      <c r="A1149">
        <v>1148</v>
      </c>
      <c r="D1149" s="82"/>
      <c r="O1149" s="82"/>
      <c r="P1149" s="84"/>
      <c r="Q1149" s="28"/>
    </row>
    <row r="1150" spans="1:17" ht="15" customHeight="1" x14ac:dyDescent="0.3">
      <c r="A1150">
        <v>1149</v>
      </c>
      <c r="D1150" s="82"/>
      <c r="O1150" s="82"/>
      <c r="P1150" s="84"/>
      <c r="Q1150" s="28"/>
    </row>
    <row r="1151" spans="1:17" ht="15" customHeight="1" x14ac:dyDescent="0.3">
      <c r="A1151">
        <v>1150</v>
      </c>
      <c r="D1151" s="82"/>
      <c r="O1151" s="82"/>
      <c r="P1151" s="84"/>
      <c r="Q1151" s="28"/>
    </row>
    <row r="1152" spans="1:17" ht="15" customHeight="1" x14ac:dyDescent="0.3">
      <c r="A1152">
        <v>1151</v>
      </c>
      <c r="D1152" s="82"/>
      <c r="O1152" s="82"/>
      <c r="P1152" s="84"/>
      <c r="Q1152" s="28"/>
    </row>
    <row r="1153" spans="1:17" ht="15" customHeight="1" x14ac:dyDescent="0.3">
      <c r="A1153">
        <v>1152</v>
      </c>
      <c r="D1153" s="82"/>
      <c r="O1153" s="82"/>
      <c r="P1153" s="84"/>
      <c r="Q1153" s="28"/>
    </row>
    <row r="1154" spans="1:17" ht="15" customHeight="1" x14ac:dyDescent="0.3">
      <c r="A1154">
        <v>1153</v>
      </c>
      <c r="D1154" s="82"/>
      <c r="O1154" s="82"/>
      <c r="P1154" s="84"/>
      <c r="Q1154" s="28"/>
    </row>
    <row r="1155" spans="1:17" ht="15" customHeight="1" x14ac:dyDescent="0.3">
      <c r="A1155">
        <v>1154</v>
      </c>
      <c r="D1155" s="82"/>
      <c r="O1155" s="82"/>
      <c r="P1155" s="84"/>
      <c r="Q1155" s="28"/>
    </row>
    <row r="1156" spans="1:17" ht="15" customHeight="1" x14ac:dyDescent="0.3">
      <c r="A1156">
        <v>1155</v>
      </c>
      <c r="D1156" s="82"/>
      <c r="O1156" s="82"/>
      <c r="P1156" s="84"/>
      <c r="Q1156" s="28"/>
    </row>
    <row r="1157" spans="1:17" ht="15" customHeight="1" x14ac:dyDescent="0.3">
      <c r="A1157">
        <v>1156</v>
      </c>
      <c r="D1157" s="82"/>
      <c r="O1157" s="82"/>
      <c r="P1157" s="84"/>
      <c r="Q1157" s="28"/>
    </row>
    <row r="1158" spans="1:17" ht="15" customHeight="1" x14ac:dyDescent="0.3">
      <c r="A1158">
        <v>1157</v>
      </c>
      <c r="D1158" s="82"/>
      <c r="O1158" s="82"/>
      <c r="P1158" s="84"/>
      <c r="Q1158" s="28"/>
    </row>
    <row r="1159" spans="1:17" ht="15" customHeight="1" x14ac:dyDescent="0.3">
      <c r="A1159">
        <v>1158</v>
      </c>
      <c r="D1159" s="82"/>
      <c r="O1159" s="82"/>
      <c r="P1159" s="84"/>
      <c r="Q1159" s="28"/>
    </row>
    <row r="1160" spans="1:17" ht="15" customHeight="1" x14ac:dyDescent="0.3">
      <c r="A1160">
        <v>1159</v>
      </c>
      <c r="D1160" s="82"/>
      <c r="O1160" s="82"/>
      <c r="P1160" s="84"/>
      <c r="Q1160" s="28"/>
    </row>
    <row r="1161" spans="1:17" ht="15" customHeight="1" x14ac:dyDescent="0.3">
      <c r="A1161">
        <v>1160</v>
      </c>
      <c r="D1161" s="82"/>
      <c r="O1161" s="82"/>
      <c r="P1161" s="84"/>
      <c r="Q1161" s="28"/>
    </row>
    <row r="1162" spans="1:17" ht="15" customHeight="1" x14ac:dyDescent="0.3">
      <c r="A1162">
        <v>1161</v>
      </c>
      <c r="D1162" s="82"/>
      <c r="O1162" s="82"/>
      <c r="P1162" s="84"/>
      <c r="Q1162" s="28"/>
    </row>
    <row r="1163" spans="1:17" ht="15" customHeight="1" x14ac:dyDescent="0.3">
      <c r="A1163">
        <v>1162</v>
      </c>
      <c r="D1163" s="82"/>
      <c r="O1163" s="82"/>
      <c r="P1163" s="84"/>
      <c r="Q1163" s="28"/>
    </row>
    <row r="1164" spans="1:17" ht="15" customHeight="1" x14ac:dyDescent="0.3">
      <c r="A1164">
        <v>1163</v>
      </c>
      <c r="D1164" s="82"/>
      <c r="O1164" s="82"/>
      <c r="P1164" s="84"/>
      <c r="Q1164" s="28"/>
    </row>
    <row r="1165" spans="1:17" ht="15" customHeight="1" x14ac:dyDescent="0.3">
      <c r="A1165">
        <v>1164</v>
      </c>
      <c r="D1165" s="82"/>
      <c r="O1165" s="82"/>
      <c r="P1165" s="84"/>
      <c r="Q1165" s="28"/>
    </row>
    <row r="1166" spans="1:17" ht="15" customHeight="1" x14ac:dyDescent="0.3">
      <c r="A1166">
        <v>1165</v>
      </c>
      <c r="D1166" s="82"/>
      <c r="O1166" s="82"/>
      <c r="P1166" s="84"/>
      <c r="Q1166" s="28"/>
    </row>
    <row r="1167" spans="1:17" ht="15" customHeight="1" x14ac:dyDescent="0.3">
      <c r="A1167">
        <v>1166</v>
      </c>
      <c r="D1167" s="82"/>
      <c r="O1167" s="82"/>
      <c r="P1167" s="84"/>
      <c r="Q1167" s="28"/>
    </row>
    <row r="1168" spans="1:17" ht="15" customHeight="1" x14ac:dyDescent="0.3">
      <c r="A1168">
        <v>1167</v>
      </c>
      <c r="D1168" s="82"/>
      <c r="O1168" s="82"/>
      <c r="P1168" s="84"/>
      <c r="Q1168" s="28"/>
    </row>
    <row r="1169" spans="1:17" ht="15" customHeight="1" x14ac:dyDescent="0.3">
      <c r="A1169">
        <v>1168</v>
      </c>
      <c r="D1169" s="82"/>
      <c r="O1169" s="82"/>
      <c r="P1169" s="84"/>
      <c r="Q1169" s="28"/>
    </row>
    <row r="1170" spans="1:17" ht="15" customHeight="1" x14ac:dyDescent="0.3">
      <c r="A1170">
        <v>1169</v>
      </c>
      <c r="D1170" s="82"/>
      <c r="O1170" s="82"/>
      <c r="P1170" s="84"/>
      <c r="Q1170" s="28"/>
    </row>
    <row r="1171" spans="1:17" ht="15" customHeight="1" x14ac:dyDescent="0.3">
      <c r="A1171">
        <v>1170</v>
      </c>
      <c r="D1171" s="82"/>
      <c r="O1171" s="82"/>
      <c r="P1171" s="84"/>
      <c r="Q1171" s="28"/>
    </row>
    <row r="1172" spans="1:17" ht="15" customHeight="1" x14ac:dyDescent="0.3">
      <c r="A1172">
        <v>1171</v>
      </c>
      <c r="D1172" s="82"/>
      <c r="O1172" s="82"/>
      <c r="P1172" s="84"/>
      <c r="Q1172" s="28"/>
    </row>
    <row r="1173" spans="1:17" ht="15" customHeight="1" x14ac:dyDescent="0.3">
      <c r="A1173">
        <v>1172</v>
      </c>
      <c r="D1173" s="82"/>
      <c r="O1173" s="82"/>
      <c r="P1173" s="84"/>
      <c r="Q1173" s="28"/>
    </row>
    <row r="1174" spans="1:17" ht="15" customHeight="1" x14ac:dyDescent="0.3">
      <c r="A1174">
        <v>1173</v>
      </c>
      <c r="D1174" s="82"/>
      <c r="O1174" s="82"/>
      <c r="P1174" s="84"/>
      <c r="Q1174" s="28"/>
    </row>
    <row r="1175" spans="1:17" ht="15" customHeight="1" x14ac:dyDescent="0.3">
      <c r="A1175">
        <v>1174</v>
      </c>
      <c r="D1175" s="82"/>
      <c r="O1175" s="82"/>
      <c r="P1175" s="84"/>
      <c r="Q1175" s="28"/>
    </row>
    <row r="1176" spans="1:17" ht="15" customHeight="1" x14ac:dyDescent="0.3">
      <c r="A1176">
        <v>1175</v>
      </c>
      <c r="D1176" s="82"/>
      <c r="O1176" s="82"/>
      <c r="P1176" s="84"/>
      <c r="Q1176" s="28"/>
    </row>
    <row r="1177" spans="1:17" ht="15" customHeight="1" x14ac:dyDescent="0.3">
      <c r="A1177">
        <v>1176</v>
      </c>
      <c r="D1177" s="82"/>
      <c r="O1177" s="82"/>
      <c r="P1177" s="84"/>
      <c r="Q1177" s="28"/>
    </row>
    <row r="1178" spans="1:17" ht="15" customHeight="1" x14ac:dyDescent="0.3">
      <c r="A1178">
        <v>1177</v>
      </c>
      <c r="D1178" s="82"/>
      <c r="O1178" s="82"/>
      <c r="P1178" s="84"/>
      <c r="Q1178" s="28"/>
    </row>
    <row r="1179" spans="1:17" ht="15" customHeight="1" x14ac:dyDescent="0.3">
      <c r="A1179">
        <v>1178</v>
      </c>
      <c r="D1179" s="82"/>
      <c r="O1179" s="82"/>
      <c r="P1179" s="84"/>
      <c r="Q1179" s="28"/>
    </row>
    <row r="1180" spans="1:17" ht="15" customHeight="1" x14ac:dyDescent="0.3">
      <c r="A1180">
        <v>1179</v>
      </c>
      <c r="D1180" s="82"/>
      <c r="O1180" s="82"/>
      <c r="P1180" s="84"/>
      <c r="Q1180" s="28"/>
    </row>
    <row r="1181" spans="1:17" ht="15" customHeight="1" x14ac:dyDescent="0.3">
      <c r="A1181">
        <v>1180</v>
      </c>
      <c r="D1181" s="82"/>
      <c r="O1181" s="82"/>
      <c r="P1181" s="84"/>
      <c r="Q1181" s="28"/>
    </row>
    <row r="1182" spans="1:17" ht="15" customHeight="1" x14ac:dyDescent="0.3">
      <c r="A1182">
        <v>1181</v>
      </c>
      <c r="D1182" s="82"/>
      <c r="O1182" s="82"/>
      <c r="P1182" s="84"/>
      <c r="Q1182" s="28"/>
    </row>
    <row r="1183" spans="1:17" ht="15" customHeight="1" x14ac:dyDescent="0.3">
      <c r="A1183">
        <v>1182</v>
      </c>
      <c r="D1183" s="82"/>
      <c r="O1183" s="82"/>
      <c r="P1183" s="84"/>
      <c r="Q1183" s="28"/>
    </row>
    <row r="1184" spans="1:17" ht="15" customHeight="1" x14ac:dyDescent="0.3">
      <c r="A1184">
        <v>1183</v>
      </c>
      <c r="D1184" s="82"/>
      <c r="O1184" s="82"/>
      <c r="P1184" s="84"/>
      <c r="Q1184" s="28"/>
    </row>
    <row r="1185" spans="1:17" ht="15" customHeight="1" x14ac:dyDescent="0.3">
      <c r="A1185">
        <v>1184</v>
      </c>
      <c r="D1185" s="82"/>
      <c r="O1185" s="82"/>
      <c r="P1185" s="84"/>
      <c r="Q1185" s="28"/>
    </row>
    <row r="1186" spans="1:17" ht="15" customHeight="1" x14ac:dyDescent="0.3">
      <c r="A1186">
        <v>1185</v>
      </c>
      <c r="D1186" s="82"/>
      <c r="O1186" s="82"/>
      <c r="P1186" s="84"/>
      <c r="Q1186" s="28"/>
    </row>
    <row r="1187" spans="1:17" ht="15" customHeight="1" x14ac:dyDescent="0.3">
      <c r="A1187">
        <v>1186</v>
      </c>
      <c r="D1187" s="82"/>
      <c r="O1187" s="82"/>
      <c r="P1187" s="84"/>
      <c r="Q1187" s="28"/>
    </row>
    <row r="1188" spans="1:17" ht="15" customHeight="1" x14ac:dyDescent="0.3">
      <c r="A1188">
        <v>1187</v>
      </c>
      <c r="D1188" s="82"/>
      <c r="O1188" s="82"/>
      <c r="P1188" s="84"/>
      <c r="Q1188" s="28"/>
    </row>
    <row r="1189" spans="1:17" ht="15" customHeight="1" x14ac:dyDescent="0.3">
      <c r="A1189">
        <v>1188</v>
      </c>
      <c r="D1189" s="82"/>
      <c r="O1189" s="82"/>
      <c r="P1189" s="84"/>
      <c r="Q1189" s="28"/>
    </row>
    <row r="1190" spans="1:17" ht="15" customHeight="1" x14ac:dyDescent="0.3">
      <c r="A1190">
        <v>1189</v>
      </c>
      <c r="D1190" s="82"/>
      <c r="O1190" s="82"/>
      <c r="P1190" s="84"/>
      <c r="Q1190" s="28"/>
    </row>
    <row r="1191" spans="1:17" ht="15" customHeight="1" x14ac:dyDescent="0.3">
      <c r="A1191">
        <v>1190</v>
      </c>
      <c r="D1191" s="82"/>
      <c r="O1191" s="82"/>
      <c r="P1191" s="84"/>
      <c r="Q1191" s="28"/>
    </row>
    <row r="1192" spans="1:17" ht="15" customHeight="1" x14ac:dyDescent="0.3">
      <c r="A1192">
        <v>1191</v>
      </c>
      <c r="D1192" s="82"/>
      <c r="O1192" s="82"/>
      <c r="P1192" s="84"/>
      <c r="Q1192" s="28"/>
    </row>
    <row r="1193" spans="1:17" ht="15" customHeight="1" x14ac:dyDescent="0.3">
      <c r="A1193">
        <v>1192</v>
      </c>
      <c r="D1193" s="82"/>
      <c r="O1193" s="82"/>
      <c r="P1193" s="84"/>
      <c r="Q1193" s="28"/>
    </row>
    <row r="1194" spans="1:17" ht="15" customHeight="1" x14ac:dyDescent="0.3">
      <c r="A1194">
        <v>1193</v>
      </c>
      <c r="D1194" s="82"/>
      <c r="O1194" s="82"/>
      <c r="P1194" s="84"/>
      <c r="Q1194" s="28"/>
    </row>
    <row r="1195" spans="1:17" ht="15" customHeight="1" x14ac:dyDescent="0.3">
      <c r="A1195">
        <v>1194</v>
      </c>
      <c r="D1195" s="82"/>
      <c r="O1195" s="82"/>
      <c r="P1195" s="84"/>
      <c r="Q1195" s="28"/>
    </row>
    <row r="1196" spans="1:17" ht="15" customHeight="1" x14ac:dyDescent="0.3">
      <c r="A1196">
        <v>1195</v>
      </c>
      <c r="D1196" s="82"/>
      <c r="O1196" s="82"/>
      <c r="P1196" s="84"/>
      <c r="Q1196" s="28"/>
    </row>
    <row r="1197" spans="1:17" ht="15" customHeight="1" x14ac:dyDescent="0.3">
      <c r="A1197">
        <v>1196</v>
      </c>
      <c r="D1197" s="82"/>
      <c r="O1197" s="82"/>
      <c r="P1197" s="84"/>
      <c r="Q1197" s="28"/>
    </row>
    <row r="1198" spans="1:17" ht="15" customHeight="1" x14ac:dyDescent="0.3">
      <c r="A1198">
        <v>1197</v>
      </c>
      <c r="D1198" s="82"/>
      <c r="O1198" s="82"/>
      <c r="P1198" s="84"/>
      <c r="Q1198" s="28"/>
    </row>
    <row r="1199" spans="1:17" ht="15" customHeight="1" x14ac:dyDescent="0.3">
      <c r="A1199">
        <v>1198</v>
      </c>
      <c r="D1199" s="82"/>
      <c r="O1199" s="82"/>
      <c r="P1199" s="84"/>
      <c r="Q1199" s="28"/>
    </row>
    <row r="1200" spans="1:17" ht="15" customHeight="1" x14ac:dyDescent="0.3">
      <c r="A1200">
        <v>1199</v>
      </c>
      <c r="D1200" s="82"/>
      <c r="O1200" s="82"/>
      <c r="P1200" s="84"/>
      <c r="Q1200" s="28"/>
    </row>
    <row r="1201" spans="1:17" ht="15" customHeight="1" x14ac:dyDescent="0.3">
      <c r="A1201">
        <v>1200</v>
      </c>
      <c r="D1201" s="82"/>
      <c r="O1201" s="82"/>
      <c r="P1201" s="84"/>
      <c r="Q1201" s="28"/>
    </row>
    <row r="1202" spans="1:17" ht="15" customHeight="1" x14ac:dyDescent="0.3">
      <c r="A1202">
        <v>1201</v>
      </c>
      <c r="D1202" s="82"/>
      <c r="O1202" s="82"/>
      <c r="P1202" s="84"/>
      <c r="Q1202" s="28"/>
    </row>
    <row r="1203" spans="1:17" ht="15" customHeight="1" x14ac:dyDescent="0.3">
      <c r="A1203">
        <v>1202</v>
      </c>
      <c r="D1203" s="82"/>
      <c r="O1203" s="82"/>
      <c r="P1203" s="84"/>
      <c r="Q1203" s="28"/>
    </row>
    <row r="1204" spans="1:17" ht="15" customHeight="1" x14ac:dyDescent="0.3">
      <c r="A1204">
        <v>1203</v>
      </c>
      <c r="D1204" s="82"/>
      <c r="O1204" s="82"/>
      <c r="P1204" s="84"/>
      <c r="Q1204" s="28"/>
    </row>
    <row r="1205" spans="1:17" ht="15" customHeight="1" x14ac:dyDescent="0.3">
      <c r="A1205">
        <v>1204</v>
      </c>
      <c r="D1205" s="82"/>
      <c r="O1205" s="82"/>
      <c r="P1205" s="84"/>
      <c r="Q1205" s="28"/>
    </row>
    <row r="1206" spans="1:17" ht="15" customHeight="1" x14ac:dyDescent="0.3">
      <c r="A1206">
        <v>1205</v>
      </c>
      <c r="D1206" s="82"/>
      <c r="O1206" s="82"/>
      <c r="P1206" s="84"/>
      <c r="Q1206" s="28"/>
    </row>
    <row r="1207" spans="1:17" ht="15" customHeight="1" x14ac:dyDescent="0.3">
      <c r="A1207">
        <v>1206</v>
      </c>
      <c r="D1207" s="82"/>
      <c r="O1207" s="82"/>
      <c r="P1207" s="84"/>
      <c r="Q1207" s="28"/>
    </row>
    <row r="1208" spans="1:17" ht="15" customHeight="1" x14ac:dyDescent="0.3">
      <c r="A1208">
        <v>1207</v>
      </c>
      <c r="D1208" s="82"/>
      <c r="O1208" s="82"/>
      <c r="P1208" s="84"/>
      <c r="Q1208" s="28"/>
    </row>
    <row r="1209" spans="1:17" ht="15" customHeight="1" x14ac:dyDescent="0.3">
      <c r="A1209">
        <v>1208</v>
      </c>
      <c r="D1209" s="82"/>
      <c r="O1209" s="82"/>
      <c r="P1209" s="84"/>
      <c r="Q1209" s="28"/>
    </row>
    <row r="1210" spans="1:17" ht="15" customHeight="1" x14ac:dyDescent="0.3">
      <c r="A1210">
        <v>1209</v>
      </c>
      <c r="D1210" s="82"/>
      <c r="O1210" s="82"/>
      <c r="P1210" s="84"/>
      <c r="Q1210" s="28"/>
    </row>
    <row r="1211" spans="1:17" ht="15" customHeight="1" x14ac:dyDescent="0.3">
      <c r="A1211">
        <v>1210</v>
      </c>
      <c r="D1211" s="82"/>
      <c r="O1211" s="82"/>
      <c r="P1211" s="84"/>
      <c r="Q1211" s="28"/>
    </row>
    <row r="1212" spans="1:17" ht="15" customHeight="1" x14ac:dyDescent="0.3">
      <c r="A1212">
        <v>1211</v>
      </c>
      <c r="D1212" s="82"/>
      <c r="O1212" s="82"/>
      <c r="P1212" s="84"/>
      <c r="Q1212" s="28"/>
    </row>
    <row r="1213" spans="1:17" ht="15" customHeight="1" x14ac:dyDescent="0.3">
      <c r="A1213">
        <v>1212</v>
      </c>
      <c r="D1213" s="82"/>
      <c r="O1213" s="82"/>
      <c r="P1213" s="84"/>
      <c r="Q1213" s="28"/>
    </row>
    <row r="1214" spans="1:17" ht="15" customHeight="1" x14ac:dyDescent="0.3">
      <c r="A1214">
        <v>1213</v>
      </c>
      <c r="D1214" s="82"/>
      <c r="O1214" s="82"/>
      <c r="P1214" s="84"/>
      <c r="Q1214" s="28"/>
    </row>
    <row r="1215" spans="1:17" ht="15" customHeight="1" x14ac:dyDescent="0.3">
      <c r="A1215">
        <v>1214</v>
      </c>
      <c r="D1215" s="82"/>
      <c r="O1215" s="82"/>
      <c r="P1215" s="84"/>
      <c r="Q1215" s="28"/>
    </row>
    <row r="1216" spans="1:17" ht="15" customHeight="1" x14ac:dyDescent="0.3">
      <c r="A1216">
        <v>1215</v>
      </c>
      <c r="D1216" s="82"/>
      <c r="O1216" s="82"/>
      <c r="P1216" s="84"/>
      <c r="Q1216" s="28"/>
    </row>
    <row r="1217" spans="1:17" ht="15" customHeight="1" x14ac:dyDescent="0.3">
      <c r="A1217">
        <v>1216</v>
      </c>
      <c r="D1217" s="82"/>
      <c r="O1217" s="82"/>
      <c r="P1217" s="84"/>
      <c r="Q1217" s="28"/>
    </row>
    <row r="1218" spans="1:17" ht="15" customHeight="1" x14ac:dyDescent="0.3">
      <c r="A1218">
        <v>1217</v>
      </c>
      <c r="D1218" s="82"/>
      <c r="O1218" s="82"/>
      <c r="P1218" s="84"/>
      <c r="Q1218" s="28"/>
    </row>
    <row r="1219" spans="1:17" ht="15" customHeight="1" x14ac:dyDescent="0.3">
      <c r="A1219">
        <v>1218</v>
      </c>
      <c r="D1219" s="82"/>
      <c r="O1219" s="82"/>
      <c r="P1219" s="84"/>
      <c r="Q1219" s="28"/>
    </row>
    <row r="1220" spans="1:17" ht="15" customHeight="1" x14ac:dyDescent="0.3">
      <c r="A1220">
        <v>1219</v>
      </c>
      <c r="D1220" s="82"/>
      <c r="O1220" s="82"/>
      <c r="P1220" s="84"/>
      <c r="Q1220" s="28"/>
    </row>
    <row r="1221" spans="1:17" ht="15" customHeight="1" x14ac:dyDescent="0.3">
      <c r="A1221">
        <v>1220</v>
      </c>
      <c r="D1221" s="82"/>
      <c r="O1221" s="82"/>
      <c r="P1221" s="84"/>
      <c r="Q1221" s="28"/>
    </row>
    <row r="1222" spans="1:17" ht="15" customHeight="1" x14ac:dyDescent="0.3">
      <c r="A1222">
        <v>1221</v>
      </c>
      <c r="D1222" s="82"/>
      <c r="O1222" s="82"/>
      <c r="P1222" s="84"/>
      <c r="Q1222" s="28"/>
    </row>
    <row r="1223" spans="1:17" ht="15" customHeight="1" x14ac:dyDescent="0.3">
      <c r="A1223">
        <v>1222</v>
      </c>
      <c r="D1223" s="82"/>
      <c r="O1223" s="82"/>
      <c r="P1223" s="84"/>
      <c r="Q1223" s="28"/>
    </row>
    <row r="1224" spans="1:17" ht="15" customHeight="1" x14ac:dyDescent="0.3">
      <c r="A1224">
        <v>1223</v>
      </c>
      <c r="D1224" s="82"/>
      <c r="O1224" s="82"/>
      <c r="P1224" s="84"/>
      <c r="Q1224" s="28"/>
    </row>
    <row r="1225" spans="1:17" ht="15" customHeight="1" x14ac:dyDescent="0.3">
      <c r="A1225">
        <v>1224</v>
      </c>
      <c r="D1225" s="82"/>
      <c r="O1225" s="82"/>
      <c r="P1225" s="84"/>
      <c r="Q1225" s="28"/>
    </row>
    <row r="1226" spans="1:17" ht="15" customHeight="1" x14ac:dyDescent="0.3">
      <c r="A1226">
        <v>1225</v>
      </c>
      <c r="D1226" s="82"/>
      <c r="O1226" s="82"/>
      <c r="P1226" s="84"/>
      <c r="Q1226" s="28"/>
    </row>
    <row r="1227" spans="1:17" ht="15" customHeight="1" x14ac:dyDescent="0.3">
      <c r="A1227">
        <v>1226</v>
      </c>
      <c r="D1227" s="82"/>
      <c r="O1227" s="82"/>
      <c r="P1227" s="84"/>
      <c r="Q1227" s="28"/>
    </row>
    <row r="1228" spans="1:17" ht="15" customHeight="1" x14ac:dyDescent="0.3">
      <c r="A1228">
        <v>1227</v>
      </c>
      <c r="D1228" s="82"/>
      <c r="O1228" s="82"/>
      <c r="P1228" s="84"/>
      <c r="Q1228" s="28"/>
    </row>
    <row r="1229" spans="1:17" ht="15" customHeight="1" x14ac:dyDescent="0.3">
      <c r="A1229">
        <v>1228</v>
      </c>
      <c r="D1229" s="82"/>
      <c r="O1229" s="82"/>
      <c r="P1229" s="84"/>
      <c r="Q1229" s="28"/>
    </row>
    <row r="1230" spans="1:17" ht="15" customHeight="1" x14ac:dyDescent="0.3">
      <c r="A1230">
        <v>1229</v>
      </c>
      <c r="D1230" s="82"/>
      <c r="O1230" s="82"/>
      <c r="P1230" s="84"/>
      <c r="Q1230" s="28"/>
    </row>
    <row r="1231" spans="1:17" ht="15" customHeight="1" x14ac:dyDescent="0.3">
      <c r="A1231">
        <v>1230</v>
      </c>
      <c r="D1231" s="82"/>
      <c r="O1231" s="82"/>
      <c r="P1231" s="84"/>
      <c r="Q1231" s="28"/>
    </row>
    <row r="1232" spans="1:17" ht="15" customHeight="1" x14ac:dyDescent="0.3">
      <c r="A1232">
        <v>1231</v>
      </c>
      <c r="D1232" s="82"/>
      <c r="O1232" s="82"/>
      <c r="P1232" s="84"/>
      <c r="Q1232" s="28"/>
    </row>
    <row r="1233" spans="1:17" ht="15" customHeight="1" x14ac:dyDescent="0.3">
      <c r="A1233">
        <v>1232</v>
      </c>
      <c r="D1233" s="82"/>
      <c r="O1233" s="82"/>
      <c r="P1233" s="84"/>
      <c r="Q1233" s="28"/>
    </row>
    <row r="1234" spans="1:17" ht="15" customHeight="1" x14ac:dyDescent="0.3">
      <c r="A1234">
        <v>1233</v>
      </c>
      <c r="D1234" s="82"/>
      <c r="O1234" s="82"/>
      <c r="P1234" s="84"/>
      <c r="Q1234" s="28"/>
    </row>
    <row r="1235" spans="1:17" ht="15" customHeight="1" x14ac:dyDescent="0.3">
      <c r="A1235">
        <v>1234</v>
      </c>
      <c r="D1235" s="82"/>
      <c r="O1235" s="82"/>
      <c r="P1235" s="84"/>
      <c r="Q1235" s="28"/>
    </row>
    <row r="1236" spans="1:17" ht="15" customHeight="1" x14ac:dyDescent="0.3">
      <c r="A1236">
        <v>1235</v>
      </c>
      <c r="D1236" s="82"/>
      <c r="O1236" s="82"/>
      <c r="P1236" s="84"/>
      <c r="Q1236" s="28"/>
    </row>
    <row r="1237" spans="1:17" ht="15" customHeight="1" x14ac:dyDescent="0.3">
      <c r="A1237">
        <v>1236</v>
      </c>
      <c r="D1237" s="82"/>
      <c r="O1237" s="82"/>
      <c r="P1237" s="84"/>
      <c r="Q1237" s="28"/>
    </row>
    <row r="1238" spans="1:17" ht="15" customHeight="1" x14ac:dyDescent="0.3">
      <c r="A1238">
        <v>1237</v>
      </c>
      <c r="D1238" s="82"/>
      <c r="O1238" s="82"/>
      <c r="P1238" s="84"/>
      <c r="Q1238" s="28"/>
    </row>
    <row r="1239" spans="1:17" ht="15" customHeight="1" x14ac:dyDescent="0.3">
      <c r="A1239">
        <v>1238</v>
      </c>
      <c r="D1239" s="82"/>
      <c r="O1239" s="82"/>
      <c r="P1239" s="84"/>
      <c r="Q1239" s="28"/>
    </row>
    <row r="1240" spans="1:17" ht="15" customHeight="1" x14ac:dyDescent="0.3">
      <c r="A1240">
        <v>1239</v>
      </c>
      <c r="D1240" s="82"/>
      <c r="O1240" s="82"/>
      <c r="P1240" s="84"/>
      <c r="Q1240" s="28"/>
    </row>
    <row r="1241" spans="1:17" ht="15" customHeight="1" x14ac:dyDescent="0.3">
      <c r="A1241">
        <v>1240</v>
      </c>
      <c r="D1241" s="82"/>
      <c r="O1241" s="82"/>
      <c r="P1241" s="84"/>
      <c r="Q1241" s="28"/>
    </row>
    <row r="1242" spans="1:17" ht="15" customHeight="1" x14ac:dyDescent="0.3">
      <c r="A1242">
        <v>1241</v>
      </c>
      <c r="D1242" s="82"/>
      <c r="O1242" s="82"/>
      <c r="P1242" s="84"/>
      <c r="Q1242" s="28"/>
    </row>
    <row r="1243" spans="1:17" ht="15" customHeight="1" x14ac:dyDescent="0.3">
      <c r="A1243">
        <v>1242</v>
      </c>
      <c r="D1243" s="82"/>
      <c r="O1243" s="82"/>
      <c r="P1243" s="84"/>
      <c r="Q1243" s="28"/>
    </row>
    <row r="1244" spans="1:17" ht="15" customHeight="1" x14ac:dyDescent="0.3">
      <c r="A1244">
        <v>1243</v>
      </c>
      <c r="D1244" s="82"/>
      <c r="O1244" s="82"/>
      <c r="P1244" s="84"/>
      <c r="Q1244" s="28"/>
    </row>
    <row r="1245" spans="1:17" ht="15" customHeight="1" x14ac:dyDescent="0.3">
      <c r="A1245">
        <v>1244</v>
      </c>
      <c r="D1245" s="82"/>
      <c r="O1245" s="82"/>
      <c r="P1245" s="84"/>
      <c r="Q1245" s="28"/>
    </row>
    <row r="1246" spans="1:17" ht="15" customHeight="1" x14ac:dyDescent="0.3">
      <c r="A1246">
        <v>1245</v>
      </c>
      <c r="D1246" s="82"/>
      <c r="O1246" s="82"/>
      <c r="P1246" s="84"/>
      <c r="Q1246" s="28"/>
    </row>
    <row r="1247" spans="1:17" ht="15" customHeight="1" x14ac:dyDescent="0.3">
      <c r="A1247">
        <v>1246</v>
      </c>
      <c r="D1247" s="82"/>
      <c r="O1247" s="82"/>
      <c r="P1247" s="84"/>
      <c r="Q1247" s="28"/>
    </row>
    <row r="1248" spans="1:17" ht="15" customHeight="1" x14ac:dyDescent="0.3">
      <c r="A1248">
        <v>1247</v>
      </c>
      <c r="D1248" s="82"/>
      <c r="O1248" s="82"/>
      <c r="P1248" s="84"/>
      <c r="Q1248" s="28"/>
    </row>
    <row r="1249" spans="1:17" ht="15" customHeight="1" x14ac:dyDescent="0.3">
      <c r="A1249">
        <v>1248</v>
      </c>
      <c r="D1249" s="82"/>
      <c r="O1249" s="82"/>
      <c r="P1249" s="84"/>
      <c r="Q1249" s="28"/>
    </row>
    <row r="1250" spans="1:17" ht="15" customHeight="1" x14ac:dyDescent="0.3">
      <c r="A1250">
        <v>1249</v>
      </c>
      <c r="D1250" s="82"/>
      <c r="O1250" s="82"/>
      <c r="P1250" s="84"/>
      <c r="Q1250" s="28"/>
    </row>
    <row r="1251" spans="1:17" ht="15" customHeight="1" x14ac:dyDescent="0.3">
      <c r="A1251">
        <v>1250</v>
      </c>
      <c r="D1251" s="82"/>
      <c r="O1251" s="82"/>
      <c r="P1251" s="84"/>
      <c r="Q1251" s="28"/>
    </row>
    <row r="1252" spans="1:17" ht="15" customHeight="1" x14ac:dyDescent="0.3">
      <c r="A1252">
        <v>1251</v>
      </c>
      <c r="D1252" s="82"/>
      <c r="O1252" s="82"/>
      <c r="P1252" s="84"/>
      <c r="Q1252" s="28"/>
    </row>
    <row r="1253" spans="1:17" ht="15" customHeight="1" x14ac:dyDescent="0.3">
      <c r="A1253">
        <v>1252</v>
      </c>
      <c r="D1253" s="82"/>
      <c r="O1253" s="82"/>
      <c r="P1253" s="84"/>
      <c r="Q1253" s="28"/>
    </row>
    <row r="1254" spans="1:17" ht="15" customHeight="1" x14ac:dyDescent="0.3">
      <c r="A1254">
        <v>1253</v>
      </c>
      <c r="D1254" s="82"/>
      <c r="O1254" s="82"/>
      <c r="P1254" s="84"/>
      <c r="Q1254" s="28"/>
    </row>
    <row r="1255" spans="1:17" ht="15" customHeight="1" x14ac:dyDescent="0.3">
      <c r="A1255">
        <v>1254</v>
      </c>
      <c r="D1255" s="82"/>
      <c r="O1255" s="82"/>
      <c r="P1255" s="84"/>
      <c r="Q1255" s="28"/>
    </row>
    <row r="1256" spans="1:17" ht="15" customHeight="1" x14ac:dyDescent="0.3">
      <c r="A1256">
        <v>1255</v>
      </c>
      <c r="D1256" s="82"/>
      <c r="O1256" s="82"/>
      <c r="P1256" s="84"/>
      <c r="Q1256" s="28"/>
    </row>
    <row r="1257" spans="1:17" ht="15" customHeight="1" x14ac:dyDescent="0.3">
      <c r="A1257">
        <v>1256</v>
      </c>
      <c r="D1257" s="82"/>
      <c r="O1257" s="82"/>
      <c r="P1257" s="84"/>
      <c r="Q1257" s="28"/>
    </row>
    <row r="1258" spans="1:17" ht="15" customHeight="1" x14ac:dyDescent="0.3">
      <c r="A1258">
        <v>1257</v>
      </c>
      <c r="D1258" s="82"/>
      <c r="O1258" s="82"/>
      <c r="P1258" s="84"/>
      <c r="Q1258" s="28"/>
    </row>
    <row r="1259" spans="1:17" ht="15" customHeight="1" x14ac:dyDescent="0.3">
      <c r="A1259">
        <v>1258</v>
      </c>
      <c r="D1259" s="82"/>
      <c r="O1259" s="82"/>
      <c r="P1259" s="84"/>
      <c r="Q1259" s="28"/>
    </row>
    <row r="1260" spans="1:17" ht="15" customHeight="1" x14ac:dyDescent="0.3">
      <c r="A1260">
        <v>1259</v>
      </c>
      <c r="D1260" s="82"/>
      <c r="O1260" s="82"/>
      <c r="P1260" s="84"/>
      <c r="Q1260" s="28"/>
    </row>
    <row r="1261" spans="1:17" ht="15" customHeight="1" x14ac:dyDescent="0.3">
      <c r="A1261">
        <v>1260</v>
      </c>
      <c r="D1261" s="82"/>
      <c r="O1261" s="82"/>
      <c r="P1261" s="84"/>
      <c r="Q1261" s="28"/>
    </row>
    <row r="1262" spans="1:17" ht="15" customHeight="1" x14ac:dyDescent="0.3">
      <c r="A1262">
        <v>1261</v>
      </c>
      <c r="D1262" s="82"/>
      <c r="O1262" s="82"/>
      <c r="P1262" s="84"/>
      <c r="Q1262" s="28"/>
    </row>
    <row r="1263" spans="1:17" ht="15" customHeight="1" x14ac:dyDescent="0.3">
      <c r="A1263">
        <v>1262</v>
      </c>
      <c r="D1263" s="82"/>
      <c r="O1263" s="82"/>
      <c r="P1263" s="84"/>
      <c r="Q1263" s="28"/>
    </row>
    <row r="1264" spans="1:17" ht="15" customHeight="1" x14ac:dyDescent="0.3">
      <c r="A1264">
        <v>1263</v>
      </c>
      <c r="D1264" s="82"/>
      <c r="O1264" s="82"/>
      <c r="P1264" s="84"/>
      <c r="Q1264" s="28"/>
    </row>
    <row r="1265" spans="1:17" ht="15" customHeight="1" x14ac:dyDescent="0.3">
      <c r="A1265">
        <v>1264</v>
      </c>
      <c r="D1265" s="82"/>
      <c r="O1265" s="82"/>
      <c r="P1265" s="84"/>
      <c r="Q1265" s="28"/>
    </row>
    <row r="1266" spans="1:17" ht="15" customHeight="1" x14ac:dyDescent="0.3">
      <c r="A1266">
        <v>1265</v>
      </c>
      <c r="D1266" s="82"/>
      <c r="O1266" s="82"/>
      <c r="P1266" s="84"/>
      <c r="Q1266" s="28"/>
    </row>
    <row r="1267" spans="1:17" ht="15" customHeight="1" x14ac:dyDescent="0.3">
      <c r="A1267">
        <v>1266</v>
      </c>
      <c r="D1267" s="82"/>
      <c r="O1267" s="82"/>
      <c r="P1267" s="84"/>
      <c r="Q1267" s="28"/>
    </row>
    <row r="1268" spans="1:17" ht="15" customHeight="1" x14ac:dyDescent="0.3">
      <c r="A1268">
        <v>1267</v>
      </c>
      <c r="D1268" s="82"/>
      <c r="O1268" s="82"/>
      <c r="P1268" s="84"/>
      <c r="Q1268" s="28"/>
    </row>
    <row r="1269" spans="1:17" ht="15" customHeight="1" x14ac:dyDescent="0.3">
      <c r="A1269">
        <v>1268</v>
      </c>
      <c r="D1269" s="82"/>
      <c r="O1269" s="82"/>
      <c r="P1269" s="84"/>
      <c r="Q1269" s="28"/>
    </row>
    <row r="1270" spans="1:17" ht="15" customHeight="1" x14ac:dyDescent="0.3">
      <c r="A1270">
        <v>1269</v>
      </c>
      <c r="D1270" s="82"/>
      <c r="O1270" s="82"/>
      <c r="P1270" s="84"/>
      <c r="Q1270" s="28"/>
    </row>
    <row r="1271" spans="1:17" ht="15" customHeight="1" x14ac:dyDescent="0.3">
      <c r="A1271">
        <v>1270</v>
      </c>
      <c r="D1271" s="82"/>
      <c r="O1271" s="82"/>
      <c r="P1271" s="84"/>
      <c r="Q1271" s="28"/>
    </row>
    <row r="1272" spans="1:17" ht="15" customHeight="1" x14ac:dyDescent="0.3">
      <c r="A1272">
        <v>1271</v>
      </c>
      <c r="D1272" s="82"/>
      <c r="O1272" s="82"/>
      <c r="P1272" s="84"/>
      <c r="Q1272" s="28"/>
    </row>
    <row r="1273" spans="1:17" ht="15" customHeight="1" x14ac:dyDescent="0.3">
      <c r="A1273">
        <v>1272</v>
      </c>
      <c r="D1273" s="82"/>
      <c r="O1273" s="82"/>
      <c r="P1273" s="84"/>
      <c r="Q1273" s="28"/>
    </row>
    <row r="1274" spans="1:17" ht="15" customHeight="1" x14ac:dyDescent="0.3">
      <c r="A1274">
        <v>1273</v>
      </c>
      <c r="D1274" s="82"/>
      <c r="O1274" s="82"/>
      <c r="P1274" s="84"/>
      <c r="Q1274" s="28"/>
    </row>
    <row r="1275" spans="1:17" ht="15" customHeight="1" x14ac:dyDescent="0.3">
      <c r="A1275">
        <v>1274</v>
      </c>
      <c r="D1275" s="82"/>
      <c r="O1275" s="82"/>
      <c r="P1275" s="84"/>
      <c r="Q1275" s="28"/>
    </row>
    <row r="1276" spans="1:17" ht="15" customHeight="1" x14ac:dyDescent="0.3">
      <c r="A1276">
        <v>1275</v>
      </c>
      <c r="D1276" s="82"/>
      <c r="O1276" s="82"/>
      <c r="P1276" s="84"/>
      <c r="Q1276" s="28"/>
    </row>
    <row r="1277" spans="1:17" ht="15" customHeight="1" x14ac:dyDescent="0.3">
      <c r="A1277">
        <v>1276</v>
      </c>
      <c r="D1277" s="82"/>
      <c r="O1277" s="82"/>
      <c r="P1277" s="84"/>
      <c r="Q1277" s="28"/>
    </row>
    <row r="1278" spans="1:17" ht="15" customHeight="1" x14ac:dyDescent="0.3">
      <c r="A1278">
        <v>1277</v>
      </c>
      <c r="D1278" s="82"/>
      <c r="O1278" s="82"/>
      <c r="P1278" s="84"/>
      <c r="Q1278" s="28"/>
    </row>
    <row r="1279" spans="1:17" ht="15" customHeight="1" x14ac:dyDescent="0.3">
      <c r="A1279">
        <v>1278</v>
      </c>
      <c r="D1279" s="82"/>
      <c r="O1279" s="82"/>
      <c r="P1279" s="84"/>
      <c r="Q1279" s="28"/>
    </row>
    <row r="1280" spans="1:17" ht="15" customHeight="1" x14ac:dyDescent="0.3">
      <c r="A1280">
        <v>1279</v>
      </c>
      <c r="D1280" s="82"/>
      <c r="O1280" s="82"/>
      <c r="P1280" s="84"/>
      <c r="Q1280" s="28"/>
    </row>
    <row r="1281" spans="1:17" ht="15" customHeight="1" x14ac:dyDescent="0.3">
      <c r="A1281">
        <v>1280</v>
      </c>
      <c r="D1281" s="82"/>
      <c r="O1281" s="82"/>
      <c r="P1281" s="84"/>
      <c r="Q1281" s="28"/>
    </row>
    <row r="1282" spans="1:17" ht="15" customHeight="1" x14ac:dyDescent="0.3">
      <c r="A1282">
        <v>1281</v>
      </c>
      <c r="D1282" s="82"/>
      <c r="O1282" s="82"/>
      <c r="P1282" s="84"/>
      <c r="Q1282" s="28"/>
    </row>
    <row r="1283" spans="1:17" ht="15" customHeight="1" x14ac:dyDescent="0.3">
      <c r="A1283">
        <v>1282</v>
      </c>
      <c r="D1283" s="82"/>
      <c r="O1283" s="82"/>
      <c r="P1283" s="84"/>
      <c r="Q1283" s="28"/>
    </row>
    <row r="1284" spans="1:17" ht="15" customHeight="1" x14ac:dyDescent="0.3">
      <c r="A1284">
        <v>1283</v>
      </c>
      <c r="D1284" s="82"/>
      <c r="O1284" s="82"/>
      <c r="P1284" s="84"/>
      <c r="Q1284" s="28"/>
    </row>
    <row r="1285" spans="1:17" ht="15" customHeight="1" x14ac:dyDescent="0.3">
      <c r="A1285">
        <v>1284</v>
      </c>
      <c r="D1285" s="82"/>
      <c r="O1285" s="82"/>
      <c r="P1285" s="84"/>
      <c r="Q1285" s="28"/>
    </row>
    <row r="1286" spans="1:17" ht="15" customHeight="1" x14ac:dyDescent="0.3">
      <c r="A1286">
        <v>1285</v>
      </c>
      <c r="D1286" s="82"/>
      <c r="O1286" s="82"/>
      <c r="P1286" s="84"/>
      <c r="Q1286" s="28"/>
    </row>
    <row r="1287" spans="1:17" ht="15" customHeight="1" x14ac:dyDescent="0.3">
      <c r="A1287">
        <v>1286</v>
      </c>
      <c r="D1287" s="82"/>
      <c r="O1287" s="82"/>
      <c r="P1287" s="84"/>
      <c r="Q1287" s="28"/>
    </row>
    <row r="1288" spans="1:17" ht="15" customHeight="1" x14ac:dyDescent="0.3">
      <c r="A1288">
        <v>1287</v>
      </c>
      <c r="D1288" s="82"/>
      <c r="O1288" s="82"/>
      <c r="P1288" s="84"/>
      <c r="Q1288" s="28"/>
    </row>
    <row r="1289" spans="1:17" ht="15" customHeight="1" x14ac:dyDescent="0.3">
      <c r="A1289">
        <v>1288</v>
      </c>
      <c r="D1289" s="82"/>
      <c r="O1289" s="82"/>
      <c r="P1289" s="84"/>
      <c r="Q1289" s="28"/>
    </row>
    <row r="1290" spans="1:17" ht="15" customHeight="1" x14ac:dyDescent="0.3">
      <c r="A1290">
        <v>1289</v>
      </c>
      <c r="D1290" s="82"/>
      <c r="O1290" s="82"/>
      <c r="P1290" s="84"/>
      <c r="Q1290" s="28"/>
    </row>
    <row r="1291" spans="1:17" ht="15" customHeight="1" x14ac:dyDescent="0.3">
      <c r="A1291">
        <v>1290</v>
      </c>
      <c r="D1291" s="82"/>
      <c r="O1291" s="82"/>
      <c r="P1291" s="84"/>
      <c r="Q1291" s="28"/>
    </row>
    <row r="1292" spans="1:17" ht="15" customHeight="1" x14ac:dyDescent="0.3">
      <c r="A1292">
        <v>1291</v>
      </c>
      <c r="D1292" s="82"/>
      <c r="O1292" s="82"/>
      <c r="P1292" s="84"/>
      <c r="Q1292" s="28"/>
    </row>
    <row r="1293" spans="1:17" ht="15" customHeight="1" x14ac:dyDescent="0.3">
      <c r="A1293">
        <v>1292</v>
      </c>
      <c r="D1293" s="82"/>
      <c r="O1293" s="82"/>
      <c r="P1293" s="84"/>
      <c r="Q1293" s="28"/>
    </row>
    <row r="1294" spans="1:17" ht="15" customHeight="1" x14ac:dyDescent="0.3">
      <c r="A1294">
        <v>1293</v>
      </c>
      <c r="D1294" s="82"/>
      <c r="O1294" s="82"/>
      <c r="P1294" s="84"/>
      <c r="Q1294" s="28"/>
    </row>
    <row r="1295" spans="1:17" ht="15" customHeight="1" x14ac:dyDescent="0.3">
      <c r="A1295">
        <v>1294</v>
      </c>
      <c r="D1295" s="82"/>
      <c r="O1295" s="82"/>
      <c r="P1295" s="84"/>
      <c r="Q1295" s="28"/>
    </row>
    <row r="1296" spans="1:17" ht="15" customHeight="1" x14ac:dyDescent="0.3">
      <c r="A1296">
        <v>1295</v>
      </c>
      <c r="D1296" s="82"/>
      <c r="O1296" s="82"/>
      <c r="P1296" s="84"/>
      <c r="Q1296" s="28"/>
    </row>
    <row r="1297" spans="1:17" ht="15" customHeight="1" x14ac:dyDescent="0.3">
      <c r="A1297">
        <v>1296</v>
      </c>
      <c r="D1297" s="82"/>
      <c r="O1297" s="82"/>
      <c r="P1297" s="84"/>
      <c r="Q1297" s="28"/>
    </row>
    <row r="1298" spans="1:17" ht="15" customHeight="1" x14ac:dyDescent="0.3">
      <c r="A1298">
        <v>1297</v>
      </c>
      <c r="D1298" s="82"/>
      <c r="O1298" s="82"/>
      <c r="P1298" s="84"/>
      <c r="Q1298" s="28"/>
    </row>
    <row r="1299" spans="1:17" ht="15" customHeight="1" x14ac:dyDescent="0.3">
      <c r="A1299">
        <v>1298</v>
      </c>
      <c r="D1299" s="82"/>
      <c r="O1299" s="82"/>
      <c r="P1299" s="84"/>
      <c r="Q1299" s="28"/>
    </row>
    <row r="1300" spans="1:17" ht="15" customHeight="1" x14ac:dyDescent="0.3">
      <c r="A1300">
        <v>1299</v>
      </c>
      <c r="D1300" s="82"/>
      <c r="O1300" s="82"/>
      <c r="P1300" s="84"/>
      <c r="Q1300" s="28"/>
    </row>
    <row r="1301" spans="1:17" ht="15" customHeight="1" x14ac:dyDescent="0.3">
      <c r="A1301">
        <v>1300</v>
      </c>
      <c r="D1301" s="82"/>
      <c r="O1301" s="82"/>
      <c r="P1301" s="84"/>
      <c r="Q1301" s="28"/>
    </row>
    <row r="1302" spans="1:17" ht="15" customHeight="1" x14ac:dyDescent="0.3">
      <c r="A1302">
        <v>1301</v>
      </c>
      <c r="D1302" s="82"/>
      <c r="O1302" s="82"/>
      <c r="P1302" s="84"/>
      <c r="Q1302" s="28"/>
    </row>
    <row r="1303" spans="1:17" ht="15" customHeight="1" x14ac:dyDescent="0.3">
      <c r="A1303">
        <v>1302</v>
      </c>
      <c r="D1303" s="82"/>
      <c r="O1303" s="82"/>
      <c r="P1303" s="84"/>
      <c r="Q1303" s="28"/>
    </row>
    <row r="1304" spans="1:17" ht="15" customHeight="1" x14ac:dyDescent="0.3">
      <c r="A1304">
        <v>1303</v>
      </c>
      <c r="D1304" s="82"/>
      <c r="O1304" s="82"/>
      <c r="P1304" s="84"/>
      <c r="Q1304" s="28"/>
    </row>
    <row r="1305" spans="1:17" ht="15" customHeight="1" x14ac:dyDescent="0.3">
      <c r="A1305">
        <v>1304</v>
      </c>
      <c r="D1305" s="82"/>
      <c r="O1305" s="82"/>
      <c r="P1305" s="84"/>
      <c r="Q1305" s="28"/>
    </row>
    <row r="1306" spans="1:17" ht="15" customHeight="1" x14ac:dyDescent="0.3">
      <c r="A1306">
        <v>1305</v>
      </c>
      <c r="D1306" s="82"/>
      <c r="O1306" s="82"/>
      <c r="P1306" s="84"/>
      <c r="Q1306" s="28"/>
    </row>
    <row r="1307" spans="1:17" ht="15" customHeight="1" x14ac:dyDescent="0.3">
      <c r="A1307">
        <v>1306</v>
      </c>
      <c r="D1307" s="82"/>
      <c r="O1307" s="82"/>
      <c r="P1307" s="84"/>
      <c r="Q1307" s="28"/>
    </row>
    <row r="1308" spans="1:17" ht="15" customHeight="1" x14ac:dyDescent="0.3">
      <c r="A1308">
        <v>1307</v>
      </c>
      <c r="D1308" s="82"/>
      <c r="O1308" s="82"/>
      <c r="P1308" s="84"/>
      <c r="Q1308" s="28"/>
    </row>
    <row r="1309" spans="1:17" ht="15" customHeight="1" x14ac:dyDescent="0.3">
      <c r="A1309">
        <v>1308</v>
      </c>
      <c r="D1309" s="82"/>
      <c r="O1309" s="82"/>
      <c r="P1309" s="84"/>
      <c r="Q1309" s="28"/>
    </row>
    <row r="1310" spans="1:17" ht="15" customHeight="1" x14ac:dyDescent="0.3">
      <c r="A1310">
        <v>1309</v>
      </c>
      <c r="D1310" s="82"/>
      <c r="O1310" s="82"/>
      <c r="P1310" s="84"/>
      <c r="Q1310" s="28"/>
    </row>
    <row r="1311" spans="1:17" ht="15" customHeight="1" x14ac:dyDescent="0.3">
      <c r="A1311">
        <v>1310</v>
      </c>
      <c r="D1311" s="82"/>
      <c r="O1311" s="82"/>
      <c r="P1311" s="84"/>
      <c r="Q1311" s="28"/>
    </row>
    <row r="1312" spans="1:17" ht="15" customHeight="1" x14ac:dyDescent="0.3">
      <c r="A1312">
        <v>1311</v>
      </c>
      <c r="D1312" s="82"/>
      <c r="O1312" s="82"/>
      <c r="P1312" s="84"/>
      <c r="Q1312" s="28"/>
    </row>
    <row r="1313" spans="1:17" ht="15" customHeight="1" x14ac:dyDescent="0.3">
      <c r="A1313">
        <v>1312</v>
      </c>
      <c r="D1313" s="82"/>
      <c r="O1313" s="82"/>
      <c r="P1313" s="84"/>
      <c r="Q1313" s="28"/>
    </row>
    <row r="1314" spans="1:17" ht="15" customHeight="1" x14ac:dyDescent="0.3">
      <c r="A1314">
        <v>1313</v>
      </c>
      <c r="D1314" s="82"/>
      <c r="O1314" s="82"/>
      <c r="P1314" s="84"/>
      <c r="Q1314" s="28"/>
    </row>
    <row r="1315" spans="1:17" ht="15" customHeight="1" x14ac:dyDescent="0.3">
      <c r="A1315">
        <v>1314</v>
      </c>
      <c r="D1315" s="82"/>
      <c r="O1315" s="82"/>
      <c r="P1315" s="84"/>
      <c r="Q1315" s="28"/>
    </row>
    <row r="1316" spans="1:17" ht="15" customHeight="1" x14ac:dyDescent="0.3">
      <c r="A1316">
        <v>1315</v>
      </c>
      <c r="D1316" s="82"/>
      <c r="O1316" s="82"/>
      <c r="P1316" s="84"/>
      <c r="Q1316" s="28"/>
    </row>
    <row r="1317" spans="1:17" ht="15" customHeight="1" x14ac:dyDescent="0.3">
      <c r="A1317">
        <v>1316</v>
      </c>
      <c r="D1317" s="82"/>
      <c r="O1317" s="82"/>
      <c r="P1317" s="84"/>
      <c r="Q1317" s="28"/>
    </row>
    <row r="1318" spans="1:17" ht="15" customHeight="1" x14ac:dyDescent="0.3">
      <c r="A1318">
        <v>1317</v>
      </c>
      <c r="D1318" s="82"/>
      <c r="O1318" s="82"/>
      <c r="P1318" s="84"/>
      <c r="Q1318" s="28"/>
    </row>
    <row r="1319" spans="1:17" ht="15" customHeight="1" x14ac:dyDescent="0.3">
      <c r="A1319">
        <v>1318</v>
      </c>
      <c r="D1319" s="82"/>
      <c r="O1319" s="82"/>
      <c r="P1319" s="84"/>
      <c r="Q1319" s="28"/>
    </row>
    <row r="1320" spans="1:17" ht="15" customHeight="1" x14ac:dyDescent="0.3">
      <c r="A1320">
        <v>1319</v>
      </c>
      <c r="D1320" s="82"/>
      <c r="O1320" s="82"/>
      <c r="P1320" s="84"/>
      <c r="Q1320" s="28"/>
    </row>
    <row r="1321" spans="1:17" ht="15" customHeight="1" x14ac:dyDescent="0.3">
      <c r="A1321">
        <v>1320</v>
      </c>
      <c r="D1321" s="82"/>
      <c r="O1321" s="82"/>
      <c r="P1321" s="84"/>
      <c r="Q1321" s="28"/>
    </row>
    <row r="1322" spans="1:17" ht="15" customHeight="1" x14ac:dyDescent="0.3">
      <c r="A1322">
        <v>1321</v>
      </c>
      <c r="D1322" s="82"/>
      <c r="O1322" s="82"/>
      <c r="P1322" s="84"/>
      <c r="Q1322" s="28"/>
    </row>
    <row r="1323" spans="1:17" ht="15" customHeight="1" x14ac:dyDescent="0.3">
      <c r="A1323">
        <v>1322</v>
      </c>
      <c r="D1323" s="82"/>
      <c r="O1323" s="82"/>
      <c r="P1323" s="84"/>
      <c r="Q1323" s="28"/>
    </row>
    <row r="1324" spans="1:17" ht="15" customHeight="1" x14ac:dyDescent="0.3">
      <c r="A1324">
        <v>1323</v>
      </c>
      <c r="D1324" s="82"/>
      <c r="O1324" s="82"/>
      <c r="P1324" s="84"/>
      <c r="Q1324" s="28"/>
    </row>
    <row r="1325" spans="1:17" ht="15" customHeight="1" x14ac:dyDescent="0.3">
      <c r="A1325">
        <v>1324</v>
      </c>
      <c r="D1325" s="82"/>
      <c r="O1325" s="82"/>
      <c r="P1325" s="84"/>
      <c r="Q1325" s="28"/>
    </row>
    <row r="1326" spans="1:17" ht="15" customHeight="1" x14ac:dyDescent="0.3">
      <c r="A1326">
        <v>1325</v>
      </c>
      <c r="D1326" s="82"/>
      <c r="O1326" s="82"/>
      <c r="P1326" s="84"/>
      <c r="Q1326" s="28"/>
    </row>
    <row r="1327" spans="1:17" ht="15" customHeight="1" x14ac:dyDescent="0.3">
      <c r="A1327">
        <v>1326</v>
      </c>
      <c r="D1327" s="82"/>
      <c r="O1327" s="82"/>
      <c r="P1327" s="84"/>
      <c r="Q1327" s="28"/>
    </row>
    <row r="1328" spans="1:17" ht="15" customHeight="1" x14ac:dyDescent="0.3">
      <c r="A1328">
        <v>1327</v>
      </c>
      <c r="D1328" s="82"/>
      <c r="O1328" s="82"/>
      <c r="P1328" s="84"/>
      <c r="Q1328" s="28"/>
    </row>
    <row r="1329" spans="1:17" ht="15" customHeight="1" x14ac:dyDescent="0.3">
      <c r="A1329">
        <v>1328</v>
      </c>
      <c r="D1329" s="82"/>
      <c r="O1329" s="82"/>
      <c r="P1329" s="84"/>
      <c r="Q1329" s="28"/>
    </row>
    <row r="1330" spans="1:17" ht="15" customHeight="1" x14ac:dyDescent="0.3">
      <c r="A1330">
        <v>1329</v>
      </c>
      <c r="D1330" s="82"/>
      <c r="O1330" s="82"/>
      <c r="P1330" s="84"/>
      <c r="Q1330" s="28"/>
    </row>
    <row r="1331" spans="1:17" ht="15" customHeight="1" x14ac:dyDescent="0.3">
      <c r="A1331">
        <v>1330</v>
      </c>
      <c r="D1331" s="82"/>
      <c r="O1331" s="82"/>
      <c r="P1331" s="84"/>
      <c r="Q1331" s="28"/>
    </row>
    <row r="1332" spans="1:17" ht="15" customHeight="1" x14ac:dyDescent="0.3">
      <c r="A1332">
        <v>1331</v>
      </c>
      <c r="D1332" s="82"/>
      <c r="O1332" s="82"/>
      <c r="P1332" s="84"/>
      <c r="Q1332" s="28"/>
    </row>
    <row r="1333" spans="1:17" ht="15" customHeight="1" x14ac:dyDescent="0.3">
      <c r="A1333">
        <v>1332</v>
      </c>
      <c r="D1333" s="82"/>
      <c r="O1333" s="82"/>
      <c r="P1333" s="84"/>
      <c r="Q1333" s="28"/>
    </row>
    <row r="1334" spans="1:17" ht="15" customHeight="1" x14ac:dyDescent="0.3">
      <c r="A1334">
        <v>1333</v>
      </c>
      <c r="D1334" s="82"/>
      <c r="O1334" s="82"/>
      <c r="P1334" s="84"/>
      <c r="Q1334" s="28"/>
    </row>
    <row r="1335" spans="1:17" ht="15" customHeight="1" x14ac:dyDescent="0.3">
      <c r="A1335">
        <v>1334</v>
      </c>
      <c r="D1335" s="82"/>
      <c r="O1335" s="82"/>
      <c r="P1335" s="84"/>
      <c r="Q1335" s="28"/>
    </row>
    <row r="1336" spans="1:17" ht="15" customHeight="1" x14ac:dyDescent="0.3">
      <c r="A1336">
        <v>1335</v>
      </c>
      <c r="D1336" s="82"/>
      <c r="O1336" s="82"/>
      <c r="P1336" s="84"/>
      <c r="Q1336" s="28"/>
    </row>
    <row r="1337" spans="1:17" ht="15" customHeight="1" x14ac:dyDescent="0.3">
      <c r="A1337">
        <v>1336</v>
      </c>
      <c r="D1337" s="82"/>
      <c r="O1337" s="82"/>
      <c r="P1337" s="84"/>
      <c r="Q1337" s="28"/>
    </row>
    <row r="1338" spans="1:17" ht="15" customHeight="1" x14ac:dyDescent="0.3">
      <c r="A1338">
        <v>1337</v>
      </c>
      <c r="D1338" s="82"/>
      <c r="O1338" s="82"/>
      <c r="P1338" s="84"/>
      <c r="Q1338" s="28"/>
    </row>
    <row r="1339" spans="1:17" ht="15" customHeight="1" x14ac:dyDescent="0.3">
      <c r="A1339">
        <v>1338</v>
      </c>
      <c r="D1339" s="82"/>
      <c r="O1339" s="82"/>
      <c r="P1339" s="84"/>
      <c r="Q1339" s="28"/>
    </row>
    <row r="1340" spans="1:17" ht="15" customHeight="1" x14ac:dyDescent="0.3">
      <c r="A1340">
        <v>1339</v>
      </c>
      <c r="D1340" s="82"/>
      <c r="O1340" s="82"/>
      <c r="P1340" s="84"/>
      <c r="Q1340" s="28"/>
    </row>
    <row r="1341" spans="1:17" ht="15" customHeight="1" x14ac:dyDescent="0.3">
      <c r="A1341">
        <v>1340</v>
      </c>
      <c r="D1341" s="82"/>
      <c r="O1341" s="82"/>
      <c r="P1341" s="84"/>
      <c r="Q1341" s="28"/>
    </row>
    <row r="1342" spans="1:17" ht="15" customHeight="1" x14ac:dyDescent="0.3">
      <c r="A1342">
        <v>1341</v>
      </c>
      <c r="D1342" s="82"/>
      <c r="O1342" s="82"/>
      <c r="P1342" s="84"/>
      <c r="Q1342" s="28"/>
    </row>
    <row r="1343" spans="1:17" ht="15" customHeight="1" x14ac:dyDescent="0.3">
      <c r="A1343">
        <v>1342</v>
      </c>
      <c r="D1343" s="82"/>
      <c r="O1343" s="82"/>
      <c r="P1343" s="84"/>
      <c r="Q1343" s="28"/>
    </row>
    <row r="1344" spans="1:17" ht="15" customHeight="1" x14ac:dyDescent="0.3">
      <c r="A1344">
        <v>1343</v>
      </c>
      <c r="D1344" s="82"/>
      <c r="O1344" s="82"/>
      <c r="P1344" s="84"/>
      <c r="Q1344" s="28"/>
    </row>
    <row r="1345" spans="1:17" ht="15" customHeight="1" x14ac:dyDescent="0.3">
      <c r="A1345">
        <v>1344</v>
      </c>
      <c r="D1345" s="82"/>
      <c r="O1345" s="82"/>
      <c r="P1345" s="84"/>
      <c r="Q1345" s="28"/>
    </row>
    <row r="1346" spans="1:17" ht="15" customHeight="1" x14ac:dyDescent="0.3">
      <c r="A1346">
        <v>1345</v>
      </c>
      <c r="D1346" s="82"/>
      <c r="O1346" s="82"/>
      <c r="P1346" s="84"/>
      <c r="Q1346" s="28"/>
    </row>
    <row r="1347" spans="1:17" ht="15" customHeight="1" x14ac:dyDescent="0.3">
      <c r="A1347">
        <v>1346</v>
      </c>
      <c r="D1347" s="82"/>
      <c r="O1347" s="82"/>
      <c r="P1347" s="84"/>
      <c r="Q1347" s="28"/>
    </row>
    <row r="1348" spans="1:17" ht="15" customHeight="1" x14ac:dyDescent="0.3">
      <c r="A1348">
        <v>1347</v>
      </c>
      <c r="D1348" s="82"/>
      <c r="O1348" s="82"/>
      <c r="P1348" s="84"/>
      <c r="Q1348" s="28"/>
    </row>
    <row r="1349" spans="1:17" ht="15" customHeight="1" x14ac:dyDescent="0.3">
      <c r="A1349">
        <v>1348</v>
      </c>
      <c r="D1349" s="82"/>
      <c r="O1349" s="82"/>
      <c r="P1349" s="84"/>
      <c r="Q1349" s="28"/>
    </row>
    <row r="1350" spans="1:17" ht="15" customHeight="1" x14ac:dyDescent="0.3">
      <c r="A1350">
        <v>1349</v>
      </c>
      <c r="D1350" s="82"/>
      <c r="O1350" s="82"/>
      <c r="P1350" s="84"/>
      <c r="Q1350" s="28"/>
    </row>
    <row r="1351" spans="1:17" ht="15" customHeight="1" x14ac:dyDescent="0.3">
      <c r="A1351">
        <v>1350</v>
      </c>
      <c r="D1351" s="82"/>
      <c r="O1351" s="82"/>
      <c r="P1351" s="84"/>
      <c r="Q1351" s="28"/>
    </row>
    <row r="1352" spans="1:17" ht="15" customHeight="1" x14ac:dyDescent="0.3">
      <c r="A1352">
        <v>1351</v>
      </c>
      <c r="D1352" s="82"/>
      <c r="O1352" s="82"/>
      <c r="P1352" s="84"/>
      <c r="Q1352" s="28"/>
    </row>
    <row r="1353" spans="1:17" ht="15" customHeight="1" x14ac:dyDescent="0.3">
      <c r="A1353">
        <v>1352</v>
      </c>
      <c r="D1353" s="82"/>
      <c r="O1353" s="82"/>
      <c r="P1353" s="84"/>
      <c r="Q1353" s="28"/>
    </row>
    <row r="1354" spans="1:17" ht="15" customHeight="1" x14ac:dyDescent="0.3">
      <c r="A1354">
        <v>1353</v>
      </c>
      <c r="D1354" s="82"/>
      <c r="O1354" s="82"/>
      <c r="P1354" s="84"/>
      <c r="Q1354" s="28"/>
    </row>
    <row r="1355" spans="1:17" ht="15" customHeight="1" x14ac:dyDescent="0.3">
      <c r="A1355">
        <v>1354</v>
      </c>
      <c r="D1355" s="82"/>
      <c r="O1355" s="82"/>
      <c r="P1355" s="84"/>
      <c r="Q1355" s="28"/>
    </row>
    <row r="1356" spans="1:17" ht="15" customHeight="1" x14ac:dyDescent="0.3">
      <c r="A1356">
        <v>1355</v>
      </c>
      <c r="D1356" s="82"/>
      <c r="O1356" s="82"/>
      <c r="P1356" s="84"/>
      <c r="Q1356" s="28"/>
    </row>
    <row r="1357" spans="1:17" ht="15" customHeight="1" x14ac:dyDescent="0.3">
      <c r="A1357">
        <v>1356</v>
      </c>
      <c r="D1357" s="82"/>
      <c r="O1357" s="82"/>
      <c r="P1357" s="84"/>
      <c r="Q1357" s="28"/>
    </row>
    <row r="1358" spans="1:17" ht="15" customHeight="1" x14ac:dyDescent="0.3">
      <c r="A1358">
        <v>1357</v>
      </c>
      <c r="D1358" s="82"/>
      <c r="O1358" s="82"/>
      <c r="P1358" s="84"/>
      <c r="Q1358" s="28"/>
    </row>
    <row r="1359" spans="1:17" ht="15" customHeight="1" x14ac:dyDescent="0.3">
      <c r="A1359">
        <v>1358</v>
      </c>
      <c r="D1359" s="82"/>
      <c r="O1359" s="82"/>
      <c r="P1359" s="84"/>
      <c r="Q1359" s="28"/>
    </row>
    <row r="1360" spans="1:17" ht="15" customHeight="1" x14ac:dyDescent="0.3">
      <c r="A1360">
        <v>1359</v>
      </c>
      <c r="D1360" s="82"/>
      <c r="O1360" s="82"/>
      <c r="P1360" s="84"/>
      <c r="Q1360" s="28"/>
    </row>
    <row r="1361" spans="1:17" ht="15" customHeight="1" x14ac:dyDescent="0.3">
      <c r="A1361">
        <v>1360</v>
      </c>
      <c r="D1361" s="82"/>
      <c r="O1361" s="82"/>
      <c r="P1361" s="84"/>
      <c r="Q1361" s="28"/>
    </row>
    <row r="1362" spans="1:17" ht="15" customHeight="1" x14ac:dyDescent="0.3">
      <c r="A1362">
        <v>1361</v>
      </c>
      <c r="D1362" s="82"/>
      <c r="O1362" s="82"/>
      <c r="P1362" s="84"/>
      <c r="Q1362" s="28"/>
    </row>
    <row r="1363" spans="1:17" ht="15" customHeight="1" x14ac:dyDescent="0.3">
      <c r="A1363">
        <v>1362</v>
      </c>
      <c r="D1363" s="82"/>
      <c r="O1363" s="82"/>
      <c r="P1363" s="84"/>
      <c r="Q1363" s="28"/>
    </row>
    <row r="1364" spans="1:17" ht="15" customHeight="1" x14ac:dyDescent="0.3">
      <c r="A1364">
        <v>1363</v>
      </c>
      <c r="D1364" s="82"/>
      <c r="O1364" s="82"/>
      <c r="P1364" s="84"/>
      <c r="Q1364" s="28"/>
    </row>
    <row r="1365" spans="1:17" ht="15" customHeight="1" x14ac:dyDescent="0.3">
      <c r="A1365">
        <v>1364</v>
      </c>
      <c r="D1365" s="82"/>
      <c r="O1365" s="82"/>
      <c r="P1365" s="84"/>
      <c r="Q1365" s="28"/>
    </row>
    <row r="1366" spans="1:17" ht="15" customHeight="1" x14ac:dyDescent="0.3">
      <c r="A1366">
        <v>1365</v>
      </c>
      <c r="D1366" s="82"/>
      <c r="O1366" s="82"/>
      <c r="P1366" s="84"/>
      <c r="Q1366" s="28"/>
    </row>
    <row r="1367" spans="1:17" ht="15" customHeight="1" x14ac:dyDescent="0.3">
      <c r="A1367">
        <v>1366</v>
      </c>
      <c r="D1367" s="82"/>
      <c r="O1367" s="82"/>
      <c r="P1367" s="84"/>
      <c r="Q1367" s="28"/>
    </row>
    <row r="1368" spans="1:17" ht="15" customHeight="1" x14ac:dyDescent="0.3">
      <c r="A1368">
        <v>1367</v>
      </c>
      <c r="D1368" s="82"/>
      <c r="O1368" s="82"/>
      <c r="P1368" s="84"/>
      <c r="Q1368" s="28"/>
    </row>
    <row r="1369" spans="1:17" ht="15" customHeight="1" x14ac:dyDescent="0.3">
      <c r="A1369">
        <v>1368</v>
      </c>
      <c r="D1369" s="82"/>
      <c r="O1369" s="82"/>
      <c r="P1369" s="84"/>
      <c r="Q1369" s="28"/>
    </row>
    <row r="1370" spans="1:17" ht="15" customHeight="1" x14ac:dyDescent="0.3">
      <c r="A1370">
        <v>1369</v>
      </c>
      <c r="D1370" s="82"/>
      <c r="O1370" s="82"/>
      <c r="P1370" s="84"/>
      <c r="Q1370" s="28"/>
    </row>
    <row r="1371" spans="1:17" ht="15" customHeight="1" x14ac:dyDescent="0.3">
      <c r="A1371">
        <v>1370</v>
      </c>
      <c r="D1371" s="82"/>
      <c r="O1371" s="82"/>
      <c r="P1371" s="84"/>
      <c r="Q1371" s="28"/>
    </row>
    <row r="1372" spans="1:17" ht="15" customHeight="1" x14ac:dyDescent="0.3">
      <c r="A1372">
        <v>1371</v>
      </c>
      <c r="D1372" s="82"/>
      <c r="O1372" s="82"/>
      <c r="P1372" s="84"/>
      <c r="Q1372" s="28"/>
    </row>
    <row r="1373" spans="1:17" ht="15" customHeight="1" x14ac:dyDescent="0.3">
      <c r="A1373">
        <v>1372</v>
      </c>
      <c r="D1373" s="82"/>
      <c r="O1373" s="82"/>
      <c r="P1373" s="84"/>
      <c r="Q1373" s="28"/>
    </row>
    <row r="1374" spans="1:17" ht="15" customHeight="1" x14ac:dyDescent="0.3">
      <c r="A1374">
        <v>1373</v>
      </c>
      <c r="D1374" s="82"/>
      <c r="O1374" s="82"/>
      <c r="P1374" s="84"/>
      <c r="Q1374" s="28"/>
    </row>
    <row r="1375" spans="1:17" ht="15" customHeight="1" x14ac:dyDescent="0.3">
      <c r="A1375">
        <v>1374</v>
      </c>
      <c r="D1375" s="82"/>
      <c r="O1375" s="82"/>
      <c r="P1375" s="84"/>
      <c r="Q1375" s="28"/>
    </row>
    <row r="1376" spans="1:17" ht="15" customHeight="1" x14ac:dyDescent="0.3">
      <c r="A1376">
        <v>1375</v>
      </c>
      <c r="D1376" s="82"/>
      <c r="O1376" s="82"/>
      <c r="P1376" s="84"/>
      <c r="Q1376" s="28"/>
    </row>
    <row r="1377" spans="1:17" ht="15" customHeight="1" x14ac:dyDescent="0.3">
      <c r="A1377">
        <v>1376</v>
      </c>
      <c r="D1377" s="82"/>
      <c r="O1377" s="82"/>
      <c r="P1377" s="84"/>
      <c r="Q1377" s="28"/>
    </row>
    <row r="1378" spans="1:17" ht="15" customHeight="1" x14ac:dyDescent="0.3">
      <c r="A1378">
        <v>1377</v>
      </c>
      <c r="D1378" s="82"/>
      <c r="O1378" s="82"/>
      <c r="P1378" s="84"/>
      <c r="Q1378" s="28"/>
    </row>
    <row r="1379" spans="1:17" ht="15" customHeight="1" x14ac:dyDescent="0.3">
      <c r="A1379">
        <v>1378</v>
      </c>
      <c r="D1379" s="82"/>
      <c r="O1379" s="82"/>
      <c r="P1379" s="84"/>
      <c r="Q1379" s="28"/>
    </row>
    <row r="1380" spans="1:17" ht="15" customHeight="1" x14ac:dyDescent="0.3">
      <c r="A1380">
        <v>1379</v>
      </c>
      <c r="D1380" s="82"/>
      <c r="O1380" s="82"/>
      <c r="P1380" s="84"/>
      <c r="Q1380" s="28"/>
    </row>
    <row r="1381" spans="1:17" ht="15" customHeight="1" x14ac:dyDescent="0.3">
      <c r="A1381">
        <v>1380</v>
      </c>
      <c r="D1381" s="82"/>
      <c r="O1381" s="82"/>
      <c r="P1381" s="84"/>
      <c r="Q1381" s="28"/>
    </row>
    <row r="1382" spans="1:17" ht="15" customHeight="1" x14ac:dyDescent="0.3">
      <c r="A1382">
        <v>1381</v>
      </c>
      <c r="D1382" s="82"/>
      <c r="O1382" s="82"/>
      <c r="P1382" s="84"/>
      <c r="Q1382" s="28"/>
    </row>
    <row r="1383" spans="1:17" ht="15" customHeight="1" x14ac:dyDescent="0.3">
      <c r="A1383">
        <v>1382</v>
      </c>
      <c r="D1383" s="82"/>
      <c r="O1383" s="82"/>
      <c r="P1383" s="84"/>
      <c r="Q1383" s="28"/>
    </row>
    <row r="1384" spans="1:17" ht="15" customHeight="1" x14ac:dyDescent="0.3">
      <c r="A1384">
        <v>1383</v>
      </c>
      <c r="D1384" s="82"/>
      <c r="O1384" s="82"/>
      <c r="P1384" s="84"/>
      <c r="Q1384" s="28"/>
    </row>
    <row r="1385" spans="1:17" ht="15" customHeight="1" x14ac:dyDescent="0.3">
      <c r="A1385">
        <v>1384</v>
      </c>
      <c r="D1385" s="82"/>
      <c r="O1385" s="82"/>
      <c r="P1385" s="84"/>
      <c r="Q1385" s="28"/>
    </row>
    <row r="1386" spans="1:17" ht="15" customHeight="1" x14ac:dyDescent="0.3">
      <c r="A1386">
        <v>1385</v>
      </c>
      <c r="D1386" s="82"/>
      <c r="O1386" s="82"/>
      <c r="P1386" s="84"/>
      <c r="Q1386" s="28"/>
    </row>
    <row r="1387" spans="1:17" ht="15" customHeight="1" x14ac:dyDescent="0.3">
      <c r="A1387">
        <v>1386</v>
      </c>
      <c r="D1387" s="82"/>
      <c r="O1387" s="82"/>
      <c r="P1387" s="84"/>
      <c r="Q1387" s="28"/>
    </row>
    <row r="1388" spans="1:17" ht="15" customHeight="1" x14ac:dyDescent="0.3">
      <c r="A1388">
        <v>1387</v>
      </c>
      <c r="D1388" s="82"/>
      <c r="O1388" s="82"/>
      <c r="P1388" s="84"/>
      <c r="Q1388" s="28"/>
    </row>
    <row r="1389" spans="1:17" ht="15" customHeight="1" x14ac:dyDescent="0.3">
      <c r="A1389">
        <v>1388</v>
      </c>
      <c r="D1389" s="82"/>
      <c r="O1389" s="82"/>
      <c r="P1389" s="84"/>
      <c r="Q1389" s="28"/>
    </row>
    <row r="1390" spans="1:17" ht="15" customHeight="1" x14ac:dyDescent="0.3">
      <c r="A1390">
        <v>1389</v>
      </c>
      <c r="D1390" s="82"/>
      <c r="O1390" s="82"/>
      <c r="P1390" s="84"/>
      <c r="Q1390" s="28"/>
    </row>
    <row r="1391" spans="1:17" ht="15" customHeight="1" x14ac:dyDescent="0.3">
      <c r="A1391">
        <v>1390</v>
      </c>
      <c r="D1391" s="82"/>
      <c r="O1391" s="82"/>
      <c r="P1391" s="84"/>
      <c r="Q1391" s="28"/>
    </row>
    <row r="1392" spans="1:17" ht="15" customHeight="1" x14ac:dyDescent="0.3">
      <c r="A1392">
        <v>1391</v>
      </c>
      <c r="D1392" s="82"/>
      <c r="O1392" s="82"/>
      <c r="P1392" s="84"/>
      <c r="Q1392" s="28"/>
    </row>
    <row r="1393" spans="1:17" ht="15" customHeight="1" x14ac:dyDescent="0.3">
      <c r="A1393">
        <v>1392</v>
      </c>
      <c r="D1393" s="82"/>
      <c r="O1393" s="82"/>
      <c r="P1393" s="84"/>
      <c r="Q1393" s="28"/>
    </row>
    <row r="1394" spans="1:17" ht="15" customHeight="1" x14ac:dyDescent="0.3">
      <c r="A1394">
        <v>1393</v>
      </c>
      <c r="D1394" s="82"/>
      <c r="O1394" s="82"/>
      <c r="P1394" s="84"/>
      <c r="Q1394" s="28"/>
    </row>
    <row r="1395" spans="1:17" ht="15" customHeight="1" x14ac:dyDescent="0.3">
      <c r="A1395">
        <v>1394</v>
      </c>
      <c r="D1395" s="82"/>
      <c r="O1395" s="82"/>
      <c r="P1395" s="84"/>
      <c r="Q1395" s="28"/>
    </row>
    <row r="1396" spans="1:17" ht="15" customHeight="1" x14ac:dyDescent="0.3">
      <c r="A1396">
        <v>1395</v>
      </c>
      <c r="D1396" s="82"/>
      <c r="O1396" s="82"/>
      <c r="P1396" s="84"/>
      <c r="Q1396" s="28"/>
    </row>
    <row r="1397" spans="1:17" ht="15" customHeight="1" x14ac:dyDescent="0.3">
      <c r="A1397">
        <v>1396</v>
      </c>
      <c r="D1397" s="82"/>
      <c r="O1397" s="82"/>
      <c r="P1397" s="84"/>
      <c r="Q1397" s="28"/>
    </row>
    <row r="1398" spans="1:17" ht="15" customHeight="1" x14ac:dyDescent="0.3">
      <c r="A1398">
        <v>1397</v>
      </c>
      <c r="D1398" s="82"/>
      <c r="O1398" s="82"/>
      <c r="P1398" s="84"/>
      <c r="Q1398" s="28"/>
    </row>
    <row r="1399" spans="1:17" ht="15" customHeight="1" x14ac:dyDescent="0.3">
      <c r="A1399">
        <v>1398</v>
      </c>
      <c r="D1399" s="82"/>
      <c r="O1399" s="82"/>
      <c r="P1399" s="84"/>
      <c r="Q1399" s="28"/>
    </row>
    <row r="1400" spans="1:17" ht="15" customHeight="1" x14ac:dyDescent="0.3">
      <c r="A1400">
        <v>1399</v>
      </c>
      <c r="D1400" s="82"/>
      <c r="O1400" s="82"/>
      <c r="P1400" s="84"/>
      <c r="Q1400" s="28"/>
    </row>
    <row r="1401" spans="1:17" ht="15" customHeight="1" x14ac:dyDescent="0.3">
      <c r="A1401">
        <v>1400</v>
      </c>
      <c r="D1401" s="82"/>
      <c r="O1401" s="82"/>
      <c r="P1401" s="84"/>
      <c r="Q1401" s="28"/>
    </row>
    <row r="1402" spans="1:17" ht="15" customHeight="1" x14ac:dyDescent="0.3">
      <c r="A1402">
        <v>1401</v>
      </c>
      <c r="D1402" s="82"/>
      <c r="O1402" s="82"/>
      <c r="P1402" s="84"/>
      <c r="Q1402" s="28"/>
    </row>
    <row r="1403" spans="1:17" ht="15" customHeight="1" x14ac:dyDescent="0.3">
      <c r="A1403">
        <v>1402</v>
      </c>
      <c r="D1403" s="82"/>
      <c r="O1403" s="82"/>
      <c r="P1403" s="84"/>
      <c r="Q1403" s="28"/>
    </row>
    <row r="1404" spans="1:17" ht="15" customHeight="1" x14ac:dyDescent="0.3">
      <c r="A1404">
        <v>1403</v>
      </c>
      <c r="D1404" s="82"/>
      <c r="O1404" s="82"/>
      <c r="P1404" s="84"/>
      <c r="Q1404" s="28"/>
    </row>
    <row r="1405" spans="1:17" ht="15" customHeight="1" x14ac:dyDescent="0.3">
      <c r="A1405">
        <v>1404</v>
      </c>
      <c r="D1405" s="82"/>
      <c r="O1405" s="82"/>
      <c r="P1405" s="84"/>
      <c r="Q1405" s="28"/>
    </row>
    <row r="1406" spans="1:17" ht="15" customHeight="1" x14ac:dyDescent="0.3">
      <c r="A1406">
        <v>1405</v>
      </c>
      <c r="D1406" s="82"/>
      <c r="O1406" s="82"/>
      <c r="P1406" s="84"/>
      <c r="Q1406" s="28"/>
    </row>
    <row r="1407" spans="1:17" ht="15" customHeight="1" x14ac:dyDescent="0.3">
      <c r="A1407">
        <v>1406</v>
      </c>
      <c r="D1407" s="82"/>
      <c r="O1407" s="82"/>
      <c r="P1407" s="84"/>
      <c r="Q1407" s="28"/>
    </row>
    <row r="1408" spans="1:17" ht="15" customHeight="1" x14ac:dyDescent="0.3">
      <c r="A1408">
        <v>1407</v>
      </c>
      <c r="D1408" s="82"/>
      <c r="O1408" s="82"/>
      <c r="P1408" s="84"/>
      <c r="Q1408" s="28"/>
    </row>
    <row r="1409" spans="1:17" ht="15" customHeight="1" x14ac:dyDescent="0.3">
      <c r="A1409">
        <v>1408</v>
      </c>
      <c r="D1409" s="82"/>
      <c r="O1409" s="82"/>
      <c r="P1409" s="84"/>
      <c r="Q1409" s="28"/>
    </row>
    <row r="1410" spans="1:17" ht="15" customHeight="1" x14ac:dyDescent="0.3">
      <c r="A1410">
        <v>1409</v>
      </c>
      <c r="D1410" s="82"/>
      <c r="O1410" s="82"/>
      <c r="P1410" s="84"/>
      <c r="Q1410" s="28"/>
    </row>
    <row r="1411" spans="1:17" ht="15" customHeight="1" x14ac:dyDescent="0.3">
      <c r="A1411">
        <v>1410</v>
      </c>
      <c r="D1411" s="82"/>
      <c r="O1411" s="82"/>
      <c r="P1411" s="84"/>
      <c r="Q1411" s="28"/>
    </row>
    <row r="1412" spans="1:17" ht="15" customHeight="1" x14ac:dyDescent="0.3">
      <c r="A1412">
        <v>1411</v>
      </c>
      <c r="D1412" s="82"/>
      <c r="O1412" s="82"/>
      <c r="P1412" s="84"/>
      <c r="Q1412" s="28"/>
    </row>
    <row r="1413" spans="1:17" ht="15" customHeight="1" x14ac:dyDescent="0.3">
      <c r="A1413">
        <v>1412</v>
      </c>
      <c r="D1413" s="82"/>
      <c r="O1413" s="82"/>
      <c r="P1413" s="84"/>
      <c r="Q1413" s="28"/>
    </row>
    <row r="1414" spans="1:17" ht="15" customHeight="1" x14ac:dyDescent="0.3">
      <c r="A1414">
        <v>1413</v>
      </c>
      <c r="D1414" s="82"/>
      <c r="O1414" s="82"/>
      <c r="P1414" s="84"/>
      <c r="Q1414" s="28"/>
    </row>
    <row r="1415" spans="1:17" ht="15" customHeight="1" x14ac:dyDescent="0.3">
      <c r="A1415">
        <v>1414</v>
      </c>
      <c r="D1415" s="82"/>
      <c r="O1415" s="82"/>
      <c r="P1415" s="84"/>
      <c r="Q1415" s="28"/>
    </row>
    <row r="1416" spans="1:17" ht="15" customHeight="1" x14ac:dyDescent="0.3">
      <c r="A1416">
        <v>1415</v>
      </c>
      <c r="D1416" s="82"/>
      <c r="O1416" s="82"/>
      <c r="P1416" s="84"/>
      <c r="Q1416" s="28"/>
    </row>
    <row r="1417" spans="1:17" ht="15" customHeight="1" x14ac:dyDescent="0.3">
      <c r="A1417">
        <v>1416</v>
      </c>
      <c r="D1417" s="82"/>
      <c r="O1417" s="82"/>
      <c r="P1417" s="84"/>
      <c r="Q1417" s="28"/>
    </row>
    <row r="1418" spans="1:17" ht="15" customHeight="1" x14ac:dyDescent="0.3">
      <c r="A1418">
        <v>1417</v>
      </c>
      <c r="D1418" s="82"/>
      <c r="O1418" s="82"/>
      <c r="P1418" s="84"/>
      <c r="Q1418" s="28"/>
    </row>
    <row r="1419" spans="1:17" ht="15" customHeight="1" x14ac:dyDescent="0.3">
      <c r="A1419">
        <v>1418</v>
      </c>
      <c r="D1419" s="82"/>
      <c r="O1419" s="82"/>
      <c r="P1419" s="84"/>
      <c r="Q1419" s="28"/>
    </row>
    <row r="1420" spans="1:17" ht="15" customHeight="1" x14ac:dyDescent="0.3">
      <c r="A1420">
        <v>1419</v>
      </c>
      <c r="D1420" s="82"/>
      <c r="O1420" s="82"/>
      <c r="P1420" s="84"/>
      <c r="Q1420" s="28"/>
    </row>
    <row r="1421" spans="1:17" ht="15" customHeight="1" x14ac:dyDescent="0.3">
      <c r="A1421">
        <v>1420</v>
      </c>
      <c r="D1421" s="82"/>
      <c r="O1421" s="82"/>
      <c r="P1421" s="84"/>
      <c r="Q1421" s="28"/>
    </row>
    <row r="1422" spans="1:17" ht="15" customHeight="1" x14ac:dyDescent="0.3">
      <c r="A1422">
        <v>1421</v>
      </c>
      <c r="D1422" s="82"/>
      <c r="O1422" s="82"/>
      <c r="P1422" s="84"/>
      <c r="Q1422" s="28"/>
    </row>
    <row r="1423" spans="1:17" ht="15" customHeight="1" x14ac:dyDescent="0.3">
      <c r="A1423">
        <v>1422</v>
      </c>
      <c r="D1423" s="82"/>
      <c r="O1423" s="82"/>
      <c r="P1423" s="84"/>
      <c r="Q1423" s="28"/>
    </row>
    <row r="1424" spans="1:17" ht="15" customHeight="1" x14ac:dyDescent="0.3">
      <c r="A1424">
        <v>1423</v>
      </c>
      <c r="D1424" s="82"/>
      <c r="O1424" s="82"/>
      <c r="P1424" s="84"/>
      <c r="Q1424" s="28"/>
    </row>
    <row r="1425" spans="1:17" ht="15" customHeight="1" x14ac:dyDescent="0.3">
      <c r="A1425">
        <v>1424</v>
      </c>
      <c r="D1425" s="82"/>
      <c r="O1425" s="82"/>
      <c r="P1425" s="84"/>
      <c r="Q1425" s="28"/>
    </row>
    <row r="1426" spans="1:17" ht="15" customHeight="1" x14ac:dyDescent="0.3">
      <c r="A1426">
        <v>1425</v>
      </c>
      <c r="D1426" s="82"/>
      <c r="O1426" s="82"/>
      <c r="P1426" s="84"/>
      <c r="Q1426" s="28"/>
    </row>
    <row r="1427" spans="1:17" ht="15" customHeight="1" x14ac:dyDescent="0.3">
      <c r="A1427">
        <v>1426</v>
      </c>
      <c r="D1427" s="82"/>
      <c r="O1427" s="82"/>
      <c r="P1427" s="84"/>
      <c r="Q1427" s="28"/>
    </row>
    <row r="1428" spans="1:17" ht="15" customHeight="1" x14ac:dyDescent="0.3">
      <c r="A1428">
        <v>1427</v>
      </c>
      <c r="D1428" s="82"/>
      <c r="O1428" s="82"/>
      <c r="P1428" s="84"/>
      <c r="Q1428" s="28"/>
    </row>
    <row r="1429" spans="1:17" ht="15" customHeight="1" x14ac:dyDescent="0.3">
      <c r="A1429">
        <v>1428</v>
      </c>
      <c r="D1429" s="82"/>
      <c r="O1429" s="82"/>
      <c r="P1429" s="84"/>
      <c r="Q1429" s="28"/>
    </row>
    <row r="1430" spans="1:17" ht="15" customHeight="1" x14ac:dyDescent="0.3">
      <c r="A1430">
        <v>1429</v>
      </c>
      <c r="D1430" s="82"/>
      <c r="O1430" s="82"/>
      <c r="P1430" s="84"/>
      <c r="Q1430" s="28"/>
    </row>
    <row r="1431" spans="1:17" ht="15" customHeight="1" x14ac:dyDescent="0.3">
      <c r="A1431">
        <v>1430</v>
      </c>
      <c r="D1431" s="82"/>
      <c r="O1431" s="82"/>
      <c r="P1431" s="84"/>
      <c r="Q1431" s="28"/>
    </row>
    <row r="1432" spans="1:17" ht="15" customHeight="1" x14ac:dyDescent="0.3">
      <c r="A1432">
        <v>1431</v>
      </c>
      <c r="D1432" s="82"/>
      <c r="O1432" s="82"/>
      <c r="P1432" s="84"/>
      <c r="Q1432" s="28"/>
    </row>
    <row r="1433" spans="1:17" ht="15" customHeight="1" x14ac:dyDescent="0.3">
      <c r="A1433">
        <v>1432</v>
      </c>
      <c r="D1433" s="82"/>
      <c r="O1433" s="82"/>
      <c r="P1433" s="84"/>
      <c r="Q1433" s="28"/>
    </row>
    <row r="1434" spans="1:17" ht="15" customHeight="1" x14ac:dyDescent="0.3">
      <c r="A1434">
        <v>1433</v>
      </c>
      <c r="D1434" s="82"/>
      <c r="O1434" s="82"/>
      <c r="P1434" s="84"/>
      <c r="Q1434" s="28"/>
    </row>
    <row r="1435" spans="1:17" ht="15" customHeight="1" x14ac:dyDescent="0.3">
      <c r="A1435">
        <v>1434</v>
      </c>
      <c r="D1435" s="82"/>
      <c r="O1435" s="82"/>
      <c r="P1435" s="84"/>
      <c r="Q1435" s="28"/>
    </row>
    <row r="1436" spans="1:17" ht="15" customHeight="1" x14ac:dyDescent="0.3">
      <c r="A1436">
        <v>1435</v>
      </c>
      <c r="D1436" s="82"/>
      <c r="O1436" s="82"/>
      <c r="P1436" s="84"/>
      <c r="Q1436" s="28"/>
    </row>
    <row r="1437" spans="1:17" ht="15" customHeight="1" x14ac:dyDescent="0.3">
      <c r="A1437">
        <v>1436</v>
      </c>
      <c r="D1437" s="82"/>
      <c r="O1437" s="82"/>
      <c r="P1437" s="84"/>
      <c r="Q1437" s="28"/>
    </row>
    <row r="1438" spans="1:17" ht="15" customHeight="1" x14ac:dyDescent="0.3">
      <c r="A1438">
        <v>1437</v>
      </c>
      <c r="D1438" s="82"/>
      <c r="O1438" s="82"/>
      <c r="P1438" s="84"/>
      <c r="Q1438" s="28"/>
    </row>
    <row r="1439" spans="1:17" ht="15" customHeight="1" x14ac:dyDescent="0.3">
      <c r="A1439">
        <v>1438</v>
      </c>
      <c r="D1439" s="82"/>
      <c r="O1439" s="82"/>
      <c r="P1439" s="84"/>
      <c r="Q1439" s="28"/>
    </row>
    <row r="1440" spans="1:17" ht="15" customHeight="1" x14ac:dyDescent="0.3">
      <c r="A1440">
        <v>1439</v>
      </c>
      <c r="D1440" s="82"/>
      <c r="O1440" s="82"/>
      <c r="P1440" s="84"/>
      <c r="Q1440" s="28"/>
    </row>
    <row r="1441" spans="1:17" ht="15" customHeight="1" x14ac:dyDescent="0.3">
      <c r="A1441">
        <v>1440</v>
      </c>
      <c r="D1441" s="82"/>
      <c r="O1441" s="82"/>
      <c r="P1441" s="84"/>
      <c r="Q1441" s="28"/>
    </row>
    <row r="1442" spans="1:17" ht="15" customHeight="1" x14ac:dyDescent="0.3">
      <c r="A1442">
        <v>1441</v>
      </c>
      <c r="D1442" s="82"/>
      <c r="O1442" s="82"/>
      <c r="P1442" s="84"/>
      <c r="Q1442" s="28"/>
    </row>
    <row r="1443" spans="1:17" ht="15" customHeight="1" x14ac:dyDescent="0.3">
      <c r="A1443">
        <v>1442</v>
      </c>
      <c r="D1443" s="82"/>
      <c r="O1443" s="82"/>
      <c r="P1443" s="84"/>
      <c r="Q1443" s="28"/>
    </row>
    <row r="1444" spans="1:17" ht="15" customHeight="1" x14ac:dyDescent="0.3">
      <c r="A1444">
        <v>1443</v>
      </c>
      <c r="D1444" s="82"/>
      <c r="O1444" s="82"/>
      <c r="P1444" s="84"/>
      <c r="Q1444" s="28"/>
    </row>
    <row r="1445" spans="1:17" ht="15" customHeight="1" x14ac:dyDescent="0.3">
      <c r="A1445">
        <v>1444</v>
      </c>
      <c r="D1445" s="82"/>
      <c r="O1445" s="82"/>
      <c r="P1445" s="84"/>
      <c r="Q1445" s="28"/>
    </row>
    <row r="1446" spans="1:17" ht="15" customHeight="1" x14ac:dyDescent="0.3">
      <c r="A1446">
        <v>1445</v>
      </c>
      <c r="D1446" s="82"/>
      <c r="O1446" s="82"/>
      <c r="P1446" s="84"/>
      <c r="Q1446" s="28"/>
    </row>
    <row r="1447" spans="1:17" ht="15" customHeight="1" x14ac:dyDescent="0.3">
      <c r="A1447">
        <v>1446</v>
      </c>
      <c r="D1447" s="82"/>
      <c r="O1447" s="82"/>
      <c r="P1447" s="84"/>
      <c r="Q1447" s="28"/>
    </row>
    <row r="1448" spans="1:17" ht="15" customHeight="1" x14ac:dyDescent="0.3">
      <c r="A1448">
        <v>1447</v>
      </c>
      <c r="D1448" s="82"/>
      <c r="O1448" s="82"/>
      <c r="P1448" s="84"/>
      <c r="Q1448" s="28"/>
    </row>
    <row r="1449" spans="1:17" ht="15" customHeight="1" x14ac:dyDescent="0.3">
      <c r="A1449">
        <v>1448</v>
      </c>
      <c r="D1449" s="82"/>
      <c r="O1449" s="82"/>
      <c r="P1449" s="84"/>
      <c r="Q1449" s="28"/>
    </row>
    <row r="1450" spans="1:17" ht="15" customHeight="1" x14ac:dyDescent="0.3">
      <c r="A1450">
        <v>1449</v>
      </c>
      <c r="D1450" s="82"/>
      <c r="O1450" s="82"/>
      <c r="P1450" s="84"/>
      <c r="Q1450" s="28"/>
    </row>
    <row r="1451" spans="1:17" ht="15" customHeight="1" x14ac:dyDescent="0.3">
      <c r="A1451">
        <v>1450</v>
      </c>
      <c r="D1451" s="82"/>
      <c r="O1451" s="82"/>
      <c r="P1451" s="84"/>
      <c r="Q1451" s="28"/>
    </row>
    <row r="1452" spans="1:17" ht="15" customHeight="1" x14ac:dyDescent="0.3">
      <c r="A1452">
        <v>1451</v>
      </c>
      <c r="D1452" s="82"/>
      <c r="O1452" s="82"/>
      <c r="P1452" s="84"/>
      <c r="Q1452" s="28"/>
    </row>
    <row r="1453" spans="1:17" ht="15" customHeight="1" x14ac:dyDescent="0.3">
      <c r="A1453">
        <v>1452</v>
      </c>
      <c r="D1453" s="82"/>
      <c r="O1453" s="82"/>
      <c r="P1453" s="84"/>
      <c r="Q1453" s="28"/>
    </row>
    <row r="1454" spans="1:17" ht="15" customHeight="1" x14ac:dyDescent="0.3">
      <c r="A1454">
        <v>1453</v>
      </c>
      <c r="D1454" s="82"/>
      <c r="O1454" s="82"/>
      <c r="P1454" s="84"/>
      <c r="Q1454" s="28"/>
    </row>
    <row r="1455" spans="1:17" ht="15" customHeight="1" x14ac:dyDescent="0.3">
      <c r="A1455">
        <v>1454</v>
      </c>
      <c r="D1455" s="82"/>
      <c r="O1455" s="82"/>
      <c r="P1455" s="84"/>
      <c r="Q1455" s="28"/>
    </row>
    <row r="1456" spans="1:17" ht="15" customHeight="1" x14ac:dyDescent="0.3">
      <c r="A1456">
        <v>1455</v>
      </c>
      <c r="D1456" s="82"/>
      <c r="O1456" s="82"/>
      <c r="P1456" s="84"/>
      <c r="Q1456" s="28"/>
    </row>
    <row r="1457" spans="1:17" ht="15" customHeight="1" x14ac:dyDescent="0.3">
      <c r="A1457">
        <v>1456</v>
      </c>
      <c r="D1457" s="82"/>
      <c r="O1457" s="82"/>
      <c r="P1457" s="84"/>
      <c r="Q1457" s="28"/>
    </row>
    <row r="1458" spans="1:17" ht="15" customHeight="1" x14ac:dyDescent="0.3">
      <c r="A1458">
        <v>1457</v>
      </c>
      <c r="D1458" s="82"/>
      <c r="O1458" s="82"/>
      <c r="P1458" s="84"/>
      <c r="Q1458" s="28"/>
    </row>
    <row r="1459" spans="1:17" ht="15" customHeight="1" x14ac:dyDescent="0.3">
      <c r="A1459">
        <v>1458</v>
      </c>
      <c r="D1459" s="82"/>
      <c r="O1459" s="82"/>
      <c r="P1459" s="84"/>
      <c r="Q1459" s="28"/>
    </row>
    <row r="1460" spans="1:17" ht="15" customHeight="1" x14ac:dyDescent="0.3">
      <c r="A1460">
        <v>1459</v>
      </c>
      <c r="D1460" s="82"/>
      <c r="O1460" s="82"/>
      <c r="P1460" s="84"/>
      <c r="Q1460" s="28"/>
    </row>
    <row r="1461" spans="1:17" ht="15" customHeight="1" x14ac:dyDescent="0.3">
      <c r="A1461">
        <v>1460</v>
      </c>
      <c r="D1461" s="82"/>
      <c r="O1461" s="82"/>
      <c r="P1461" s="84"/>
      <c r="Q1461" s="28"/>
    </row>
    <row r="1462" spans="1:17" ht="15" customHeight="1" x14ac:dyDescent="0.3">
      <c r="A1462">
        <v>1461</v>
      </c>
      <c r="D1462" s="82"/>
      <c r="O1462" s="82"/>
      <c r="P1462" s="84"/>
      <c r="Q1462" s="28"/>
    </row>
    <row r="1463" spans="1:17" ht="15" customHeight="1" x14ac:dyDescent="0.3">
      <c r="A1463">
        <v>1462</v>
      </c>
      <c r="D1463" s="82"/>
      <c r="O1463" s="82"/>
      <c r="P1463" s="84"/>
      <c r="Q1463" s="28"/>
    </row>
    <row r="1464" spans="1:17" ht="15" customHeight="1" x14ac:dyDescent="0.3">
      <c r="A1464">
        <v>1463</v>
      </c>
      <c r="D1464" s="82"/>
      <c r="O1464" s="82"/>
      <c r="P1464" s="84"/>
      <c r="Q1464" s="28"/>
    </row>
    <row r="1465" spans="1:17" ht="15" customHeight="1" x14ac:dyDescent="0.3">
      <c r="A1465">
        <v>1464</v>
      </c>
      <c r="D1465" s="82"/>
      <c r="O1465" s="82"/>
      <c r="P1465" s="84"/>
      <c r="Q1465" s="28"/>
    </row>
    <row r="1466" spans="1:17" ht="15" customHeight="1" x14ac:dyDescent="0.3">
      <c r="A1466">
        <v>1465</v>
      </c>
      <c r="D1466" s="82"/>
      <c r="O1466" s="82"/>
      <c r="P1466" s="84"/>
      <c r="Q1466" s="28"/>
    </row>
    <row r="1467" spans="1:17" ht="15" customHeight="1" x14ac:dyDescent="0.3">
      <c r="A1467">
        <v>1466</v>
      </c>
      <c r="D1467" s="82"/>
      <c r="O1467" s="82"/>
      <c r="P1467" s="84"/>
      <c r="Q1467" s="28"/>
    </row>
    <row r="1468" spans="1:17" ht="15" customHeight="1" x14ac:dyDescent="0.3">
      <c r="A1468">
        <v>1467</v>
      </c>
      <c r="D1468" s="82"/>
      <c r="O1468" s="82"/>
      <c r="P1468" s="84"/>
      <c r="Q1468" s="28"/>
    </row>
    <row r="1469" spans="1:17" ht="15" customHeight="1" x14ac:dyDescent="0.3">
      <c r="A1469">
        <v>1468</v>
      </c>
      <c r="D1469" s="82"/>
      <c r="O1469" s="82"/>
      <c r="P1469" s="84"/>
      <c r="Q1469" s="28"/>
    </row>
    <row r="1470" spans="1:17" ht="15" customHeight="1" x14ac:dyDescent="0.3">
      <c r="A1470">
        <v>1469</v>
      </c>
      <c r="D1470" s="82"/>
      <c r="O1470" s="82"/>
      <c r="P1470" s="84"/>
      <c r="Q1470" s="28"/>
    </row>
    <row r="1471" spans="1:17" ht="15" customHeight="1" x14ac:dyDescent="0.3">
      <c r="A1471">
        <v>1470</v>
      </c>
      <c r="D1471" s="82"/>
      <c r="O1471" s="82"/>
      <c r="P1471" s="84"/>
      <c r="Q1471" s="28"/>
    </row>
    <row r="1472" spans="1:17" ht="15" customHeight="1" x14ac:dyDescent="0.3">
      <c r="A1472">
        <v>1471</v>
      </c>
      <c r="D1472" s="82"/>
      <c r="O1472" s="82"/>
      <c r="P1472" s="84"/>
      <c r="Q1472" s="28"/>
    </row>
    <row r="1473" spans="1:17" ht="15" customHeight="1" x14ac:dyDescent="0.3">
      <c r="A1473">
        <v>1472</v>
      </c>
      <c r="D1473" s="82"/>
      <c r="O1473" s="82"/>
      <c r="P1473" s="84"/>
      <c r="Q1473" s="28"/>
    </row>
    <row r="1474" spans="1:17" ht="15" customHeight="1" x14ac:dyDescent="0.3">
      <c r="A1474">
        <v>1473</v>
      </c>
      <c r="D1474" s="82"/>
      <c r="O1474" s="82"/>
      <c r="P1474" s="84"/>
      <c r="Q1474" s="28"/>
    </row>
    <row r="1475" spans="1:17" ht="15" customHeight="1" x14ac:dyDescent="0.3">
      <c r="A1475">
        <v>1474</v>
      </c>
      <c r="D1475" s="82"/>
      <c r="O1475" s="82"/>
      <c r="P1475" s="84"/>
      <c r="Q1475" s="28"/>
    </row>
    <row r="1476" spans="1:17" ht="15" customHeight="1" x14ac:dyDescent="0.3">
      <c r="A1476">
        <v>1475</v>
      </c>
      <c r="D1476" s="82"/>
      <c r="O1476" s="82"/>
      <c r="P1476" s="84"/>
      <c r="Q1476" s="28"/>
    </row>
    <row r="1477" spans="1:17" ht="15" customHeight="1" x14ac:dyDescent="0.3">
      <c r="A1477">
        <v>1476</v>
      </c>
      <c r="D1477" s="82"/>
      <c r="O1477" s="82"/>
      <c r="P1477" s="84"/>
      <c r="Q1477" s="28"/>
    </row>
    <row r="1478" spans="1:17" ht="15" customHeight="1" x14ac:dyDescent="0.3">
      <c r="A1478">
        <v>1477</v>
      </c>
      <c r="D1478" s="82"/>
      <c r="O1478" s="82"/>
      <c r="P1478" s="84"/>
      <c r="Q1478" s="28"/>
    </row>
    <row r="1479" spans="1:17" ht="15" customHeight="1" x14ac:dyDescent="0.3">
      <c r="A1479">
        <v>1478</v>
      </c>
      <c r="D1479" s="82"/>
      <c r="O1479" s="82"/>
      <c r="P1479" s="84"/>
      <c r="Q1479" s="28"/>
    </row>
    <row r="1480" spans="1:17" ht="15" customHeight="1" x14ac:dyDescent="0.3">
      <c r="A1480">
        <v>1479</v>
      </c>
      <c r="D1480" s="82"/>
      <c r="O1480" s="82"/>
      <c r="P1480" s="84"/>
      <c r="Q1480" s="28"/>
    </row>
    <row r="1481" spans="1:17" ht="15" customHeight="1" x14ac:dyDescent="0.3">
      <c r="A1481">
        <v>1480</v>
      </c>
      <c r="D1481" s="82"/>
      <c r="O1481" s="82"/>
      <c r="P1481" s="84"/>
      <c r="Q1481" s="28"/>
    </row>
    <row r="1482" spans="1:17" ht="15" customHeight="1" x14ac:dyDescent="0.3">
      <c r="A1482">
        <v>1481</v>
      </c>
      <c r="D1482" s="82"/>
      <c r="O1482" s="82"/>
      <c r="P1482" s="84"/>
      <c r="Q1482" s="28"/>
    </row>
    <row r="1483" spans="1:17" ht="15" customHeight="1" x14ac:dyDescent="0.3">
      <c r="A1483">
        <v>1482</v>
      </c>
      <c r="D1483" s="82"/>
      <c r="O1483" s="82"/>
      <c r="P1483" s="84"/>
      <c r="Q1483" s="28"/>
    </row>
    <row r="1484" spans="1:17" ht="15" customHeight="1" x14ac:dyDescent="0.3">
      <c r="A1484">
        <v>1483</v>
      </c>
      <c r="D1484" s="82"/>
      <c r="O1484" s="82"/>
      <c r="P1484" s="84"/>
      <c r="Q1484" s="28"/>
    </row>
    <row r="1485" spans="1:17" ht="15" customHeight="1" x14ac:dyDescent="0.3">
      <c r="A1485">
        <v>1484</v>
      </c>
      <c r="D1485" s="82"/>
      <c r="O1485" s="82"/>
      <c r="P1485" s="84"/>
      <c r="Q1485" s="28"/>
    </row>
    <row r="1486" spans="1:17" ht="15" customHeight="1" x14ac:dyDescent="0.3">
      <c r="A1486">
        <v>1485</v>
      </c>
      <c r="D1486" s="82"/>
      <c r="O1486" s="82"/>
      <c r="P1486" s="84"/>
      <c r="Q1486" s="28"/>
    </row>
    <row r="1487" spans="1:17" ht="15" customHeight="1" x14ac:dyDescent="0.3">
      <c r="A1487">
        <v>1486</v>
      </c>
      <c r="D1487" s="82"/>
      <c r="O1487" s="82"/>
      <c r="P1487" s="84"/>
      <c r="Q1487" s="28"/>
    </row>
    <row r="1488" spans="1:17" ht="15" customHeight="1" x14ac:dyDescent="0.3">
      <c r="A1488">
        <v>1487</v>
      </c>
      <c r="D1488" s="82"/>
      <c r="O1488" s="82"/>
      <c r="P1488" s="84"/>
      <c r="Q1488" s="28"/>
    </row>
    <row r="1489" spans="1:17" ht="15" customHeight="1" x14ac:dyDescent="0.3">
      <c r="A1489">
        <v>1488</v>
      </c>
      <c r="D1489" s="82"/>
      <c r="O1489" s="82"/>
      <c r="P1489" s="84"/>
      <c r="Q1489" s="28"/>
    </row>
    <row r="1490" spans="1:17" ht="15" customHeight="1" x14ac:dyDescent="0.3">
      <c r="A1490">
        <v>1489</v>
      </c>
      <c r="D1490" s="82"/>
      <c r="O1490" s="82"/>
      <c r="P1490" s="84"/>
      <c r="Q1490" s="28"/>
    </row>
    <row r="1491" spans="1:17" ht="15" customHeight="1" x14ac:dyDescent="0.3">
      <c r="A1491">
        <v>1490</v>
      </c>
      <c r="D1491" s="82"/>
      <c r="O1491" s="82"/>
      <c r="P1491" s="84"/>
      <c r="Q1491" s="28"/>
    </row>
    <row r="1492" spans="1:17" ht="15" customHeight="1" x14ac:dyDescent="0.3">
      <c r="A1492">
        <v>1491</v>
      </c>
      <c r="D1492" s="82"/>
      <c r="O1492" s="82"/>
      <c r="P1492" s="84"/>
      <c r="Q1492" s="28"/>
    </row>
    <row r="1493" spans="1:17" ht="15" customHeight="1" x14ac:dyDescent="0.3">
      <c r="A1493">
        <v>1492</v>
      </c>
      <c r="D1493" s="82"/>
      <c r="O1493" s="82"/>
      <c r="P1493" s="84"/>
      <c r="Q1493" s="28"/>
    </row>
    <row r="1494" spans="1:17" ht="15" customHeight="1" x14ac:dyDescent="0.3">
      <c r="A1494">
        <v>1493</v>
      </c>
      <c r="D1494" s="82"/>
      <c r="O1494" s="82"/>
      <c r="P1494" s="84"/>
      <c r="Q1494" s="28"/>
    </row>
    <row r="1495" spans="1:17" ht="15" customHeight="1" x14ac:dyDescent="0.3">
      <c r="A1495">
        <v>1494</v>
      </c>
      <c r="D1495" s="82"/>
      <c r="O1495" s="82"/>
      <c r="P1495" s="84"/>
      <c r="Q1495" s="28"/>
    </row>
    <row r="1496" spans="1:17" ht="15" customHeight="1" x14ac:dyDescent="0.3">
      <c r="A1496">
        <v>1495</v>
      </c>
      <c r="D1496" s="82"/>
      <c r="O1496" s="82"/>
      <c r="P1496" s="84"/>
      <c r="Q1496" s="28"/>
    </row>
    <row r="1497" spans="1:17" ht="15" customHeight="1" x14ac:dyDescent="0.3">
      <c r="A1497">
        <v>1496</v>
      </c>
      <c r="D1497" s="82"/>
      <c r="O1497" s="82"/>
      <c r="P1497" s="84"/>
      <c r="Q1497" s="28"/>
    </row>
    <row r="1498" spans="1:17" ht="15" customHeight="1" x14ac:dyDescent="0.3">
      <c r="A1498">
        <v>1497</v>
      </c>
      <c r="D1498" s="82"/>
      <c r="O1498" s="82"/>
      <c r="P1498" s="84"/>
      <c r="Q1498" s="28"/>
    </row>
    <row r="1499" spans="1:17" ht="15" customHeight="1" x14ac:dyDescent="0.3">
      <c r="A1499">
        <v>1498</v>
      </c>
      <c r="D1499" s="82"/>
      <c r="O1499" s="82"/>
      <c r="P1499" s="84"/>
      <c r="Q1499" s="28"/>
    </row>
    <row r="1500" spans="1:17" ht="15" customHeight="1" x14ac:dyDescent="0.3">
      <c r="A1500">
        <v>1499</v>
      </c>
      <c r="D1500" s="82"/>
      <c r="O1500" s="82"/>
      <c r="P1500" s="84"/>
      <c r="Q1500" s="28"/>
    </row>
    <row r="1501" spans="1:17" ht="15" customHeight="1" x14ac:dyDescent="0.3">
      <c r="A1501">
        <v>1500</v>
      </c>
      <c r="D1501" s="82"/>
      <c r="O1501" s="82"/>
      <c r="P1501" s="84"/>
      <c r="Q1501" s="28"/>
    </row>
    <row r="1502" spans="1:17" ht="15" customHeight="1" x14ac:dyDescent="0.3">
      <c r="A1502">
        <v>1501</v>
      </c>
      <c r="D1502" s="82"/>
      <c r="O1502" s="82"/>
      <c r="P1502" s="84"/>
      <c r="Q1502" s="28"/>
    </row>
    <row r="1503" spans="1:17" ht="15" customHeight="1" x14ac:dyDescent="0.3">
      <c r="A1503">
        <v>1502</v>
      </c>
      <c r="D1503" s="82"/>
      <c r="O1503" s="82"/>
      <c r="P1503" s="84"/>
      <c r="Q1503" s="28"/>
    </row>
    <row r="1504" spans="1:17" ht="15" customHeight="1" x14ac:dyDescent="0.3">
      <c r="A1504">
        <v>1503</v>
      </c>
      <c r="D1504" s="82"/>
      <c r="O1504" s="82"/>
      <c r="P1504" s="84"/>
      <c r="Q1504" s="28"/>
    </row>
    <row r="1505" spans="1:17" ht="15" customHeight="1" x14ac:dyDescent="0.3">
      <c r="A1505">
        <v>1504</v>
      </c>
      <c r="D1505" s="82"/>
      <c r="O1505" s="82"/>
      <c r="P1505" s="84"/>
      <c r="Q1505" s="28"/>
    </row>
    <row r="1506" spans="1:17" ht="15" customHeight="1" x14ac:dyDescent="0.3">
      <c r="A1506">
        <v>1505</v>
      </c>
      <c r="D1506" s="82"/>
      <c r="O1506" s="82"/>
      <c r="P1506" s="84"/>
      <c r="Q1506" s="28"/>
    </row>
    <row r="1507" spans="1:17" ht="15" customHeight="1" x14ac:dyDescent="0.3">
      <c r="A1507">
        <v>1506</v>
      </c>
      <c r="D1507" s="82"/>
      <c r="O1507" s="82"/>
      <c r="P1507" s="84"/>
      <c r="Q1507" s="28"/>
    </row>
    <row r="1508" spans="1:17" ht="15" customHeight="1" x14ac:dyDescent="0.3">
      <c r="A1508">
        <v>1507</v>
      </c>
      <c r="D1508" s="82"/>
      <c r="O1508" s="82"/>
      <c r="P1508" s="84"/>
      <c r="Q1508" s="28"/>
    </row>
    <row r="1509" spans="1:17" ht="15" customHeight="1" x14ac:dyDescent="0.3">
      <c r="A1509">
        <v>1508</v>
      </c>
      <c r="D1509" s="82"/>
      <c r="O1509" s="82"/>
      <c r="P1509" s="84"/>
      <c r="Q1509" s="28"/>
    </row>
    <row r="1510" spans="1:17" ht="15" customHeight="1" x14ac:dyDescent="0.3">
      <c r="A1510">
        <v>1509</v>
      </c>
      <c r="D1510" s="82"/>
      <c r="O1510" s="82"/>
      <c r="P1510" s="84"/>
      <c r="Q1510" s="28"/>
    </row>
    <row r="1511" spans="1:17" ht="15" customHeight="1" x14ac:dyDescent="0.3">
      <c r="A1511">
        <v>1510</v>
      </c>
      <c r="D1511" s="82"/>
      <c r="O1511" s="82"/>
      <c r="P1511" s="84"/>
      <c r="Q1511" s="28"/>
    </row>
    <row r="1512" spans="1:17" ht="15" customHeight="1" x14ac:dyDescent="0.3">
      <c r="A1512">
        <v>1511</v>
      </c>
      <c r="D1512" s="82"/>
      <c r="O1512" s="82"/>
      <c r="P1512" s="84"/>
      <c r="Q1512" s="28"/>
    </row>
    <row r="1513" spans="1:17" ht="15" customHeight="1" x14ac:dyDescent="0.3">
      <c r="A1513">
        <v>1512</v>
      </c>
      <c r="D1513" s="82"/>
      <c r="O1513" s="82"/>
      <c r="P1513" s="84"/>
      <c r="Q1513" s="28"/>
    </row>
    <row r="1514" spans="1:17" ht="15" customHeight="1" x14ac:dyDescent="0.3">
      <c r="A1514">
        <v>1513</v>
      </c>
      <c r="D1514" s="82"/>
      <c r="O1514" s="82"/>
      <c r="P1514" s="84"/>
      <c r="Q1514" s="28"/>
    </row>
    <row r="1515" spans="1:17" ht="15" customHeight="1" x14ac:dyDescent="0.3">
      <c r="A1515">
        <v>1514</v>
      </c>
      <c r="D1515" s="82"/>
      <c r="O1515" s="82"/>
      <c r="P1515" s="84"/>
      <c r="Q1515" s="28"/>
    </row>
    <row r="1516" spans="1:17" ht="15" customHeight="1" x14ac:dyDescent="0.3">
      <c r="A1516">
        <v>1515</v>
      </c>
      <c r="D1516" s="82"/>
      <c r="O1516" s="82"/>
      <c r="P1516" s="84"/>
      <c r="Q1516" s="28"/>
    </row>
    <row r="1517" spans="1:17" ht="15" customHeight="1" x14ac:dyDescent="0.3">
      <c r="A1517">
        <v>1516</v>
      </c>
      <c r="D1517" s="82"/>
      <c r="O1517" s="82"/>
      <c r="P1517" s="84"/>
      <c r="Q1517" s="28"/>
    </row>
    <row r="1518" spans="1:17" ht="15" customHeight="1" x14ac:dyDescent="0.3">
      <c r="A1518">
        <v>1517</v>
      </c>
      <c r="D1518" s="82"/>
      <c r="O1518" s="82"/>
      <c r="P1518" s="84"/>
      <c r="Q1518" s="28"/>
    </row>
    <row r="1519" spans="1:17" ht="15" customHeight="1" x14ac:dyDescent="0.3">
      <c r="A1519">
        <v>1518</v>
      </c>
      <c r="D1519" s="82"/>
      <c r="O1519" s="82"/>
      <c r="P1519" s="84"/>
      <c r="Q1519" s="28"/>
    </row>
    <row r="1520" spans="1:17" ht="15" customHeight="1" x14ac:dyDescent="0.3">
      <c r="A1520">
        <v>1519</v>
      </c>
      <c r="D1520" s="82"/>
      <c r="O1520" s="82"/>
      <c r="P1520" s="84"/>
      <c r="Q1520" s="28"/>
    </row>
    <row r="1521" spans="1:17" ht="15" customHeight="1" x14ac:dyDescent="0.3">
      <c r="A1521">
        <v>1520</v>
      </c>
      <c r="D1521" s="82"/>
      <c r="O1521" s="82"/>
      <c r="P1521" s="84"/>
      <c r="Q1521" s="28"/>
    </row>
    <row r="1522" spans="1:17" ht="15" customHeight="1" x14ac:dyDescent="0.3">
      <c r="A1522">
        <v>1521</v>
      </c>
      <c r="D1522" s="82"/>
      <c r="O1522" s="82"/>
      <c r="P1522" s="84"/>
      <c r="Q1522" s="28"/>
    </row>
    <row r="1523" spans="1:17" ht="15" customHeight="1" x14ac:dyDescent="0.3">
      <c r="A1523">
        <v>1522</v>
      </c>
      <c r="D1523" s="82"/>
      <c r="O1523" s="82"/>
      <c r="P1523" s="84"/>
      <c r="Q1523" s="28"/>
    </row>
    <row r="1524" spans="1:17" ht="15" customHeight="1" x14ac:dyDescent="0.3">
      <c r="A1524">
        <v>1523</v>
      </c>
      <c r="D1524" s="82"/>
      <c r="O1524" s="82"/>
      <c r="P1524" s="84"/>
      <c r="Q1524" s="28"/>
    </row>
    <row r="1525" spans="1:17" ht="15" customHeight="1" x14ac:dyDescent="0.3">
      <c r="A1525">
        <v>1524</v>
      </c>
      <c r="D1525" s="82"/>
      <c r="O1525" s="82"/>
      <c r="P1525" s="84"/>
      <c r="Q1525" s="28"/>
    </row>
    <row r="1526" spans="1:17" ht="15" customHeight="1" x14ac:dyDescent="0.3">
      <c r="A1526">
        <v>1525</v>
      </c>
      <c r="D1526" s="82"/>
      <c r="O1526" s="82"/>
      <c r="P1526" s="84"/>
      <c r="Q1526" s="28"/>
    </row>
    <row r="1527" spans="1:17" ht="15" customHeight="1" x14ac:dyDescent="0.3">
      <c r="A1527">
        <v>1526</v>
      </c>
      <c r="D1527" s="82"/>
      <c r="O1527" s="82"/>
      <c r="P1527" s="84"/>
      <c r="Q1527" s="28"/>
    </row>
    <row r="1528" spans="1:17" ht="15" customHeight="1" x14ac:dyDescent="0.3">
      <c r="A1528">
        <v>1527</v>
      </c>
      <c r="D1528" s="82"/>
      <c r="O1528" s="82"/>
      <c r="P1528" s="84"/>
      <c r="Q1528" s="28"/>
    </row>
    <row r="1529" spans="1:17" ht="15" customHeight="1" x14ac:dyDescent="0.3">
      <c r="A1529">
        <v>1528</v>
      </c>
      <c r="D1529" s="82"/>
      <c r="O1529" s="82"/>
      <c r="P1529" s="84"/>
      <c r="Q1529" s="28"/>
    </row>
    <row r="1530" spans="1:17" ht="15" customHeight="1" x14ac:dyDescent="0.3">
      <c r="A1530">
        <v>1529</v>
      </c>
      <c r="D1530" s="82"/>
      <c r="O1530" s="82"/>
      <c r="P1530" s="84"/>
      <c r="Q1530" s="28"/>
    </row>
    <row r="1531" spans="1:17" ht="15" customHeight="1" x14ac:dyDescent="0.3">
      <c r="A1531">
        <v>1530</v>
      </c>
      <c r="D1531" s="82"/>
      <c r="O1531" s="82"/>
      <c r="P1531" s="84"/>
      <c r="Q1531" s="28"/>
    </row>
    <row r="1532" spans="1:17" ht="15" customHeight="1" x14ac:dyDescent="0.3">
      <c r="A1532">
        <v>1531</v>
      </c>
      <c r="D1532" s="82"/>
      <c r="O1532" s="82"/>
      <c r="P1532" s="84"/>
      <c r="Q1532" s="28"/>
    </row>
    <row r="1533" spans="1:17" ht="15" customHeight="1" x14ac:dyDescent="0.3">
      <c r="A1533">
        <v>1532</v>
      </c>
      <c r="D1533" s="82"/>
      <c r="O1533" s="82"/>
      <c r="P1533" s="84"/>
      <c r="Q1533" s="28"/>
    </row>
    <row r="1534" spans="1:17" ht="15" customHeight="1" x14ac:dyDescent="0.3">
      <c r="A1534">
        <v>1533</v>
      </c>
      <c r="D1534" s="82"/>
      <c r="O1534" s="82"/>
      <c r="P1534" s="84"/>
      <c r="Q1534" s="28"/>
    </row>
    <row r="1535" spans="1:17" ht="15" customHeight="1" x14ac:dyDescent="0.3">
      <c r="A1535">
        <v>1534</v>
      </c>
      <c r="D1535" s="82"/>
      <c r="O1535" s="82"/>
      <c r="P1535" s="84"/>
      <c r="Q1535" s="28"/>
    </row>
    <row r="1536" spans="1:17" ht="15" customHeight="1" x14ac:dyDescent="0.3">
      <c r="A1536">
        <v>1535</v>
      </c>
      <c r="D1536" s="82"/>
      <c r="O1536" s="82"/>
      <c r="P1536" s="84"/>
      <c r="Q1536" s="28"/>
    </row>
    <row r="1537" spans="1:17" ht="15" customHeight="1" x14ac:dyDescent="0.3">
      <c r="A1537">
        <v>1536</v>
      </c>
      <c r="D1537" s="82"/>
      <c r="O1537" s="82"/>
      <c r="P1537" s="84"/>
      <c r="Q1537" s="28"/>
    </row>
    <row r="1538" spans="1:17" ht="15" customHeight="1" x14ac:dyDescent="0.3">
      <c r="A1538">
        <v>1537</v>
      </c>
      <c r="D1538" s="82"/>
      <c r="O1538" s="82"/>
      <c r="P1538" s="84"/>
      <c r="Q1538" s="28"/>
    </row>
    <row r="1539" spans="1:17" ht="15" customHeight="1" x14ac:dyDescent="0.3">
      <c r="A1539">
        <v>1538</v>
      </c>
      <c r="D1539" s="82"/>
      <c r="O1539" s="82"/>
      <c r="P1539" s="84"/>
      <c r="Q1539" s="28"/>
    </row>
    <row r="1540" spans="1:17" ht="15" customHeight="1" x14ac:dyDescent="0.3">
      <c r="A1540">
        <v>1539</v>
      </c>
      <c r="D1540" s="82"/>
      <c r="O1540" s="82"/>
      <c r="P1540" s="84"/>
      <c r="Q1540" s="28"/>
    </row>
    <row r="1541" spans="1:17" ht="15" customHeight="1" x14ac:dyDescent="0.3">
      <c r="A1541">
        <v>1540</v>
      </c>
      <c r="D1541" s="82"/>
      <c r="O1541" s="82"/>
      <c r="P1541" s="84"/>
      <c r="Q1541" s="28"/>
    </row>
    <row r="1542" spans="1:17" ht="15" customHeight="1" x14ac:dyDescent="0.3">
      <c r="A1542">
        <v>1541</v>
      </c>
      <c r="D1542" s="82"/>
      <c r="O1542" s="82"/>
      <c r="P1542" s="84"/>
      <c r="Q1542" s="28"/>
    </row>
    <row r="1543" spans="1:17" ht="15" customHeight="1" x14ac:dyDescent="0.3">
      <c r="A1543">
        <v>1542</v>
      </c>
      <c r="D1543" s="82"/>
      <c r="O1543" s="82"/>
      <c r="P1543" s="84"/>
      <c r="Q1543" s="28"/>
    </row>
    <row r="1544" spans="1:17" ht="15" customHeight="1" x14ac:dyDescent="0.3">
      <c r="A1544">
        <v>1543</v>
      </c>
      <c r="D1544" s="82"/>
      <c r="O1544" s="82"/>
      <c r="P1544" s="84"/>
      <c r="Q1544" s="28"/>
    </row>
    <row r="1545" spans="1:17" ht="15" customHeight="1" x14ac:dyDescent="0.3">
      <c r="A1545">
        <v>1544</v>
      </c>
      <c r="D1545" s="82"/>
      <c r="O1545" s="82"/>
      <c r="P1545" s="84"/>
      <c r="Q1545" s="28"/>
    </row>
    <row r="1546" spans="1:17" ht="15" customHeight="1" x14ac:dyDescent="0.3">
      <c r="A1546">
        <v>1545</v>
      </c>
      <c r="D1546" s="82"/>
      <c r="O1546" s="82"/>
      <c r="P1546" s="84"/>
      <c r="Q1546" s="28"/>
    </row>
    <row r="1547" spans="1:17" ht="15" customHeight="1" x14ac:dyDescent="0.3">
      <c r="A1547">
        <v>1546</v>
      </c>
      <c r="D1547" s="82"/>
      <c r="O1547" s="82"/>
      <c r="P1547" s="84"/>
      <c r="Q1547" s="28"/>
    </row>
    <row r="1548" spans="1:17" ht="15" customHeight="1" x14ac:dyDescent="0.3">
      <c r="A1548">
        <v>1547</v>
      </c>
      <c r="D1548" s="82"/>
      <c r="O1548" s="82"/>
      <c r="P1548" s="84"/>
      <c r="Q1548" s="28"/>
    </row>
    <row r="1549" spans="1:17" ht="15" customHeight="1" x14ac:dyDescent="0.3">
      <c r="A1549">
        <v>1548</v>
      </c>
      <c r="D1549" s="82"/>
      <c r="O1549" s="82"/>
      <c r="P1549" s="84"/>
      <c r="Q1549" s="28"/>
    </row>
    <row r="1550" spans="1:17" ht="15" customHeight="1" x14ac:dyDescent="0.3">
      <c r="A1550">
        <v>1549</v>
      </c>
      <c r="D1550" s="82"/>
      <c r="O1550" s="82"/>
      <c r="P1550" s="84"/>
      <c r="Q1550" s="28"/>
    </row>
    <row r="1551" spans="1:17" ht="15" customHeight="1" x14ac:dyDescent="0.3">
      <c r="A1551">
        <v>1550</v>
      </c>
      <c r="D1551" s="82"/>
      <c r="O1551" s="82"/>
      <c r="P1551" s="84"/>
      <c r="Q1551" s="28"/>
    </row>
    <row r="1552" spans="1:17" ht="15" customHeight="1" x14ac:dyDescent="0.3">
      <c r="A1552">
        <v>1551</v>
      </c>
      <c r="D1552" s="82"/>
      <c r="O1552" s="82"/>
      <c r="P1552" s="84"/>
      <c r="Q1552" s="28"/>
    </row>
    <row r="1553" spans="1:17" ht="15" customHeight="1" x14ac:dyDescent="0.3">
      <c r="A1553">
        <v>1552</v>
      </c>
      <c r="D1553" s="82"/>
      <c r="O1553" s="82"/>
      <c r="P1553" s="84"/>
      <c r="Q1553" s="28"/>
    </row>
    <row r="1554" spans="1:17" ht="15" customHeight="1" x14ac:dyDescent="0.3">
      <c r="A1554">
        <v>1553</v>
      </c>
      <c r="D1554" s="82"/>
      <c r="O1554" s="82"/>
      <c r="P1554" s="84"/>
      <c r="Q1554" s="28"/>
    </row>
    <row r="1555" spans="1:17" ht="15" customHeight="1" x14ac:dyDescent="0.3">
      <c r="A1555">
        <v>1554</v>
      </c>
      <c r="D1555" s="82"/>
      <c r="O1555" s="82"/>
      <c r="P1555" s="84"/>
      <c r="Q1555" s="28"/>
    </row>
    <row r="1556" spans="1:17" ht="15" customHeight="1" x14ac:dyDescent="0.3">
      <c r="A1556">
        <v>1555</v>
      </c>
      <c r="D1556" s="82"/>
      <c r="O1556" s="82"/>
      <c r="P1556" s="84"/>
      <c r="Q1556" s="28"/>
    </row>
    <row r="1557" spans="1:17" ht="15" customHeight="1" x14ac:dyDescent="0.3">
      <c r="A1557">
        <v>1556</v>
      </c>
      <c r="D1557" s="82"/>
      <c r="O1557" s="82"/>
      <c r="P1557" s="84"/>
      <c r="Q1557" s="28"/>
    </row>
    <row r="1558" spans="1:17" ht="15" customHeight="1" x14ac:dyDescent="0.3">
      <c r="A1558">
        <v>1557</v>
      </c>
      <c r="D1558" s="82"/>
      <c r="O1558" s="82"/>
      <c r="P1558" s="84"/>
      <c r="Q1558" s="28"/>
    </row>
    <row r="1559" spans="1:17" ht="15" customHeight="1" x14ac:dyDescent="0.3">
      <c r="A1559">
        <v>1558</v>
      </c>
      <c r="D1559" s="82"/>
      <c r="O1559" s="82"/>
      <c r="P1559" s="84"/>
      <c r="Q1559" s="28"/>
    </row>
    <row r="1560" spans="1:17" ht="15" customHeight="1" x14ac:dyDescent="0.3">
      <c r="A1560">
        <v>1559</v>
      </c>
      <c r="D1560" s="82"/>
      <c r="O1560" s="82"/>
      <c r="P1560" s="84"/>
      <c r="Q1560" s="28"/>
    </row>
    <row r="1561" spans="1:17" ht="15" customHeight="1" x14ac:dyDescent="0.3">
      <c r="A1561">
        <v>1560</v>
      </c>
      <c r="D1561" s="82"/>
      <c r="O1561" s="82"/>
      <c r="P1561" s="84"/>
      <c r="Q1561" s="28"/>
    </row>
    <row r="1562" spans="1:17" ht="15" customHeight="1" x14ac:dyDescent="0.3">
      <c r="A1562">
        <v>1561</v>
      </c>
      <c r="D1562" s="82"/>
      <c r="O1562" s="82"/>
      <c r="P1562" s="84"/>
      <c r="Q1562" s="28"/>
    </row>
    <row r="1563" spans="1:17" ht="15" customHeight="1" x14ac:dyDescent="0.3">
      <c r="A1563">
        <v>1562</v>
      </c>
      <c r="D1563" s="82"/>
      <c r="O1563" s="82"/>
      <c r="P1563" s="84"/>
      <c r="Q1563" s="28"/>
    </row>
    <row r="1564" spans="1:17" ht="15" customHeight="1" x14ac:dyDescent="0.3">
      <c r="A1564">
        <v>1563</v>
      </c>
      <c r="D1564" s="82"/>
      <c r="O1564" s="82"/>
      <c r="P1564" s="84"/>
      <c r="Q1564" s="28"/>
    </row>
    <row r="1565" spans="1:17" ht="15" customHeight="1" x14ac:dyDescent="0.3">
      <c r="A1565">
        <v>1564</v>
      </c>
      <c r="D1565" s="82"/>
      <c r="O1565" s="82"/>
      <c r="P1565" s="84"/>
      <c r="Q1565" s="28"/>
    </row>
    <row r="1566" spans="1:17" ht="15" customHeight="1" x14ac:dyDescent="0.3">
      <c r="A1566">
        <v>1565</v>
      </c>
      <c r="D1566" s="82"/>
      <c r="O1566" s="82"/>
      <c r="P1566" s="84"/>
      <c r="Q1566" s="28"/>
    </row>
    <row r="1567" spans="1:17" ht="15" customHeight="1" x14ac:dyDescent="0.3">
      <c r="A1567">
        <v>1566</v>
      </c>
      <c r="D1567" s="82"/>
      <c r="O1567" s="82"/>
      <c r="P1567" s="84"/>
      <c r="Q1567" s="28"/>
    </row>
    <row r="1568" spans="1:17" ht="15" customHeight="1" x14ac:dyDescent="0.3">
      <c r="A1568">
        <v>1567</v>
      </c>
      <c r="D1568" s="82"/>
      <c r="O1568" s="82"/>
      <c r="P1568" s="84"/>
      <c r="Q1568" s="28"/>
    </row>
    <row r="1569" spans="1:17" ht="15" customHeight="1" x14ac:dyDescent="0.3">
      <c r="A1569">
        <v>1568</v>
      </c>
      <c r="D1569" s="82"/>
      <c r="O1569" s="82"/>
      <c r="P1569" s="84"/>
      <c r="Q1569" s="28"/>
    </row>
    <row r="1570" spans="1:17" ht="15" customHeight="1" x14ac:dyDescent="0.3">
      <c r="A1570">
        <v>1569</v>
      </c>
      <c r="D1570" s="82"/>
      <c r="O1570" s="82"/>
      <c r="P1570" s="84"/>
      <c r="Q1570" s="28"/>
    </row>
    <row r="1571" spans="1:17" ht="15" customHeight="1" x14ac:dyDescent="0.3">
      <c r="A1571">
        <v>1570</v>
      </c>
      <c r="D1571" s="82"/>
      <c r="O1571" s="82"/>
      <c r="P1571" s="84"/>
      <c r="Q1571" s="28"/>
    </row>
    <row r="1572" spans="1:17" ht="15" customHeight="1" x14ac:dyDescent="0.3">
      <c r="A1572">
        <v>1571</v>
      </c>
      <c r="D1572" s="82"/>
      <c r="O1572" s="82"/>
      <c r="P1572" s="84"/>
      <c r="Q1572" s="28"/>
    </row>
    <row r="1573" spans="1:17" ht="15" customHeight="1" x14ac:dyDescent="0.3">
      <c r="A1573">
        <v>1572</v>
      </c>
      <c r="D1573" s="82"/>
      <c r="O1573" s="82"/>
      <c r="P1573" s="84"/>
      <c r="Q1573" s="28"/>
    </row>
    <row r="1574" spans="1:17" ht="15" customHeight="1" x14ac:dyDescent="0.3">
      <c r="A1574">
        <v>1573</v>
      </c>
      <c r="D1574" s="82"/>
      <c r="O1574" s="82"/>
      <c r="P1574" s="84"/>
      <c r="Q1574" s="28"/>
    </row>
    <row r="1575" spans="1:17" ht="15" customHeight="1" x14ac:dyDescent="0.3">
      <c r="A1575">
        <v>1574</v>
      </c>
      <c r="D1575" s="82"/>
      <c r="O1575" s="82"/>
      <c r="P1575" s="84"/>
      <c r="Q1575" s="28"/>
    </row>
    <row r="1576" spans="1:17" ht="15" customHeight="1" x14ac:dyDescent="0.3">
      <c r="A1576">
        <v>1575</v>
      </c>
      <c r="D1576" s="82"/>
      <c r="O1576" s="82"/>
      <c r="P1576" s="84"/>
      <c r="Q1576" s="28"/>
    </row>
    <row r="1577" spans="1:17" ht="15" customHeight="1" x14ac:dyDescent="0.3">
      <c r="A1577">
        <v>1576</v>
      </c>
      <c r="D1577" s="82"/>
      <c r="O1577" s="82"/>
      <c r="P1577" s="84"/>
      <c r="Q1577" s="28"/>
    </row>
    <row r="1578" spans="1:17" ht="15" customHeight="1" x14ac:dyDescent="0.3">
      <c r="A1578">
        <v>1577</v>
      </c>
      <c r="D1578" s="82"/>
      <c r="O1578" s="82"/>
      <c r="P1578" s="84"/>
      <c r="Q1578" s="28"/>
    </row>
    <row r="1579" spans="1:17" ht="15" customHeight="1" x14ac:dyDescent="0.3">
      <c r="A1579">
        <v>1578</v>
      </c>
      <c r="D1579" s="82"/>
      <c r="O1579" s="82"/>
      <c r="P1579" s="84"/>
      <c r="Q1579" s="28"/>
    </row>
    <row r="1580" spans="1:17" ht="15" customHeight="1" x14ac:dyDescent="0.3">
      <c r="A1580">
        <v>1579</v>
      </c>
      <c r="D1580" s="82"/>
      <c r="O1580" s="82"/>
      <c r="P1580" s="84"/>
      <c r="Q1580" s="28"/>
    </row>
    <row r="1581" spans="1:17" ht="15" customHeight="1" x14ac:dyDescent="0.3">
      <c r="A1581">
        <v>1580</v>
      </c>
      <c r="D1581" s="82"/>
      <c r="O1581" s="82"/>
      <c r="P1581" s="84"/>
      <c r="Q1581" s="28"/>
    </row>
    <row r="1582" spans="1:17" ht="15" customHeight="1" x14ac:dyDescent="0.3">
      <c r="A1582">
        <v>1581</v>
      </c>
      <c r="D1582" s="82"/>
      <c r="O1582" s="82"/>
      <c r="P1582" s="84"/>
      <c r="Q1582" s="28"/>
    </row>
    <row r="1583" spans="1:17" ht="15" customHeight="1" x14ac:dyDescent="0.3">
      <c r="A1583">
        <v>1582</v>
      </c>
      <c r="D1583" s="82"/>
      <c r="O1583" s="82"/>
      <c r="P1583" s="84"/>
      <c r="Q1583" s="28"/>
    </row>
    <row r="1584" spans="1:17" ht="15" customHeight="1" x14ac:dyDescent="0.3">
      <c r="A1584">
        <v>1583</v>
      </c>
      <c r="D1584" s="82"/>
      <c r="O1584" s="82"/>
      <c r="P1584" s="84"/>
      <c r="Q1584" s="28"/>
    </row>
    <row r="1585" spans="1:17" ht="15" customHeight="1" x14ac:dyDescent="0.3">
      <c r="A1585">
        <v>1584</v>
      </c>
      <c r="D1585" s="82"/>
      <c r="O1585" s="82"/>
      <c r="P1585" s="84"/>
      <c r="Q1585" s="28"/>
    </row>
    <row r="1586" spans="1:17" ht="15" customHeight="1" x14ac:dyDescent="0.3">
      <c r="A1586">
        <v>1585</v>
      </c>
      <c r="D1586" s="82"/>
      <c r="O1586" s="82"/>
      <c r="P1586" s="84"/>
      <c r="Q1586" s="28"/>
    </row>
    <row r="1587" spans="1:17" ht="15" customHeight="1" x14ac:dyDescent="0.3">
      <c r="A1587">
        <v>1586</v>
      </c>
      <c r="D1587" s="82"/>
      <c r="O1587" s="82"/>
      <c r="P1587" s="84"/>
      <c r="Q1587" s="28"/>
    </row>
    <row r="1588" spans="1:17" ht="15" customHeight="1" x14ac:dyDescent="0.3">
      <c r="A1588">
        <v>1587</v>
      </c>
      <c r="D1588" s="82"/>
      <c r="O1588" s="82"/>
      <c r="P1588" s="84"/>
      <c r="Q1588" s="28"/>
    </row>
    <row r="1589" spans="1:17" ht="15" customHeight="1" x14ac:dyDescent="0.3">
      <c r="A1589">
        <v>1588</v>
      </c>
      <c r="D1589" s="82"/>
      <c r="O1589" s="82"/>
      <c r="P1589" s="84"/>
      <c r="Q1589" s="28"/>
    </row>
    <row r="1590" spans="1:17" ht="15" customHeight="1" x14ac:dyDescent="0.3">
      <c r="A1590">
        <v>1589</v>
      </c>
      <c r="D1590" s="82"/>
      <c r="O1590" s="82"/>
      <c r="P1590" s="84"/>
      <c r="Q1590" s="28"/>
    </row>
    <row r="1591" spans="1:17" ht="15" customHeight="1" x14ac:dyDescent="0.3">
      <c r="A1591">
        <v>1590</v>
      </c>
      <c r="D1591" s="82"/>
      <c r="O1591" s="82"/>
      <c r="P1591" s="84"/>
      <c r="Q1591" s="28"/>
    </row>
    <row r="1592" spans="1:17" ht="15" customHeight="1" x14ac:dyDescent="0.3">
      <c r="A1592">
        <v>1591</v>
      </c>
      <c r="D1592" s="82"/>
      <c r="O1592" s="82"/>
      <c r="P1592" s="84"/>
      <c r="Q1592" s="28"/>
    </row>
    <row r="1593" spans="1:17" ht="15" customHeight="1" x14ac:dyDescent="0.3">
      <c r="A1593">
        <v>1592</v>
      </c>
      <c r="D1593" s="82"/>
      <c r="O1593" s="82"/>
      <c r="P1593" s="84"/>
      <c r="Q1593" s="28"/>
    </row>
    <row r="1594" spans="1:17" ht="15" customHeight="1" x14ac:dyDescent="0.3">
      <c r="A1594">
        <v>1593</v>
      </c>
      <c r="D1594" s="82"/>
      <c r="O1594" s="82"/>
      <c r="P1594" s="84"/>
      <c r="Q1594" s="28"/>
    </row>
    <row r="1595" spans="1:17" ht="15" customHeight="1" x14ac:dyDescent="0.3">
      <c r="A1595">
        <v>1594</v>
      </c>
      <c r="D1595" s="82"/>
      <c r="O1595" s="82"/>
      <c r="P1595" s="84"/>
      <c r="Q1595" s="28"/>
    </row>
    <row r="1596" spans="1:17" ht="15" customHeight="1" x14ac:dyDescent="0.3">
      <c r="A1596">
        <v>1595</v>
      </c>
      <c r="D1596" s="82"/>
      <c r="O1596" s="82"/>
      <c r="P1596" s="84"/>
      <c r="Q1596" s="28"/>
    </row>
    <row r="1597" spans="1:17" ht="15" customHeight="1" x14ac:dyDescent="0.3">
      <c r="A1597">
        <v>1596</v>
      </c>
      <c r="D1597" s="82"/>
      <c r="O1597" s="82"/>
      <c r="P1597" s="84"/>
      <c r="Q1597" s="28"/>
    </row>
    <row r="1598" spans="1:17" ht="15" customHeight="1" x14ac:dyDescent="0.3">
      <c r="A1598">
        <v>1597</v>
      </c>
      <c r="D1598" s="82"/>
      <c r="O1598" s="82"/>
      <c r="P1598" s="84"/>
      <c r="Q1598" s="28"/>
    </row>
    <row r="1599" spans="1:17" ht="15" customHeight="1" x14ac:dyDescent="0.3">
      <c r="A1599">
        <v>1598</v>
      </c>
      <c r="D1599" s="82"/>
      <c r="O1599" s="82"/>
      <c r="P1599" s="84"/>
      <c r="Q1599" s="28"/>
    </row>
    <row r="1600" spans="1:17" ht="15" customHeight="1" x14ac:dyDescent="0.3">
      <c r="A1600">
        <v>1599</v>
      </c>
      <c r="D1600" s="82"/>
      <c r="O1600" s="82"/>
      <c r="P1600" s="84"/>
      <c r="Q1600" s="28"/>
    </row>
    <row r="1601" spans="1:17" ht="15" customHeight="1" x14ac:dyDescent="0.3">
      <c r="A1601">
        <v>1600</v>
      </c>
      <c r="D1601" s="82"/>
      <c r="O1601" s="82"/>
      <c r="P1601" s="84"/>
      <c r="Q1601" s="28"/>
    </row>
    <row r="1602" spans="1:17" ht="15" customHeight="1" x14ac:dyDescent="0.3">
      <c r="A1602">
        <v>1601</v>
      </c>
      <c r="D1602" s="82"/>
      <c r="O1602" s="82"/>
      <c r="P1602" s="84"/>
      <c r="Q1602" s="28"/>
    </row>
    <row r="1603" spans="1:17" ht="15" customHeight="1" x14ac:dyDescent="0.3">
      <c r="A1603">
        <v>1602</v>
      </c>
      <c r="D1603" s="82"/>
      <c r="O1603" s="82"/>
      <c r="P1603" s="84"/>
      <c r="Q1603" s="28"/>
    </row>
    <row r="1604" spans="1:17" ht="15" customHeight="1" x14ac:dyDescent="0.3">
      <c r="A1604">
        <v>1603</v>
      </c>
      <c r="D1604" s="82"/>
      <c r="O1604" s="82"/>
      <c r="P1604" s="84"/>
      <c r="Q1604" s="28"/>
    </row>
    <row r="1605" spans="1:17" ht="15" customHeight="1" x14ac:dyDescent="0.3">
      <c r="A1605">
        <v>1604</v>
      </c>
      <c r="D1605" s="82"/>
      <c r="O1605" s="82"/>
      <c r="P1605" s="84"/>
      <c r="Q1605" s="28"/>
    </row>
    <row r="1606" spans="1:17" ht="15" customHeight="1" x14ac:dyDescent="0.3">
      <c r="A1606">
        <v>1605</v>
      </c>
      <c r="D1606" s="82"/>
      <c r="O1606" s="82"/>
      <c r="P1606" s="84"/>
      <c r="Q1606" s="28"/>
    </row>
    <row r="1607" spans="1:17" ht="15" customHeight="1" x14ac:dyDescent="0.3">
      <c r="A1607">
        <v>1606</v>
      </c>
      <c r="D1607" s="82"/>
      <c r="O1607" s="82"/>
      <c r="P1607" s="84"/>
      <c r="Q1607" s="28"/>
    </row>
    <row r="1608" spans="1:17" ht="15" customHeight="1" x14ac:dyDescent="0.3">
      <c r="A1608">
        <v>1607</v>
      </c>
      <c r="D1608" s="82"/>
      <c r="O1608" s="82"/>
      <c r="P1608" s="84"/>
      <c r="Q1608" s="28"/>
    </row>
    <row r="1609" spans="1:17" ht="15" customHeight="1" x14ac:dyDescent="0.3">
      <c r="A1609">
        <v>1608</v>
      </c>
      <c r="D1609" s="82"/>
      <c r="O1609" s="82"/>
      <c r="P1609" s="84"/>
      <c r="Q1609" s="28"/>
    </row>
    <row r="1610" spans="1:17" ht="15" customHeight="1" x14ac:dyDescent="0.3">
      <c r="A1610">
        <v>1609</v>
      </c>
      <c r="D1610" s="82"/>
      <c r="O1610" s="82"/>
      <c r="P1610" s="84"/>
      <c r="Q1610" s="28"/>
    </row>
    <row r="1611" spans="1:17" ht="15" customHeight="1" x14ac:dyDescent="0.3">
      <c r="A1611">
        <v>1610</v>
      </c>
      <c r="D1611" s="82"/>
      <c r="O1611" s="82"/>
      <c r="P1611" s="84"/>
      <c r="Q1611" s="28"/>
    </row>
    <row r="1612" spans="1:17" ht="15" customHeight="1" x14ac:dyDescent="0.3">
      <c r="A1612">
        <v>1611</v>
      </c>
      <c r="D1612" s="82"/>
      <c r="O1612" s="82"/>
      <c r="P1612" s="84"/>
      <c r="Q1612" s="28"/>
    </row>
    <row r="1613" spans="1:17" ht="15" customHeight="1" x14ac:dyDescent="0.3">
      <c r="A1613">
        <v>1612</v>
      </c>
      <c r="D1613" s="82"/>
      <c r="O1613" s="82"/>
      <c r="P1613" s="84"/>
      <c r="Q1613" s="28"/>
    </row>
    <row r="1614" spans="1:17" ht="15" customHeight="1" x14ac:dyDescent="0.3">
      <c r="A1614">
        <v>1613</v>
      </c>
      <c r="D1614" s="82"/>
      <c r="O1614" s="82"/>
      <c r="P1614" s="84"/>
      <c r="Q1614" s="28"/>
    </row>
    <row r="1615" spans="1:17" ht="15" customHeight="1" x14ac:dyDescent="0.3">
      <c r="A1615">
        <v>1614</v>
      </c>
      <c r="D1615" s="82"/>
      <c r="O1615" s="82"/>
      <c r="P1615" s="84"/>
      <c r="Q1615" s="28"/>
    </row>
    <row r="1616" spans="1:17" ht="15" customHeight="1" x14ac:dyDescent="0.3">
      <c r="A1616">
        <v>1615</v>
      </c>
      <c r="D1616" s="82"/>
      <c r="O1616" s="82"/>
      <c r="P1616" s="84"/>
      <c r="Q1616" s="28"/>
    </row>
    <row r="1617" spans="1:17" ht="15" customHeight="1" x14ac:dyDescent="0.3">
      <c r="A1617">
        <v>1616</v>
      </c>
      <c r="D1617" s="82"/>
      <c r="O1617" s="82"/>
      <c r="P1617" s="84"/>
      <c r="Q1617" s="28"/>
    </row>
    <row r="1618" spans="1:17" ht="15" customHeight="1" x14ac:dyDescent="0.3">
      <c r="A1618">
        <v>1617</v>
      </c>
      <c r="D1618" s="82"/>
      <c r="O1618" s="82"/>
      <c r="P1618" s="84"/>
      <c r="Q1618" s="28"/>
    </row>
    <row r="1619" spans="1:17" ht="15" customHeight="1" x14ac:dyDescent="0.3">
      <c r="A1619">
        <v>1618</v>
      </c>
      <c r="D1619" s="82"/>
      <c r="O1619" s="82"/>
      <c r="P1619" s="84"/>
      <c r="Q1619" s="28"/>
    </row>
    <row r="1620" spans="1:17" ht="15" customHeight="1" x14ac:dyDescent="0.3">
      <c r="A1620">
        <v>1619</v>
      </c>
      <c r="D1620" s="82"/>
      <c r="O1620" s="82"/>
      <c r="P1620" s="84"/>
      <c r="Q1620" s="28"/>
    </row>
    <row r="1621" spans="1:17" ht="15" customHeight="1" x14ac:dyDescent="0.3">
      <c r="A1621">
        <v>1620</v>
      </c>
      <c r="D1621" s="82"/>
      <c r="O1621" s="82"/>
      <c r="P1621" s="84"/>
      <c r="Q1621" s="28"/>
    </row>
    <row r="1622" spans="1:17" ht="15" customHeight="1" x14ac:dyDescent="0.3">
      <c r="A1622">
        <v>1621</v>
      </c>
      <c r="D1622" s="82"/>
      <c r="O1622" s="82"/>
      <c r="P1622" s="84"/>
      <c r="Q1622" s="28"/>
    </row>
    <row r="1623" spans="1:17" ht="15" customHeight="1" x14ac:dyDescent="0.3">
      <c r="A1623">
        <v>1622</v>
      </c>
      <c r="D1623" s="82"/>
      <c r="O1623" s="82"/>
      <c r="P1623" s="84"/>
      <c r="Q1623" s="28"/>
    </row>
    <row r="1624" spans="1:17" ht="15" customHeight="1" x14ac:dyDescent="0.3">
      <c r="A1624">
        <v>1623</v>
      </c>
      <c r="D1624" s="82"/>
      <c r="O1624" s="82"/>
      <c r="P1624" s="84"/>
      <c r="Q1624" s="28"/>
    </row>
    <row r="1625" spans="1:17" ht="15" customHeight="1" x14ac:dyDescent="0.3">
      <c r="A1625">
        <v>1624</v>
      </c>
      <c r="D1625" s="82"/>
      <c r="O1625" s="82"/>
      <c r="P1625" s="84"/>
      <c r="Q1625" s="28"/>
    </row>
    <row r="1626" spans="1:17" ht="15" customHeight="1" x14ac:dyDescent="0.3">
      <c r="A1626">
        <v>1625</v>
      </c>
      <c r="D1626" s="82"/>
      <c r="O1626" s="82"/>
      <c r="P1626" s="84"/>
      <c r="Q1626" s="28"/>
    </row>
    <row r="1627" spans="1:17" ht="15" customHeight="1" x14ac:dyDescent="0.3">
      <c r="A1627">
        <v>1626</v>
      </c>
      <c r="D1627" s="82"/>
      <c r="O1627" s="82"/>
      <c r="P1627" s="84"/>
      <c r="Q1627" s="28"/>
    </row>
    <row r="1628" spans="1:17" ht="15" customHeight="1" x14ac:dyDescent="0.3">
      <c r="A1628">
        <v>1627</v>
      </c>
      <c r="D1628" s="82"/>
      <c r="O1628" s="82"/>
      <c r="P1628" s="84"/>
      <c r="Q1628" s="28"/>
    </row>
    <row r="1629" spans="1:17" ht="15" customHeight="1" x14ac:dyDescent="0.3">
      <c r="A1629">
        <v>1628</v>
      </c>
      <c r="D1629" s="82"/>
      <c r="O1629" s="82"/>
      <c r="P1629" s="84"/>
      <c r="Q1629" s="28"/>
    </row>
    <row r="1630" spans="1:17" ht="15" customHeight="1" x14ac:dyDescent="0.3">
      <c r="A1630">
        <v>1629</v>
      </c>
      <c r="D1630" s="82"/>
      <c r="O1630" s="82"/>
      <c r="P1630" s="84"/>
      <c r="Q1630" s="28"/>
    </row>
    <row r="1631" spans="1:17" ht="15" customHeight="1" x14ac:dyDescent="0.3">
      <c r="A1631">
        <v>1630</v>
      </c>
      <c r="D1631" s="82"/>
      <c r="O1631" s="82"/>
      <c r="P1631" s="84"/>
      <c r="Q1631" s="28"/>
    </row>
    <row r="1632" spans="1:17" ht="15" customHeight="1" x14ac:dyDescent="0.3">
      <c r="A1632">
        <v>1631</v>
      </c>
      <c r="D1632" s="82"/>
      <c r="O1632" s="82"/>
      <c r="P1632" s="84"/>
      <c r="Q1632" s="28"/>
    </row>
    <row r="1633" spans="1:17" ht="15" customHeight="1" x14ac:dyDescent="0.3">
      <c r="A1633">
        <v>1632</v>
      </c>
      <c r="D1633" s="82"/>
      <c r="O1633" s="82"/>
      <c r="P1633" s="84"/>
      <c r="Q1633" s="28"/>
    </row>
    <row r="1634" spans="1:17" ht="15" customHeight="1" x14ac:dyDescent="0.3">
      <c r="A1634">
        <v>1633</v>
      </c>
      <c r="D1634" s="82"/>
      <c r="O1634" s="82"/>
      <c r="P1634" s="84"/>
      <c r="Q1634" s="28"/>
    </row>
    <row r="1635" spans="1:17" ht="15" customHeight="1" x14ac:dyDescent="0.3">
      <c r="A1635">
        <v>1634</v>
      </c>
      <c r="D1635" s="82"/>
      <c r="O1635" s="82"/>
      <c r="P1635" s="84"/>
      <c r="Q1635" s="28"/>
    </row>
    <row r="1636" spans="1:17" ht="15" customHeight="1" x14ac:dyDescent="0.3">
      <c r="A1636">
        <v>1635</v>
      </c>
      <c r="D1636" s="82"/>
      <c r="O1636" s="82"/>
      <c r="P1636" s="84"/>
      <c r="Q1636" s="28"/>
    </row>
    <row r="1637" spans="1:17" ht="15" customHeight="1" x14ac:dyDescent="0.3">
      <c r="A1637">
        <v>1636</v>
      </c>
      <c r="D1637" s="82"/>
      <c r="O1637" s="82"/>
      <c r="P1637" s="84"/>
      <c r="Q1637" s="28"/>
    </row>
    <row r="1638" spans="1:17" ht="15" customHeight="1" x14ac:dyDescent="0.3">
      <c r="A1638">
        <v>1637</v>
      </c>
      <c r="D1638" s="82"/>
      <c r="O1638" s="82"/>
      <c r="P1638" s="84"/>
      <c r="Q1638" s="28"/>
    </row>
    <row r="1639" spans="1:17" ht="15" customHeight="1" x14ac:dyDescent="0.3">
      <c r="A1639">
        <v>1638</v>
      </c>
      <c r="D1639" s="82"/>
      <c r="O1639" s="82"/>
      <c r="P1639" s="84"/>
      <c r="Q1639" s="28"/>
    </row>
    <row r="1640" spans="1:17" ht="15" customHeight="1" x14ac:dyDescent="0.3">
      <c r="A1640">
        <v>1639</v>
      </c>
      <c r="D1640" s="82"/>
      <c r="O1640" s="82"/>
      <c r="P1640" s="84"/>
      <c r="Q1640" s="28"/>
    </row>
    <row r="1641" spans="1:17" ht="15" customHeight="1" x14ac:dyDescent="0.3">
      <c r="A1641">
        <v>1640</v>
      </c>
      <c r="D1641" s="82"/>
      <c r="O1641" s="82"/>
      <c r="P1641" s="84"/>
      <c r="Q1641" s="28"/>
    </row>
    <row r="1642" spans="1:17" ht="15" customHeight="1" x14ac:dyDescent="0.3">
      <c r="A1642">
        <v>1641</v>
      </c>
      <c r="D1642" s="82"/>
      <c r="O1642" s="82"/>
      <c r="P1642" s="84"/>
      <c r="Q1642" s="28"/>
    </row>
    <row r="1643" spans="1:17" ht="15" customHeight="1" x14ac:dyDescent="0.3">
      <c r="A1643">
        <v>1642</v>
      </c>
      <c r="D1643" s="82"/>
      <c r="O1643" s="82"/>
      <c r="P1643" s="84"/>
      <c r="Q1643" s="28"/>
    </row>
    <row r="1644" spans="1:17" ht="15" customHeight="1" x14ac:dyDescent="0.3">
      <c r="A1644">
        <v>1643</v>
      </c>
      <c r="D1644" s="82"/>
      <c r="O1644" s="82"/>
      <c r="P1644" s="84"/>
      <c r="Q1644" s="28"/>
    </row>
    <row r="1645" spans="1:17" ht="15" customHeight="1" x14ac:dyDescent="0.3">
      <c r="A1645">
        <v>1644</v>
      </c>
      <c r="D1645" s="82"/>
      <c r="O1645" s="82"/>
      <c r="P1645" s="84"/>
      <c r="Q1645" s="28"/>
    </row>
    <row r="1646" spans="1:17" ht="15" customHeight="1" x14ac:dyDescent="0.3">
      <c r="A1646">
        <v>1645</v>
      </c>
      <c r="D1646" s="82"/>
      <c r="O1646" s="82"/>
      <c r="P1646" s="84"/>
      <c r="Q1646" s="28"/>
    </row>
    <row r="1647" spans="1:17" ht="15" customHeight="1" x14ac:dyDescent="0.3">
      <c r="A1647">
        <v>1646</v>
      </c>
      <c r="D1647" s="82"/>
      <c r="O1647" s="82"/>
      <c r="P1647" s="84"/>
      <c r="Q1647" s="28"/>
    </row>
    <row r="1648" spans="1:17" ht="15" customHeight="1" x14ac:dyDescent="0.3">
      <c r="A1648">
        <v>1647</v>
      </c>
      <c r="D1648" s="82"/>
      <c r="O1648" s="82"/>
      <c r="P1648" s="84"/>
      <c r="Q1648" s="28"/>
    </row>
    <row r="1649" spans="1:17" ht="15" customHeight="1" x14ac:dyDescent="0.3">
      <c r="A1649">
        <v>1648</v>
      </c>
      <c r="D1649" s="82"/>
      <c r="O1649" s="82"/>
      <c r="P1649" s="84"/>
      <c r="Q1649" s="28"/>
    </row>
    <row r="1650" spans="1:17" ht="15" customHeight="1" x14ac:dyDescent="0.3">
      <c r="A1650">
        <v>1649</v>
      </c>
      <c r="D1650" s="82"/>
      <c r="O1650" s="82"/>
      <c r="P1650" s="84"/>
      <c r="Q1650" s="28"/>
    </row>
    <row r="1651" spans="1:17" ht="15" customHeight="1" x14ac:dyDescent="0.3">
      <c r="A1651">
        <v>1650</v>
      </c>
      <c r="D1651" s="82"/>
      <c r="O1651" s="82"/>
      <c r="P1651" s="84"/>
      <c r="Q1651" s="28"/>
    </row>
    <row r="1652" spans="1:17" ht="15" customHeight="1" x14ac:dyDescent="0.3">
      <c r="A1652">
        <v>1651</v>
      </c>
      <c r="D1652" s="82"/>
      <c r="O1652" s="82"/>
      <c r="P1652" s="84"/>
      <c r="Q1652" s="28"/>
    </row>
    <row r="1653" spans="1:17" ht="15" customHeight="1" x14ac:dyDescent="0.3">
      <c r="A1653">
        <v>1652</v>
      </c>
      <c r="D1653" s="82"/>
      <c r="O1653" s="82"/>
      <c r="P1653" s="84"/>
      <c r="Q1653" s="28"/>
    </row>
    <row r="1654" spans="1:17" ht="15" customHeight="1" x14ac:dyDescent="0.3">
      <c r="A1654">
        <v>1653</v>
      </c>
      <c r="D1654" s="82"/>
      <c r="O1654" s="82"/>
      <c r="P1654" s="84"/>
      <c r="Q1654" s="28"/>
    </row>
    <row r="1655" spans="1:17" ht="15" customHeight="1" x14ac:dyDescent="0.3">
      <c r="A1655">
        <v>1654</v>
      </c>
      <c r="D1655" s="82"/>
      <c r="O1655" s="82"/>
      <c r="P1655" s="84"/>
      <c r="Q1655" s="28"/>
    </row>
    <row r="1656" spans="1:17" ht="15" customHeight="1" x14ac:dyDescent="0.3">
      <c r="A1656">
        <v>1655</v>
      </c>
      <c r="D1656" s="82"/>
      <c r="O1656" s="82"/>
      <c r="P1656" s="84"/>
      <c r="Q1656" s="28"/>
    </row>
    <row r="1657" spans="1:17" ht="15" customHeight="1" x14ac:dyDescent="0.3">
      <c r="A1657">
        <v>1656</v>
      </c>
      <c r="D1657" s="82"/>
      <c r="O1657" s="82"/>
      <c r="P1657" s="84"/>
      <c r="Q1657" s="28"/>
    </row>
    <row r="1658" spans="1:17" ht="15" customHeight="1" x14ac:dyDescent="0.3">
      <c r="A1658">
        <v>1657</v>
      </c>
      <c r="D1658" s="82"/>
      <c r="O1658" s="82"/>
      <c r="P1658" s="84"/>
      <c r="Q1658" s="28"/>
    </row>
    <row r="1659" spans="1:17" ht="15" customHeight="1" x14ac:dyDescent="0.3">
      <c r="A1659">
        <v>1658</v>
      </c>
      <c r="D1659" s="82"/>
      <c r="O1659" s="82"/>
      <c r="P1659" s="84"/>
      <c r="Q1659" s="28"/>
    </row>
    <row r="1660" spans="1:17" ht="15" customHeight="1" x14ac:dyDescent="0.3">
      <c r="A1660">
        <v>1659</v>
      </c>
      <c r="D1660" s="82"/>
      <c r="O1660" s="82"/>
      <c r="P1660" s="84"/>
      <c r="Q1660" s="28"/>
    </row>
    <row r="1661" spans="1:17" ht="15" customHeight="1" x14ac:dyDescent="0.3">
      <c r="A1661">
        <v>1660</v>
      </c>
      <c r="D1661" s="82"/>
      <c r="O1661" s="82"/>
      <c r="P1661" s="84"/>
      <c r="Q1661" s="28"/>
    </row>
    <row r="1662" spans="1:17" ht="15" customHeight="1" x14ac:dyDescent="0.3">
      <c r="A1662">
        <v>1661</v>
      </c>
      <c r="D1662" s="82"/>
      <c r="O1662" s="82"/>
      <c r="P1662" s="84"/>
      <c r="Q1662" s="28"/>
    </row>
    <row r="1663" spans="1:17" ht="15" customHeight="1" x14ac:dyDescent="0.3">
      <c r="A1663">
        <v>1662</v>
      </c>
      <c r="D1663" s="82"/>
      <c r="O1663" s="82"/>
      <c r="P1663" s="84"/>
      <c r="Q1663" s="28"/>
    </row>
    <row r="1664" spans="1:17" ht="15" customHeight="1" x14ac:dyDescent="0.3">
      <c r="A1664">
        <v>1663</v>
      </c>
      <c r="D1664" s="82"/>
      <c r="O1664" s="82"/>
      <c r="P1664" s="84"/>
      <c r="Q1664" s="28"/>
    </row>
    <row r="1665" spans="1:17" ht="15" customHeight="1" x14ac:dyDescent="0.3">
      <c r="A1665">
        <v>1664</v>
      </c>
      <c r="D1665" s="82"/>
      <c r="O1665" s="82"/>
      <c r="P1665" s="84"/>
      <c r="Q1665" s="28"/>
    </row>
    <row r="1666" spans="1:17" ht="15" customHeight="1" x14ac:dyDescent="0.3">
      <c r="A1666">
        <v>1665</v>
      </c>
      <c r="D1666" s="82"/>
      <c r="O1666" s="82"/>
      <c r="P1666" s="84"/>
      <c r="Q1666" s="28"/>
    </row>
    <row r="1667" spans="1:17" ht="15" customHeight="1" x14ac:dyDescent="0.3">
      <c r="A1667">
        <v>1666</v>
      </c>
      <c r="D1667" s="82"/>
      <c r="O1667" s="82"/>
      <c r="P1667" s="84"/>
      <c r="Q1667" s="28"/>
    </row>
    <row r="1668" spans="1:17" ht="15" customHeight="1" x14ac:dyDescent="0.3">
      <c r="A1668">
        <v>1667</v>
      </c>
      <c r="D1668" s="82"/>
      <c r="O1668" s="82"/>
      <c r="P1668" s="84"/>
      <c r="Q1668" s="28"/>
    </row>
    <row r="1669" spans="1:17" ht="15" customHeight="1" x14ac:dyDescent="0.3">
      <c r="A1669">
        <v>1668</v>
      </c>
      <c r="D1669" s="82"/>
      <c r="O1669" s="82"/>
      <c r="P1669" s="84"/>
      <c r="Q1669" s="28"/>
    </row>
    <row r="1670" spans="1:17" ht="15" customHeight="1" x14ac:dyDescent="0.3">
      <c r="A1670">
        <v>1669</v>
      </c>
      <c r="D1670" s="82"/>
      <c r="O1670" s="82"/>
      <c r="P1670" s="84"/>
      <c r="Q1670" s="28"/>
    </row>
    <row r="1671" spans="1:17" ht="15" customHeight="1" x14ac:dyDescent="0.3">
      <c r="A1671">
        <v>1670</v>
      </c>
      <c r="D1671" s="82"/>
      <c r="O1671" s="82"/>
      <c r="P1671" s="84"/>
      <c r="Q1671" s="28"/>
    </row>
    <row r="1672" spans="1:17" ht="15" customHeight="1" x14ac:dyDescent="0.3">
      <c r="A1672">
        <v>1671</v>
      </c>
      <c r="D1672" s="82"/>
      <c r="O1672" s="82"/>
      <c r="P1672" s="84"/>
      <c r="Q1672" s="28"/>
    </row>
    <row r="1673" spans="1:17" ht="15" customHeight="1" x14ac:dyDescent="0.3">
      <c r="A1673">
        <v>1672</v>
      </c>
      <c r="D1673" s="82"/>
      <c r="O1673" s="82"/>
      <c r="P1673" s="84"/>
      <c r="Q1673" s="28"/>
    </row>
    <row r="1674" spans="1:17" ht="15" customHeight="1" x14ac:dyDescent="0.3">
      <c r="A1674">
        <v>1673</v>
      </c>
      <c r="D1674" s="82"/>
      <c r="O1674" s="82"/>
      <c r="P1674" s="84"/>
      <c r="Q1674" s="28"/>
    </row>
    <row r="1675" spans="1:17" ht="15" customHeight="1" x14ac:dyDescent="0.3">
      <c r="A1675">
        <v>1674</v>
      </c>
      <c r="D1675" s="82"/>
      <c r="O1675" s="82"/>
      <c r="P1675" s="84"/>
      <c r="Q1675" s="28"/>
    </row>
    <row r="1676" spans="1:17" ht="15" customHeight="1" x14ac:dyDescent="0.3">
      <c r="A1676">
        <v>1675</v>
      </c>
      <c r="D1676" s="82"/>
      <c r="O1676" s="82"/>
      <c r="P1676" s="84"/>
      <c r="Q1676" s="28"/>
    </row>
    <row r="1677" spans="1:17" ht="15" customHeight="1" x14ac:dyDescent="0.3">
      <c r="A1677">
        <v>1676</v>
      </c>
      <c r="D1677" s="82"/>
      <c r="O1677" s="82"/>
      <c r="P1677" s="84"/>
      <c r="Q1677" s="28"/>
    </row>
    <row r="1678" spans="1:17" ht="15" customHeight="1" x14ac:dyDescent="0.3">
      <c r="A1678">
        <v>1677</v>
      </c>
      <c r="D1678" s="82"/>
      <c r="O1678" s="82"/>
      <c r="P1678" s="84"/>
      <c r="Q1678" s="28"/>
    </row>
    <row r="1679" spans="1:17" ht="15" customHeight="1" x14ac:dyDescent="0.3">
      <c r="A1679">
        <v>1678</v>
      </c>
      <c r="D1679" s="82"/>
      <c r="O1679" s="82"/>
      <c r="P1679" s="84"/>
      <c r="Q1679" s="28"/>
    </row>
    <row r="1680" spans="1:17" ht="15" customHeight="1" x14ac:dyDescent="0.3">
      <c r="A1680">
        <v>1679</v>
      </c>
      <c r="D1680" s="82"/>
      <c r="O1680" s="82"/>
      <c r="P1680" s="84"/>
      <c r="Q1680" s="28"/>
    </row>
    <row r="1681" spans="1:17" ht="15" customHeight="1" x14ac:dyDescent="0.3">
      <c r="A1681">
        <v>1680</v>
      </c>
      <c r="D1681" s="82"/>
      <c r="O1681" s="82"/>
      <c r="P1681" s="84"/>
      <c r="Q1681" s="28"/>
    </row>
    <row r="1682" spans="1:17" ht="15" customHeight="1" x14ac:dyDescent="0.3">
      <c r="A1682">
        <v>1681</v>
      </c>
      <c r="D1682" s="82"/>
      <c r="O1682" s="82"/>
      <c r="P1682" s="84"/>
      <c r="Q1682" s="28"/>
    </row>
    <row r="1683" spans="1:17" ht="15" customHeight="1" x14ac:dyDescent="0.3">
      <c r="A1683">
        <v>1682</v>
      </c>
      <c r="D1683" s="82"/>
      <c r="O1683" s="82"/>
      <c r="P1683" s="84"/>
      <c r="Q1683" s="28"/>
    </row>
    <row r="1684" spans="1:17" ht="15" customHeight="1" x14ac:dyDescent="0.3">
      <c r="A1684">
        <v>1683</v>
      </c>
      <c r="D1684" s="82"/>
      <c r="O1684" s="82"/>
      <c r="P1684" s="84"/>
      <c r="Q1684" s="28"/>
    </row>
    <row r="1685" spans="1:17" ht="15" customHeight="1" x14ac:dyDescent="0.3">
      <c r="A1685">
        <v>1684</v>
      </c>
      <c r="D1685" s="82"/>
      <c r="O1685" s="82"/>
      <c r="P1685" s="84"/>
      <c r="Q1685" s="28"/>
    </row>
    <row r="1686" spans="1:17" ht="15" customHeight="1" x14ac:dyDescent="0.3">
      <c r="A1686">
        <v>1685</v>
      </c>
      <c r="D1686" s="82"/>
      <c r="O1686" s="82"/>
      <c r="P1686" s="84"/>
      <c r="Q1686" s="28"/>
    </row>
    <row r="1687" spans="1:17" ht="15" customHeight="1" x14ac:dyDescent="0.3">
      <c r="A1687">
        <v>1686</v>
      </c>
      <c r="D1687" s="82"/>
      <c r="O1687" s="82"/>
      <c r="P1687" s="84"/>
      <c r="Q1687" s="28"/>
    </row>
    <row r="1688" spans="1:17" ht="15" customHeight="1" x14ac:dyDescent="0.3">
      <c r="A1688">
        <v>1687</v>
      </c>
      <c r="D1688" s="82"/>
      <c r="O1688" s="82"/>
      <c r="P1688" s="84"/>
      <c r="Q1688" s="28"/>
    </row>
    <row r="1689" spans="1:17" ht="15" customHeight="1" x14ac:dyDescent="0.3">
      <c r="A1689">
        <v>1688</v>
      </c>
      <c r="D1689" s="82"/>
      <c r="O1689" s="82"/>
      <c r="P1689" s="84"/>
      <c r="Q1689" s="28"/>
    </row>
    <row r="1690" spans="1:17" ht="15" customHeight="1" x14ac:dyDescent="0.3">
      <c r="A1690">
        <v>1689</v>
      </c>
      <c r="D1690" s="82"/>
      <c r="O1690" s="82"/>
      <c r="P1690" s="84"/>
      <c r="Q1690" s="28"/>
    </row>
    <row r="1691" spans="1:17" ht="15" customHeight="1" x14ac:dyDescent="0.3">
      <c r="A1691">
        <v>1690</v>
      </c>
      <c r="D1691" s="82"/>
      <c r="O1691" s="82"/>
      <c r="P1691" s="84"/>
      <c r="Q1691" s="28"/>
    </row>
    <row r="1692" spans="1:17" ht="15" customHeight="1" x14ac:dyDescent="0.3">
      <c r="A1692">
        <v>1691</v>
      </c>
      <c r="D1692" s="82"/>
      <c r="O1692" s="82"/>
      <c r="P1692" s="84"/>
      <c r="Q1692" s="28"/>
    </row>
    <row r="1693" spans="1:17" ht="15" customHeight="1" x14ac:dyDescent="0.3">
      <c r="A1693">
        <v>1692</v>
      </c>
      <c r="D1693" s="82"/>
      <c r="O1693" s="82"/>
      <c r="P1693" s="84"/>
      <c r="Q1693" s="28"/>
    </row>
    <row r="1694" spans="1:17" ht="15" customHeight="1" x14ac:dyDescent="0.3">
      <c r="A1694">
        <v>1693</v>
      </c>
      <c r="D1694" s="82"/>
      <c r="O1694" s="82"/>
      <c r="P1694" s="84"/>
      <c r="Q1694" s="28"/>
    </row>
    <row r="1695" spans="1:17" ht="15" customHeight="1" x14ac:dyDescent="0.3">
      <c r="A1695">
        <v>1694</v>
      </c>
      <c r="D1695" s="82"/>
      <c r="O1695" s="82"/>
      <c r="P1695" s="84"/>
      <c r="Q1695" s="28"/>
    </row>
    <row r="1696" spans="1:17" ht="15" customHeight="1" x14ac:dyDescent="0.3">
      <c r="A1696">
        <v>1695</v>
      </c>
      <c r="D1696" s="82"/>
      <c r="O1696" s="82"/>
      <c r="P1696" s="84"/>
      <c r="Q1696" s="28"/>
    </row>
    <row r="1697" spans="1:17" ht="15" customHeight="1" x14ac:dyDescent="0.3">
      <c r="A1697">
        <v>1696</v>
      </c>
      <c r="D1697" s="82"/>
      <c r="O1697" s="82"/>
      <c r="P1697" s="84"/>
      <c r="Q1697" s="28"/>
    </row>
    <row r="1698" spans="1:17" ht="15" customHeight="1" x14ac:dyDescent="0.3">
      <c r="A1698">
        <v>1697</v>
      </c>
      <c r="D1698" s="82"/>
      <c r="O1698" s="82"/>
      <c r="P1698" s="84"/>
      <c r="Q1698" s="28"/>
    </row>
    <row r="1699" spans="1:17" ht="15" customHeight="1" x14ac:dyDescent="0.3">
      <c r="A1699">
        <v>1698</v>
      </c>
      <c r="D1699" s="82"/>
      <c r="O1699" s="82"/>
      <c r="P1699" s="84"/>
      <c r="Q1699" s="28"/>
    </row>
    <row r="1700" spans="1:17" ht="15" customHeight="1" x14ac:dyDescent="0.3">
      <c r="A1700">
        <v>1699</v>
      </c>
      <c r="D1700" s="82"/>
      <c r="O1700" s="82"/>
      <c r="P1700" s="84"/>
      <c r="Q1700" s="28"/>
    </row>
    <row r="1701" spans="1:17" ht="15" customHeight="1" x14ac:dyDescent="0.3">
      <c r="A1701">
        <v>1700</v>
      </c>
      <c r="D1701" s="82"/>
      <c r="O1701" s="82"/>
      <c r="P1701" s="84"/>
      <c r="Q1701" s="28"/>
    </row>
    <row r="1702" spans="1:17" ht="15" customHeight="1" x14ac:dyDescent="0.3">
      <c r="A1702">
        <v>1701</v>
      </c>
      <c r="D1702" s="82"/>
      <c r="O1702" s="82"/>
      <c r="P1702" s="84"/>
      <c r="Q1702" s="28"/>
    </row>
    <row r="1703" spans="1:17" ht="15" customHeight="1" x14ac:dyDescent="0.3">
      <c r="A1703">
        <v>1702</v>
      </c>
      <c r="D1703" s="82"/>
      <c r="O1703" s="82"/>
      <c r="P1703" s="84"/>
      <c r="Q1703" s="28"/>
    </row>
    <row r="1704" spans="1:17" ht="15" customHeight="1" x14ac:dyDescent="0.3">
      <c r="A1704">
        <v>1703</v>
      </c>
      <c r="D1704" s="82"/>
      <c r="O1704" s="82"/>
      <c r="P1704" s="84"/>
      <c r="Q1704" s="28"/>
    </row>
    <row r="1705" spans="1:17" ht="15" customHeight="1" x14ac:dyDescent="0.3">
      <c r="A1705">
        <v>1704</v>
      </c>
      <c r="D1705" s="82"/>
      <c r="O1705" s="82"/>
      <c r="P1705" s="84"/>
      <c r="Q1705" s="28"/>
    </row>
    <row r="1706" spans="1:17" ht="15" customHeight="1" x14ac:dyDescent="0.3">
      <c r="A1706">
        <v>1705</v>
      </c>
      <c r="D1706" s="82"/>
      <c r="O1706" s="82"/>
      <c r="P1706" s="84"/>
      <c r="Q1706" s="28"/>
    </row>
    <row r="1707" spans="1:17" ht="15" customHeight="1" x14ac:dyDescent="0.3">
      <c r="A1707">
        <v>1706</v>
      </c>
      <c r="D1707" s="82"/>
      <c r="O1707" s="82"/>
      <c r="P1707" s="84"/>
      <c r="Q1707" s="28"/>
    </row>
    <row r="1708" spans="1:17" ht="15" customHeight="1" x14ac:dyDescent="0.3">
      <c r="A1708">
        <v>1707</v>
      </c>
      <c r="D1708" s="82"/>
      <c r="O1708" s="82"/>
      <c r="P1708" s="84"/>
      <c r="Q1708" s="28"/>
    </row>
    <row r="1709" spans="1:17" ht="15" customHeight="1" x14ac:dyDescent="0.3">
      <c r="A1709">
        <v>1708</v>
      </c>
      <c r="D1709" s="82"/>
      <c r="O1709" s="82"/>
      <c r="P1709" s="84"/>
      <c r="Q1709" s="28"/>
    </row>
    <row r="1710" spans="1:17" ht="15" customHeight="1" x14ac:dyDescent="0.3">
      <c r="A1710">
        <v>1709</v>
      </c>
      <c r="D1710" s="82"/>
      <c r="O1710" s="82"/>
      <c r="P1710" s="84"/>
      <c r="Q1710" s="28"/>
    </row>
    <row r="1711" spans="1:17" ht="15" customHeight="1" x14ac:dyDescent="0.3">
      <c r="A1711">
        <v>1710</v>
      </c>
      <c r="D1711" s="82"/>
      <c r="O1711" s="82"/>
      <c r="P1711" s="84"/>
      <c r="Q1711" s="28"/>
    </row>
    <row r="1712" spans="1:17" ht="15" customHeight="1" x14ac:dyDescent="0.3">
      <c r="A1712">
        <v>1711</v>
      </c>
      <c r="D1712" s="82"/>
      <c r="O1712" s="82"/>
      <c r="P1712" s="84"/>
      <c r="Q1712" s="28"/>
    </row>
    <row r="1713" spans="1:17" ht="15" customHeight="1" x14ac:dyDescent="0.3">
      <c r="A1713">
        <v>1712</v>
      </c>
      <c r="D1713" s="82"/>
      <c r="O1713" s="82"/>
      <c r="P1713" s="84"/>
      <c r="Q1713" s="28"/>
    </row>
    <row r="1714" spans="1:17" ht="15" customHeight="1" x14ac:dyDescent="0.3">
      <c r="A1714">
        <v>1713</v>
      </c>
      <c r="D1714" s="82"/>
      <c r="O1714" s="82"/>
      <c r="P1714" s="84"/>
      <c r="Q1714" s="28"/>
    </row>
    <row r="1715" spans="1:17" ht="15" customHeight="1" x14ac:dyDescent="0.3">
      <c r="A1715">
        <v>1714</v>
      </c>
      <c r="D1715" s="82"/>
      <c r="O1715" s="82"/>
      <c r="P1715" s="84"/>
      <c r="Q1715" s="28"/>
    </row>
    <row r="1716" spans="1:17" ht="15" customHeight="1" x14ac:dyDescent="0.3">
      <c r="A1716">
        <v>1715</v>
      </c>
      <c r="D1716" s="82"/>
      <c r="O1716" s="82"/>
      <c r="P1716" s="84"/>
      <c r="Q1716" s="28"/>
    </row>
    <row r="1717" spans="1:17" ht="15" customHeight="1" x14ac:dyDescent="0.3">
      <c r="A1717">
        <v>1716</v>
      </c>
      <c r="D1717" s="82"/>
      <c r="O1717" s="82"/>
      <c r="P1717" s="84"/>
      <c r="Q1717" s="28"/>
    </row>
    <row r="1718" spans="1:17" ht="15" customHeight="1" x14ac:dyDescent="0.3">
      <c r="A1718">
        <v>1717</v>
      </c>
      <c r="D1718" s="82"/>
      <c r="O1718" s="82"/>
      <c r="P1718" s="84"/>
      <c r="Q1718" s="28"/>
    </row>
    <row r="1719" spans="1:17" ht="15" customHeight="1" x14ac:dyDescent="0.3">
      <c r="A1719">
        <v>1718</v>
      </c>
      <c r="D1719" s="82"/>
      <c r="O1719" s="82"/>
      <c r="P1719" s="84"/>
      <c r="Q1719" s="28"/>
    </row>
    <row r="1720" spans="1:17" ht="15" customHeight="1" x14ac:dyDescent="0.3">
      <c r="A1720">
        <v>1719</v>
      </c>
      <c r="D1720" s="82"/>
      <c r="O1720" s="82"/>
      <c r="P1720" s="84"/>
      <c r="Q1720" s="28"/>
    </row>
    <row r="1721" spans="1:17" ht="15" customHeight="1" x14ac:dyDescent="0.3">
      <c r="A1721">
        <v>1720</v>
      </c>
      <c r="D1721" s="82"/>
      <c r="O1721" s="82"/>
      <c r="P1721" s="84"/>
      <c r="Q1721" s="28"/>
    </row>
    <row r="1722" spans="1:17" ht="15" customHeight="1" x14ac:dyDescent="0.3">
      <c r="A1722">
        <v>1721</v>
      </c>
      <c r="D1722" s="82"/>
      <c r="O1722" s="82"/>
      <c r="P1722" s="84"/>
      <c r="Q1722" s="28"/>
    </row>
    <row r="1723" spans="1:17" ht="15" customHeight="1" x14ac:dyDescent="0.3">
      <c r="A1723">
        <v>1722</v>
      </c>
      <c r="D1723" s="82"/>
      <c r="O1723" s="82"/>
      <c r="P1723" s="84"/>
      <c r="Q1723" s="28"/>
    </row>
    <row r="1724" spans="1:17" ht="15" customHeight="1" x14ac:dyDescent="0.3">
      <c r="A1724">
        <v>1723</v>
      </c>
      <c r="D1724" s="82"/>
      <c r="O1724" s="82"/>
      <c r="P1724" s="84"/>
      <c r="Q1724" s="28"/>
    </row>
    <row r="1725" spans="1:17" ht="15" customHeight="1" x14ac:dyDescent="0.3">
      <c r="A1725">
        <v>1724</v>
      </c>
      <c r="D1725" s="82"/>
      <c r="O1725" s="82"/>
      <c r="P1725" s="84"/>
      <c r="Q1725" s="28"/>
    </row>
    <row r="1726" spans="1:17" ht="15" customHeight="1" x14ac:dyDescent="0.3">
      <c r="A1726">
        <v>1725</v>
      </c>
      <c r="D1726" s="82"/>
      <c r="O1726" s="82"/>
      <c r="P1726" s="84"/>
      <c r="Q1726" s="28"/>
    </row>
    <row r="1727" spans="1:17" ht="15" customHeight="1" x14ac:dyDescent="0.3">
      <c r="A1727">
        <v>1726</v>
      </c>
      <c r="D1727" s="82"/>
      <c r="O1727" s="82"/>
      <c r="P1727" s="84"/>
      <c r="Q1727" s="28"/>
    </row>
    <row r="1728" spans="1:17" ht="15" customHeight="1" x14ac:dyDescent="0.3">
      <c r="A1728">
        <v>1727</v>
      </c>
      <c r="D1728" s="82"/>
      <c r="O1728" s="82"/>
      <c r="P1728" s="84"/>
      <c r="Q1728" s="28"/>
    </row>
    <row r="1729" spans="1:17" ht="15" customHeight="1" x14ac:dyDescent="0.3">
      <c r="A1729">
        <v>1728</v>
      </c>
      <c r="D1729" s="82"/>
      <c r="O1729" s="82"/>
      <c r="P1729" s="84"/>
      <c r="Q1729" s="28"/>
    </row>
    <row r="1730" spans="1:17" ht="15" customHeight="1" x14ac:dyDescent="0.3">
      <c r="A1730">
        <v>1729</v>
      </c>
      <c r="D1730" s="82"/>
      <c r="O1730" s="82"/>
      <c r="P1730" s="84"/>
      <c r="Q1730" s="28"/>
    </row>
    <row r="1731" spans="1:17" ht="15" customHeight="1" x14ac:dyDescent="0.3">
      <c r="A1731">
        <v>1730</v>
      </c>
      <c r="D1731" s="82"/>
      <c r="O1731" s="82"/>
      <c r="P1731" s="84"/>
      <c r="Q1731" s="28"/>
    </row>
    <row r="1732" spans="1:17" ht="15" customHeight="1" x14ac:dyDescent="0.3">
      <c r="A1732">
        <v>1731</v>
      </c>
      <c r="D1732" s="82"/>
      <c r="O1732" s="82"/>
      <c r="P1732" s="84"/>
      <c r="Q1732" s="28"/>
    </row>
    <row r="1733" spans="1:17" ht="15" customHeight="1" x14ac:dyDescent="0.3">
      <c r="A1733">
        <v>1732</v>
      </c>
      <c r="D1733" s="82"/>
      <c r="O1733" s="82"/>
      <c r="P1733" s="84"/>
      <c r="Q1733" s="28"/>
    </row>
    <row r="1734" spans="1:17" ht="15" customHeight="1" x14ac:dyDescent="0.3">
      <c r="A1734">
        <v>1733</v>
      </c>
      <c r="D1734" s="82"/>
      <c r="O1734" s="82"/>
      <c r="P1734" s="84"/>
      <c r="Q1734" s="28"/>
    </row>
    <row r="1735" spans="1:17" ht="15" customHeight="1" x14ac:dyDescent="0.3">
      <c r="A1735">
        <v>1734</v>
      </c>
      <c r="D1735" s="82"/>
      <c r="O1735" s="82"/>
      <c r="P1735" s="84"/>
      <c r="Q1735" s="28"/>
    </row>
    <row r="1736" spans="1:17" ht="15" customHeight="1" x14ac:dyDescent="0.3">
      <c r="A1736">
        <v>1735</v>
      </c>
      <c r="D1736" s="82"/>
      <c r="O1736" s="82"/>
      <c r="P1736" s="84"/>
      <c r="Q1736" s="28"/>
    </row>
    <row r="1737" spans="1:17" ht="15" customHeight="1" x14ac:dyDescent="0.3">
      <c r="A1737">
        <v>1736</v>
      </c>
      <c r="D1737" s="82"/>
      <c r="O1737" s="82"/>
      <c r="P1737" s="84"/>
      <c r="Q1737" s="28"/>
    </row>
    <row r="1738" spans="1:17" ht="15" customHeight="1" x14ac:dyDescent="0.3">
      <c r="A1738">
        <v>1737</v>
      </c>
      <c r="D1738" s="82"/>
      <c r="O1738" s="82"/>
      <c r="P1738" s="84"/>
      <c r="Q1738" s="28"/>
    </row>
    <row r="1739" spans="1:17" ht="15" customHeight="1" x14ac:dyDescent="0.3">
      <c r="A1739">
        <v>1738</v>
      </c>
      <c r="D1739" s="82"/>
      <c r="O1739" s="82"/>
      <c r="P1739" s="84"/>
      <c r="Q1739" s="28"/>
    </row>
    <row r="1740" spans="1:17" ht="15" customHeight="1" x14ac:dyDescent="0.3">
      <c r="A1740">
        <v>1739</v>
      </c>
      <c r="D1740" s="82"/>
      <c r="O1740" s="82"/>
      <c r="P1740" s="84"/>
      <c r="Q1740" s="28"/>
    </row>
    <row r="1741" spans="1:17" ht="15" customHeight="1" x14ac:dyDescent="0.3">
      <c r="A1741">
        <v>1740</v>
      </c>
      <c r="D1741" s="82"/>
      <c r="O1741" s="82"/>
      <c r="P1741" s="84"/>
      <c r="Q1741" s="28"/>
    </row>
    <row r="1742" spans="1:17" ht="15" customHeight="1" x14ac:dyDescent="0.3">
      <c r="A1742">
        <v>1741</v>
      </c>
      <c r="D1742" s="82"/>
      <c r="O1742" s="82"/>
      <c r="P1742" s="84"/>
      <c r="Q1742" s="28"/>
    </row>
    <row r="1743" spans="1:17" ht="15" customHeight="1" x14ac:dyDescent="0.3">
      <c r="A1743">
        <v>1742</v>
      </c>
      <c r="D1743" s="82"/>
      <c r="O1743" s="82"/>
      <c r="P1743" s="84"/>
      <c r="Q1743" s="28"/>
    </row>
    <row r="1744" spans="1:17" ht="15" customHeight="1" x14ac:dyDescent="0.3">
      <c r="A1744">
        <v>1743</v>
      </c>
      <c r="D1744" s="82"/>
      <c r="O1744" s="82"/>
      <c r="P1744" s="84"/>
      <c r="Q1744" s="28"/>
    </row>
    <row r="1745" spans="1:17" ht="15" customHeight="1" x14ac:dyDescent="0.3">
      <c r="A1745">
        <v>1744</v>
      </c>
      <c r="D1745" s="82"/>
      <c r="O1745" s="82"/>
      <c r="P1745" s="84"/>
      <c r="Q1745" s="28"/>
    </row>
    <row r="1746" spans="1:17" ht="15" customHeight="1" x14ac:dyDescent="0.3">
      <c r="A1746">
        <v>1745</v>
      </c>
      <c r="D1746" s="82"/>
      <c r="O1746" s="82"/>
      <c r="P1746" s="84"/>
      <c r="Q1746" s="28"/>
    </row>
    <row r="1747" spans="1:17" ht="15" customHeight="1" x14ac:dyDescent="0.3">
      <c r="A1747">
        <v>1746</v>
      </c>
      <c r="D1747" s="82"/>
      <c r="O1747" s="82"/>
      <c r="P1747" s="84"/>
      <c r="Q1747" s="28"/>
    </row>
    <row r="1748" spans="1:17" ht="15" customHeight="1" x14ac:dyDescent="0.3">
      <c r="A1748">
        <v>1747</v>
      </c>
      <c r="D1748" s="82"/>
      <c r="O1748" s="82"/>
      <c r="P1748" s="84"/>
      <c r="Q1748" s="28"/>
    </row>
    <row r="1749" spans="1:17" ht="15" customHeight="1" x14ac:dyDescent="0.3">
      <c r="A1749">
        <v>1748</v>
      </c>
      <c r="D1749" s="82"/>
      <c r="O1749" s="82"/>
      <c r="P1749" s="84"/>
      <c r="Q1749" s="28"/>
    </row>
    <row r="1750" spans="1:17" ht="15" customHeight="1" x14ac:dyDescent="0.3">
      <c r="A1750">
        <v>1749</v>
      </c>
      <c r="D1750" s="82"/>
      <c r="O1750" s="82"/>
      <c r="P1750" s="84"/>
      <c r="Q1750" s="28"/>
    </row>
    <row r="1751" spans="1:17" ht="15" customHeight="1" x14ac:dyDescent="0.3">
      <c r="A1751">
        <v>1750</v>
      </c>
      <c r="D1751" s="82"/>
      <c r="O1751" s="82"/>
      <c r="P1751" s="84"/>
      <c r="Q1751" s="28"/>
    </row>
    <row r="1752" spans="1:17" ht="15" customHeight="1" x14ac:dyDescent="0.3">
      <c r="A1752">
        <v>1751</v>
      </c>
      <c r="D1752" s="82"/>
      <c r="O1752" s="82"/>
      <c r="P1752" s="84"/>
      <c r="Q1752" s="28"/>
    </row>
    <row r="1753" spans="1:17" ht="15" customHeight="1" x14ac:dyDescent="0.3">
      <c r="A1753">
        <v>1752</v>
      </c>
      <c r="D1753" s="82"/>
      <c r="O1753" s="82"/>
      <c r="P1753" s="84"/>
      <c r="Q1753" s="28"/>
    </row>
    <row r="1754" spans="1:17" ht="15" customHeight="1" x14ac:dyDescent="0.3">
      <c r="A1754">
        <v>1753</v>
      </c>
      <c r="D1754" s="82"/>
      <c r="O1754" s="82"/>
      <c r="P1754" s="84"/>
      <c r="Q1754" s="28"/>
    </row>
    <row r="1755" spans="1:17" ht="15" customHeight="1" x14ac:dyDescent="0.3">
      <c r="A1755">
        <v>1754</v>
      </c>
      <c r="D1755" s="82"/>
      <c r="O1755" s="82"/>
      <c r="P1755" s="84"/>
      <c r="Q1755" s="28"/>
    </row>
    <row r="1756" spans="1:17" ht="15" customHeight="1" x14ac:dyDescent="0.3">
      <c r="A1756">
        <v>1755</v>
      </c>
      <c r="D1756" s="82"/>
      <c r="O1756" s="82"/>
      <c r="P1756" s="84"/>
      <c r="Q1756" s="28"/>
    </row>
    <row r="1757" spans="1:17" ht="15" customHeight="1" x14ac:dyDescent="0.3">
      <c r="A1757">
        <v>1756</v>
      </c>
      <c r="D1757" s="82"/>
      <c r="O1757" s="82"/>
      <c r="P1757" s="84"/>
      <c r="Q1757" s="28"/>
    </row>
    <row r="1758" spans="1:17" ht="15" customHeight="1" x14ac:dyDescent="0.3">
      <c r="A1758">
        <v>1757</v>
      </c>
      <c r="D1758" s="82"/>
      <c r="O1758" s="82"/>
      <c r="P1758" s="84"/>
      <c r="Q1758" s="28"/>
    </row>
    <row r="1759" spans="1:17" ht="15" customHeight="1" x14ac:dyDescent="0.3">
      <c r="A1759">
        <v>1758</v>
      </c>
      <c r="D1759" s="82"/>
      <c r="O1759" s="82"/>
      <c r="P1759" s="84"/>
      <c r="Q1759" s="28"/>
    </row>
    <row r="1760" spans="1:17" ht="15" customHeight="1" x14ac:dyDescent="0.3">
      <c r="A1760">
        <v>1759</v>
      </c>
      <c r="D1760" s="82"/>
      <c r="O1760" s="82"/>
      <c r="P1760" s="84"/>
      <c r="Q1760" s="28"/>
    </row>
    <row r="1761" spans="1:17" ht="15" customHeight="1" x14ac:dyDescent="0.3">
      <c r="A1761">
        <v>1760</v>
      </c>
      <c r="D1761" s="82"/>
      <c r="O1761" s="82"/>
      <c r="P1761" s="84"/>
      <c r="Q1761" s="28"/>
    </row>
    <row r="1762" spans="1:17" ht="15" customHeight="1" x14ac:dyDescent="0.3">
      <c r="A1762">
        <v>1761</v>
      </c>
      <c r="D1762" s="82"/>
      <c r="O1762" s="82"/>
      <c r="P1762" s="84"/>
      <c r="Q1762" s="28"/>
    </row>
    <row r="1763" spans="1:17" ht="15" customHeight="1" x14ac:dyDescent="0.3">
      <c r="A1763">
        <v>1762</v>
      </c>
      <c r="D1763" s="82"/>
      <c r="O1763" s="82"/>
      <c r="P1763" s="84"/>
      <c r="Q1763" s="28"/>
    </row>
    <row r="1764" spans="1:17" ht="15" customHeight="1" x14ac:dyDescent="0.3">
      <c r="A1764">
        <v>1763</v>
      </c>
      <c r="D1764" s="82"/>
      <c r="O1764" s="82"/>
      <c r="P1764" s="84"/>
      <c r="Q1764" s="28"/>
    </row>
    <row r="1765" spans="1:17" ht="15" customHeight="1" x14ac:dyDescent="0.3">
      <c r="A1765">
        <v>1764</v>
      </c>
      <c r="D1765" s="82"/>
      <c r="O1765" s="82"/>
      <c r="P1765" s="84"/>
      <c r="Q1765" s="28"/>
    </row>
    <row r="1766" spans="1:17" ht="15" customHeight="1" x14ac:dyDescent="0.3">
      <c r="A1766">
        <v>1765</v>
      </c>
      <c r="D1766" s="82"/>
      <c r="O1766" s="82"/>
      <c r="P1766" s="84"/>
      <c r="Q1766" s="28"/>
    </row>
    <row r="1767" spans="1:17" ht="15" customHeight="1" x14ac:dyDescent="0.3">
      <c r="A1767">
        <v>1766</v>
      </c>
      <c r="D1767" s="82"/>
      <c r="O1767" s="82"/>
      <c r="P1767" s="84"/>
      <c r="Q1767" s="28"/>
    </row>
    <row r="1768" spans="1:17" ht="15" customHeight="1" x14ac:dyDescent="0.3">
      <c r="A1768">
        <v>1767</v>
      </c>
      <c r="D1768" s="82"/>
      <c r="O1768" s="82"/>
      <c r="P1768" s="84"/>
      <c r="Q1768" s="28"/>
    </row>
    <row r="1769" spans="1:17" ht="15" customHeight="1" x14ac:dyDescent="0.3">
      <c r="A1769">
        <v>1768</v>
      </c>
      <c r="D1769" s="82"/>
      <c r="O1769" s="82"/>
      <c r="P1769" s="84"/>
      <c r="Q1769" s="28"/>
    </row>
    <row r="1770" spans="1:17" ht="15" customHeight="1" x14ac:dyDescent="0.3">
      <c r="A1770">
        <v>1769</v>
      </c>
      <c r="D1770" s="82"/>
      <c r="O1770" s="82"/>
      <c r="P1770" s="84"/>
      <c r="Q1770" s="28"/>
    </row>
    <row r="1771" spans="1:17" ht="15" customHeight="1" x14ac:dyDescent="0.3">
      <c r="A1771">
        <v>1770</v>
      </c>
      <c r="D1771" s="82"/>
      <c r="O1771" s="82"/>
      <c r="P1771" s="84"/>
      <c r="Q1771" s="28"/>
    </row>
    <row r="1772" spans="1:17" ht="15" customHeight="1" x14ac:dyDescent="0.3">
      <c r="A1772">
        <v>1771</v>
      </c>
      <c r="D1772" s="82"/>
      <c r="O1772" s="82"/>
      <c r="P1772" s="84"/>
      <c r="Q1772" s="28"/>
    </row>
    <row r="1773" spans="1:17" ht="15" customHeight="1" x14ac:dyDescent="0.3">
      <c r="A1773">
        <v>1772</v>
      </c>
      <c r="D1773" s="82"/>
      <c r="O1773" s="82"/>
      <c r="P1773" s="84"/>
      <c r="Q1773" s="28"/>
    </row>
    <row r="1774" spans="1:17" ht="15" customHeight="1" x14ac:dyDescent="0.3">
      <c r="A1774">
        <v>1773</v>
      </c>
      <c r="D1774" s="82"/>
      <c r="O1774" s="82"/>
      <c r="P1774" s="84"/>
      <c r="Q1774" s="28"/>
    </row>
    <row r="1775" spans="1:17" ht="15" customHeight="1" x14ac:dyDescent="0.3">
      <c r="A1775">
        <v>1774</v>
      </c>
      <c r="D1775" s="82"/>
      <c r="O1775" s="82"/>
      <c r="P1775" s="84"/>
      <c r="Q1775" s="28"/>
    </row>
    <row r="1776" spans="1:17" ht="15" customHeight="1" x14ac:dyDescent="0.3">
      <c r="A1776">
        <v>1775</v>
      </c>
      <c r="D1776" s="82"/>
      <c r="O1776" s="82"/>
      <c r="P1776" s="84"/>
      <c r="Q1776" s="28"/>
    </row>
    <row r="1777" spans="1:17" ht="15" customHeight="1" x14ac:dyDescent="0.3">
      <c r="A1777">
        <v>1776</v>
      </c>
      <c r="D1777" s="82"/>
      <c r="O1777" s="82"/>
      <c r="P1777" s="84"/>
      <c r="Q1777" s="28"/>
    </row>
    <row r="1778" spans="1:17" ht="15" customHeight="1" x14ac:dyDescent="0.3">
      <c r="A1778">
        <v>1777</v>
      </c>
      <c r="D1778" s="82"/>
      <c r="O1778" s="82"/>
      <c r="P1778" s="84"/>
      <c r="Q1778" s="28"/>
    </row>
    <row r="1779" spans="1:17" ht="15" customHeight="1" x14ac:dyDescent="0.3">
      <c r="A1779">
        <v>1778</v>
      </c>
      <c r="D1779" s="82"/>
      <c r="O1779" s="82"/>
      <c r="P1779" s="84"/>
      <c r="Q1779" s="28"/>
    </row>
    <row r="1780" spans="1:17" ht="15" customHeight="1" x14ac:dyDescent="0.3">
      <c r="A1780">
        <v>1779</v>
      </c>
      <c r="D1780" s="82"/>
      <c r="O1780" s="82"/>
      <c r="P1780" s="84"/>
      <c r="Q1780" s="28"/>
    </row>
    <row r="1781" spans="1:17" ht="15" customHeight="1" x14ac:dyDescent="0.3">
      <c r="A1781">
        <v>1780</v>
      </c>
      <c r="D1781" s="82"/>
      <c r="O1781" s="82"/>
      <c r="P1781" s="84"/>
      <c r="Q1781" s="28"/>
    </row>
    <row r="1782" spans="1:17" ht="15" customHeight="1" x14ac:dyDescent="0.3">
      <c r="A1782">
        <v>1781</v>
      </c>
      <c r="D1782" s="82"/>
      <c r="O1782" s="82"/>
      <c r="P1782" s="84"/>
      <c r="Q1782" s="28"/>
    </row>
    <row r="1783" spans="1:17" ht="15" customHeight="1" x14ac:dyDescent="0.3">
      <c r="A1783">
        <v>1782</v>
      </c>
      <c r="D1783" s="82"/>
      <c r="O1783" s="82"/>
      <c r="P1783" s="84"/>
      <c r="Q1783" s="28"/>
    </row>
    <row r="1784" spans="1:17" ht="15" customHeight="1" x14ac:dyDescent="0.3">
      <c r="A1784">
        <v>1783</v>
      </c>
      <c r="D1784" s="82"/>
      <c r="O1784" s="82"/>
      <c r="P1784" s="84"/>
      <c r="Q1784" s="28"/>
    </row>
    <row r="1785" spans="1:17" ht="15" customHeight="1" x14ac:dyDescent="0.3">
      <c r="A1785">
        <v>1784</v>
      </c>
      <c r="D1785" s="82"/>
      <c r="O1785" s="82"/>
      <c r="P1785" s="84"/>
      <c r="Q1785" s="28"/>
    </row>
    <row r="1786" spans="1:17" ht="15" customHeight="1" x14ac:dyDescent="0.3">
      <c r="A1786">
        <v>1785</v>
      </c>
      <c r="D1786" s="82"/>
      <c r="O1786" s="82"/>
      <c r="P1786" s="84"/>
      <c r="Q1786" s="28"/>
    </row>
    <row r="1787" spans="1:17" ht="15" customHeight="1" x14ac:dyDescent="0.3">
      <c r="A1787">
        <v>1786</v>
      </c>
      <c r="D1787" s="82"/>
      <c r="O1787" s="82"/>
      <c r="P1787" s="84"/>
      <c r="Q1787" s="28"/>
    </row>
    <row r="1788" spans="1:17" ht="15" customHeight="1" x14ac:dyDescent="0.3">
      <c r="A1788">
        <v>1787</v>
      </c>
      <c r="D1788" s="82"/>
      <c r="O1788" s="82"/>
      <c r="P1788" s="84"/>
      <c r="Q1788" s="28"/>
    </row>
    <row r="1789" spans="1:17" ht="15" customHeight="1" x14ac:dyDescent="0.3">
      <c r="A1789">
        <v>1788</v>
      </c>
      <c r="D1789" s="82"/>
      <c r="O1789" s="82"/>
      <c r="P1789" s="84"/>
      <c r="Q1789" s="28"/>
    </row>
    <row r="1790" spans="1:17" ht="15" customHeight="1" x14ac:dyDescent="0.3">
      <c r="A1790">
        <v>1789</v>
      </c>
      <c r="D1790" s="82"/>
      <c r="O1790" s="82"/>
      <c r="P1790" s="84"/>
      <c r="Q1790" s="28"/>
    </row>
    <row r="1791" spans="1:17" ht="15" customHeight="1" x14ac:dyDescent="0.3">
      <c r="A1791">
        <v>1790</v>
      </c>
      <c r="D1791" s="82"/>
      <c r="O1791" s="82"/>
      <c r="P1791" s="84"/>
      <c r="Q1791" s="28"/>
    </row>
    <row r="1792" spans="1:17" ht="15" customHeight="1" x14ac:dyDescent="0.3">
      <c r="A1792">
        <v>1791</v>
      </c>
      <c r="D1792" s="82"/>
      <c r="O1792" s="82"/>
      <c r="P1792" s="84"/>
      <c r="Q1792" s="28"/>
    </row>
    <row r="1793" spans="1:17" ht="15" customHeight="1" x14ac:dyDescent="0.3">
      <c r="A1793">
        <v>1792</v>
      </c>
      <c r="D1793" s="82"/>
      <c r="O1793" s="82"/>
      <c r="P1793" s="84"/>
      <c r="Q1793" s="28"/>
    </row>
    <row r="1794" spans="1:17" ht="15" customHeight="1" x14ac:dyDescent="0.3">
      <c r="A1794">
        <v>1793</v>
      </c>
      <c r="D1794" s="82"/>
      <c r="O1794" s="82"/>
      <c r="P1794" s="84"/>
      <c r="Q1794" s="28"/>
    </row>
    <row r="1795" spans="1:17" ht="15" customHeight="1" x14ac:dyDescent="0.3">
      <c r="A1795">
        <v>1794</v>
      </c>
      <c r="D1795" s="82"/>
      <c r="O1795" s="82"/>
      <c r="P1795" s="84"/>
      <c r="Q1795" s="28"/>
    </row>
    <row r="1796" spans="1:17" ht="15" customHeight="1" x14ac:dyDescent="0.3">
      <c r="A1796">
        <v>1795</v>
      </c>
      <c r="D1796" s="82"/>
      <c r="O1796" s="82"/>
      <c r="P1796" s="84"/>
      <c r="Q1796" s="28"/>
    </row>
    <row r="1797" spans="1:17" ht="15" customHeight="1" x14ac:dyDescent="0.3">
      <c r="A1797">
        <v>1796</v>
      </c>
      <c r="D1797" s="82"/>
      <c r="O1797" s="82"/>
      <c r="P1797" s="84"/>
      <c r="Q1797" s="28"/>
    </row>
    <row r="1798" spans="1:17" ht="15" customHeight="1" x14ac:dyDescent="0.3">
      <c r="A1798">
        <v>1797</v>
      </c>
      <c r="D1798" s="82"/>
      <c r="O1798" s="82"/>
      <c r="P1798" s="84"/>
      <c r="Q1798" s="28"/>
    </row>
    <row r="1799" spans="1:17" ht="15" customHeight="1" x14ac:dyDescent="0.3">
      <c r="A1799">
        <v>1798</v>
      </c>
      <c r="D1799" s="82"/>
      <c r="O1799" s="82"/>
      <c r="P1799" s="84"/>
      <c r="Q1799" s="28"/>
    </row>
    <row r="1800" spans="1:17" ht="15" customHeight="1" x14ac:dyDescent="0.3">
      <c r="A1800">
        <v>1799</v>
      </c>
      <c r="D1800" s="82"/>
      <c r="O1800" s="82"/>
      <c r="P1800" s="84"/>
      <c r="Q1800" s="28"/>
    </row>
    <row r="1801" spans="1:17" ht="15" customHeight="1" x14ac:dyDescent="0.3">
      <c r="A1801">
        <v>1800</v>
      </c>
      <c r="D1801" s="82"/>
      <c r="O1801" s="82"/>
      <c r="P1801" s="84"/>
      <c r="Q1801" s="28"/>
    </row>
    <row r="1802" spans="1:17" ht="15" customHeight="1" x14ac:dyDescent="0.3">
      <c r="A1802">
        <v>1801</v>
      </c>
      <c r="D1802" s="82"/>
      <c r="O1802" s="82"/>
      <c r="P1802" s="84"/>
      <c r="Q1802" s="28"/>
    </row>
    <row r="1803" spans="1:17" ht="15" customHeight="1" x14ac:dyDescent="0.3">
      <c r="A1803">
        <v>1802</v>
      </c>
      <c r="D1803" s="82"/>
      <c r="O1803" s="82"/>
      <c r="P1803" s="84"/>
      <c r="Q1803" s="28"/>
    </row>
    <row r="1804" spans="1:17" ht="15" customHeight="1" x14ac:dyDescent="0.3">
      <c r="A1804">
        <v>1803</v>
      </c>
      <c r="D1804" s="82"/>
      <c r="O1804" s="82"/>
      <c r="P1804" s="84"/>
      <c r="Q1804" s="28"/>
    </row>
    <row r="1805" spans="1:17" ht="15" customHeight="1" x14ac:dyDescent="0.3">
      <c r="A1805">
        <v>1804</v>
      </c>
      <c r="D1805" s="82"/>
      <c r="O1805" s="82"/>
      <c r="P1805" s="84"/>
      <c r="Q1805" s="28"/>
    </row>
    <row r="1806" spans="1:17" ht="15" customHeight="1" x14ac:dyDescent="0.3">
      <c r="A1806">
        <v>1805</v>
      </c>
      <c r="D1806" s="82"/>
      <c r="O1806" s="82"/>
      <c r="P1806" s="84"/>
      <c r="Q1806" s="28"/>
    </row>
    <row r="1807" spans="1:17" ht="15" customHeight="1" x14ac:dyDescent="0.3">
      <c r="A1807">
        <v>1806</v>
      </c>
      <c r="D1807" s="82"/>
      <c r="O1807" s="82"/>
      <c r="P1807" s="84"/>
      <c r="Q1807" s="28"/>
    </row>
    <row r="1808" spans="1:17" ht="15" customHeight="1" x14ac:dyDescent="0.3">
      <c r="A1808">
        <v>1807</v>
      </c>
      <c r="D1808" s="82"/>
      <c r="O1808" s="82"/>
      <c r="P1808" s="84"/>
      <c r="Q1808" s="28"/>
    </row>
    <row r="1809" spans="1:17" ht="15" customHeight="1" x14ac:dyDescent="0.3">
      <c r="A1809">
        <v>1808</v>
      </c>
      <c r="D1809" s="82"/>
      <c r="O1809" s="82"/>
      <c r="P1809" s="84"/>
      <c r="Q1809" s="28"/>
    </row>
    <row r="1810" spans="1:17" ht="15" customHeight="1" x14ac:dyDescent="0.3">
      <c r="A1810">
        <v>1809</v>
      </c>
      <c r="D1810" s="82"/>
      <c r="O1810" s="82"/>
      <c r="P1810" s="84"/>
      <c r="Q1810" s="28"/>
    </row>
    <row r="1811" spans="1:17" ht="15" customHeight="1" x14ac:dyDescent="0.3">
      <c r="A1811">
        <v>1810</v>
      </c>
      <c r="D1811" s="82"/>
      <c r="O1811" s="82"/>
      <c r="P1811" s="84"/>
      <c r="Q1811" s="28"/>
    </row>
    <row r="1812" spans="1:17" ht="15" customHeight="1" x14ac:dyDescent="0.3">
      <c r="A1812">
        <v>1811</v>
      </c>
      <c r="D1812" s="82"/>
      <c r="O1812" s="82"/>
      <c r="P1812" s="84"/>
      <c r="Q1812" s="28"/>
    </row>
    <row r="1813" spans="1:17" ht="15" customHeight="1" x14ac:dyDescent="0.3">
      <c r="A1813">
        <v>1812</v>
      </c>
      <c r="D1813" s="82"/>
      <c r="O1813" s="82"/>
      <c r="P1813" s="84"/>
      <c r="Q1813" s="28"/>
    </row>
    <row r="1814" spans="1:17" ht="15" customHeight="1" x14ac:dyDescent="0.3">
      <c r="A1814">
        <v>1813</v>
      </c>
      <c r="D1814" s="82"/>
      <c r="O1814" s="82"/>
      <c r="P1814" s="84"/>
      <c r="Q1814" s="28"/>
    </row>
    <row r="1815" spans="1:17" ht="15" customHeight="1" x14ac:dyDescent="0.3">
      <c r="A1815">
        <v>1814</v>
      </c>
      <c r="D1815" s="82"/>
      <c r="O1815" s="82"/>
      <c r="P1815" s="84"/>
      <c r="Q1815" s="28"/>
    </row>
    <row r="1816" spans="1:17" ht="15" customHeight="1" x14ac:dyDescent="0.3">
      <c r="A1816">
        <v>1815</v>
      </c>
      <c r="D1816" s="82"/>
      <c r="O1816" s="82"/>
      <c r="P1816" s="84"/>
      <c r="Q1816" s="28"/>
    </row>
    <row r="1817" spans="1:17" ht="15" customHeight="1" x14ac:dyDescent="0.3">
      <c r="A1817">
        <v>1816</v>
      </c>
      <c r="D1817" s="82"/>
      <c r="O1817" s="82"/>
      <c r="P1817" s="84"/>
      <c r="Q1817" s="28"/>
    </row>
    <row r="1818" spans="1:17" ht="15" customHeight="1" x14ac:dyDescent="0.3">
      <c r="A1818">
        <v>1817</v>
      </c>
      <c r="D1818" s="82"/>
      <c r="O1818" s="82"/>
      <c r="P1818" s="84"/>
      <c r="Q1818" s="28"/>
    </row>
    <row r="1819" spans="1:17" ht="15" customHeight="1" x14ac:dyDescent="0.3">
      <c r="A1819">
        <v>1818</v>
      </c>
      <c r="D1819" s="82"/>
      <c r="O1819" s="82"/>
      <c r="P1819" s="84"/>
      <c r="Q1819" s="28"/>
    </row>
    <row r="1820" spans="1:17" ht="15" customHeight="1" x14ac:dyDescent="0.3">
      <c r="A1820">
        <v>1819</v>
      </c>
      <c r="D1820" s="82"/>
      <c r="O1820" s="82"/>
      <c r="P1820" s="84"/>
      <c r="Q1820" s="28"/>
    </row>
    <row r="1821" spans="1:17" ht="15" customHeight="1" x14ac:dyDescent="0.3">
      <c r="A1821">
        <v>1820</v>
      </c>
      <c r="D1821" s="82"/>
      <c r="O1821" s="82"/>
      <c r="P1821" s="84"/>
      <c r="Q1821" s="28"/>
    </row>
    <row r="1822" spans="1:17" ht="15" customHeight="1" x14ac:dyDescent="0.3">
      <c r="A1822">
        <v>1821</v>
      </c>
      <c r="D1822" s="82"/>
      <c r="O1822" s="82"/>
      <c r="P1822" s="84"/>
      <c r="Q1822" s="28"/>
    </row>
    <row r="1823" spans="1:17" ht="15" customHeight="1" x14ac:dyDescent="0.3">
      <c r="A1823">
        <v>1822</v>
      </c>
      <c r="D1823" s="82"/>
      <c r="O1823" s="82"/>
      <c r="P1823" s="84"/>
      <c r="Q1823" s="28"/>
    </row>
    <row r="1824" spans="1:17" ht="15" customHeight="1" x14ac:dyDescent="0.3">
      <c r="A1824">
        <v>1823</v>
      </c>
      <c r="D1824" s="82"/>
      <c r="O1824" s="82"/>
      <c r="P1824" s="84"/>
      <c r="Q1824" s="28"/>
    </row>
    <row r="1825" spans="1:17" ht="15" customHeight="1" x14ac:dyDescent="0.3">
      <c r="A1825">
        <v>1824</v>
      </c>
      <c r="D1825" s="82"/>
      <c r="O1825" s="82"/>
      <c r="P1825" s="84"/>
      <c r="Q1825" s="28"/>
    </row>
    <row r="1826" spans="1:17" ht="15" customHeight="1" x14ac:dyDescent="0.3">
      <c r="A1826">
        <v>1825</v>
      </c>
      <c r="D1826" s="82"/>
      <c r="O1826" s="82"/>
      <c r="P1826" s="84"/>
      <c r="Q1826" s="28"/>
    </row>
    <row r="1827" spans="1:17" ht="15" customHeight="1" x14ac:dyDescent="0.3">
      <c r="A1827">
        <v>1826</v>
      </c>
      <c r="D1827" s="82"/>
      <c r="O1827" s="82"/>
      <c r="P1827" s="84"/>
      <c r="Q1827" s="28"/>
    </row>
    <row r="1828" spans="1:17" ht="15" customHeight="1" x14ac:dyDescent="0.3">
      <c r="A1828">
        <v>1827</v>
      </c>
      <c r="D1828" s="82"/>
      <c r="O1828" s="82"/>
      <c r="P1828" s="84"/>
      <c r="Q1828" s="28"/>
    </row>
    <row r="1829" spans="1:17" ht="15" customHeight="1" x14ac:dyDescent="0.3">
      <c r="A1829">
        <v>1828</v>
      </c>
      <c r="D1829" s="82"/>
      <c r="O1829" s="82"/>
      <c r="P1829" s="84"/>
      <c r="Q1829" s="28"/>
    </row>
    <row r="1830" spans="1:17" ht="15" customHeight="1" x14ac:dyDescent="0.3">
      <c r="A1830">
        <v>1829</v>
      </c>
      <c r="D1830" s="82"/>
      <c r="O1830" s="82"/>
      <c r="P1830" s="84"/>
      <c r="Q1830" s="28"/>
    </row>
    <row r="1831" spans="1:17" ht="15" customHeight="1" x14ac:dyDescent="0.3">
      <c r="A1831">
        <v>1830</v>
      </c>
      <c r="D1831" s="82"/>
      <c r="O1831" s="82"/>
      <c r="P1831" s="84"/>
      <c r="Q1831" s="28"/>
    </row>
    <row r="1832" spans="1:17" ht="15" customHeight="1" x14ac:dyDescent="0.3">
      <c r="A1832">
        <v>1831</v>
      </c>
      <c r="D1832" s="82"/>
      <c r="O1832" s="82"/>
      <c r="P1832" s="84"/>
      <c r="Q1832" s="28"/>
    </row>
    <row r="1833" spans="1:17" ht="15" customHeight="1" x14ac:dyDescent="0.3">
      <c r="A1833">
        <v>1832</v>
      </c>
      <c r="D1833" s="82"/>
      <c r="O1833" s="82"/>
      <c r="P1833" s="84"/>
      <c r="Q1833" s="28"/>
    </row>
    <row r="1834" spans="1:17" ht="15" customHeight="1" x14ac:dyDescent="0.3">
      <c r="A1834">
        <v>1833</v>
      </c>
      <c r="D1834" s="82"/>
      <c r="O1834" s="82"/>
      <c r="P1834" s="84"/>
      <c r="Q1834" s="28"/>
    </row>
    <row r="1835" spans="1:17" ht="15" customHeight="1" x14ac:dyDescent="0.3">
      <c r="A1835">
        <v>1834</v>
      </c>
      <c r="D1835" s="82"/>
      <c r="O1835" s="82"/>
      <c r="P1835" s="84"/>
      <c r="Q1835" s="28"/>
    </row>
    <row r="1836" spans="1:17" ht="15" customHeight="1" x14ac:dyDescent="0.3">
      <c r="A1836">
        <v>1835</v>
      </c>
      <c r="D1836" s="82"/>
      <c r="O1836" s="82"/>
      <c r="P1836" s="84"/>
      <c r="Q1836" s="28"/>
    </row>
    <row r="1837" spans="1:17" ht="15" customHeight="1" x14ac:dyDescent="0.3">
      <c r="A1837">
        <v>1836</v>
      </c>
      <c r="D1837" s="82"/>
      <c r="O1837" s="82"/>
      <c r="P1837" s="84"/>
      <c r="Q1837" s="28"/>
    </row>
    <row r="1838" spans="1:17" ht="15" customHeight="1" x14ac:dyDescent="0.3">
      <c r="A1838">
        <v>1837</v>
      </c>
      <c r="D1838" s="82"/>
      <c r="O1838" s="82"/>
      <c r="P1838" s="84"/>
      <c r="Q1838" s="28"/>
    </row>
    <row r="1839" spans="1:17" ht="15" customHeight="1" x14ac:dyDescent="0.3">
      <c r="A1839">
        <v>1838</v>
      </c>
      <c r="D1839" s="82"/>
      <c r="O1839" s="82"/>
      <c r="P1839" s="84"/>
      <c r="Q1839" s="28"/>
    </row>
    <row r="1840" spans="1:17" ht="15" customHeight="1" x14ac:dyDescent="0.3">
      <c r="A1840">
        <v>1839</v>
      </c>
      <c r="D1840" s="82"/>
      <c r="O1840" s="82"/>
      <c r="P1840" s="84"/>
      <c r="Q1840" s="28"/>
    </row>
    <row r="1841" spans="1:17" ht="15" customHeight="1" x14ac:dyDescent="0.3">
      <c r="A1841">
        <v>1840</v>
      </c>
      <c r="D1841" s="82"/>
      <c r="O1841" s="82"/>
      <c r="P1841" s="84"/>
      <c r="Q1841" s="28"/>
    </row>
    <row r="1842" spans="1:17" ht="15" customHeight="1" x14ac:dyDescent="0.3">
      <c r="A1842">
        <v>1841</v>
      </c>
      <c r="D1842" s="82"/>
      <c r="O1842" s="82"/>
      <c r="P1842" s="84"/>
      <c r="Q1842" s="28"/>
    </row>
    <row r="1843" spans="1:17" ht="15" customHeight="1" x14ac:dyDescent="0.3">
      <c r="A1843">
        <v>1842</v>
      </c>
      <c r="D1843" s="82"/>
      <c r="O1843" s="82"/>
      <c r="P1843" s="84"/>
      <c r="Q1843" s="28"/>
    </row>
    <row r="1844" spans="1:17" ht="15" customHeight="1" x14ac:dyDescent="0.3">
      <c r="A1844">
        <v>1843</v>
      </c>
      <c r="D1844" s="82"/>
      <c r="O1844" s="82"/>
      <c r="P1844" s="84"/>
      <c r="Q1844" s="28"/>
    </row>
    <row r="1845" spans="1:17" ht="15" customHeight="1" x14ac:dyDescent="0.3">
      <c r="A1845">
        <v>1844</v>
      </c>
      <c r="D1845" s="82"/>
      <c r="O1845" s="82"/>
      <c r="P1845" s="84"/>
      <c r="Q1845" s="28"/>
    </row>
    <row r="1846" spans="1:17" ht="15" customHeight="1" x14ac:dyDescent="0.3">
      <c r="A1846">
        <v>1845</v>
      </c>
      <c r="D1846" s="82"/>
      <c r="O1846" s="82"/>
      <c r="P1846" s="84"/>
      <c r="Q1846" s="28"/>
    </row>
    <row r="1847" spans="1:17" ht="15" customHeight="1" x14ac:dyDescent="0.3">
      <c r="A1847">
        <v>1846</v>
      </c>
      <c r="D1847" s="82"/>
      <c r="O1847" s="82"/>
      <c r="P1847" s="84"/>
      <c r="Q1847" s="28"/>
    </row>
    <row r="1848" spans="1:17" ht="15" customHeight="1" x14ac:dyDescent="0.3">
      <c r="A1848">
        <v>1847</v>
      </c>
      <c r="D1848" s="82"/>
      <c r="O1848" s="82"/>
      <c r="P1848" s="84"/>
      <c r="Q1848" s="28"/>
    </row>
    <row r="1849" spans="1:17" ht="15" customHeight="1" x14ac:dyDescent="0.3">
      <c r="A1849">
        <v>1848</v>
      </c>
      <c r="D1849" s="82"/>
      <c r="O1849" s="82"/>
      <c r="P1849" s="84"/>
      <c r="Q1849" s="28"/>
    </row>
    <row r="1850" spans="1:17" ht="15" customHeight="1" x14ac:dyDescent="0.3">
      <c r="A1850">
        <v>1849</v>
      </c>
      <c r="D1850" s="82"/>
      <c r="O1850" s="82"/>
      <c r="P1850" s="84"/>
      <c r="Q1850" s="28"/>
    </row>
    <row r="1851" spans="1:17" ht="15" customHeight="1" x14ac:dyDescent="0.3">
      <c r="A1851">
        <v>1850</v>
      </c>
      <c r="D1851" s="82"/>
      <c r="O1851" s="82"/>
      <c r="P1851" s="84"/>
      <c r="Q1851" s="28"/>
    </row>
    <row r="1852" spans="1:17" ht="15" customHeight="1" x14ac:dyDescent="0.3">
      <c r="A1852">
        <v>1851</v>
      </c>
      <c r="D1852" s="82"/>
      <c r="O1852" s="82"/>
      <c r="P1852" s="84"/>
      <c r="Q1852" s="28"/>
    </row>
    <row r="1853" spans="1:17" ht="15" customHeight="1" x14ac:dyDescent="0.3">
      <c r="A1853">
        <v>1852</v>
      </c>
      <c r="D1853" s="82"/>
      <c r="O1853" s="82"/>
      <c r="P1853" s="84"/>
      <c r="Q1853" s="28"/>
    </row>
    <row r="1854" spans="1:17" ht="15" customHeight="1" x14ac:dyDescent="0.3">
      <c r="A1854">
        <v>1853</v>
      </c>
      <c r="D1854" s="82"/>
      <c r="O1854" s="82"/>
      <c r="P1854" s="84"/>
      <c r="Q1854" s="28"/>
    </row>
    <row r="1855" spans="1:17" ht="15" customHeight="1" x14ac:dyDescent="0.3">
      <c r="A1855">
        <v>1854</v>
      </c>
      <c r="D1855" s="82"/>
      <c r="O1855" s="82"/>
      <c r="P1855" s="84"/>
      <c r="Q1855" s="28"/>
    </row>
    <row r="1856" spans="1:17" ht="15" customHeight="1" x14ac:dyDescent="0.3">
      <c r="A1856">
        <v>1855</v>
      </c>
      <c r="D1856" s="82"/>
      <c r="O1856" s="82"/>
      <c r="P1856" s="84"/>
      <c r="Q1856" s="28"/>
    </row>
    <row r="1857" spans="1:17" ht="15" customHeight="1" x14ac:dyDescent="0.3">
      <c r="A1857">
        <v>1856</v>
      </c>
      <c r="D1857" s="82"/>
      <c r="O1857" s="82"/>
      <c r="P1857" s="84"/>
      <c r="Q1857" s="28"/>
    </row>
    <row r="1858" spans="1:17" ht="15" customHeight="1" x14ac:dyDescent="0.3">
      <c r="A1858">
        <v>1857</v>
      </c>
      <c r="D1858" s="82"/>
      <c r="O1858" s="82"/>
      <c r="P1858" s="84"/>
      <c r="Q1858" s="28"/>
    </row>
    <row r="1859" spans="1:17" ht="15" customHeight="1" x14ac:dyDescent="0.3">
      <c r="A1859">
        <v>1858</v>
      </c>
      <c r="D1859" s="82"/>
      <c r="O1859" s="82"/>
      <c r="P1859" s="84"/>
      <c r="Q1859" s="28"/>
    </row>
    <row r="1860" spans="1:17" ht="15" customHeight="1" x14ac:dyDescent="0.3">
      <c r="A1860">
        <v>1859</v>
      </c>
      <c r="D1860" s="82"/>
      <c r="O1860" s="82"/>
      <c r="P1860" s="84"/>
      <c r="Q1860" s="28"/>
    </row>
    <row r="1861" spans="1:17" ht="15" customHeight="1" x14ac:dyDescent="0.3">
      <c r="A1861">
        <v>1860</v>
      </c>
      <c r="D1861" s="82"/>
      <c r="O1861" s="82"/>
      <c r="P1861" s="84"/>
      <c r="Q1861" s="28"/>
    </row>
    <row r="1862" spans="1:17" ht="15" customHeight="1" x14ac:dyDescent="0.3">
      <c r="A1862">
        <v>1861</v>
      </c>
      <c r="D1862" s="82"/>
      <c r="O1862" s="82"/>
      <c r="P1862" s="84"/>
      <c r="Q1862" s="28"/>
    </row>
    <row r="1863" spans="1:17" ht="15" customHeight="1" x14ac:dyDescent="0.3">
      <c r="A1863">
        <v>1862</v>
      </c>
      <c r="D1863" s="82"/>
      <c r="O1863" s="82"/>
      <c r="P1863" s="84"/>
      <c r="Q1863" s="28"/>
    </row>
    <row r="1864" spans="1:17" ht="15" customHeight="1" x14ac:dyDescent="0.3">
      <c r="A1864">
        <v>1863</v>
      </c>
      <c r="D1864" s="82"/>
      <c r="O1864" s="82"/>
      <c r="P1864" s="84"/>
      <c r="Q1864" s="28"/>
    </row>
    <row r="1865" spans="1:17" ht="15" customHeight="1" x14ac:dyDescent="0.3">
      <c r="A1865">
        <v>1864</v>
      </c>
      <c r="D1865" s="82"/>
      <c r="O1865" s="82"/>
      <c r="P1865" s="84"/>
      <c r="Q1865" s="28"/>
    </row>
    <row r="1866" spans="1:17" ht="15" customHeight="1" x14ac:dyDescent="0.3">
      <c r="A1866">
        <v>1865</v>
      </c>
      <c r="D1866" s="82"/>
      <c r="O1866" s="82"/>
      <c r="P1866" s="84"/>
      <c r="Q1866" s="28"/>
    </row>
    <row r="1867" spans="1:17" ht="15" customHeight="1" x14ac:dyDescent="0.3">
      <c r="A1867">
        <v>1866</v>
      </c>
      <c r="D1867" s="82"/>
      <c r="O1867" s="82"/>
      <c r="P1867" s="84"/>
      <c r="Q1867" s="28"/>
    </row>
    <row r="1868" spans="1:17" ht="15" customHeight="1" x14ac:dyDescent="0.3">
      <c r="A1868">
        <v>1867</v>
      </c>
      <c r="D1868" s="82"/>
      <c r="O1868" s="82"/>
      <c r="P1868" s="84"/>
      <c r="Q1868" s="28"/>
    </row>
    <row r="1869" spans="1:17" ht="15" customHeight="1" x14ac:dyDescent="0.3">
      <c r="A1869">
        <v>1868</v>
      </c>
      <c r="D1869" s="82"/>
      <c r="O1869" s="82"/>
      <c r="P1869" s="84"/>
      <c r="Q1869" s="28"/>
    </row>
    <row r="1870" spans="1:17" ht="15" customHeight="1" x14ac:dyDescent="0.3">
      <c r="A1870">
        <v>1869</v>
      </c>
      <c r="D1870" s="82"/>
      <c r="O1870" s="82"/>
      <c r="P1870" s="84"/>
      <c r="Q1870" s="28"/>
    </row>
    <row r="1871" spans="1:17" ht="15" customHeight="1" x14ac:dyDescent="0.3">
      <c r="A1871">
        <v>1870</v>
      </c>
      <c r="D1871" s="82"/>
      <c r="O1871" s="82"/>
      <c r="P1871" s="84"/>
      <c r="Q1871" s="28"/>
    </row>
    <row r="1872" spans="1:17" ht="15" customHeight="1" x14ac:dyDescent="0.3">
      <c r="A1872">
        <v>1871</v>
      </c>
      <c r="D1872" s="82"/>
      <c r="O1872" s="82"/>
      <c r="P1872" s="84"/>
      <c r="Q1872" s="28"/>
    </row>
    <row r="1873" spans="1:17" ht="15" customHeight="1" x14ac:dyDescent="0.3">
      <c r="A1873">
        <v>1872</v>
      </c>
      <c r="D1873" s="82"/>
      <c r="O1873" s="82"/>
      <c r="P1873" s="84"/>
      <c r="Q1873" s="28"/>
    </row>
    <row r="1874" spans="1:17" ht="15" customHeight="1" x14ac:dyDescent="0.3">
      <c r="A1874">
        <v>1873</v>
      </c>
      <c r="D1874" s="82"/>
      <c r="O1874" s="82"/>
      <c r="P1874" s="84"/>
      <c r="Q1874" s="28"/>
    </row>
    <row r="1875" spans="1:17" ht="15" customHeight="1" x14ac:dyDescent="0.3">
      <c r="A1875">
        <v>1874</v>
      </c>
      <c r="D1875" s="82"/>
      <c r="O1875" s="82"/>
      <c r="P1875" s="84"/>
      <c r="Q1875" s="28"/>
    </row>
    <row r="1876" spans="1:17" ht="15" customHeight="1" x14ac:dyDescent="0.3">
      <c r="A1876">
        <v>1875</v>
      </c>
      <c r="D1876" s="82"/>
      <c r="O1876" s="82"/>
      <c r="P1876" s="84"/>
      <c r="Q1876" s="28"/>
    </row>
    <row r="1877" spans="1:17" ht="15" customHeight="1" x14ac:dyDescent="0.3">
      <c r="A1877">
        <v>1876</v>
      </c>
      <c r="D1877" s="82"/>
      <c r="O1877" s="82"/>
      <c r="P1877" s="84"/>
      <c r="Q1877" s="28"/>
    </row>
    <row r="1878" spans="1:17" ht="15" customHeight="1" x14ac:dyDescent="0.3">
      <c r="A1878">
        <v>1877</v>
      </c>
      <c r="D1878" s="82"/>
      <c r="O1878" s="82"/>
      <c r="P1878" s="84"/>
      <c r="Q1878" s="28"/>
    </row>
    <row r="1879" spans="1:17" ht="15" customHeight="1" x14ac:dyDescent="0.3">
      <c r="A1879">
        <v>1878</v>
      </c>
      <c r="D1879" s="82"/>
      <c r="O1879" s="82"/>
      <c r="P1879" s="84"/>
      <c r="Q1879" s="28"/>
    </row>
    <row r="1880" spans="1:17" ht="15" customHeight="1" x14ac:dyDescent="0.3">
      <c r="A1880">
        <v>1879</v>
      </c>
      <c r="D1880" s="82"/>
      <c r="O1880" s="82"/>
      <c r="P1880" s="84"/>
      <c r="Q1880" s="28"/>
    </row>
    <row r="1881" spans="1:17" ht="15" customHeight="1" x14ac:dyDescent="0.3">
      <c r="A1881">
        <v>1880</v>
      </c>
      <c r="D1881" s="82"/>
      <c r="O1881" s="82"/>
      <c r="P1881" s="84"/>
      <c r="Q1881" s="28"/>
    </row>
    <row r="1882" spans="1:17" ht="15" customHeight="1" x14ac:dyDescent="0.3">
      <c r="A1882">
        <v>1881</v>
      </c>
      <c r="D1882" s="82"/>
      <c r="O1882" s="82"/>
      <c r="P1882" s="84"/>
      <c r="Q1882" s="28"/>
    </row>
    <row r="1883" spans="1:17" ht="15" customHeight="1" x14ac:dyDescent="0.3">
      <c r="A1883">
        <v>1882</v>
      </c>
      <c r="D1883" s="82"/>
      <c r="O1883" s="82"/>
      <c r="P1883" s="84"/>
      <c r="Q1883" s="28"/>
    </row>
    <row r="1884" spans="1:17" ht="15" customHeight="1" x14ac:dyDescent="0.3">
      <c r="A1884">
        <v>1883</v>
      </c>
      <c r="D1884" s="82"/>
      <c r="O1884" s="82"/>
      <c r="P1884" s="84"/>
      <c r="Q1884" s="28"/>
    </row>
    <row r="1885" spans="1:17" ht="15" customHeight="1" x14ac:dyDescent="0.3">
      <c r="A1885">
        <v>1884</v>
      </c>
      <c r="D1885" s="82"/>
      <c r="O1885" s="82"/>
      <c r="P1885" s="84"/>
      <c r="Q1885" s="28"/>
    </row>
    <row r="1886" spans="1:17" ht="15" customHeight="1" x14ac:dyDescent="0.3">
      <c r="A1886">
        <v>1885</v>
      </c>
      <c r="D1886" s="82"/>
      <c r="O1886" s="82"/>
      <c r="P1886" s="84"/>
      <c r="Q1886" s="28"/>
    </row>
    <row r="1887" spans="1:17" ht="15" customHeight="1" x14ac:dyDescent="0.3">
      <c r="A1887">
        <v>1886</v>
      </c>
      <c r="D1887" s="82"/>
      <c r="O1887" s="82"/>
      <c r="P1887" s="84"/>
      <c r="Q1887" s="28"/>
    </row>
    <row r="1888" spans="1:17" ht="15" customHeight="1" x14ac:dyDescent="0.3">
      <c r="A1888">
        <v>1887</v>
      </c>
      <c r="D1888" s="82"/>
      <c r="O1888" s="82"/>
      <c r="P1888" s="84"/>
      <c r="Q1888" s="28"/>
    </row>
    <row r="1889" spans="1:17" ht="15" customHeight="1" x14ac:dyDescent="0.3">
      <c r="A1889">
        <v>1888</v>
      </c>
      <c r="D1889" s="82"/>
      <c r="O1889" s="82"/>
      <c r="P1889" s="84"/>
      <c r="Q1889" s="28"/>
    </row>
    <row r="1890" spans="1:17" ht="15" customHeight="1" x14ac:dyDescent="0.3">
      <c r="A1890">
        <v>1889</v>
      </c>
      <c r="D1890" s="82"/>
      <c r="O1890" s="82"/>
      <c r="P1890" s="84"/>
      <c r="Q1890" s="28"/>
    </row>
    <row r="1891" spans="1:17" ht="15" customHeight="1" x14ac:dyDescent="0.3">
      <c r="A1891">
        <v>1890</v>
      </c>
      <c r="D1891" s="82"/>
      <c r="O1891" s="82"/>
      <c r="P1891" s="84"/>
      <c r="Q1891" s="28"/>
    </row>
    <row r="1892" spans="1:17" ht="15" customHeight="1" x14ac:dyDescent="0.3">
      <c r="A1892">
        <v>1891</v>
      </c>
      <c r="D1892" s="82"/>
      <c r="O1892" s="82"/>
      <c r="P1892" s="84"/>
      <c r="Q1892" s="28"/>
    </row>
    <row r="1893" spans="1:17" ht="15" customHeight="1" x14ac:dyDescent="0.3">
      <c r="A1893">
        <v>1892</v>
      </c>
      <c r="D1893" s="82"/>
      <c r="O1893" s="82"/>
      <c r="P1893" s="84"/>
      <c r="Q1893" s="28"/>
    </row>
    <row r="1894" spans="1:17" ht="15" customHeight="1" x14ac:dyDescent="0.3">
      <c r="A1894">
        <v>1893</v>
      </c>
      <c r="D1894" s="82"/>
      <c r="O1894" s="82"/>
      <c r="P1894" s="84"/>
      <c r="Q1894" s="28"/>
    </row>
    <row r="1895" spans="1:17" ht="15" customHeight="1" x14ac:dyDescent="0.3">
      <c r="A1895">
        <v>1894</v>
      </c>
      <c r="D1895" s="82"/>
      <c r="O1895" s="82"/>
      <c r="P1895" s="84"/>
      <c r="Q1895" s="28"/>
    </row>
    <row r="1896" spans="1:17" ht="15" customHeight="1" x14ac:dyDescent="0.3">
      <c r="A1896">
        <v>1895</v>
      </c>
      <c r="D1896" s="82"/>
      <c r="O1896" s="82"/>
      <c r="P1896" s="84"/>
      <c r="Q1896" s="28"/>
    </row>
    <row r="1897" spans="1:17" ht="15" customHeight="1" x14ac:dyDescent="0.3">
      <c r="A1897">
        <v>1896</v>
      </c>
      <c r="D1897" s="82"/>
      <c r="O1897" s="82"/>
      <c r="P1897" s="84"/>
      <c r="Q1897" s="28"/>
    </row>
    <row r="1898" spans="1:17" ht="15" customHeight="1" x14ac:dyDescent="0.3">
      <c r="A1898">
        <v>1897</v>
      </c>
      <c r="D1898" s="82"/>
      <c r="O1898" s="82"/>
      <c r="P1898" s="84"/>
      <c r="Q1898" s="28"/>
    </row>
    <row r="1899" spans="1:17" ht="15" customHeight="1" x14ac:dyDescent="0.3">
      <c r="A1899">
        <v>1898</v>
      </c>
      <c r="D1899" s="82"/>
      <c r="O1899" s="82"/>
      <c r="P1899" s="84"/>
      <c r="Q1899" s="28"/>
    </row>
    <row r="1900" spans="1:17" ht="15" customHeight="1" x14ac:dyDescent="0.3">
      <c r="A1900">
        <v>1899</v>
      </c>
      <c r="D1900" s="82"/>
      <c r="O1900" s="82"/>
      <c r="P1900" s="84"/>
      <c r="Q1900" s="28"/>
    </row>
    <row r="1901" spans="1:17" ht="15" customHeight="1" x14ac:dyDescent="0.3">
      <c r="A1901">
        <v>1900</v>
      </c>
      <c r="D1901" s="82"/>
      <c r="O1901" s="82"/>
      <c r="P1901" s="84"/>
      <c r="Q1901" s="28"/>
    </row>
    <row r="1902" spans="1:17" ht="15" customHeight="1" x14ac:dyDescent="0.3">
      <c r="A1902">
        <v>1901</v>
      </c>
      <c r="D1902" s="82"/>
      <c r="O1902" s="82"/>
      <c r="P1902" s="84"/>
      <c r="Q1902" s="28"/>
    </row>
    <row r="1903" spans="1:17" ht="15" customHeight="1" x14ac:dyDescent="0.3">
      <c r="A1903">
        <v>1902</v>
      </c>
      <c r="D1903" s="82"/>
      <c r="O1903" s="82"/>
      <c r="P1903" s="84"/>
      <c r="Q1903" s="28"/>
    </row>
    <row r="1904" spans="1:17" ht="15" customHeight="1" x14ac:dyDescent="0.3">
      <c r="A1904">
        <v>1903</v>
      </c>
      <c r="D1904" s="82"/>
      <c r="O1904" s="82"/>
      <c r="P1904" s="84"/>
      <c r="Q1904" s="28"/>
    </row>
    <row r="1905" spans="1:17" ht="15" customHeight="1" x14ac:dyDescent="0.3">
      <c r="A1905">
        <v>1904</v>
      </c>
      <c r="D1905" s="82"/>
      <c r="O1905" s="82"/>
      <c r="P1905" s="84"/>
      <c r="Q1905" s="28"/>
    </row>
    <row r="1906" spans="1:17" ht="15" customHeight="1" x14ac:dyDescent="0.3">
      <c r="A1906">
        <v>1905</v>
      </c>
      <c r="D1906" s="82"/>
      <c r="O1906" s="82"/>
      <c r="P1906" s="84"/>
      <c r="Q1906" s="28"/>
    </row>
    <row r="1907" spans="1:17" ht="15" customHeight="1" x14ac:dyDescent="0.3">
      <c r="A1907">
        <v>1906</v>
      </c>
      <c r="D1907" s="82"/>
      <c r="O1907" s="82"/>
      <c r="P1907" s="84"/>
      <c r="Q1907" s="28"/>
    </row>
    <row r="1908" spans="1:17" ht="15" customHeight="1" x14ac:dyDescent="0.3">
      <c r="A1908">
        <v>1907</v>
      </c>
      <c r="D1908" s="82"/>
      <c r="O1908" s="82"/>
      <c r="P1908" s="84"/>
      <c r="Q1908" s="28"/>
    </row>
    <row r="1909" spans="1:17" ht="15" customHeight="1" x14ac:dyDescent="0.3">
      <c r="A1909">
        <v>1908</v>
      </c>
      <c r="D1909" s="82"/>
      <c r="O1909" s="82"/>
      <c r="P1909" s="84"/>
      <c r="Q1909" s="28"/>
    </row>
    <row r="1910" spans="1:17" ht="15" customHeight="1" x14ac:dyDescent="0.3">
      <c r="A1910">
        <v>1909</v>
      </c>
      <c r="D1910" s="82"/>
      <c r="O1910" s="82"/>
      <c r="P1910" s="84"/>
      <c r="Q1910" s="28"/>
    </row>
    <row r="1911" spans="1:17" ht="15" customHeight="1" x14ac:dyDescent="0.3">
      <c r="A1911">
        <v>1910</v>
      </c>
      <c r="D1911" s="82"/>
      <c r="O1911" s="82"/>
      <c r="P1911" s="84"/>
      <c r="Q1911" s="28"/>
    </row>
    <row r="1912" spans="1:17" ht="15" customHeight="1" x14ac:dyDescent="0.3">
      <c r="A1912">
        <v>1911</v>
      </c>
      <c r="D1912" s="82"/>
      <c r="O1912" s="82"/>
      <c r="P1912" s="84"/>
      <c r="Q1912" s="28"/>
    </row>
    <row r="1913" spans="1:17" ht="15" customHeight="1" x14ac:dyDescent="0.3">
      <c r="A1913">
        <v>1912</v>
      </c>
      <c r="D1913" s="82"/>
      <c r="O1913" s="82"/>
      <c r="P1913" s="84"/>
      <c r="Q1913" s="28"/>
    </row>
    <row r="1914" spans="1:17" ht="15" customHeight="1" x14ac:dyDescent="0.3">
      <c r="A1914">
        <v>1913</v>
      </c>
      <c r="D1914" s="82"/>
      <c r="O1914" s="82"/>
      <c r="P1914" s="84"/>
      <c r="Q1914" s="28"/>
    </row>
    <row r="1915" spans="1:17" ht="15" customHeight="1" x14ac:dyDescent="0.3">
      <c r="A1915">
        <v>1914</v>
      </c>
      <c r="D1915" s="82"/>
      <c r="O1915" s="82"/>
      <c r="P1915" s="84"/>
      <c r="Q1915" s="28"/>
    </row>
    <row r="1916" spans="1:17" ht="15" customHeight="1" x14ac:dyDescent="0.3">
      <c r="A1916">
        <v>1915</v>
      </c>
      <c r="D1916" s="82"/>
      <c r="O1916" s="82"/>
      <c r="P1916" s="84"/>
      <c r="Q1916" s="28"/>
    </row>
    <row r="1917" spans="1:17" ht="15" customHeight="1" x14ac:dyDescent="0.3">
      <c r="A1917">
        <v>1916</v>
      </c>
      <c r="D1917" s="82"/>
      <c r="O1917" s="82"/>
      <c r="P1917" s="84"/>
      <c r="Q1917" s="28"/>
    </row>
    <row r="1918" spans="1:17" ht="15" customHeight="1" x14ac:dyDescent="0.3">
      <c r="A1918">
        <v>1917</v>
      </c>
      <c r="D1918" s="82"/>
      <c r="O1918" s="82"/>
      <c r="P1918" s="84"/>
      <c r="Q1918" s="28"/>
    </row>
    <row r="1919" spans="1:17" ht="15" customHeight="1" x14ac:dyDescent="0.3">
      <c r="A1919">
        <v>1918</v>
      </c>
      <c r="D1919" s="82"/>
      <c r="O1919" s="82"/>
      <c r="P1919" s="84"/>
      <c r="Q1919" s="28"/>
    </row>
    <row r="1920" spans="1:17" ht="15" customHeight="1" x14ac:dyDescent="0.3">
      <c r="A1920">
        <v>1919</v>
      </c>
      <c r="D1920" s="82"/>
      <c r="O1920" s="82"/>
      <c r="P1920" s="84"/>
      <c r="Q1920" s="28"/>
    </row>
    <row r="1921" spans="1:17" ht="15" customHeight="1" x14ac:dyDescent="0.3">
      <c r="A1921">
        <v>1920</v>
      </c>
      <c r="D1921" s="82"/>
      <c r="O1921" s="82"/>
      <c r="P1921" s="84"/>
      <c r="Q1921" s="28"/>
    </row>
    <row r="1922" spans="1:17" ht="15" customHeight="1" x14ac:dyDescent="0.3">
      <c r="A1922">
        <v>1921</v>
      </c>
      <c r="D1922" s="82"/>
      <c r="O1922" s="82"/>
      <c r="P1922" s="84"/>
      <c r="Q1922" s="28"/>
    </row>
    <row r="1923" spans="1:17" ht="15" customHeight="1" x14ac:dyDescent="0.3">
      <c r="A1923">
        <v>1922</v>
      </c>
      <c r="D1923" s="82"/>
      <c r="O1923" s="82"/>
      <c r="P1923" s="84"/>
      <c r="Q1923" s="28"/>
    </row>
    <row r="1924" spans="1:17" ht="15" customHeight="1" x14ac:dyDescent="0.3">
      <c r="A1924">
        <v>1923</v>
      </c>
      <c r="D1924" s="82"/>
      <c r="O1924" s="82"/>
      <c r="P1924" s="84"/>
      <c r="Q1924" s="28"/>
    </row>
    <row r="1925" spans="1:17" ht="15" customHeight="1" x14ac:dyDescent="0.3">
      <c r="A1925">
        <v>1924</v>
      </c>
      <c r="D1925" s="82"/>
      <c r="O1925" s="82"/>
      <c r="P1925" s="84"/>
      <c r="Q1925" s="28"/>
    </row>
    <row r="1926" spans="1:17" ht="15" customHeight="1" x14ac:dyDescent="0.3">
      <c r="A1926">
        <v>1925</v>
      </c>
      <c r="D1926" s="82"/>
      <c r="O1926" s="82"/>
      <c r="P1926" s="84"/>
      <c r="Q1926" s="28"/>
    </row>
    <row r="1927" spans="1:17" ht="15" customHeight="1" x14ac:dyDescent="0.3">
      <c r="A1927">
        <v>1926</v>
      </c>
      <c r="D1927" s="82"/>
      <c r="O1927" s="82"/>
      <c r="P1927" s="84"/>
      <c r="Q1927" s="28"/>
    </row>
    <row r="1928" spans="1:17" ht="15" customHeight="1" x14ac:dyDescent="0.3">
      <c r="A1928">
        <v>1927</v>
      </c>
      <c r="D1928" s="82"/>
      <c r="O1928" s="82"/>
      <c r="P1928" s="84"/>
      <c r="Q1928" s="28"/>
    </row>
    <row r="1929" spans="1:17" ht="15" customHeight="1" x14ac:dyDescent="0.3">
      <c r="A1929">
        <v>1928</v>
      </c>
      <c r="D1929" s="82"/>
      <c r="O1929" s="82"/>
      <c r="P1929" s="84"/>
      <c r="Q1929" s="28"/>
    </row>
    <row r="1930" spans="1:17" ht="15" customHeight="1" x14ac:dyDescent="0.3">
      <c r="A1930">
        <v>1929</v>
      </c>
      <c r="D1930" s="82"/>
      <c r="O1930" s="82"/>
      <c r="P1930" s="84"/>
      <c r="Q1930" s="28"/>
    </row>
    <row r="1931" spans="1:17" ht="15" customHeight="1" x14ac:dyDescent="0.3">
      <c r="A1931">
        <v>1930</v>
      </c>
      <c r="D1931" s="82"/>
      <c r="O1931" s="82"/>
      <c r="P1931" s="84"/>
      <c r="Q1931" s="28"/>
    </row>
    <row r="1932" spans="1:17" ht="15" customHeight="1" x14ac:dyDescent="0.3">
      <c r="A1932">
        <v>1931</v>
      </c>
      <c r="D1932" s="82"/>
      <c r="O1932" s="82"/>
      <c r="P1932" s="84"/>
      <c r="Q1932" s="28"/>
    </row>
    <row r="1933" spans="1:17" ht="15" customHeight="1" x14ac:dyDescent="0.3">
      <c r="A1933">
        <v>1932</v>
      </c>
      <c r="D1933" s="82"/>
      <c r="O1933" s="82"/>
      <c r="P1933" s="84"/>
      <c r="Q1933" s="28"/>
    </row>
    <row r="1934" spans="1:17" ht="15" customHeight="1" x14ac:dyDescent="0.3">
      <c r="A1934">
        <v>1933</v>
      </c>
      <c r="D1934" s="82"/>
      <c r="O1934" s="82"/>
      <c r="P1934" s="84"/>
      <c r="Q1934" s="28"/>
    </row>
    <row r="1935" spans="1:17" ht="15" customHeight="1" x14ac:dyDescent="0.3">
      <c r="A1935">
        <v>1934</v>
      </c>
      <c r="D1935" s="82"/>
      <c r="O1935" s="82"/>
      <c r="P1935" s="84"/>
      <c r="Q1935" s="28"/>
    </row>
    <row r="1936" spans="1:17" ht="15" customHeight="1" x14ac:dyDescent="0.3">
      <c r="A1936">
        <v>1935</v>
      </c>
      <c r="D1936" s="82"/>
      <c r="O1936" s="82"/>
      <c r="P1936" s="84"/>
      <c r="Q1936" s="28"/>
    </row>
    <row r="1937" spans="1:17" ht="15" customHeight="1" x14ac:dyDescent="0.3">
      <c r="A1937">
        <v>1936</v>
      </c>
      <c r="D1937" s="82"/>
      <c r="O1937" s="82"/>
      <c r="P1937" s="84"/>
      <c r="Q1937" s="28"/>
    </row>
    <row r="1938" spans="1:17" ht="15" customHeight="1" x14ac:dyDescent="0.3">
      <c r="A1938">
        <v>1937</v>
      </c>
      <c r="D1938" s="82"/>
      <c r="O1938" s="82"/>
      <c r="P1938" s="84"/>
      <c r="Q1938" s="28"/>
    </row>
    <row r="1939" spans="1:17" ht="15" customHeight="1" x14ac:dyDescent="0.3">
      <c r="A1939">
        <v>1938</v>
      </c>
      <c r="D1939" s="82"/>
      <c r="O1939" s="82"/>
      <c r="P1939" s="84"/>
      <c r="Q1939" s="28"/>
    </row>
    <row r="1940" spans="1:17" ht="15" customHeight="1" x14ac:dyDescent="0.3">
      <c r="A1940">
        <v>1939</v>
      </c>
      <c r="D1940" s="82"/>
      <c r="O1940" s="82"/>
      <c r="P1940" s="84"/>
      <c r="Q1940" s="28"/>
    </row>
    <row r="1941" spans="1:17" ht="15" customHeight="1" x14ac:dyDescent="0.3">
      <c r="A1941">
        <v>1940</v>
      </c>
      <c r="D1941" s="82"/>
      <c r="O1941" s="82"/>
      <c r="P1941" s="84"/>
      <c r="Q1941" s="28"/>
    </row>
    <row r="1942" spans="1:17" ht="15" customHeight="1" x14ac:dyDescent="0.3">
      <c r="A1942">
        <v>1941</v>
      </c>
      <c r="D1942" s="82"/>
      <c r="O1942" s="82"/>
      <c r="P1942" s="84"/>
      <c r="Q1942" s="28"/>
    </row>
    <row r="1943" spans="1:17" ht="15" customHeight="1" x14ac:dyDescent="0.3">
      <c r="A1943">
        <v>1942</v>
      </c>
      <c r="D1943" s="82"/>
      <c r="O1943" s="82"/>
      <c r="P1943" s="84"/>
      <c r="Q1943" s="28"/>
    </row>
    <row r="1944" spans="1:17" ht="15" customHeight="1" x14ac:dyDescent="0.3">
      <c r="A1944">
        <v>1943</v>
      </c>
      <c r="D1944" s="82"/>
      <c r="O1944" s="82"/>
      <c r="P1944" s="84"/>
      <c r="Q1944" s="28"/>
    </row>
    <row r="1945" spans="1:17" ht="15" customHeight="1" x14ac:dyDescent="0.3">
      <c r="A1945">
        <v>1944</v>
      </c>
      <c r="D1945" s="82"/>
      <c r="O1945" s="82"/>
      <c r="P1945" s="84"/>
      <c r="Q1945" s="28"/>
    </row>
    <row r="1946" spans="1:17" ht="15" customHeight="1" x14ac:dyDescent="0.3">
      <c r="A1946">
        <v>1945</v>
      </c>
      <c r="D1946" s="82"/>
      <c r="O1946" s="82"/>
      <c r="P1946" s="84"/>
      <c r="Q1946" s="28"/>
    </row>
    <row r="1947" spans="1:17" ht="15" customHeight="1" x14ac:dyDescent="0.3">
      <c r="A1947">
        <v>1946</v>
      </c>
      <c r="D1947" s="82"/>
      <c r="O1947" s="82"/>
      <c r="P1947" s="84"/>
      <c r="Q1947" s="28"/>
    </row>
    <row r="1948" spans="1:17" ht="15" customHeight="1" x14ac:dyDescent="0.3">
      <c r="A1948">
        <v>1947</v>
      </c>
      <c r="D1948" s="82"/>
      <c r="O1948" s="82"/>
      <c r="P1948" s="84"/>
      <c r="Q1948" s="28"/>
    </row>
    <row r="1949" spans="1:17" ht="15" customHeight="1" x14ac:dyDescent="0.3">
      <c r="A1949">
        <v>1948</v>
      </c>
      <c r="D1949" s="82"/>
      <c r="O1949" s="82"/>
      <c r="P1949" s="84"/>
      <c r="Q1949" s="28"/>
    </row>
    <row r="1950" spans="1:17" ht="15" customHeight="1" x14ac:dyDescent="0.3">
      <c r="A1950">
        <v>1949</v>
      </c>
      <c r="D1950" s="82"/>
      <c r="O1950" s="82"/>
      <c r="P1950" s="84"/>
      <c r="Q1950" s="28"/>
    </row>
    <row r="1951" spans="1:17" ht="15" customHeight="1" x14ac:dyDescent="0.3">
      <c r="A1951">
        <v>1950</v>
      </c>
      <c r="D1951" s="82"/>
      <c r="O1951" s="82"/>
      <c r="P1951" s="84"/>
      <c r="Q1951" s="28"/>
    </row>
    <row r="1952" spans="1:17" ht="15" customHeight="1" x14ac:dyDescent="0.3">
      <c r="A1952">
        <v>1951</v>
      </c>
      <c r="D1952" s="82"/>
      <c r="O1952" s="82"/>
      <c r="P1952" s="84"/>
      <c r="Q1952" s="28"/>
    </row>
    <row r="1953" spans="1:17" ht="15" customHeight="1" x14ac:dyDescent="0.3">
      <c r="A1953">
        <v>1952</v>
      </c>
      <c r="D1953" s="82"/>
      <c r="O1953" s="82"/>
      <c r="P1953" s="84"/>
      <c r="Q1953" s="28"/>
    </row>
    <row r="1954" spans="1:17" ht="15" customHeight="1" x14ac:dyDescent="0.3">
      <c r="A1954">
        <v>1953</v>
      </c>
      <c r="D1954" s="82"/>
      <c r="O1954" s="82"/>
      <c r="P1954" s="84"/>
      <c r="Q1954" s="28"/>
    </row>
    <row r="1955" spans="1:17" ht="15" customHeight="1" x14ac:dyDescent="0.3">
      <c r="A1955">
        <v>1954</v>
      </c>
      <c r="D1955" s="82"/>
      <c r="O1955" s="82"/>
      <c r="P1955" s="84"/>
      <c r="Q1955" s="28"/>
    </row>
    <row r="1956" spans="1:17" ht="15" customHeight="1" x14ac:dyDescent="0.3">
      <c r="A1956">
        <v>1955</v>
      </c>
      <c r="D1956" s="82"/>
      <c r="O1956" s="82"/>
      <c r="P1956" s="84"/>
      <c r="Q1956" s="28"/>
    </row>
    <row r="1957" spans="1:17" ht="15" customHeight="1" x14ac:dyDescent="0.3">
      <c r="A1957">
        <v>1956</v>
      </c>
      <c r="D1957" s="82"/>
      <c r="O1957" s="82"/>
      <c r="P1957" s="84"/>
      <c r="Q1957" s="28"/>
    </row>
    <row r="1958" spans="1:17" ht="15" customHeight="1" x14ac:dyDescent="0.3">
      <c r="A1958">
        <v>1957</v>
      </c>
      <c r="D1958" s="82"/>
      <c r="O1958" s="82"/>
      <c r="P1958" s="84"/>
      <c r="Q1958" s="28"/>
    </row>
    <row r="1959" spans="1:17" ht="15" customHeight="1" x14ac:dyDescent="0.3">
      <c r="A1959">
        <v>1958</v>
      </c>
      <c r="D1959" s="82"/>
      <c r="O1959" s="82"/>
      <c r="P1959" s="84"/>
      <c r="Q1959" s="28"/>
    </row>
    <row r="1960" spans="1:17" ht="15" customHeight="1" x14ac:dyDescent="0.3">
      <c r="A1960">
        <v>1959</v>
      </c>
      <c r="D1960" s="82"/>
      <c r="O1960" s="82"/>
      <c r="P1960" s="84"/>
      <c r="Q1960" s="28"/>
    </row>
    <row r="1961" spans="1:17" ht="15" customHeight="1" x14ac:dyDescent="0.3">
      <c r="A1961">
        <v>1960</v>
      </c>
      <c r="D1961" s="82"/>
      <c r="O1961" s="82"/>
      <c r="P1961" s="84"/>
      <c r="Q1961" s="28"/>
    </row>
    <row r="1962" spans="1:17" ht="15" customHeight="1" x14ac:dyDescent="0.3">
      <c r="A1962">
        <v>1961</v>
      </c>
      <c r="D1962" s="82"/>
      <c r="O1962" s="82"/>
      <c r="P1962" s="84"/>
      <c r="Q1962" s="28"/>
    </row>
    <row r="1963" spans="1:17" ht="15" customHeight="1" x14ac:dyDescent="0.3">
      <c r="A1963">
        <v>1962</v>
      </c>
      <c r="D1963" s="82"/>
      <c r="O1963" s="82"/>
      <c r="P1963" s="84"/>
      <c r="Q1963" s="28"/>
    </row>
    <row r="1964" spans="1:17" ht="15" customHeight="1" x14ac:dyDescent="0.3">
      <c r="A1964">
        <v>1963</v>
      </c>
      <c r="D1964" s="82"/>
      <c r="O1964" s="82"/>
      <c r="P1964" s="84"/>
      <c r="Q1964" s="28"/>
    </row>
    <row r="1965" spans="1:17" ht="15" customHeight="1" x14ac:dyDescent="0.3">
      <c r="A1965">
        <v>1964</v>
      </c>
      <c r="D1965" s="82"/>
      <c r="O1965" s="82"/>
      <c r="P1965" s="84"/>
      <c r="Q1965" s="28"/>
    </row>
    <row r="1966" spans="1:17" ht="15" customHeight="1" x14ac:dyDescent="0.3">
      <c r="A1966">
        <v>1965</v>
      </c>
      <c r="D1966" s="82"/>
      <c r="O1966" s="82"/>
      <c r="P1966" s="84"/>
      <c r="Q1966" s="28"/>
    </row>
    <row r="1967" spans="1:17" ht="15" customHeight="1" x14ac:dyDescent="0.3">
      <c r="A1967">
        <v>1966</v>
      </c>
      <c r="D1967" s="82"/>
      <c r="O1967" s="82"/>
      <c r="P1967" s="84"/>
      <c r="Q1967" s="28"/>
    </row>
    <row r="1968" spans="1:17" ht="15" customHeight="1" x14ac:dyDescent="0.3">
      <c r="A1968">
        <v>1967</v>
      </c>
      <c r="D1968" s="82"/>
      <c r="O1968" s="82"/>
      <c r="P1968" s="84"/>
      <c r="Q1968" s="28"/>
    </row>
    <row r="1969" spans="1:17" ht="15" customHeight="1" x14ac:dyDescent="0.3">
      <c r="A1969">
        <v>1968</v>
      </c>
      <c r="D1969" s="82"/>
      <c r="O1969" s="82"/>
      <c r="P1969" s="84"/>
      <c r="Q1969" s="28"/>
    </row>
    <row r="1970" spans="1:17" ht="15" customHeight="1" x14ac:dyDescent="0.3">
      <c r="A1970">
        <v>1969</v>
      </c>
      <c r="D1970" s="82"/>
      <c r="O1970" s="82"/>
      <c r="P1970" s="84"/>
      <c r="Q1970" s="28"/>
    </row>
    <row r="1971" spans="1:17" ht="15" customHeight="1" x14ac:dyDescent="0.3">
      <c r="A1971">
        <v>1970</v>
      </c>
      <c r="D1971" s="82"/>
      <c r="O1971" s="82"/>
      <c r="P1971" s="84"/>
      <c r="Q1971" s="28"/>
    </row>
    <row r="1972" spans="1:17" ht="15" customHeight="1" x14ac:dyDescent="0.3">
      <c r="A1972">
        <v>1971</v>
      </c>
      <c r="D1972" s="82"/>
      <c r="O1972" s="82"/>
      <c r="P1972" s="84"/>
      <c r="Q1972" s="28"/>
    </row>
    <row r="1973" spans="1:17" ht="15" customHeight="1" x14ac:dyDescent="0.3">
      <c r="A1973">
        <v>1972</v>
      </c>
      <c r="D1973" s="82"/>
      <c r="O1973" s="82"/>
      <c r="P1973" s="84"/>
      <c r="Q1973" s="28"/>
    </row>
    <row r="1974" spans="1:17" ht="15" customHeight="1" x14ac:dyDescent="0.3">
      <c r="A1974">
        <v>1973</v>
      </c>
      <c r="D1974" s="82"/>
      <c r="O1974" s="82"/>
      <c r="P1974" s="84"/>
      <c r="Q1974" s="28"/>
    </row>
    <row r="1975" spans="1:17" ht="15" customHeight="1" x14ac:dyDescent="0.3">
      <c r="A1975">
        <v>1974</v>
      </c>
      <c r="D1975" s="82"/>
      <c r="O1975" s="82"/>
      <c r="P1975" s="84"/>
      <c r="Q1975" s="28"/>
    </row>
    <row r="1976" spans="1:17" ht="15" customHeight="1" x14ac:dyDescent="0.3">
      <c r="A1976">
        <v>1975</v>
      </c>
      <c r="D1976" s="82"/>
      <c r="O1976" s="82"/>
      <c r="P1976" s="84"/>
      <c r="Q1976" s="28"/>
    </row>
    <row r="1977" spans="1:17" ht="15" customHeight="1" x14ac:dyDescent="0.3">
      <c r="A1977">
        <v>1976</v>
      </c>
      <c r="D1977" s="82"/>
      <c r="O1977" s="82"/>
      <c r="P1977" s="84"/>
      <c r="Q1977" s="28"/>
    </row>
    <row r="1978" spans="1:17" ht="15" customHeight="1" x14ac:dyDescent="0.3">
      <c r="A1978">
        <v>1977</v>
      </c>
      <c r="D1978" s="82"/>
      <c r="O1978" s="82"/>
      <c r="P1978" s="84"/>
      <c r="Q1978" s="28"/>
    </row>
    <row r="1979" spans="1:17" ht="15" customHeight="1" x14ac:dyDescent="0.3">
      <c r="A1979">
        <v>1978</v>
      </c>
      <c r="D1979" s="82"/>
      <c r="O1979" s="82"/>
      <c r="P1979" s="84"/>
      <c r="Q1979" s="28"/>
    </row>
    <row r="1980" spans="1:17" ht="15" customHeight="1" x14ac:dyDescent="0.3">
      <c r="A1980">
        <v>1979</v>
      </c>
      <c r="D1980" s="82"/>
      <c r="O1980" s="82"/>
      <c r="P1980" s="84"/>
      <c r="Q1980" s="28"/>
    </row>
    <row r="1981" spans="1:17" ht="15" customHeight="1" x14ac:dyDescent="0.3">
      <c r="A1981">
        <v>1980</v>
      </c>
      <c r="D1981" s="82"/>
      <c r="O1981" s="82"/>
      <c r="P1981" s="84"/>
      <c r="Q1981" s="28"/>
    </row>
    <row r="1982" spans="1:17" ht="15" customHeight="1" x14ac:dyDescent="0.3">
      <c r="A1982">
        <v>1981</v>
      </c>
      <c r="D1982" s="82"/>
      <c r="O1982" s="82"/>
      <c r="P1982" s="84"/>
      <c r="Q1982" s="28"/>
    </row>
    <row r="1983" spans="1:17" ht="15" customHeight="1" x14ac:dyDescent="0.3">
      <c r="A1983">
        <v>1982</v>
      </c>
      <c r="D1983" s="82"/>
      <c r="O1983" s="82"/>
      <c r="P1983" s="84"/>
      <c r="Q1983" s="28"/>
    </row>
    <row r="1984" spans="1:17" ht="15" customHeight="1" x14ac:dyDescent="0.3">
      <c r="A1984">
        <v>1983</v>
      </c>
      <c r="D1984" s="82"/>
      <c r="O1984" s="82"/>
      <c r="P1984" s="84"/>
      <c r="Q1984" s="28"/>
    </row>
    <row r="1985" spans="1:17" ht="15" customHeight="1" x14ac:dyDescent="0.3">
      <c r="A1985">
        <v>1984</v>
      </c>
      <c r="D1985" s="82"/>
      <c r="O1985" s="82"/>
      <c r="P1985" s="84"/>
      <c r="Q1985" s="28"/>
    </row>
    <row r="1986" spans="1:17" ht="15" customHeight="1" x14ac:dyDescent="0.3">
      <c r="A1986">
        <v>1985</v>
      </c>
      <c r="D1986" s="82"/>
      <c r="O1986" s="82"/>
      <c r="P1986" s="84"/>
      <c r="Q1986" s="28"/>
    </row>
    <row r="1987" spans="1:17" ht="15" customHeight="1" x14ac:dyDescent="0.3">
      <c r="A1987">
        <v>1986</v>
      </c>
      <c r="D1987" s="82"/>
      <c r="O1987" s="82"/>
      <c r="P1987" s="84"/>
      <c r="Q1987" s="28"/>
    </row>
    <row r="1988" spans="1:17" ht="15" customHeight="1" x14ac:dyDescent="0.3">
      <c r="A1988">
        <v>1987</v>
      </c>
      <c r="D1988" s="82"/>
      <c r="O1988" s="82"/>
      <c r="P1988" s="84"/>
      <c r="Q1988" s="28"/>
    </row>
    <row r="1989" spans="1:17" ht="15" customHeight="1" x14ac:dyDescent="0.3">
      <c r="A1989">
        <v>1988</v>
      </c>
      <c r="D1989" s="82"/>
      <c r="O1989" s="82"/>
      <c r="P1989" s="84"/>
      <c r="Q1989" s="28"/>
    </row>
    <row r="1990" spans="1:17" ht="15" customHeight="1" x14ac:dyDescent="0.3">
      <c r="A1990">
        <v>1989</v>
      </c>
      <c r="D1990" s="82"/>
      <c r="O1990" s="82"/>
      <c r="P1990" s="84"/>
      <c r="Q1990" s="28"/>
    </row>
    <row r="1991" spans="1:17" ht="15" customHeight="1" x14ac:dyDescent="0.3">
      <c r="A1991">
        <v>1990</v>
      </c>
      <c r="D1991" s="82"/>
      <c r="O1991" s="82"/>
      <c r="P1991" s="84"/>
      <c r="Q1991" s="28"/>
    </row>
    <row r="1992" spans="1:17" ht="15" customHeight="1" x14ac:dyDescent="0.3">
      <c r="A1992">
        <v>1991</v>
      </c>
      <c r="D1992" s="82"/>
      <c r="O1992" s="82"/>
      <c r="P1992" s="84"/>
      <c r="Q1992" s="28"/>
    </row>
    <row r="1993" spans="1:17" ht="15" customHeight="1" x14ac:dyDescent="0.3">
      <c r="A1993">
        <v>1992</v>
      </c>
      <c r="D1993" s="82"/>
      <c r="O1993" s="82"/>
      <c r="P1993" s="84"/>
      <c r="Q1993" s="28"/>
    </row>
    <row r="1994" spans="1:17" ht="15" customHeight="1" x14ac:dyDescent="0.3">
      <c r="A1994">
        <v>1993</v>
      </c>
      <c r="D1994" s="82"/>
      <c r="O1994" s="82"/>
      <c r="P1994" s="84"/>
      <c r="Q1994" s="28"/>
    </row>
    <row r="1995" spans="1:17" ht="15" customHeight="1" x14ac:dyDescent="0.3">
      <c r="A1995">
        <v>1994</v>
      </c>
      <c r="D1995" s="82"/>
      <c r="O1995" s="82"/>
      <c r="P1995" s="84"/>
      <c r="Q1995" s="28"/>
    </row>
    <row r="1996" spans="1:17" ht="15" customHeight="1" x14ac:dyDescent="0.3">
      <c r="A1996">
        <v>1995</v>
      </c>
      <c r="D1996" s="82"/>
      <c r="O1996" s="82"/>
      <c r="P1996" s="84"/>
      <c r="Q1996" s="28"/>
    </row>
    <row r="1997" spans="1:17" ht="15" customHeight="1" x14ac:dyDescent="0.3">
      <c r="A1997">
        <v>1996</v>
      </c>
      <c r="D1997" s="82"/>
      <c r="O1997" s="82"/>
      <c r="P1997" s="84"/>
      <c r="Q1997" s="28"/>
    </row>
    <row r="1998" spans="1:17" ht="15" customHeight="1" x14ac:dyDescent="0.3">
      <c r="A1998">
        <v>1997</v>
      </c>
      <c r="D1998" s="82"/>
      <c r="O1998" s="82"/>
      <c r="P1998" s="84"/>
      <c r="Q1998" s="28"/>
    </row>
    <row r="1999" spans="1:17" ht="15" customHeight="1" x14ac:dyDescent="0.3">
      <c r="A1999">
        <v>1998</v>
      </c>
      <c r="D1999" s="82"/>
      <c r="O1999" s="82"/>
      <c r="P1999" s="84"/>
      <c r="Q1999" s="28"/>
    </row>
    <row r="2000" spans="1:17" ht="15" customHeight="1" x14ac:dyDescent="0.3">
      <c r="A2000">
        <v>1999</v>
      </c>
      <c r="D2000" s="82"/>
      <c r="O2000" s="82"/>
      <c r="P2000" s="84"/>
      <c r="Q2000" s="28"/>
    </row>
    <row r="2001" spans="1:17" ht="15" customHeight="1" x14ac:dyDescent="0.3">
      <c r="A2001">
        <v>2000</v>
      </c>
      <c r="D2001" s="82"/>
      <c r="O2001" s="82"/>
      <c r="P2001" s="84"/>
      <c r="Q2001" s="28"/>
    </row>
    <row r="2002" spans="1:17" ht="15" customHeight="1" x14ac:dyDescent="0.3">
      <c r="A2002">
        <v>2001</v>
      </c>
      <c r="D2002" s="82"/>
      <c r="O2002" s="82"/>
      <c r="P2002" s="84"/>
      <c r="Q2002" s="28"/>
    </row>
    <row r="2003" spans="1:17" ht="15" customHeight="1" x14ac:dyDescent="0.3">
      <c r="A2003">
        <v>2002</v>
      </c>
      <c r="D2003" s="82"/>
      <c r="O2003" s="82"/>
      <c r="P2003" s="84"/>
      <c r="Q2003" s="28"/>
    </row>
    <row r="2004" spans="1:17" ht="15" customHeight="1" x14ac:dyDescent="0.3">
      <c r="A2004">
        <v>2003</v>
      </c>
      <c r="D2004" s="82"/>
      <c r="O2004" s="82"/>
      <c r="P2004" s="84"/>
      <c r="Q2004" s="28"/>
    </row>
    <row r="2005" spans="1:17" ht="15" customHeight="1" x14ac:dyDescent="0.3">
      <c r="A2005">
        <v>2004</v>
      </c>
      <c r="D2005" s="82"/>
      <c r="O2005" s="82"/>
      <c r="P2005" s="84"/>
      <c r="Q2005" s="28"/>
    </row>
    <row r="2006" spans="1:17" ht="15" customHeight="1" x14ac:dyDescent="0.3">
      <c r="A2006">
        <v>2005</v>
      </c>
      <c r="D2006" s="82"/>
      <c r="O2006" s="82"/>
      <c r="P2006" s="84"/>
      <c r="Q2006" s="28"/>
    </row>
    <row r="2007" spans="1:17" ht="15" customHeight="1" x14ac:dyDescent="0.3">
      <c r="A2007">
        <v>2006</v>
      </c>
      <c r="D2007" s="82"/>
      <c r="O2007" s="82"/>
      <c r="P2007" s="84"/>
      <c r="Q2007" s="28"/>
    </row>
    <row r="2008" spans="1:17" ht="15" customHeight="1" x14ac:dyDescent="0.3">
      <c r="A2008">
        <v>2007</v>
      </c>
      <c r="D2008" s="82"/>
      <c r="O2008" s="82"/>
      <c r="P2008" s="84"/>
      <c r="Q2008" s="28"/>
    </row>
    <row r="2009" spans="1:17" ht="15" customHeight="1" x14ac:dyDescent="0.3">
      <c r="A2009">
        <v>2008</v>
      </c>
      <c r="D2009" s="82"/>
      <c r="O2009" s="82"/>
      <c r="P2009" s="84"/>
      <c r="Q2009" s="28"/>
    </row>
    <row r="2010" spans="1:17" ht="15" customHeight="1" x14ac:dyDescent="0.3">
      <c r="A2010">
        <v>2009</v>
      </c>
      <c r="D2010" s="82"/>
      <c r="O2010" s="82"/>
      <c r="P2010" s="84"/>
      <c r="Q2010" s="28"/>
    </row>
    <row r="2011" spans="1:17" ht="15" customHeight="1" x14ac:dyDescent="0.3">
      <c r="A2011">
        <v>2010</v>
      </c>
      <c r="D2011" s="82"/>
      <c r="O2011" s="82"/>
      <c r="P2011" s="84"/>
      <c r="Q2011" s="28"/>
    </row>
    <row r="2012" spans="1:17" ht="15" customHeight="1" x14ac:dyDescent="0.3">
      <c r="A2012">
        <v>2011</v>
      </c>
      <c r="D2012" s="82"/>
      <c r="O2012" s="82"/>
      <c r="P2012" s="84"/>
      <c r="Q2012" s="28"/>
    </row>
    <row r="2013" spans="1:17" ht="15" customHeight="1" x14ac:dyDescent="0.3">
      <c r="A2013">
        <v>2012</v>
      </c>
      <c r="D2013" s="82"/>
      <c r="O2013" s="82"/>
      <c r="P2013" s="84"/>
      <c r="Q2013" s="28"/>
    </row>
    <row r="2014" spans="1:17" ht="15" customHeight="1" x14ac:dyDescent="0.3">
      <c r="A2014">
        <v>2013</v>
      </c>
      <c r="D2014" s="82"/>
      <c r="O2014" s="82"/>
      <c r="P2014" s="84"/>
      <c r="Q2014" s="28"/>
    </row>
    <row r="2015" spans="1:17" ht="15" customHeight="1" x14ac:dyDescent="0.3">
      <c r="A2015">
        <v>2014</v>
      </c>
      <c r="D2015" s="82"/>
      <c r="O2015" s="82"/>
      <c r="P2015" s="84"/>
      <c r="Q2015" s="28"/>
    </row>
    <row r="2016" spans="1:17" ht="15" customHeight="1" x14ac:dyDescent="0.3">
      <c r="A2016">
        <v>2015</v>
      </c>
      <c r="D2016" s="82"/>
      <c r="O2016" s="82"/>
      <c r="P2016" s="84"/>
      <c r="Q2016" s="28"/>
    </row>
    <row r="2017" spans="1:17" ht="15" customHeight="1" x14ac:dyDescent="0.3">
      <c r="A2017">
        <v>2016</v>
      </c>
      <c r="D2017" s="82"/>
      <c r="O2017" s="82"/>
      <c r="P2017" s="84"/>
      <c r="Q2017" s="28"/>
    </row>
    <row r="2018" spans="1:17" ht="15" customHeight="1" x14ac:dyDescent="0.3">
      <c r="A2018">
        <v>2017</v>
      </c>
      <c r="D2018" s="82"/>
      <c r="O2018" s="82"/>
      <c r="P2018" s="84"/>
      <c r="Q2018" s="28"/>
    </row>
    <row r="2019" spans="1:17" ht="15" customHeight="1" x14ac:dyDescent="0.3">
      <c r="A2019">
        <v>2018</v>
      </c>
      <c r="D2019" s="82"/>
      <c r="O2019" s="82"/>
      <c r="P2019" s="84"/>
      <c r="Q2019" s="28"/>
    </row>
    <row r="2020" spans="1:17" ht="15" customHeight="1" x14ac:dyDescent="0.3">
      <c r="A2020">
        <v>2019</v>
      </c>
      <c r="D2020" s="82"/>
      <c r="O2020" s="82"/>
      <c r="P2020" s="84"/>
      <c r="Q2020" s="28"/>
    </row>
    <row r="2021" spans="1:17" ht="15" customHeight="1" x14ac:dyDescent="0.3">
      <c r="A2021">
        <v>2020</v>
      </c>
      <c r="D2021" s="82"/>
      <c r="O2021" s="82"/>
      <c r="P2021" s="84"/>
      <c r="Q2021" s="28"/>
    </row>
    <row r="2022" spans="1:17" ht="15" customHeight="1" x14ac:dyDescent="0.3">
      <c r="A2022">
        <v>2021</v>
      </c>
      <c r="D2022" s="82"/>
      <c r="O2022" s="82"/>
      <c r="P2022" s="84"/>
      <c r="Q2022" s="28"/>
    </row>
    <row r="2023" spans="1:17" ht="15" customHeight="1" x14ac:dyDescent="0.3">
      <c r="A2023">
        <v>2022</v>
      </c>
      <c r="D2023" s="82"/>
      <c r="O2023" s="82"/>
      <c r="P2023" s="84"/>
      <c r="Q2023" s="28"/>
    </row>
    <row r="2024" spans="1:17" ht="15" customHeight="1" x14ac:dyDescent="0.3">
      <c r="A2024">
        <v>2023</v>
      </c>
      <c r="D2024" s="82"/>
      <c r="O2024" s="82"/>
      <c r="P2024" s="84"/>
      <c r="Q2024" s="28"/>
    </row>
    <row r="2025" spans="1:17" ht="15" customHeight="1" x14ac:dyDescent="0.3">
      <c r="A2025">
        <v>2024</v>
      </c>
      <c r="D2025" s="82"/>
      <c r="O2025" s="82"/>
      <c r="P2025" s="84"/>
      <c r="Q2025" s="28"/>
    </row>
    <row r="2026" spans="1:17" ht="15" customHeight="1" x14ac:dyDescent="0.3">
      <c r="A2026">
        <v>2025</v>
      </c>
      <c r="D2026" s="82"/>
      <c r="O2026" s="82"/>
      <c r="P2026" s="84"/>
      <c r="Q2026" s="28"/>
    </row>
    <row r="2027" spans="1:17" ht="15" customHeight="1" x14ac:dyDescent="0.3">
      <c r="A2027">
        <v>2026</v>
      </c>
      <c r="D2027" s="82"/>
      <c r="O2027" s="82"/>
      <c r="P2027" s="84"/>
      <c r="Q2027" s="28"/>
    </row>
    <row r="2028" spans="1:17" ht="15" customHeight="1" x14ac:dyDescent="0.3">
      <c r="A2028">
        <v>2027</v>
      </c>
      <c r="D2028" s="82"/>
      <c r="O2028" s="82"/>
      <c r="P2028" s="84"/>
      <c r="Q2028" s="28"/>
    </row>
    <row r="2029" spans="1:17" ht="15" customHeight="1" x14ac:dyDescent="0.3">
      <c r="A2029">
        <v>2028</v>
      </c>
      <c r="D2029" s="82"/>
      <c r="O2029" s="82"/>
      <c r="P2029" s="84"/>
      <c r="Q2029" s="28"/>
    </row>
    <row r="2030" spans="1:17" ht="15" customHeight="1" x14ac:dyDescent="0.3">
      <c r="A2030">
        <v>2029</v>
      </c>
      <c r="D2030" s="82"/>
      <c r="O2030" s="82"/>
      <c r="P2030" s="84"/>
      <c r="Q2030" s="28"/>
    </row>
    <row r="2031" spans="1:17" ht="15" customHeight="1" x14ac:dyDescent="0.3">
      <c r="A2031">
        <v>2030</v>
      </c>
      <c r="D2031" s="82"/>
      <c r="O2031" s="82"/>
      <c r="P2031" s="84"/>
      <c r="Q2031" s="28"/>
    </row>
    <row r="2032" spans="1:17" ht="15" customHeight="1" x14ac:dyDescent="0.3">
      <c r="A2032">
        <v>2031</v>
      </c>
      <c r="D2032" s="82"/>
      <c r="O2032" s="82"/>
      <c r="P2032" s="84"/>
      <c r="Q2032" s="28"/>
    </row>
    <row r="2033" spans="1:17" ht="15" customHeight="1" x14ac:dyDescent="0.3">
      <c r="A2033">
        <v>2032</v>
      </c>
      <c r="D2033" s="82"/>
      <c r="O2033" s="82"/>
      <c r="P2033" s="84"/>
      <c r="Q2033" s="28"/>
    </row>
    <row r="2034" spans="1:17" ht="15" customHeight="1" x14ac:dyDescent="0.3">
      <c r="A2034">
        <v>2033</v>
      </c>
      <c r="D2034" s="82"/>
      <c r="O2034" s="82"/>
      <c r="P2034" s="84"/>
      <c r="Q2034" s="28"/>
    </row>
    <row r="2035" spans="1:17" ht="15" customHeight="1" x14ac:dyDescent="0.3">
      <c r="A2035">
        <v>2034</v>
      </c>
      <c r="D2035" s="82"/>
      <c r="O2035" s="82"/>
      <c r="P2035" s="84"/>
      <c r="Q2035" s="28"/>
    </row>
    <row r="2036" spans="1:17" ht="15" customHeight="1" x14ac:dyDescent="0.3">
      <c r="A2036">
        <v>2035</v>
      </c>
      <c r="D2036" s="82"/>
      <c r="O2036" s="82"/>
      <c r="P2036" s="84"/>
      <c r="Q2036" s="28"/>
    </row>
    <row r="2037" spans="1:17" ht="15" customHeight="1" x14ac:dyDescent="0.3">
      <c r="A2037">
        <v>2036</v>
      </c>
      <c r="D2037" s="82"/>
      <c r="O2037" s="82"/>
      <c r="P2037" s="84"/>
      <c r="Q2037" s="28"/>
    </row>
    <row r="2038" spans="1:17" ht="15" customHeight="1" x14ac:dyDescent="0.3">
      <c r="A2038">
        <v>2037</v>
      </c>
      <c r="D2038" s="82"/>
      <c r="O2038" s="82"/>
      <c r="P2038" s="84"/>
      <c r="Q2038" s="28"/>
    </row>
    <row r="2039" spans="1:17" ht="15" customHeight="1" x14ac:dyDescent="0.3">
      <c r="A2039">
        <v>2038</v>
      </c>
      <c r="D2039" s="82"/>
      <c r="O2039" s="82"/>
      <c r="P2039" s="84"/>
      <c r="Q2039" s="28"/>
    </row>
    <row r="2040" spans="1:17" ht="15" customHeight="1" x14ac:dyDescent="0.3">
      <c r="A2040">
        <v>2039</v>
      </c>
      <c r="D2040" s="82"/>
      <c r="O2040" s="82"/>
      <c r="P2040" s="84"/>
      <c r="Q2040" s="28"/>
    </row>
    <row r="2041" spans="1:17" ht="15" customHeight="1" x14ac:dyDescent="0.3">
      <c r="A2041">
        <v>2040</v>
      </c>
      <c r="D2041" s="82"/>
      <c r="O2041" s="82"/>
      <c r="P2041" s="84"/>
      <c r="Q2041" s="28"/>
    </row>
    <row r="2042" spans="1:17" ht="15" customHeight="1" x14ac:dyDescent="0.3">
      <c r="A2042">
        <v>2041</v>
      </c>
      <c r="D2042" s="82"/>
      <c r="O2042" s="82"/>
      <c r="P2042" s="84"/>
      <c r="Q2042" s="28"/>
    </row>
    <row r="2043" spans="1:17" ht="15" customHeight="1" x14ac:dyDescent="0.3">
      <c r="A2043">
        <v>2042</v>
      </c>
      <c r="D2043" s="82"/>
      <c r="O2043" s="82"/>
      <c r="P2043" s="84"/>
      <c r="Q2043" s="28"/>
    </row>
    <row r="2044" spans="1:17" ht="15" customHeight="1" x14ac:dyDescent="0.3">
      <c r="A2044">
        <v>2043</v>
      </c>
      <c r="D2044" s="82"/>
      <c r="O2044" s="82"/>
      <c r="P2044" s="84"/>
      <c r="Q2044" s="28"/>
    </row>
    <row r="2045" spans="1:17" ht="15" customHeight="1" x14ac:dyDescent="0.3">
      <c r="A2045">
        <v>2044</v>
      </c>
      <c r="D2045" s="82"/>
      <c r="O2045" s="82"/>
      <c r="P2045" s="84"/>
      <c r="Q2045" s="28"/>
    </row>
    <row r="2046" spans="1:17" ht="15" customHeight="1" x14ac:dyDescent="0.3">
      <c r="A2046">
        <v>2045</v>
      </c>
      <c r="D2046" s="82"/>
      <c r="O2046" s="82"/>
      <c r="P2046" s="84"/>
      <c r="Q2046" s="28"/>
    </row>
    <row r="2047" spans="1:17" ht="15" customHeight="1" x14ac:dyDescent="0.3">
      <c r="A2047">
        <v>2046</v>
      </c>
      <c r="D2047" s="82"/>
      <c r="O2047" s="82"/>
      <c r="P2047" s="84"/>
      <c r="Q2047" s="28"/>
    </row>
    <row r="2048" spans="1:17" ht="15" customHeight="1" x14ac:dyDescent="0.3">
      <c r="A2048">
        <v>2047</v>
      </c>
      <c r="D2048" s="82"/>
      <c r="O2048" s="82"/>
      <c r="P2048" s="84"/>
      <c r="Q2048" s="28"/>
    </row>
    <row r="2049" spans="1:17" ht="15" customHeight="1" x14ac:dyDescent="0.3">
      <c r="A2049">
        <v>2048</v>
      </c>
      <c r="D2049" s="82"/>
      <c r="O2049" s="82"/>
      <c r="P2049" s="84"/>
      <c r="Q2049" s="28"/>
    </row>
    <row r="2050" spans="1:17" ht="15" customHeight="1" x14ac:dyDescent="0.3">
      <c r="A2050">
        <v>2049</v>
      </c>
      <c r="D2050" s="82"/>
      <c r="O2050" s="82"/>
      <c r="P2050" s="84"/>
      <c r="Q2050" s="28"/>
    </row>
    <row r="2051" spans="1:17" ht="15" customHeight="1" x14ac:dyDescent="0.3">
      <c r="A2051">
        <v>2050</v>
      </c>
      <c r="D2051" s="82"/>
      <c r="O2051" s="82"/>
      <c r="P2051" s="84"/>
      <c r="Q2051" s="28"/>
    </row>
    <row r="2052" spans="1:17" ht="15" customHeight="1" x14ac:dyDescent="0.3">
      <c r="A2052">
        <v>2051</v>
      </c>
      <c r="D2052" s="82"/>
      <c r="O2052" s="82"/>
      <c r="P2052" s="84"/>
      <c r="Q2052" s="28"/>
    </row>
    <row r="2053" spans="1:17" ht="15" customHeight="1" x14ac:dyDescent="0.3">
      <c r="A2053">
        <v>2052</v>
      </c>
      <c r="D2053" s="82"/>
      <c r="O2053" s="82"/>
      <c r="P2053" s="84"/>
      <c r="Q2053" s="28"/>
    </row>
    <row r="2054" spans="1:17" ht="15" customHeight="1" x14ac:dyDescent="0.3">
      <c r="A2054">
        <v>2053</v>
      </c>
      <c r="D2054" s="82"/>
      <c r="O2054" s="82"/>
      <c r="P2054" s="84"/>
      <c r="Q2054" s="28"/>
    </row>
    <row r="2055" spans="1:17" ht="15" customHeight="1" x14ac:dyDescent="0.3">
      <c r="A2055">
        <v>2054</v>
      </c>
      <c r="D2055" s="82"/>
      <c r="O2055" s="82"/>
      <c r="P2055" s="84"/>
      <c r="Q2055" s="28"/>
    </row>
    <row r="2056" spans="1:17" ht="15" customHeight="1" x14ac:dyDescent="0.3">
      <c r="A2056">
        <v>2055</v>
      </c>
      <c r="D2056" s="82"/>
      <c r="O2056" s="82"/>
      <c r="P2056" s="84"/>
      <c r="Q2056" s="28"/>
    </row>
    <row r="2057" spans="1:17" ht="15" customHeight="1" x14ac:dyDescent="0.3">
      <c r="A2057">
        <v>2056</v>
      </c>
      <c r="D2057" s="82"/>
      <c r="O2057" s="82"/>
      <c r="P2057" s="84"/>
      <c r="Q2057" s="28"/>
    </row>
    <row r="2058" spans="1:17" ht="15" customHeight="1" x14ac:dyDescent="0.3">
      <c r="A2058">
        <v>2057</v>
      </c>
      <c r="D2058" s="82"/>
      <c r="O2058" s="82"/>
      <c r="P2058" s="84"/>
      <c r="Q2058" s="28"/>
    </row>
    <row r="2059" spans="1:17" ht="15" customHeight="1" x14ac:dyDescent="0.3">
      <c r="A2059">
        <v>2058</v>
      </c>
      <c r="D2059" s="82"/>
      <c r="O2059" s="82"/>
      <c r="P2059" s="84"/>
      <c r="Q2059" s="28"/>
    </row>
    <row r="2060" spans="1:17" ht="15" customHeight="1" x14ac:dyDescent="0.3">
      <c r="A2060">
        <v>2059</v>
      </c>
      <c r="D2060" s="82"/>
      <c r="O2060" s="82"/>
      <c r="P2060" s="84"/>
      <c r="Q2060" s="28"/>
    </row>
    <row r="2061" spans="1:17" ht="15" customHeight="1" x14ac:dyDescent="0.3">
      <c r="A2061">
        <v>2060</v>
      </c>
      <c r="D2061" s="82"/>
      <c r="O2061" s="82"/>
      <c r="P2061" s="84"/>
      <c r="Q2061" s="28"/>
    </row>
    <row r="2062" spans="1:17" ht="15" customHeight="1" x14ac:dyDescent="0.3">
      <c r="A2062">
        <v>2061</v>
      </c>
      <c r="D2062" s="82"/>
      <c r="O2062" s="82"/>
      <c r="P2062" s="84"/>
      <c r="Q2062" s="28"/>
    </row>
    <row r="2063" spans="1:17" ht="15" customHeight="1" x14ac:dyDescent="0.3">
      <c r="A2063">
        <v>2062</v>
      </c>
      <c r="D2063" s="82"/>
      <c r="O2063" s="82"/>
      <c r="P2063" s="84"/>
      <c r="Q2063" s="28"/>
    </row>
    <row r="2064" spans="1:17" ht="15" customHeight="1" x14ac:dyDescent="0.3">
      <c r="A2064">
        <v>2063</v>
      </c>
      <c r="D2064" s="82"/>
      <c r="O2064" s="82"/>
      <c r="P2064" s="84"/>
      <c r="Q2064" s="28"/>
    </row>
    <row r="2065" spans="1:17" ht="15" customHeight="1" x14ac:dyDescent="0.3">
      <c r="A2065">
        <v>2064</v>
      </c>
      <c r="D2065" s="82"/>
      <c r="O2065" s="82"/>
      <c r="P2065" s="84"/>
      <c r="Q2065" s="28"/>
    </row>
    <row r="2066" spans="1:17" ht="15" customHeight="1" x14ac:dyDescent="0.3">
      <c r="A2066">
        <v>2065</v>
      </c>
      <c r="D2066" s="82"/>
      <c r="O2066" s="82"/>
      <c r="P2066" s="84"/>
      <c r="Q2066" s="28"/>
    </row>
    <row r="2067" spans="1:17" ht="15" customHeight="1" x14ac:dyDescent="0.3">
      <c r="A2067">
        <v>2066</v>
      </c>
      <c r="D2067" s="82"/>
      <c r="O2067" s="82"/>
      <c r="P2067" s="84"/>
      <c r="Q2067" s="28"/>
    </row>
    <row r="2068" spans="1:17" ht="15" customHeight="1" x14ac:dyDescent="0.3">
      <c r="A2068">
        <v>2067</v>
      </c>
      <c r="D2068" s="82"/>
      <c r="O2068" s="82"/>
      <c r="P2068" s="84"/>
      <c r="Q2068" s="28"/>
    </row>
    <row r="2069" spans="1:17" ht="15" customHeight="1" x14ac:dyDescent="0.3">
      <c r="A2069">
        <v>2068</v>
      </c>
      <c r="D2069" s="82"/>
      <c r="O2069" s="82"/>
      <c r="P2069" s="84"/>
      <c r="Q2069" s="28"/>
    </row>
    <row r="2070" spans="1:17" ht="15" customHeight="1" x14ac:dyDescent="0.3">
      <c r="A2070">
        <v>2069</v>
      </c>
      <c r="D2070" s="82"/>
      <c r="O2070" s="82"/>
      <c r="P2070" s="84"/>
      <c r="Q2070" s="28"/>
    </row>
    <row r="2071" spans="1:17" ht="15" customHeight="1" x14ac:dyDescent="0.3">
      <c r="A2071">
        <v>2070</v>
      </c>
      <c r="D2071" s="82"/>
      <c r="O2071" s="82"/>
      <c r="P2071" s="84"/>
      <c r="Q2071" s="28"/>
    </row>
    <row r="2072" spans="1:17" ht="15" customHeight="1" x14ac:dyDescent="0.3">
      <c r="A2072">
        <v>2071</v>
      </c>
      <c r="D2072" s="82"/>
      <c r="O2072" s="82"/>
      <c r="P2072" s="84"/>
      <c r="Q2072" s="28"/>
    </row>
    <row r="2073" spans="1:17" ht="15" customHeight="1" x14ac:dyDescent="0.3">
      <c r="A2073">
        <v>2072</v>
      </c>
      <c r="D2073" s="82"/>
      <c r="O2073" s="82"/>
      <c r="P2073" s="84"/>
      <c r="Q2073" s="28"/>
    </row>
    <row r="2074" spans="1:17" ht="15" customHeight="1" x14ac:dyDescent="0.3">
      <c r="A2074">
        <v>2073</v>
      </c>
      <c r="D2074" s="82"/>
      <c r="O2074" s="82"/>
      <c r="P2074" s="84"/>
      <c r="Q2074" s="28"/>
    </row>
    <row r="2075" spans="1:17" ht="15" customHeight="1" x14ac:dyDescent="0.3">
      <c r="A2075">
        <v>2074</v>
      </c>
      <c r="D2075" s="82"/>
      <c r="O2075" s="82"/>
      <c r="P2075" s="84"/>
      <c r="Q2075" s="28"/>
    </row>
    <row r="2076" spans="1:17" ht="15" customHeight="1" x14ac:dyDescent="0.3">
      <c r="A2076">
        <v>2075</v>
      </c>
      <c r="D2076" s="82"/>
      <c r="O2076" s="82"/>
      <c r="P2076" s="84"/>
      <c r="Q2076" s="28"/>
    </row>
    <row r="2077" spans="1:17" ht="15" customHeight="1" x14ac:dyDescent="0.3">
      <c r="A2077">
        <v>2076</v>
      </c>
      <c r="D2077" s="82"/>
      <c r="O2077" s="82"/>
      <c r="P2077" s="84"/>
      <c r="Q2077" s="28"/>
    </row>
    <row r="2078" spans="1:17" ht="15" customHeight="1" x14ac:dyDescent="0.3">
      <c r="A2078">
        <v>2077</v>
      </c>
      <c r="D2078" s="82"/>
      <c r="O2078" s="82"/>
      <c r="P2078" s="84"/>
      <c r="Q2078" s="28"/>
    </row>
    <row r="2079" spans="1:17" ht="15" customHeight="1" x14ac:dyDescent="0.3">
      <c r="A2079">
        <v>2078</v>
      </c>
      <c r="D2079" s="82"/>
      <c r="O2079" s="82"/>
      <c r="P2079" s="84"/>
      <c r="Q2079" s="28"/>
    </row>
    <row r="2080" spans="1:17" ht="15" customHeight="1" x14ac:dyDescent="0.3">
      <c r="A2080">
        <v>2079</v>
      </c>
      <c r="D2080" s="82"/>
      <c r="O2080" s="82"/>
      <c r="P2080" s="84"/>
      <c r="Q2080" s="28"/>
    </row>
    <row r="2081" spans="1:17" ht="15" customHeight="1" x14ac:dyDescent="0.3">
      <c r="A2081">
        <v>2080</v>
      </c>
      <c r="D2081" s="82"/>
      <c r="O2081" s="82"/>
      <c r="P2081" s="84"/>
      <c r="Q2081" s="28"/>
    </row>
    <row r="2082" spans="1:17" ht="15" customHeight="1" x14ac:dyDescent="0.3">
      <c r="A2082">
        <v>2081</v>
      </c>
      <c r="D2082" s="82"/>
      <c r="O2082" s="82"/>
      <c r="P2082" s="84"/>
      <c r="Q2082" s="28"/>
    </row>
    <row r="2083" spans="1:17" ht="15" customHeight="1" x14ac:dyDescent="0.3">
      <c r="A2083">
        <v>2082</v>
      </c>
      <c r="D2083" s="82"/>
      <c r="O2083" s="82"/>
      <c r="P2083" s="84"/>
      <c r="Q2083" s="28"/>
    </row>
    <row r="2084" spans="1:17" ht="15" customHeight="1" x14ac:dyDescent="0.3">
      <c r="A2084">
        <v>2083</v>
      </c>
      <c r="D2084" s="82"/>
      <c r="O2084" s="82"/>
      <c r="P2084" s="84"/>
      <c r="Q2084" s="28"/>
    </row>
    <row r="2085" spans="1:17" ht="15" customHeight="1" x14ac:dyDescent="0.3">
      <c r="A2085">
        <v>2084</v>
      </c>
      <c r="D2085" s="82"/>
      <c r="O2085" s="82"/>
      <c r="P2085" s="84"/>
      <c r="Q2085" s="28"/>
    </row>
    <row r="2086" spans="1:17" ht="15" customHeight="1" x14ac:dyDescent="0.3">
      <c r="A2086">
        <v>2085</v>
      </c>
      <c r="D2086" s="82"/>
      <c r="O2086" s="82"/>
      <c r="P2086" s="84"/>
      <c r="Q2086" s="28"/>
    </row>
    <row r="2087" spans="1:17" ht="15" customHeight="1" x14ac:dyDescent="0.3">
      <c r="A2087">
        <v>2086</v>
      </c>
      <c r="D2087" s="82"/>
      <c r="O2087" s="82"/>
      <c r="P2087" s="84"/>
      <c r="Q2087" s="28"/>
    </row>
    <row r="2088" spans="1:17" ht="15" customHeight="1" x14ac:dyDescent="0.3">
      <c r="A2088">
        <v>2087</v>
      </c>
      <c r="D2088" s="82"/>
      <c r="O2088" s="82"/>
      <c r="P2088" s="84"/>
      <c r="Q2088" s="28"/>
    </row>
    <row r="2089" spans="1:17" ht="15" customHeight="1" x14ac:dyDescent="0.3">
      <c r="A2089">
        <v>2088</v>
      </c>
      <c r="D2089" s="82"/>
      <c r="O2089" s="82"/>
      <c r="P2089" s="84"/>
      <c r="Q2089" s="28"/>
    </row>
    <row r="2090" spans="1:17" ht="15" customHeight="1" x14ac:dyDescent="0.3">
      <c r="A2090">
        <v>2089</v>
      </c>
      <c r="D2090" s="82"/>
      <c r="O2090" s="82"/>
      <c r="P2090" s="84"/>
      <c r="Q2090" s="28"/>
    </row>
    <row r="2091" spans="1:17" ht="15" customHeight="1" x14ac:dyDescent="0.3">
      <c r="A2091">
        <v>2090</v>
      </c>
      <c r="D2091" s="82"/>
      <c r="O2091" s="82"/>
      <c r="P2091" s="84"/>
      <c r="Q2091" s="28"/>
    </row>
    <row r="2092" spans="1:17" ht="15" customHeight="1" x14ac:dyDescent="0.3">
      <c r="A2092">
        <v>2091</v>
      </c>
      <c r="D2092" s="82"/>
      <c r="O2092" s="82"/>
      <c r="P2092" s="84"/>
      <c r="Q2092" s="28"/>
    </row>
    <row r="2093" spans="1:17" ht="15" customHeight="1" x14ac:dyDescent="0.3">
      <c r="A2093">
        <v>2092</v>
      </c>
      <c r="D2093" s="82"/>
      <c r="O2093" s="82"/>
      <c r="P2093" s="84"/>
      <c r="Q2093" s="28"/>
    </row>
    <row r="2094" spans="1:17" ht="15" customHeight="1" x14ac:dyDescent="0.3">
      <c r="A2094">
        <v>2093</v>
      </c>
      <c r="D2094" s="82"/>
      <c r="O2094" s="82"/>
      <c r="P2094" s="84"/>
      <c r="Q2094" s="28"/>
    </row>
    <row r="2095" spans="1:17" ht="15" customHeight="1" x14ac:dyDescent="0.3">
      <c r="A2095">
        <v>2094</v>
      </c>
      <c r="D2095" s="82"/>
      <c r="O2095" s="82"/>
      <c r="P2095" s="84"/>
      <c r="Q2095" s="28"/>
    </row>
    <row r="2096" spans="1:17" ht="15" customHeight="1" x14ac:dyDescent="0.3">
      <c r="A2096">
        <v>2095</v>
      </c>
      <c r="D2096" s="82"/>
      <c r="O2096" s="82"/>
      <c r="P2096" s="84"/>
      <c r="Q2096" s="28"/>
    </row>
    <row r="2097" spans="1:17" ht="15" customHeight="1" x14ac:dyDescent="0.3">
      <c r="A2097">
        <v>2096</v>
      </c>
      <c r="D2097" s="82"/>
      <c r="O2097" s="82"/>
      <c r="P2097" s="84"/>
      <c r="Q2097" s="28"/>
    </row>
    <row r="2098" spans="1:17" ht="15" customHeight="1" x14ac:dyDescent="0.3">
      <c r="A2098">
        <v>2097</v>
      </c>
      <c r="D2098" s="82"/>
      <c r="O2098" s="82"/>
      <c r="P2098" s="84"/>
      <c r="Q2098" s="28"/>
    </row>
    <row r="2099" spans="1:17" ht="15" customHeight="1" x14ac:dyDescent="0.3">
      <c r="A2099">
        <v>2098</v>
      </c>
      <c r="D2099" s="82"/>
      <c r="O2099" s="82"/>
      <c r="P2099" s="84"/>
      <c r="Q2099" s="28"/>
    </row>
    <row r="2100" spans="1:17" ht="15" customHeight="1" x14ac:dyDescent="0.3">
      <c r="A2100">
        <v>2099</v>
      </c>
      <c r="D2100" s="82"/>
      <c r="O2100" s="82"/>
      <c r="P2100" s="84"/>
      <c r="Q2100" s="28"/>
    </row>
    <row r="2101" spans="1:17" ht="15" customHeight="1" x14ac:dyDescent="0.3">
      <c r="A2101">
        <v>2100</v>
      </c>
      <c r="D2101" s="82"/>
      <c r="O2101" s="82"/>
      <c r="P2101" s="84"/>
      <c r="Q2101" s="28"/>
    </row>
    <row r="2102" spans="1:17" ht="15" customHeight="1" x14ac:dyDescent="0.3">
      <c r="A2102">
        <v>2101</v>
      </c>
      <c r="D2102" s="82"/>
      <c r="O2102" s="82"/>
      <c r="P2102" s="84"/>
      <c r="Q2102" s="28"/>
    </row>
    <row r="2103" spans="1:17" ht="15" customHeight="1" x14ac:dyDescent="0.3">
      <c r="A2103">
        <v>2102</v>
      </c>
      <c r="D2103" s="82"/>
      <c r="O2103" s="82"/>
      <c r="P2103" s="84"/>
      <c r="Q2103" s="28"/>
    </row>
    <row r="2104" spans="1:17" ht="15" customHeight="1" x14ac:dyDescent="0.3">
      <c r="A2104">
        <v>2103</v>
      </c>
      <c r="D2104" s="82"/>
      <c r="O2104" s="82"/>
      <c r="P2104" s="84"/>
      <c r="Q2104" s="28"/>
    </row>
    <row r="2105" spans="1:17" ht="15" customHeight="1" x14ac:dyDescent="0.3">
      <c r="A2105">
        <v>2104</v>
      </c>
      <c r="D2105" s="82"/>
      <c r="O2105" s="82"/>
      <c r="P2105" s="84"/>
      <c r="Q2105" s="28"/>
    </row>
    <row r="2106" spans="1:17" ht="15" customHeight="1" x14ac:dyDescent="0.3">
      <c r="A2106">
        <v>2105</v>
      </c>
      <c r="D2106" s="82"/>
      <c r="O2106" s="82"/>
      <c r="P2106" s="84"/>
      <c r="Q2106" s="28"/>
    </row>
    <row r="2107" spans="1:17" ht="15" customHeight="1" x14ac:dyDescent="0.3">
      <c r="A2107">
        <v>2106</v>
      </c>
      <c r="D2107" s="82"/>
      <c r="O2107" s="82"/>
      <c r="P2107" s="84"/>
      <c r="Q2107" s="28"/>
    </row>
    <row r="2108" spans="1:17" ht="15" customHeight="1" x14ac:dyDescent="0.3">
      <c r="A2108">
        <v>2107</v>
      </c>
      <c r="D2108" s="82"/>
      <c r="O2108" s="82"/>
      <c r="P2108" s="84"/>
      <c r="Q2108" s="28"/>
    </row>
    <row r="2109" spans="1:17" ht="15" customHeight="1" x14ac:dyDescent="0.3">
      <c r="A2109">
        <v>2108</v>
      </c>
      <c r="D2109" s="82"/>
      <c r="O2109" s="82"/>
      <c r="P2109" s="84"/>
      <c r="Q2109" s="28"/>
    </row>
    <row r="2110" spans="1:17" ht="15" customHeight="1" x14ac:dyDescent="0.3">
      <c r="A2110">
        <v>2109</v>
      </c>
      <c r="D2110" s="82"/>
      <c r="O2110" s="82"/>
      <c r="P2110" s="84"/>
      <c r="Q2110" s="28"/>
    </row>
    <row r="2111" spans="1:17" ht="15" customHeight="1" x14ac:dyDescent="0.3">
      <c r="A2111">
        <v>2110</v>
      </c>
      <c r="D2111" s="82"/>
      <c r="O2111" s="82"/>
      <c r="P2111" s="84"/>
      <c r="Q2111" s="28"/>
    </row>
    <row r="2112" spans="1:17" ht="15" customHeight="1" x14ac:dyDescent="0.3">
      <c r="A2112">
        <v>2111</v>
      </c>
      <c r="D2112" s="82"/>
      <c r="O2112" s="82"/>
      <c r="P2112" s="84"/>
      <c r="Q2112" s="28"/>
    </row>
    <row r="2113" spans="1:17" ht="15" customHeight="1" x14ac:dyDescent="0.3">
      <c r="A2113">
        <v>2112</v>
      </c>
      <c r="D2113" s="82"/>
      <c r="O2113" s="82"/>
      <c r="P2113" s="84"/>
      <c r="Q2113" s="28"/>
    </row>
    <row r="2114" spans="1:17" ht="15" customHeight="1" x14ac:dyDescent="0.3">
      <c r="A2114">
        <v>2113</v>
      </c>
      <c r="D2114" s="82"/>
      <c r="O2114" s="82"/>
      <c r="P2114" s="84"/>
      <c r="Q2114" s="28"/>
    </row>
    <row r="2115" spans="1:17" ht="15" customHeight="1" x14ac:dyDescent="0.3">
      <c r="A2115">
        <v>2114</v>
      </c>
      <c r="D2115" s="82"/>
      <c r="O2115" s="82"/>
      <c r="P2115" s="84"/>
      <c r="Q2115" s="28"/>
    </row>
    <row r="2116" spans="1:17" ht="15" customHeight="1" x14ac:dyDescent="0.3">
      <c r="A2116">
        <v>2115</v>
      </c>
      <c r="D2116" s="82"/>
      <c r="O2116" s="82"/>
      <c r="P2116" s="84"/>
      <c r="Q2116" s="28"/>
    </row>
    <row r="2117" spans="1:17" ht="15" customHeight="1" x14ac:dyDescent="0.3">
      <c r="A2117">
        <v>2116</v>
      </c>
      <c r="D2117" s="82"/>
      <c r="O2117" s="82"/>
      <c r="P2117" s="84"/>
      <c r="Q2117" s="28"/>
    </row>
    <row r="2118" spans="1:17" ht="15" customHeight="1" x14ac:dyDescent="0.3">
      <c r="A2118">
        <v>2117</v>
      </c>
      <c r="D2118" s="82"/>
      <c r="O2118" s="82"/>
      <c r="P2118" s="84"/>
      <c r="Q2118" s="28"/>
    </row>
    <row r="2119" spans="1:17" ht="15" customHeight="1" x14ac:dyDescent="0.3">
      <c r="A2119">
        <v>2118</v>
      </c>
      <c r="D2119" s="82"/>
      <c r="O2119" s="82"/>
      <c r="P2119" s="84"/>
      <c r="Q2119" s="28"/>
    </row>
    <row r="2120" spans="1:17" ht="15" customHeight="1" x14ac:dyDescent="0.3">
      <c r="A2120">
        <v>2119</v>
      </c>
      <c r="D2120" s="82"/>
      <c r="O2120" s="82"/>
      <c r="P2120" s="84"/>
      <c r="Q2120" s="28"/>
    </row>
    <row r="2121" spans="1:17" ht="15" customHeight="1" x14ac:dyDescent="0.3">
      <c r="A2121">
        <v>2120</v>
      </c>
      <c r="D2121" s="82"/>
      <c r="O2121" s="82"/>
      <c r="P2121" s="84"/>
      <c r="Q2121" s="28"/>
    </row>
    <row r="2122" spans="1:17" ht="15" customHeight="1" x14ac:dyDescent="0.3">
      <c r="A2122">
        <v>2121</v>
      </c>
      <c r="D2122" s="82"/>
      <c r="O2122" s="82"/>
      <c r="P2122" s="84"/>
      <c r="Q2122" s="28"/>
    </row>
    <row r="2123" spans="1:17" ht="15" customHeight="1" x14ac:dyDescent="0.3">
      <c r="A2123">
        <v>2122</v>
      </c>
      <c r="D2123" s="82"/>
      <c r="O2123" s="82"/>
      <c r="P2123" s="84"/>
      <c r="Q2123" s="28"/>
    </row>
    <row r="2124" spans="1:17" ht="15" customHeight="1" x14ac:dyDescent="0.3">
      <c r="A2124">
        <v>2123</v>
      </c>
      <c r="D2124" s="82"/>
      <c r="O2124" s="82"/>
      <c r="P2124" s="84"/>
      <c r="Q2124" s="28"/>
    </row>
    <row r="2125" spans="1:17" ht="15" customHeight="1" x14ac:dyDescent="0.3">
      <c r="A2125">
        <v>2124</v>
      </c>
      <c r="D2125" s="82"/>
      <c r="O2125" s="82"/>
      <c r="P2125" s="84"/>
      <c r="Q2125" s="28"/>
    </row>
    <row r="2126" spans="1:17" ht="15" customHeight="1" x14ac:dyDescent="0.3">
      <c r="A2126">
        <v>2125</v>
      </c>
      <c r="D2126" s="82"/>
      <c r="O2126" s="82"/>
      <c r="P2126" s="84"/>
      <c r="Q2126" s="28"/>
    </row>
    <row r="2127" spans="1:17" ht="15" customHeight="1" x14ac:dyDescent="0.3">
      <c r="A2127">
        <v>2126</v>
      </c>
      <c r="D2127" s="82"/>
      <c r="O2127" s="82"/>
      <c r="P2127" s="84"/>
      <c r="Q2127" s="28"/>
    </row>
    <row r="2128" spans="1:17" ht="15" customHeight="1" x14ac:dyDescent="0.3">
      <c r="A2128">
        <v>2127</v>
      </c>
      <c r="D2128" s="82"/>
      <c r="O2128" s="82"/>
      <c r="P2128" s="84"/>
      <c r="Q2128" s="28"/>
    </row>
    <row r="2129" spans="1:17" ht="15" customHeight="1" x14ac:dyDescent="0.3">
      <c r="A2129">
        <v>2128</v>
      </c>
      <c r="D2129" s="82"/>
      <c r="O2129" s="82"/>
      <c r="P2129" s="84"/>
      <c r="Q2129" s="28"/>
    </row>
    <row r="2130" spans="1:17" ht="15" customHeight="1" x14ac:dyDescent="0.3">
      <c r="A2130">
        <v>2129</v>
      </c>
      <c r="D2130" s="82"/>
      <c r="O2130" s="82"/>
      <c r="P2130" s="84"/>
      <c r="Q2130" s="28"/>
    </row>
    <row r="2131" spans="1:17" ht="15" customHeight="1" x14ac:dyDescent="0.3">
      <c r="A2131">
        <v>2130</v>
      </c>
      <c r="D2131" s="82"/>
      <c r="O2131" s="82"/>
      <c r="P2131" s="84"/>
      <c r="Q2131" s="28"/>
    </row>
    <row r="2132" spans="1:17" ht="15" customHeight="1" x14ac:dyDescent="0.3">
      <c r="A2132">
        <v>2131</v>
      </c>
      <c r="D2132" s="82"/>
      <c r="O2132" s="82"/>
      <c r="P2132" s="84"/>
      <c r="Q2132" s="28"/>
    </row>
    <row r="2133" spans="1:17" ht="15" customHeight="1" x14ac:dyDescent="0.3">
      <c r="A2133">
        <v>2132</v>
      </c>
      <c r="D2133" s="82"/>
      <c r="O2133" s="82"/>
      <c r="P2133" s="84"/>
      <c r="Q2133" s="28"/>
    </row>
    <row r="2134" spans="1:17" ht="15" customHeight="1" x14ac:dyDescent="0.3">
      <c r="A2134">
        <v>2133</v>
      </c>
      <c r="D2134" s="82"/>
      <c r="O2134" s="82"/>
      <c r="P2134" s="84"/>
      <c r="Q2134" s="28"/>
    </row>
    <row r="2135" spans="1:17" ht="15" customHeight="1" x14ac:dyDescent="0.3">
      <c r="A2135">
        <v>2134</v>
      </c>
      <c r="D2135" s="82"/>
      <c r="O2135" s="82"/>
      <c r="P2135" s="84"/>
      <c r="Q2135" s="28"/>
    </row>
    <row r="2136" spans="1:17" ht="15" customHeight="1" x14ac:dyDescent="0.3">
      <c r="A2136">
        <v>2135</v>
      </c>
      <c r="D2136" s="82"/>
      <c r="O2136" s="82"/>
      <c r="P2136" s="84"/>
      <c r="Q2136" s="28"/>
    </row>
    <row r="2137" spans="1:17" ht="15" customHeight="1" x14ac:dyDescent="0.3">
      <c r="A2137">
        <v>2136</v>
      </c>
      <c r="D2137" s="82"/>
      <c r="O2137" s="82"/>
      <c r="P2137" s="84"/>
      <c r="Q2137" s="28"/>
    </row>
    <row r="2138" spans="1:17" ht="15" customHeight="1" x14ac:dyDescent="0.3">
      <c r="A2138">
        <v>2137</v>
      </c>
      <c r="D2138" s="82"/>
      <c r="O2138" s="82"/>
      <c r="P2138" s="84"/>
      <c r="Q2138" s="28"/>
    </row>
    <row r="2139" spans="1:17" ht="15" customHeight="1" x14ac:dyDescent="0.3">
      <c r="A2139">
        <v>2138</v>
      </c>
      <c r="D2139" s="82"/>
      <c r="O2139" s="82"/>
      <c r="P2139" s="84"/>
      <c r="Q2139" s="28"/>
    </row>
    <row r="2140" spans="1:17" ht="15" customHeight="1" x14ac:dyDescent="0.3">
      <c r="A2140">
        <v>2139</v>
      </c>
      <c r="D2140" s="82"/>
      <c r="O2140" s="82"/>
      <c r="P2140" s="84"/>
      <c r="Q2140" s="28"/>
    </row>
    <row r="2141" spans="1:17" ht="15" customHeight="1" x14ac:dyDescent="0.3">
      <c r="A2141">
        <v>2140</v>
      </c>
      <c r="D2141" s="82"/>
      <c r="O2141" s="82"/>
      <c r="P2141" s="84"/>
      <c r="Q2141" s="28"/>
    </row>
    <row r="2142" spans="1:17" ht="15" customHeight="1" x14ac:dyDescent="0.3">
      <c r="A2142">
        <v>2141</v>
      </c>
      <c r="D2142" s="82"/>
      <c r="O2142" s="82"/>
      <c r="P2142" s="84"/>
      <c r="Q2142" s="28"/>
    </row>
    <row r="2143" spans="1:17" ht="15" customHeight="1" x14ac:dyDescent="0.3">
      <c r="A2143">
        <v>2142</v>
      </c>
      <c r="D2143" s="82"/>
      <c r="O2143" s="82"/>
      <c r="P2143" s="84"/>
      <c r="Q2143" s="28"/>
    </row>
    <row r="2144" spans="1:17" ht="15" customHeight="1" x14ac:dyDescent="0.3">
      <c r="A2144">
        <v>2143</v>
      </c>
      <c r="D2144" s="82"/>
      <c r="O2144" s="82"/>
      <c r="P2144" s="84"/>
      <c r="Q2144" s="28"/>
    </row>
    <row r="2145" spans="1:17" ht="15" customHeight="1" x14ac:dyDescent="0.3">
      <c r="A2145">
        <v>2144</v>
      </c>
      <c r="D2145" s="82"/>
      <c r="O2145" s="82"/>
      <c r="P2145" s="84"/>
      <c r="Q2145" s="28"/>
    </row>
    <row r="2146" spans="1:17" ht="15" customHeight="1" x14ac:dyDescent="0.3">
      <c r="A2146">
        <v>2145</v>
      </c>
      <c r="D2146" s="82"/>
      <c r="O2146" s="82"/>
      <c r="P2146" s="84"/>
      <c r="Q2146" s="28"/>
    </row>
    <row r="2147" spans="1:17" ht="15" customHeight="1" x14ac:dyDescent="0.3">
      <c r="A2147">
        <v>2146</v>
      </c>
      <c r="D2147" s="82"/>
      <c r="O2147" s="82"/>
      <c r="P2147" s="84"/>
      <c r="Q2147" s="28"/>
    </row>
    <row r="2148" spans="1:17" ht="15" customHeight="1" x14ac:dyDescent="0.3">
      <c r="A2148">
        <v>2147</v>
      </c>
      <c r="D2148" s="82"/>
      <c r="O2148" s="82"/>
      <c r="P2148" s="84"/>
      <c r="Q2148" s="28"/>
    </row>
    <row r="2149" spans="1:17" ht="15" customHeight="1" x14ac:dyDescent="0.3">
      <c r="A2149">
        <v>2148</v>
      </c>
      <c r="D2149" s="82"/>
      <c r="O2149" s="82"/>
      <c r="P2149" s="84"/>
      <c r="Q2149" s="28"/>
    </row>
    <row r="2150" spans="1:17" ht="15" customHeight="1" x14ac:dyDescent="0.3">
      <c r="A2150">
        <v>2149</v>
      </c>
      <c r="D2150" s="82"/>
      <c r="O2150" s="82"/>
      <c r="P2150" s="84"/>
      <c r="Q2150" s="28"/>
    </row>
    <row r="2151" spans="1:17" ht="15" customHeight="1" x14ac:dyDescent="0.3">
      <c r="A2151">
        <v>2150</v>
      </c>
      <c r="D2151" s="82"/>
      <c r="O2151" s="82"/>
      <c r="P2151" s="84"/>
      <c r="Q2151" s="28"/>
    </row>
    <row r="2152" spans="1:17" ht="15" customHeight="1" x14ac:dyDescent="0.3">
      <c r="A2152">
        <v>2151</v>
      </c>
      <c r="D2152" s="82"/>
      <c r="O2152" s="82"/>
      <c r="P2152" s="84"/>
      <c r="Q2152" s="28"/>
    </row>
    <row r="2153" spans="1:17" ht="15" customHeight="1" x14ac:dyDescent="0.3">
      <c r="A2153">
        <v>2152</v>
      </c>
      <c r="D2153" s="82"/>
      <c r="O2153" s="82"/>
      <c r="P2153" s="84"/>
      <c r="Q2153" s="28"/>
    </row>
    <row r="2154" spans="1:17" ht="15" customHeight="1" x14ac:dyDescent="0.3">
      <c r="A2154">
        <v>2153</v>
      </c>
      <c r="D2154" s="82"/>
      <c r="O2154" s="82"/>
      <c r="P2154" s="84"/>
      <c r="Q2154" s="28"/>
    </row>
    <row r="2155" spans="1:17" ht="15" customHeight="1" x14ac:dyDescent="0.3">
      <c r="A2155">
        <v>2154</v>
      </c>
      <c r="D2155" s="82"/>
      <c r="O2155" s="82"/>
      <c r="P2155" s="84"/>
      <c r="Q2155" s="28"/>
    </row>
    <row r="2156" spans="1:17" ht="15" customHeight="1" x14ac:dyDescent="0.3">
      <c r="A2156">
        <v>2155</v>
      </c>
      <c r="D2156" s="82"/>
      <c r="O2156" s="82"/>
      <c r="P2156" s="84"/>
      <c r="Q2156" s="28"/>
    </row>
    <row r="2157" spans="1:17" ht="15" customHeight="1" x14ac:dyDescent="0.3">
      <c r="A2157">
        <v>2156</v>
      </c>
      <c r="D2157" s="82"/>
      <c r="O2157" s="82"/>
      <c r="P2157" s="84"/>
      <c r="Q2157" s="28"/>
    </row>
    <row r="2158" spans="1:17" ht="15" customHeight="1" x14ac:dyDescent="0.3">
      <c r="A2158">
        <v>2157</v>
      </c>
      <c r="D2158" s="82"/>
      <c r="O2158" s="82"/>
      <c r="P2158" s="84"/>
      <c r="Q2158" s="28"/>
    </row>
    <row r="2159" spans="1:17" ht="15" customHeight="1" x14ac:dyDescent="0.3">
      <c r="A2159">
        <v>2158</v>
      </c>
      <c r="D2159" s="82"/>
      <c r="O2159" s="82"/>
      <c r="P2159" s="84"/>
      <c r="Q2159" s="28"/>
    </row>
    <row r="2160" spans="1:17" ht="15" customHeight="1" x14ac:dyDescent="0.3">
      <c r="A2160">
        <v>2159</v>
      </c>
      <c r="D2160" s="82"/>
      <c r="O2160" s="82"/>
      <c r="P2160" s="84"/>
      <c r="Q2160" s="28"/>
    </row>
    <row r="2161" spans="1:17" ht="15" customHeight="1" x14ac:dyDescent="0.3">
      <c r="A2161">
        <v>2160</v>
      </c>
      <c r="D2161" s="82"/>
      <c r="O2161" s="82"/>
      <c r="P2161" s="84"/>
      <c r="Q2161" s="28"/>
    </row>
    <row r="2162" spans="1:17" ht="15" customHeight="1" x14ac:dyDescent="0.3">
      <c r="A2162">
        <v>2161</v>
      </c>
      <c r="D2162" s="82"/>
      <c r="O2162" s="82"/>
      <c r="P2162" s="84"/>
      <c r="Q2162" s="28"/>
    </row>
    <row r="2163" spans="1:17" ht="15" customHeight="1" x14ac:dyDescent="0.3">
      <c r="A2163">
        <v>2162</v>
      </c>
      <c r="D2163" s="82"/>
      <c r="O2163" s="82"/>
      <c r="P2163" s="84"/>
      <c r="Q2163" s="28"/>
    </row>
    <row r="2164" spans="1:17" ht="15" customHeight="1" x14ac:dyDescent="0.3">
      <c r="A2164">
        <v>2163</v>
      </c>
      <c r="D2164" s="82"/>
      <c r="O2164" s="82"/>
      <c r="P2164" s="84"/>
      <c r="Q2164" s="28"/>
    </row>
    <row r="2165" spans="1:17" ht="15" customHeight="1" x14ac:dyDescent="0.3">
      <c r="A2165">
        <v>2164</v>
      </c>
      <c r="D2165" s="82"/>
      <c r="O2165" s="82"/>
      <c r="P2165" s="84"/>
      <c r="Q2165" s="28"/>
    </row>
    <row r="2166" spans="1:17" ht="15" customHeight="1" x14ac:dyDescent="0.3">
      <c r="A2166">
        <v>2165</v>
      </c>
      <c r="D2166" s="82"/>
      <c r="O2166" s="82"/>
      <c r="P2166" s="84"/>
      <c r="Q2166" s="28"/>
    </row>
    <row r="2167" spans="1:17" ht="15" customHeight="1" x14ac:dyDescent="0.3">
      <c r="A2167">
        <v>2166</v>
      </c>
      <c r="D2167" s="82"/>
      <c r="O2167" s="82"/>
      <c r="P2167" s="84"/>
      <c r="Q2167" s="28"/>
    </row>
    <row r="2168" spans="1:17" ht="15" customHeight="1" x14ac:dyDescent="0.3">
      <c r="A2168">
        <v>2167</v>
      </c>
      <c r="D2168" s="82"/>
      <c r="O2168" s="82"/>
      <c r="P2168" s="84"/>
      <c r="Q2168" s="28"/>
    </row>
    <row r="2169" spans="1:17" ht="15" customHeight="1" x14ac:dyDescent="0.3">
      <c r="A2169">
        <v>2168</v>
      </c>
      <c r="D2169" s="82"/>
      <c r="O2169" s="82"/>
      <c r="P2169" s="84"/>
      <c r="Q2169" s="28"/>
    </row>
    <row r="2170" spans="1:17" ht="15" customHeight="1" x14ac:dyDescent="0.3">
      <c r="A2170">
        <v>2169</v>
      </c>
      <c r="D2170" s="82"/>
      <c r="O2170" s="82"/>
      <c r="P2170" s="84"/>
      <c r="Q2170" s="28"/>
    </row>
    <row r="2171" spans="1:17" ht="15" customHeight="1" x14ac:dyDescent="0.3">
      <c r="A2171">
        <v>2170</v>
      </c>
      <c r="D2171" s="82"/>
      <c r="O2171" s="82"/>
      <c r="P2171" s="84"/>
      <c r="Q2171" s="28"/>
    </row>
    <row r="2172" spans="1:17" ht="15" customHeight="1" x14ac:dyDescent="0.3">
      <c r="A2172">
        <v>2171</v>
      </c>
      <c r="D2172" s="82"/>
      <c r="O2172" s="82"/>
      <c r="P2172" s="84"/>
      <c r="Q2172" s="28"/>
    </row>
    <row r="2173" spans="1:17" ht="15" customHeight="1" x14ac:dyDescent="0.3">
      <c r="A2173">
        <v>2172</v>
      </c>
      <c r="D2173" s="82"/>
      <c r="O2173" s="82"/>
      <c r="P2173" s="84"/>
      <c r="Q2173" s="28"/>
    </row>
    <row r="2174" spans="1:17" ht="15" customHeight="1" x14ac:dyDescent="0.3">
      <c r="A2174">
        <v>2173</v>
      </c>
      <c r="D2174" s="82"/>
      <c r="O2174" s="82"/>
      <c r="P2174" s="84"/>
      <c r="Q2174" s="28"/>
    </row>
    <row r="2175" spans="1:17" ht="15" customHeight="1" x14ac:dyDescent="0.3">
      <c r="A2175">
        <v>2174</v>
      </c>
      <c r="D2175" s="82"/>
      <c r="O2175" s="82"/>
      <c r="P2175" s="84"/>
      <c r="Q2175" s="28"/>
    </row>
    <row r="2176" spans="1:17" ht="15" customHeight="1" x14ac:dyDescent="0.3">
      <c r="A2176">
        <v>2175</v>
      </c>
      <c r="D2176" s="82"/>
      <c r="O2176" s="82"/>
      <c r="P2176" s="84"/>
      <c r="Q2176" s="28"/>
    </row>
    <row r="2177" spans="1:17" ht="15" customHeight="1" x14ac:dyDescent="0.3">
      <c r="A2177">
        <v>2176</v>
      </c>
      <c r="D2177" s="82"/>
      <c r="O2177" s="82"/>
      <c r="P2177" s="84"/>
      <c r="Q2177" s="28"/>
    </row>
    <row r="2178" spans="1:17" ht="15" customHeight="1" x14ac:dyDescent="0.3">
      <c r="A2178">
        <v>2177</v>
      </c>
      <c r="D2178" s="82"/>
      <c r="O2178" s="82"/>
      <c r="P2178" s="84"/>
      <c r="Q2178" s="28"/>
    </row>
    <row r="2179" spans="1:17" ht="15" customHeight="1" x14ac:dyDescent="0.3">
      <c r="A2179">
        <v>2178</v>
      </c>
      <c r="D2179" s="82"/>
      <c r="O2179" s="82"/>
      <c r="P2179" s="84"/>
      <c r="Q2179" s="28"/>
    </row>
    <row r="2180" spans="1:17" ht="15" customHeight="1" x14ac:dyDescent="0.3">
      <c r="A2180">
        <v>2179</v>
      </c>
      <c r="D2180" s="82"/>
      <c r="O2180" s="82"/>
      <c r="P2180" s="84"/>
      <c r="Q2180" s="28"/>
    </row>
    <row r="2181" spans="1:17" ht="15" customHeight="1" x14ac:dyDescent="0.3">
      <c r="A2181">
        <v>2180</v>
      </c>
      <c r="D2181" s="82"/>
      <c r="O2181" s="82"/>
      <c r="P2181" s="84"/>
      <c r="Q2181" s="28"/>
    </row>
    <row r="2182" spans="1:17" ht="15" customHeight="1" x14ac:dyDescent="0.3">
      <c r="A2182">
        <v>2181</v>
      </c>
      <c r="D2182" s="82"/>
      <c r="O2182" s="82"/>
      <c r="P2182" s="84"/>
      <c r="Q2182" s="28"/>
    </row>
    <row r="2183" spans="1:17" ht="15" customHeight="1" x14ac:dyDescent="0.3">
      <c r="A2183">
        <v>2182</v>
      </c>
      <c r="D2183" s="82"/>
      <c r="O2183" s="82"/>
      <c r="P2183" s="84"/>
      <c r="Q2183" s="28"/>
    </row>
    <row r="2184" spans="1:17" ht="15" customHeight="1" x14ac:dyDescent="0.3">
      <c r="A2184">
        <v>2183</v>
      </c>
      <c r="D2184" s="82"/>
      <c r="O2184" s="82"/>
      <c r="P2184" s="84"/>
      <c r="Q2184" s="28"/>
    </row>
    <row r="2185" spans="1:17" ht="15" customHeight="1" x14ac:dyDescent="0.3">
      <c r="A2185">
        <v>2184</v>
      </c>
      <c r="D2185" s="82"/>
      <c r="O2185" s="82"/>
      <c r="P2185" s="84"/>
      <c r="Q2185" s="28"/>
    </row>
    <row r="2186" spans="1:17" ht="15" customHeight="1" x14ac:dyDescent="0.3">
      <c r="A2186">
        <v>2185</v>
      </c>
      <c r="D2186" s="82"/>
      <c r="O2186" s="82"/>
      <c r="P2186" s="84"/>
      <c r="Q2186" s="28"/>
    </row>
    <row r="2187" spans="1:17" ht="15" customHeight="1" x14ac:dyDescent="0.3">
      <c r="A2187">
        <v>2186</v>
      </c>
      <c r="D2187" s="82"/>
      <c r="O2187" s="82"/>
      <c r="P2187" s="84"/>
      <c r="Q2187" s="28"/>
    </row>
    <row r="2188" spans="1:17" ht="15" customHeight="1" x14ac:dyDescent="0.3">
      <c r="A2188">
        <v>2187</v>
      </c>
      <c r="D2188" s="82"/>
      <c r="O2188" s="82"/>
      <c r="P2188" s="84"/>
      <c r="Q2188" s="28"/>
    </row>
    <row r="2189" spans="1:17" ht="15" customHeight="1" x14ac:dyDescent="0.3">
      <c r="A2189">
        <v>2188</v>
      </c>
      <c r="D2189" s="82"/>
      <c r="O2189" s="82"/>
      <c r="P2189" s="84"/>
      <c r="Q2189" s="28"/>
    </row>
    <row r="2190" spans="1:17" ht="15" customHeight="1" x14ac:dyDescent="0.3">
      <c r="A2190">
        <v>2189</v>
      </c>
      <c r="D2190" s="82"/>
      <c r="O2190" s="82"/>
      <c r="P2190" s="84"/>
      <c r="Q2190" s="28"/>
    </row>
    <row r="2191" spans="1:17" ht="15" customHeight="1" x14ac:dyDescent="0.3">
      <c r="A2191">
        <v>2190</v>
      </c>
      <c r="D2191" s="82"/>
      <c r="O2191" s="82"/>
      <c r="P2191" s="84"/>
      <c r="Q2191" s="28"/>
    </row>
    <row r="2192" spans="1:17" ht="15" customHeight="1" x14ac:dyDescent="0.3">
      <c r="A2192">
        <v>2191</v>
      </c>
      <c r="D2192" s="82"/>
      <c r="O2192" s="82"/>
      <c r="P2192" s="84"/>
      <c r="Q2192" s="28"/>
    </row>
    <row r="2193" spans="1:17" ht="15" customHeight="1" x14ac:dyDescent="0.3">
      <c r="A2193">
        <v>2192</v>
      </c>
      <c r="D2193" s="82"/>
      <c r="O2193" s="82"/>
      <c r="P2193" s="84"/>
      <c r="Q2193" s="28"/>
    </row>
    <row r="2194" spans="1:17" ht="15" customHeight="1" x14ac:dyDescent="0.3">
      <c r="A2194">
        <v>2193</v>
      </c>
      <c r="D2194" s="82"/>
      <c r="O2194" s="82"/>
      <c r="P2194" s="84"/>
      <c r="Q2194" s="28"/>
    </row>
    <row r="2195" spans="1:17" ht="15" customHeight="1" x14ac:dyDescent="0.3">
      <c r="A2195">
        <v>2194</v>
      </c>
      <c r="D2195" s="82"/>
      <c r="O2195" s="82"/>
      <c r="P2195" s="84"/>
      <c r="Q2195" s="28"/>
    </row>
    <row r="2196" spans="1:17" ht="15" customHeight="1" x14ac:dyDescent="0.3">
      <c r="A2196">
        <v>2195</v>
      </c>
      <c r="D2196" s="82"/>
      <c r="O2196" s="82"/>
      <c r="P2196" s="84"/>
      <c r="Q2196" s="28"/>
    </row>
    <row r="2197" spans="1:17" ht="15" customHeight="1" x14ac:dyDescent="0.3">
      <c r="A2197">
        <v>2196</v>
      </c>
      <c r="D2197" s="82"/>
      <c r="O2197" s="82"/>
      <c r="P2197" s="84"/>
      <c r="Q2197" s="28"/>
    </row>
    <row r="2198" spans="1:17" ht="15" customHeight="1" x14ac:dyDescent="0.3">
      <c r="A2198">
        <v>2197</v>
      </c>
      <c r="D2198" s="82"/>
      <c r="O2198" s="82"/>
      <c r="P2198" s="84"/>
      <c r="Q2198" s="28"/>
    </row>
    <row r="2199" spans="1:17" ht="15" customHeight="1" x14ac:dyDescent="0.3">
      <c r="A2199">
        <v>2198</v>
      </c>
      <c r="D2199" s="82"/>
      <c r="O2199" s="82"/>
      <c r="P2199" s="84"/>
      <c r="Q2199" s="28"/>
    </row>
    <row r="2200" spans="1:17" ht="15" customHeight="1" x14ac:dyDescent="0.3">
      <c r="A2200">
        <v>2199</v>
      </c>
      <c r="D2200" s="82"/>
      <c r="O2200" s="82"/>
      <c r="P2200" s="84"/>
      <c r="Q2200" s="28"/>
    </row>
    <row r="2201" spans="1:17" ht="15" customHeight="1" x14ac:dyDescent="0.3">
      <c r="A2201">
        <v>2200</v>
      </c>
      <c r="D2201" s="82"/>
      <c r="O2201" s="82"/>
      <c r="P2201" s="84"/>
      <c r="Q2201" s="28"/>
    </row>
    <row r="2202" spans="1:17" ht="15" customHeight="1" x14ac:dyDescent="0.3">
      <c r="A2202">
        <v>2201</v>
      </c>
      <c r="D2202" s="82"/>
      <c r="O2202" s="82"/>
      <c r="P2202" s="84"/>
      <c r="Q2202" s="28"/>
    </row>
    <row r="2203" spans="1:17" ht="15" customHeight="1" x14ac:dyDescent="0.3">
      <c r="A2203">
        <v>2202</v>
      </c>
      <c r="D2203" s="82"/>
      <c r="O2203" s="82"/>
      <c r="P2203" s="84"/>
      <c r="Q2203" s="28"/>
    </row>
    <row r="2204" spans="1:17" ht="15" customHeight="1" x14ac:dyDescent="0.3">
      <c r="A2204">
        <v>2203</v>
      </c>
      <c r="D2204" s="82"/>
      <c r="O2204" s="82"/>
      <c r="P2204" s="84"/>
      <c r="Q2204" s="28"/>
    </row>
    <row r="2205" spans="1:17" ht="15" customHeight="1" x14ac:dyDescent="0.3">
      <c r="A2205">
        <v>2204</v>
      </c>
      <c r="D2205" s="82"/>
      <c r="O2205" s="82"/>
      <c r="P2205" s="84"/>
      <c r="Q2205" s="28"/>
    </row>
    <row r="2206" spans="1:17" ht="15" customHeight="1" x14ac:dyDescent="0.3">
      <c r="A2206">
        <v>2205</v>
      </c>
      <c r="D2206" s="82"/>
      <c r="O2206" s="82"/>
      <c r="P2206" s="84"/>
      <c r="Q2206" s="28"/>
    </row>
    <row r="2207" spans="1:17" ht="15" customHeight="1" x14ac:dyDescent="0.3">
      <c r="A2207">
        <v>2206</v>
      </c>
      <c r="D2207" s="82"/>
      <c r="O2207" s="82"/>
      <c r="P2207" s="84"/>
      <c r="Q2207" s="28"/>
    </row>
    <row r="2208" spans="1:17" ht="15" customHeight="1" x14ac:dyDescent="0.3">
      <c r="A2208">
        <v>2207</v>
      </c>
      <c r="D2208" s="82"/>
      <c r="O2208" s="82"/>
      <c r="P2208" s="84"/>
      <c r="Q2208" s="28"/>
    </row>
    <row r="2209" spans="1:17" ht="15" customHeight="1" x14ac:dyDescent="0.3">
      <c r="A2209">
        <v>2208</v>
      </c>
      <c r="D2209" s="82"/>
      <c r="O2209" s="82"/>
      <c r="P2209" s="84"/>
      <c r="Q2209" s="28"/>
    </row>
    <row r="2210" spans="1:17" ht="15" customHeight="1" x14ac:dyDescent="0.3">
      <c r="A2210">
        <v>2209</v>
      </c>
      <c r="D2210" s="82"/>
      <c r="O2210" s="82"/>
      <c r="P2210" s="84"/>
      <c r="Q2210" s="28"/>
    </row>
    <row r="2211" spans="1:17" ht="15" customHeight="1" x14ac:dyDescent="0.3">
      <c r="A2211">
        <v>2210</v>
      </c>
      <c r="D2211" s="82"/>
      <c r="O2211" s="82"/>
      <c r="P2211" s="84"/>
      <c r="Q2211" s="28"/>
    </row>
    <row r="2212" spans="1:17" ht="15" customHeight="1" x14ac:dyDescent="0.3">
      <c r="A2212">
        <v>2211</v>
      </c>
      <c r="D2212" s="82"/>
      <c r="O2212" s="82"/>
      <c r="P2212" s="84"/>
      <c r="Q2212" s="28"/>
    </row>
    <row r="2213" spans="1:17" ht="15" customHeight="1" x14ac:dyDescent="0.3">
      <c r="A2213">
        <v>2212</v>
      </c>
      <c r="D2213" s="82"/>
      <c r="O2213" s="82"/>
      <c r="P2213" s="84"/>
      <c r="Q2213" s="28"/>
    </row>
    <row r="2214" spans="1:17" ht="15" customHeight="1" x14ac:dyDescent="0.3">
      <c r="A2214">
        <v>2213</v>
      </c>
      <c r="D2214" s="82"/>
      <c r="O2214" s="82"/>
      <c r="P2214" s="84"/>
      <c r="Q2214" s="28"/>
    </row>
    <row r="2215" spans="1:17" ht="15" customHeight="1" x14ac:dyDescent="0.3">
      <c r="A2215">
        <v>2214</v>
      </c>
      <c r="D2215" s="82"/>
      <c r="O2215" s="82"/>
      <c r="P2215" s="84"/>
      <c r="Q2215" s="28"/>
    </row>
    <row r="2216" spans="1:17" ht="15" customHeight="1" x14ac:dyDescent="0.3">
      <c r="A2216">
        <v>2215</v>
      </c>
      <c r="D2216" s="82"/>
      <c r="O2216" s="82"/>
      <c r="P2216" s="84"/>
      <c r="Q2216" s="28"/>
    </row>
    <row r="2217" spans="1:17" ht="15" customHeight="1" x14ac:dyDescent="0.3">
      <c r="A2217">
        <v>2216</v>
      </c>
      <c r="D2217" s="82"/>
      <c r="O2217" s="82"/>
      <c r="P2217" s="84"/>
      <c r="Q2217" s="28"/>
    </row>
    <row r="2218" spans="1:17" ht="15" customHeight="1" x14ac:dyDescent="0.3">
      <c r="A2218">
        <v>2217</v>
      </c>
      <c r="D2218" s="82"/>
      <c r="O2218" s="82"/>
      <c r="P2218" s="84"/>
      <c r="Q2218" s="28"/>
    </row>
    <row r="2219" spans="1:17" ht="15" customHeight="1" x14ac:dyDescent="0.3">
      <c r="A2219">
        <v>2218</v>
      </c>
      <c r="D2219" s="82"/>
      <c r="O2219" s="82"/>
      <c r="P2219" s="84"/>
      <c r="Q2219" s="28"/>
    </row>
    <row r="2220" spans="1:17" ht="15" customHeight="1" x14ac:dyDescent="0.3">
      <c r="A2220">
        <v>2219</v>
      </c>
      <c r="D2220" s="82"/>
      <c r="O2220" s="82"/>
      <c r="P2220" s="84"/>
      <c r="Q2220" s="28"/>
    </row>
    <row r="2221" spans="1:17" ht="15" customHeight="1" x14ac:dyDescent="0.3">
      <c r="A2221">
        <v>2220</v>
      </c>
      <c r="D2221" s="82"/>
      <c r="O2221" s="82"/>
      <c r="P2221" s="84"/>
      <c r="Q2221" s="28"/>
    </row>
    <row r="2222" spans="1:17" ht="15" customHeight="1" x14ac:dyDescent="0.3">
      <c r="A2222">
        <v>2221</v>
      </c>
      <c r="D2222" s="82"/>
      <c r="O2222" s="82"/>
      <c r="P2222" s="84"/>
      <c r="Q2222" s="28"/>
    </row>
    <row r="2223" spans="1:17" ht="15" customHeight="1" x14ac:dyDescent="0.3">
      <c r="A2223">
        <v>2222</v>
      </c>
      <c r="D2223" s="82"/>
      <c r="O2223" s="82"/>
      <c r="P2223" s="84"/>
      <c r="Q2223" s="28"/>
    </row>
    <row r="2224" spans="1:17" ht="15" customHeight="1" x14ac:dyDescent="0.3">
      <c r="A2224">
        <v>2223</v>
      </c>
      <c r="D2224" s="82"/>
      <c r="O2224" s="82"/>
      <c r="P2224" s="84"/>
      <c r="Q2224" s="28"/>
    </row>
    <row r="2225" spans="1:17" ht="15" customHeight="1" x14ac:dyDescent="0.3">
      <c r="A2225">
        <v>2224</v>
      </c>
      <c r="D2225" s="82"/>
      <c r="O2225" s="82"/>
      <c r="P2225" s="84"/>
      <c r="Q2225" s="28"/>
    </row>
    <row r="2226" spans="1:17" ht="15" customHeight="1" x14ac:dyDescent="0.3">
      <c r="A2226">
        <v>2225</v>
      </c>
      <c r="D2226" s="82"/>
      <c r="O2226" s="82"/>
      <c r="P2226" s="84"/>
      <c r="Q2226" s="28"/>
    </row>
    <row r="2227" spans="1:17" ht="15" customHeight="1" x14ac:dyDescent="0.3">
      <c r="A2227">
        <v>2226</v>
      </c>
      <c r="D2227" s="82"/>
      <c r="O2227" s="82"/>
      <c r="P2227" s="84"/>
      <c r="Q2227" s="28"/>
    </row>
    <row r="2228" spans="1:17" ht="15" customHeight="1" x14ac:dyDescent="0.3">
      <c r="A2228">
        <v>2227</v>
      </c>
      <c r="D2228" s="82"/>
      <c r="O2228" s="82"/>
      <c r="P2228" s="84"/>
      <c r="Q2228" s="28"/>
    </row>
    <row r="2229" spans="1:17" ht="15" customHeight="1" x14ac:dyDescent="0.3">
      <c r="A2229">
        <v>2228</v>
      </c>
      <c r="D2229" s="82"/>
      <c r="O2229" s="82"/>
      <c r="P2229" s="84"/>
      <c r="Q2229" s="28"/>
    </row>
    <row r="2230" spans="1:17" ht="15" customHeight="1" x14ac:dyDescent="0.3">
      <c r="A2230">
        <v>2229</v>
      </c>
      <c r="D2230" s="82"/>
      <c r="O2230" s="82"/>
      <c r="P2230" s="84"/>
      <c r="Q2230" s="28"/>
    </row>
    <row r="2231" spans="1:17" ht="15" customHeight="1" x14ac:dyDescent="0.3">
      <c r="A2231">
        <v>2230</v>
      </c>
      <c r="D2231" s="82"/>
      <c r="O2231" s="82"/>
      <c r="P2231" s="84"/>
      <c r="Q2231" s="28"/>
    </row>
    <row r="2232" spans="1:17" ht="15" customHeight="1" x14ac:dyDescent="0.3">
      <c r="A2232">
        <v>2231</v>
      </c>
      <c r="D2232" s="82"/>
      <c r="O2232" s="82"/>
      <c r="P2232" s="84"/>
      <c r="Q2232" s="28"/>
    </row>
    <row r="2233" spans="1:17" ht="15" customHeight="1" x14ac:dyDescent="0.3">
      <c r="A2233">
        <v>2232</v>
      </c>
      <c r="D2233" s="82"/>
      <c r="O2233" s="82"/>
      <c r="P2233" s="84"/>
      <c r="Q2233" s="28"/>
    </row>
    <row r="2234" spans="1:17" ht="15" customHeight="1" x14ac:dyDescent="0.3">
      <c r="A2234">
        <v>2233</v>
      </c>
      <c r="D2234" s="82"/>
      <c r="O2234" s="82"/>
      <c r="P2234" s="84"/>
      <c r="Q2234" s="28"/>
    </row>
    <row r="2235" spans="1:17" ht="15" customHeight="1" x14ac:dyDescent="0.3">
      <c r="A2235">
        <v>2234</v>
      </c>
      <c r="D2235" s="82"/>
      <c r="O2235" s="82"/>
      <c r="P2235" s="84"/>
      <c r="Q2235" s="28"/>
    </row>
    <row r="2236" spans="1:17" ht="15" customHeight="1" x14ac:dyDescent="0.3">
      <c r="A2236">
        <v>2235</v>
      </c>
      <c r="D2236" s="82"/>
      <c r="O2236" s="82"/>
      <c r="P2236" s="84"/>
      <c r="Q2236" s="28"/>
    </row>
    <row r="2237" spans="1:17" ht="15" customHeight="1" x14ac:dyDescent="0.3">
      <c r="A2237">
        <v>2236</v>
      </c>
      <c r="D2237" s="82"/>
      <c r="O2237" s="82"/>
      <c r="P2237" s="84"/>
      <c r="Q2237" s="28"/>
    </row>
    <row r="2238" spans="1:17" ht="15" customHeight="1" x14ac:dyDescent="0.3">
      <c r="A2238">
        <v>2237</v>
      </c>
      <c r="D2238" s="82"/>
      <c r="O2238" s="82"/>
      <c r="P2238" s="84"/>
      <c r="Q2238" s="28"/>
    </row>
    <row r="2239" spans="1:17" ht="15" customHeight="1" x14ac:dyDescent="0.3">
      <c r="A2239">
        <v>2238</v>
      </c>
      <c r="D2239" s="82"/>
      <c r="O2239" s="82"/>
      <c r="P2239" s="84"/>
      <c r="Q2239" s="28"/>
    </row>
    <row r="2240" spans="1:17" ht="15" customHeight="1" x14ac:dyDescent="0.3">
      <c r="A2240">
        <v>2239</v>
      </c>
      <c r="D2240" s="82"/>
      <c r="O2240" s="82"/>
      <c r="P2240" s="84"/>
      <c r="Q2240" s="28"/>
    </row>
    <row r="2241" spans="1:17" ht="15" customHeight="1" x14ac:dyDescent="0.3">
      <c r="A2241">
        <v>2240</v>
      </c>
      <c r="D2241" s="82"/>
      <c r="O2241" s="82"/>
      <c r="P2241" s="84"/>
      <c r="Q2241" s="28"/>
    </row>
    <row r="2242" spans="1:17" ht="15" customHeight="1" x14ac:dyDescent="0.3">
      <c r="A2242">
        <v>2241</v>
      </c>
      <c r="D2242" s="82"/>
      <c r="O2242" s="82"/>
      <c r="P2242" s="84"/>
      <c r="Q2242" s="28"/>
    </row>
    <row r="2243" spans="1:17" ht="15" customHeight="1" x14ac:dyDescent="0.3">
      <c r="A2243">
        <v>2242</v>
      </c>
      <c r="D2243" s="82"/>
      <c r="O2243" s="82"/>
      <c r="P2243" s="84"/>
      <c r="Q2243" s="28"/>
    </row>
    <row r="2244" spans="1:17" ht="15" customHeight="1" x14ac:dyDescent="0.3">
      <c r="A2244">
        <v>2243</v>
      </c>
      <c r="D2244" s="82"/>
      <c r="O2244" s="82"/>
      <c r="P2244" s="84"/>
      <c r="Q2244" s="28"/>
    </row>
    <row r="2245" spans="1:17" ht="15" customHeight="1" x14ac:dyDescent="0.3">
      <c r="A2245">
        <v>2244</v>
      </c>
      <c r="D2245" s="82"/>
      <c r="O2245" s="82"/>
      <c r="P2245" s="84"/>
      <c r="Q2245" s="28"/>
    </row>
    <row r="2246" spans="1:17" ht="15" customHeight="1" x14ac:dyDescent="0.3">
      <c r="A2246">
        <v>2245</v>
      </c>
      <c r="D2246" s="82"/>
      <c r="O2246" s="82"/>
      <c r="P2246" s="84"/>
      <c r="Q2246" s="28"/>
    </row>
    <row r="2247" spans="1:17" ht="15" customHeight="1" x14ac:dyDescent="0.3">
      <c r="A2247">
        <v>2246</v>
      </c>
      <c r="D2247" s="82"/>
      <c r="O2247" s="82"/>
      <c r="P2247" s="84"/>
      <c r="Q2247" s="28"/>
    </row>
    <row r="2248" spans="1:17" ht="15" customHeight="1" x14ac:dyDescent="0.3">
      <c r="A2248">
        <v>2247</v>
      </c>
      <c r="D2248" s="82"/>
      <c r="O2248" s="82"/>
      <c r="P2248" s="84"/>
      <c r="Q2248" s="28"/>
    </row>
    <row r="2249" spans="1:17" ht="15" customHeight="1" x14ac:dyDescent="0.3">
      <c r="A2249">
        <v>2248</v>
      </c>
      <c r="D2249" s="82"/>
      <c r="O2249" s="82"/>
      <c r="P2249" s="84"/>
      <c r="Q2249" s="28"/>
    </row>
    <row r="2250" spans="1:17" ht="15" customHeight="1" x14ac:dyDescent="0.3">
      <c r="A2250">
        <v>2249</v>
      </c>
      <c r="D2250" s="82"/>
      <c r="O2250" s="82"/>
      <c r="P2250" s="84"/>
      <c r="Q2250" s="28"/>
    </row>
    <row r="2251" spans="1:17" ht="15" customHeight="1" x14ac:dyDescent="0.3">
      <c r="A2251">
        <v>2250</v>
      </c>
      <c r="D2251" s="82"/>
      <c r="O2251" s="82"/>
      <c r="P2251" s="84"/>
      <c r="Q2251" s="28"/>
    </row>
    <row r="2252" spans="1:17" ht="15" customHeight="1" x14ac:dyDescent="0.3">
      <c r="A2252">
        <v>2251</v>
      </c>
      <c r="D2252" s="82"/>
      <c r="O2252" s="82"/>
      <c r="P2252" s="84"/>
      <c r="Q2252" s="28"/>
    </row>
    <row r="2253" spans="1:17" ht="15" customHeight="1" x14ac:dyDescent="0.3">
      <c r="A2253">
        <v>2252</v>
      </c>
      <c r="D2253" s="82"/>
      <c r="O2253" s="82"/>
      <c r="P2253" s="84"/>
      <c r="Q2253" s="28"/>
    </row>
    <row r="2254" spans="1:17" ht="15" customHeight="1" x14ac:dyDescent="0.3">
      <c r="A2254">
        <v>2253</v>
      </c>
      <c r="D2254" s="82"/>
      <c r="O2254" s="82"/>
      <c r="P2254" s="84"/>
      <c r="Q2254" s="28"/>
    </row>
    <row r="2255" spans="1:17" ht="15" customHeight="1" x14ac:dyDescent="0.3">
      <c r="A2255">
        <v>2254</v>
      </c>
      <c r="D2255" s="82"/>
      <c r="O2255" s="82"/>
      <c r="P2255" s="84"/>
      <c r="Q2255" s="28"/>
    </row>
    <row r="2256" spans="1:17" ht="15" customHeight="1" x14ac:dyDescent="0.3">
      <c r="A2256">
        <v>2255</v>
      </c>
      <c r="D2256" s="82"/>
      <c r="O2256" s="82"/>
      <c r="P2256" s="84"/>
      <c r="Q2256" s="28"/>
    </row>
    <row r="2257" spans="1:17" ht="15" customHeight="1" x14ac:dyDescent="0.3">
      <c r="A2257">
        <v>2256</v>
      </c>
      <c r="D2257" s="82"/>
      <c r="O2257" s="82"/>
      <c r="P2257" s="84"/>
      <c r="Q2257" s="28"/>
    </row>
    <row r="2258" spans="1:17" ht="15" customHeight="1" x14ac:dyDescent="0.3">
      <c r="A2258">
        <v>2257</v>
      </c>
      <c r="D2258" s="82"/>
      <c r="O2258" s="82"/>
      <c r="P2258" s="84"/>
      <c r="Q2258" s="28"/>
    </row>
    <row r="2259" spans="1:17" ht="15" customHeight="1" x14ac:dyDescent="0.3">
      <c r="A2259">
        <v>2258</v>
      </c>
      <c r="D2259" s="82"/>
      <c r="O2259" s="82"/>
      <c r="P2259" s="84"/>
      <c r="Q2259" s="28"/>
    </row>
    <row r="2260" spans="1:17" ht="15" customHeight="1" x14ac:dyDescent="0.3">
      <c r="A2260">
        <v>2259</v>
      </c>
      <c r="D2260" s="82"/>
      <c r="O2260" s="82"/>
      <c r="P2260" s="84"/>
      <c r="Q2260" s="28"/>
    </row>
    <row r="2261" spans="1:17" ht="15" customHeight="1" x14ac:dyDescent="0.3">
      <c r="A2261">
        <v>2260</v>
      </c>
      <c r="D2261" s="82"/>
      <c r="O2261" s="82"/>
      <c r="P2261" s="84"/>
      <c r="Q2261" s="28"/>
    </row>
    <row r="2262" spans="1:17" ht="15" customHeight="1" x14ac:dyDescent="0.3">
      <c r="A2262">
        <v>2261</v>
      </c>
      <c r="D2262" s="82"/>
      <c r="O2262" s="82"/>
      <c r="P2262" s="84"/>
      <c r="Q2262" s="28"/>
    </row>
    <row r="2263" spans="1:17" ht="15" customHeight="1" x14ac:dyDescent="0.3">
      <c r="A2263">
        <v>2262</v>
      </c>
      <c r="D2263" s="82"/>
      <c r="O2263" s="82"/>
      <c r="P2263" s="84"/>
      <c r="Q2263" s="28"/>
    </row>
    <row r="2264" spans="1:17" ht="15" customHeight="1" x14ac:dyDescent="0.3">
      <c r="A2264">
        <v>2263</v>
      </c>
      <c r="D2264" s="82"/>
      <c r="O2264" s="82"/>
      <c r="P2264" s="84"/>
      <c r="Q2264" s="28"/>
    </row>
    <row r="2265" spans="1:17" ht="15" customHeight="1" x14ac:dyDescent="0.3">
      <c r="A2265">
        <v>2264</v>
      </c>
      <c r="D2265" s="82"/>
      <c r="O2265" s="82"/>
      <c r="P2265" s="84"/>
      <c r="Q2265" s="28"/>
    </row>
    <row r="2266" spans="1:17" ht="15" customHeight="1" x14ac:dyDescent="0.3">
      <c r="A2266">
        <v>2265</v>
      </c>
      <c r="D2266" s="82"/>
      <c r="O2266" s="82"/>
      <c r="P2266" s="84"/>
      <c r="Q2266" s="28"/>
    </row>
    <row r="2267" spans="1:17" ht="15" customHeight="1" x14ac:dyDescent="0.3">
      <c r="A2267">
        <v>2266</v>
      </c>
      <c r="D2267" s="82"/>
      <c r="O2267" s="82"/>
      <c r="P2267" s="84"/>
      <c r="Q2267" s="28"/>
    </row>
    <row r="2268" spans="1:17" ht="15" customHeight="1" x14ac:dyDescent="0.3">
      <c r="A2268">
        <v>2267</v>
      </c>
      <c r="D2268" s="82"/>
      <c r="O2268" s="82"/>
      <c r="P2268" s="84"/>
      <c r="Q2268" s="28"/>
    </row>
    <row r="2269" spans="1:17" ht="15" customHeight="1" x14ac:dyDescent="0.3">
      <c r="A2269">
        <v>2268</v>
      </c>
      <c r="D2269" s="82"/>
      <c r="O2269" s="82"/>
      <c r="P2269" s="84"/>
      <c r="Q2269" s="28"/>
    </row>
    <row r="2270" spans="1:17" ht="15" customHeight="1" x14ac:dyDescent="0.3">
      <c r="A2270">
        <v>2269</v>
      </c>
      <c r="D2270" s="82"/>
      <c r="O2270" s="82"/>
      <c r="P2270" s="84"/>
      <c r="Q2270" s="28"/>
    </row>
    <row r="2271" spans="1:17" ht="15" customHeight="1" x14ac:dyDescent="0.3">
      <c r="A2271">
        <v>2270</v>
      </c>
      <c r="D2271" s="82"/>
      <c r="O2271" s="82"/>
      <c r="P2271" s="84"/>
      <c r="Q2271" s="28"/>
    </row>
    <row r="2272" spans="1:17" ht="15" customHeight="1" x14ac:dyDescent="0.3">
      <c r="A2272">
        <v>2271</v>
      </c>
      <c r="D2272" s="82"/>
      <c r="O2272" s="82"/>
      <c r="P2272" s="84"/>
      <c r="Q2272" s="28"/>
    </row>
    <row r="2273" spans="1:17" ht="15" customHeight="1" x14ac:dyDescent="0.3">
      <c r="A2273">
        <v>2272</v>
      </c>
      <c r="D2273" s="82"/>
      <c r="O2273" s="82"/>
      <c r="P2273" s="84"/>
      <c r="Q2273" s="28"/>
    </row>
    <row r="2274" spans="1:17" ht="15" customHeight="1" x14ac:dyDescent="0.3">
      <c r="A2274">
        <v>2273</v>
      </c>
      <c r="D2274" s="82"/>
      <c r="O2274" s="82"/>
      <c r="P2274" s="84"/>
      <c r="Q2274" s="28"/>
    </row>
    <row r="2275" spans="1:17" ht="15" customHeight="1" x14ac:dyDescent="0.3">
      <c r="A2275">
        <v>2274</v>
      </c>
      <c r="D2275" s="82"/>
      <c r="O2275" s="82"/>
      <c r="P2275" s="84"/>
      <c r="Q2275" s="28"/>
    </row>
    <row r="2276" spans="1:17" ht="15" customHeight="1" x14ac:dyDescent="0.3">
      <c r="A2276">
        <v>2275</v>
      </c>
      <c r="D2276" s="82"/>
      <c r="O2276" s="82"/>
      <c r="P2276" s="84"/>
      <c r="Q2276" s="28"/>
    </row>
    <row r="2277" spans="1:17" ht="15" customHeight="1" x14ac:dyDescent="0.3">
      <c r="A2277">
        <v>2276</v>
      </c>
      <c r="D2277" s="82"/>
      <c r="O2277" s="82"/>
      <c r="P2277" s="84"/>
      <c r="Q2277" s="28"/>
    </row>
    <row r="2278" spans="1:17" ht="15" customHeight="1" x14ac:dyDescent="0.3">
      <c r="A2278">
        <v>2277</v>
      </c>
      <c r="D2278" s="82"/>
      <c r="O2278" s="82"/>
      <c r="P2278" s="84"/>
      <c r="Q2278" s="28"/>
    </row>
    <row r="2279" spans="1:17" ht="15" customHeight="1" x14ac:dyDescent="0.3">
      <c r="A2279">
        <v>2278</v>
      </c>
      <c r="D2279" s="82"/>
      <c r="O2279" s="82"/>
      <c r="P2279" s="84"/>
      <c r="Q2279" s="28"/>
    </row>
    <row r="2280" spans="1:17" ht="15" customHeight="1" x14ac:dyDescent="0.3">
      <c r="A2280">
        <v>2279</v>
      </c>
      <c r="D2280" s="82"/>
      <c r="O2280" s="82"/>
      <c r="P2280" s="84"/>
      <c r="Q2280" s="28"/>
    </row>
    <row r="2281" spans="1:17" ht="15" customHeight="1" x14ac:dyDescent="0.3">
      <c r="A2281">
        <v>2280</v>
      </c>
      <c r="D2281" s="82"/>
      <c r="O2281" s="82"/>
      <c r="P2281" s="84"/>
      <c r="Q2281" s="28"/>
    </row>
    <row r="2282" spans="1:17" ht="15" customHeight="1" x14ac:dyDescent="0.3">
      <c r="A2282">
        <v>2281</v>
      </c>
      <c r="D2282" s="82"/>
      <c r="O2282" s="82"/>
      <c r="P2282" s="84"/>
      <c r="Q2282" s="28"/>
    </row>
    <row r="2283" spans="1:17" ht="15" customHeight="1" x14ac:dyDescent="0.3">
      <c r="A2283">
        <v>2282</v>
      </c>
      <c r="D2283" s="82"/>
      <c r="O2283" s="82"/>
      <c r="P2283" s="84"/>
      <c r="Q2283" s="28"/>
    </row>
    <row r="2284" spans="1:17" ht="15" customHeight="1" x14ac:dyDescent="0.3">
      <c r="A2284">
        <v>2283</v>
      </c>
      <c r="D2284" s="82"/>
      <c r="O2284" s="82"/>
      <c r="P2284" s="84"/>
      <c r="Q2284" s="28"/>
    </row>
    <row r="2285" spans="1:17" ht="15" customHeight="1" x14ac:dyDescent="0.3">
      <c r="A2285">
        <v>2284</v>
      </c>
      <c r="D2285" s="82"/>
      <c r="O2285" s="82"/>
      <c r="P2285" s="84"/>
      <c r="Q2285" s="28"/>
    </row>
    <row r="2286" spans="1:17" ht="15" customHeight="1" x14ac:dyDescent="0.3">
      <c r="A2286">
        <v>2285</v>
      </c>
      <c r="D2286" s="82"/>
      <c r="O2286" s="82"/>
      <c r="P2286" s="84"/>
      <c r="Q2286" s="28"/>
    </row>
    <row r="2287" spans="1:17" ht="15" customHeight="1" x14ac:dyDescent="0.3">
      <c r="A2287">
        <v>2286</v>
      </c>
      <c r="D2287" s="82"/>
      <c r="O2287" s="82"/>
      <c r="P2287" s="84"/>
      <c r="Q2287" s="28"/>
    </row>
    <row r="2288" spans="1:17" ht="15" customHeight="1" x14ac:dyDescent="0.3">
      <c r="A2288">
        <v>2287</v>
      </c>
      <c r="D2288" s="82"/>
      <c r="O2288" s="82"/>
      <c r="P2288" s="84"/>
      <c r="Q2288" s="28"/>
    </row>
    <row r="2289" spans="1:17" ht="15" customHeight="1" x14ac:dyDescent="0.3">
      <c r="A2289">
        <v>2288</v>
      </c>
      <c r="D2289" s="82"/>
      <c r="O2289" s="82"/>
      <c r="P2289" s="84"/>
      <c r="Q2289" s="28"/>
    </row>
    <row r="2290" spans="1:17" ht="15" customHeight="1" x14ac:dyDescent="0.3">
      <c r="A2290">
        <v>2289</v>
      </c>
      <c r="D2290" s="82"/>
      <c r="O2290" s="82"/>
      <c r="P2290" s="84"/>
      <c r="Q2290" s="28"/>
    </row>
    <row r="2291" spans="1:17" ht="15" customHeight="1" x14ac:dyDescent="0.3">
      <c r="A2291">
        <v>2290</v>
      </c>
      <c r="D2291" s="82"/>
      <c r="O2291" s="82"/>
      <c r="P2291" s="84"/>
      <c r="Q2291" s="28"/>
    </row>
    <row r="2292" spans="1:17" ht="15" customHeight="1" x14ac:dyDescent="0.3">
      <c r="A2292">
        <v>2291</v>
      </c>
      <c r="D2292" s="82"/>
      <c r="O2292" s="82"/>
      <c r="P2292" s="84"/>
      <c r="Q2292" s="28"/>
    </row>
    <row r="2293" spans="1:17" ht="15" customHeight="1" x14ac:dyDescent="0.3">
      <c r="A2293">
        <v>2292</v>
      </c>
      <c r="D2293" s="82"/>
      <c r="O2293" s="82"/>
      <c r="P2293" s="84"/>
      <c r="Q2293" s="28"/>
    </row>
    <row r="2294" spans="1:17" ht="15" customHeight="1" x14ac:dyDescent="0.3">
      <c r="A2294">
        <v>2293</v>
      </c>
      <c r="D2294" s="82"/>
      <c r="O2294" s="82"/>
      <c r="P2294" s="84"/>
      <c r="Q2294" s="28"/>
    </row>
    <row r="2295" spans="1:17" ht="15" customHeight="1" x14ac:dyDescent="0.3">
      <c r="A2295">
        <v>2294</v>
      </c>
      <c r="D2295" s="82"/>
      <c r="O2295" s="82"/>
      <c r="P2295" s="84"/>
      <c r="Q2295" s="28"/>
    </row>
    <row r="2296" spans="1:17" ht="15" customHeight="1" x14ac:dyDescent="0.3">
      <c r="A2296">
        <v>2295</v>
      </c>
      <c r="D2296" s="82"/>
      <c r="O2296" s="82"/>
      <c r="P2296" s="84"/>
      <c r="Q2296" s="28"/>
    </row>
    <row r="2297" spans="1:17" ht="15" customHeight="1" x14ac:dyDescent="0.3">
      <c r="A2297">
        <v>2296</v>
      </c>
      <c r="D2297" s="82"/>
      <c r="O2297" s="82"/>
      <c r="P2297" s="84"/>
      <c r="Q2297" s="28"/>
    </row>
    <row r="2298" spans="1:17" ht="15" customHeight="1" x14ac:dyDescent="0.3">
      <c r="A2298">
        <v>2297</v>
      </c>
      <c r="D2298" s="82"/>
      <c r="O2298" s="82"/>
      <c r="P2298" s="84"/>
      <c r="Q2298" s="28"/>
    </row>
    <row r="2299" spans="1:17" ht="15" customHeight="1" x14ac:dyDescent="0.3">
      <c r="A2299">
        <v>2298</v>
      </c>
      <c r="D2299" s="82"/>
      <c r="O2299" s="82"/>
      <c r="P2299" s="84"/>
      <c r="Q2299" s="28"/>
    </row>
    <row r="2300" spans="1:17" ht="15" customHeight="1" x14ac:dyDescent="0.3">
      <c r="A2300">
        <v>2299</v>
      </c>
      <c r="D2300" s="82"/>
      <c r="O2300" s="82"/>
      <c r="P2300" s="84"/>
      <c r="Q2300" s="28"/>
    </row>
    <row r="2301" spans="1:17" ht="15" customHeight="1" x14ac:dyDescent="0.3">
      <c r="A2301">
        <v>2300</v>
      </c>
      <c r="D2301" s="82"/>
      <c r="O2301" s="82"/>
      <c r="P2301" s="84"/>
      <c r="Q2301" s="28"/>
    </row>
    <row r="2302" spans="1:17" ht="15" customHeight="1" x14ac:dyDescent="0.3">
      <c r="A2302">
        <v>2301</v>
      </c>
      <c r="D2302" s="82"/>
      <c r="O2302" s="82"/>
      <c r="P2302" s="84"/>
      <c r="Q2302" s="28"/>
    </row>
    <row r="2303" spans="1:17" ht="15" customHeight="1" x14ac:dyDescent="0.3">
      <c r="A2303">
        <v>2302</v>
      </c>
      <c r="D2303" s="82"/>
      <c r="O2303" s="82"/>
      <c r="P2303" s="84"/>
      <c r="Q2303" s="28"/>
    </row>
    <row r="2304" spans="1:17" ht="15" customHeight="1" x14ac:dyDescent="0.3">
      <c r="A2304">
        <v>2303</v>
      </c>
      <c r="D2304" s="82"/>
      <c r="O2304" s="82"/>
      <c r="P2304" s="84"/>
      <c r="Q2304" s="28"/>
    </row>
    <row r="2305" spans="1:17" ht="15" customHeight="1" x14ac:dyDescent="0.3">
      <c r="A2305">
        <v>2304</v>
      </c>
      <c r="D2305" s="82"/>
      <c r="O2305" s="82"/>
      <c r="P2305" s="84"/>
      <c r="Q2305" s="28"/>
    </row>
    <row r="2306" spans="1:17" ht="15" customHeight="1" x14ac:dyDescent="0.3">
      <c r="A2306">
        <v>2305</v>
      </c>
      <c r="D2306" s="82"/>
      <c r="O2306" s="82"/>
      <c r="P2306" s="84"/>
      <c r="Q2306" s="28"/>
    </row>
    <row r="2307" spans="1:17" ht="15" customHeight="1" x14ac:dyDescent="0.3">
      <c r="A2307">
        <v>2306</v>
      </c>
      <c r="D2307" s="82"/>
      <c r="O2307" s="82"/>
      <c r="P2307" s="84"/>
      <c r="Q2307" s="28"/>
    </row>
    <row r="2308" spans="1:17" ht="15" customHeight="1" x14ac:dyDescent="0.3">
      <c r="A2308">
        <v>2307</v>
      </c>
      <c r="D2308" s="82"/>
      <c r="O2308" s="82"/>
      <c r="P2308" s="84"/>
      <c r="Q2308" s="28"/>
    </row>
    <row r="2309" spans="1:17" ht="15" customHeight="1" x14ac:dyDescent="0.3">
      <c r="A2309">
        <v>2308</v>
      </c>
      <c r="D2309" s="82"/>
      <c r="O2309" s="82"/>
      <c r="P2309" s="84"/>
      <c r="Q2309" s="28"/>
    </row>
    <row r="2310" spans="1:17" ht="15" customHeight="1" x14ac:dyDescent="0.3">
      <c r="A2310">
        <v>2309</v>
      </c>
      <c r="D2310" s="82"/>
      <c r="O2310" s="82"/>
      <c r="P2310" s="84"/>
      <c r="Q2310" s="28"/>
    </row>
    <row r="2311" spans="1:17" ht="15" customHeight="1" x14ac:dyDescent="0.3">
      <c r="A2311">
        <v>2310</v>
      </c>
      <c r="D2311" s="82"/>
      <c r="O2311" s="82"/>
      <c r="P2311" s="84"/>
      <c r="Q2311" s="28"/>
    </row>
    <row r="2312" spans="1:17" ht="15" customHeight="1" x14ac:dyDescent="0.3">
      <c r="A2312">
        <v>2311</v>
      </c>
      <c r="D2312" s="82"/>
      <c r="O2312" s="82"/>
      <c r="P2312" s="84"/>
      <c r="Q2312" s="28"/>
    </row>
    <row r="2313" spans="1:17" ht="15" customHeight="1" x14ac:dyDescent="0.3">
      <c r="A2313">
        <v>2312</v>
      </c>
      <c r="D2313" s="82"/>
      <c r="O2313" s="82"/>
      <c r="P2313" s="84"/>
      <c r="Q2313" s="28"/>
    </row>
    <row r="2314" spans="1:17" ht="15" customHeight="1" x14ac:dyDescent="0.3">
      <c r="A2314">
        <v>2313</v>
      </c>
      <c r="D2314" s="82"/>
      <c r="O2314" s="82"/>
      <c r="P2314" s="84"/>
      <c r="Q2314" s="28"/>
    </row>
    <row r="2315" spans="1:17" ht="15" customHeight="1" x14ac:dyDescent="0.3">
      <c r="A2315">
        <v>2314</v>
      </c>
      <c r="D2315" s="82"/>
      <c r="O2315" s="82"/>
      <c r="P2315" s="84"/>
      <c r="Q2315" s="28"/>
    </row>
    <row r="2316" spans="1:17" ht="15" customHeight="1" x14ac:dyDescent="0.3">
      <c r="A2316">
        <v>2315</v>
      </c>
      <c r="D2316" s="82"/>
      <c r="O2316" s="82"/>
      <c r="P2316" s="84"/>
      <c r="Q2316" s="28"/>
    </row>
    <row r="2317" spans="1:17" ht="15" customHeight="1" x14ac:dyDescent="0.3">
      <c r="A2317">
        <v>2316</v>
      </c>
      <c r="D2317" s="82"/>
      <c r="O2317" s="82"/>
      <c r="P2317" s="84"/>
      <c r="Q2317" s="28"/>
    </row>
    <row r="2318" spans="1:17" ht="15" customHeight="1" x14ac:dyDescent="0.3">
      <c r="A2318">
        <v>2317</v>
      </c>
      <c r="D2318" s="82"/>
      <c r="O2318" s="82"/>
      <c r="P2318" s="84"/>
      <c r="Q2318" s="28"/>
    </row>
    <row r="2319" spans="1:17" ht="15" customHeight="1" x14ac:dyDescent="0.3">
      <c r="A2319">
        <v>2318</v>
      </c>
      <c r="D2319" s="82"/>
      <c r="O2319" s="82"/>
      <c r="P2319" s="84"/>
      <c r="Q2319" s="28"/>
    </row>
    <row r="2320" spans="1:17" ht="15" customHeight="1" x14ac:dyDescent="0.3">
      <c r="A2320">
        <v>2319</v>
      </c>
      <c r="D2320" s="82"/>
      <c r="O2320" s="82"/>
      <c r="P2320" s="84"/>
      <c r="Q2320" s="28"/>
    </row>
    <row r="2321" spans="1:17" ht="15" customHeight="1" x14ac:dyDescent="0.3">
      <c r="A2321">
        <v>2320</v>
      </c>
      <c r="D2321" s="82"/>
      <c r="O2321" s="82"/>
      <c r="P2321" s="84"/>
      <c r="Q2321" s="28"/>
    </row>
    <row r="2322" spans="1:17" ht="15" customHeight="1" x14ac:dyDescent="0.3">
      <c r="A2322">
        <v>2321</v>
      </c>
      <c r="D2322" s="82"/>
      <c r="O2322" s="82"/>
      <c r="P2322" s="84"/>
      <c r="Q2322" s="28"/>
    </row>
    <row r="2323" spans="1:17" ht="15" customHeight="1" x14ac:dyDescent="0.3">
      <c r="A2323">
        <v>2322</v>
      </c>
      <c r="D2323" s="82"/>
      <c r="O2323" s="82"/>
      <c r="P2323" s="84"/>
      <c r="Q2323" s="28"/>
    </row>
    <row r="2324" spans="1:17" ht="15" customHeight="1" x14ac:dyDescent="0.3">
      <c r="A2324">
        <v>2323</v>
      </c>
      <c r="D2324" s="82"/>
      <c r="O2324" s="82"/>
      <c r="P2324" s="84"/>
      <c r="Q2324" s="28"/>
    </row>
    <row r="2325" spans="1:17" ht="15" customHeight="1" x14ac:dyDescent="0.3">
      <c r="A2325">
        <v>2324</v>
      </c>
      <c r="D2325" s="82"/>
      <c r="O2325" s="82"/>
      <c r="P2325" s="84"/>
      <c r="Q2325" s="28"/>
    </row>
    <row r="2326" spans="1:17" ht="15" customHeight="1" x14ac:dyDescent="0.3">
      <c r="A2326">
        <v>2325</v>
      </c>
      <c r="D2326" s="82"/>
      <c r="O2326" s="82"/>
      <c r="P2326" s="84"/>
      <c r="Q2326" s="28"/>
    </row>
    <row r="2327" spans="1:17" ht="15" customHeight="1" x14ac:dyDescent="0.3">
      <c r="A2327">
        <v>2326</v>
      </c>
      <c r="D2327" s="82"/>
      <c r="O2327" s="82"/>
      <c r="P2327" s="84"/>
      <c r="Q2327" s="28"/>
    </row>
    <row r="2328" spans="1:17" ht="15" customHeight="1" x14ac:dyDescent="0.3">
      <c r="A2328">
        <v>2327</v>
      </c>
      <c r="D2328" s="82"/>
      <c r="O2328" s="82"/>
      <c r="P2328" s="84"/>
      <c r="Q2328" s="28"/>
    </row>
    <row r="2329" spans="1:17" ht="15" customHeight="1" x14ac:dyDescent="0.3">
      <c r="A2329">
        <v>2328</v>
      </c>
      <c r="D2329" s="82"/>
      <c r="O2329" s="82"/>
      <c r="P2329" s="84"/>
      <c r="Q2329" s="28"/>
    </row>
    <row r="2330" spans="1:17" ht="15" customHeight="1" x14ac:dyDescent="0.3">
      <c r="A2330">
        <v>2329</v>
      </c>
      <c r="D2330" s="82"/>
      <c r="O2330" s="82"/>
      <c r="P2330" s="84"/>
      <c r="Q2330" s="28"/>
    </row>
    <row r="2331" spans="1:17" ht="15" customHeight="1" x14ac:dyDescent="0.3">
      <c r="A2331">
        <v>2330</v>
      </c>
      <c r="D2331" s="82"/>
      <c r="O2331" s="82"/>
      <c r="P2331" s="84"/>
      <c r="Q2331" s="28"/>
    </row>
    <row r="2332" spans="1:17" ht="15" customHeight="1" x14ac:dyDescent="0.3">
      <c r="A2332">
        <v>2331</v>
      </c>
      <c r="D2332" s="82"/>
      <c r="O2332" s="82"/>
      <c r="P2332" s="84"/>
      <c r="Q2332" s="28"/>
    </row>
    <row r="2333" spans="1:17" ht="15" customHeight="1" x14ac:dyDescent="0.3">
      <c r="A2333">
        <v>2332</v>
      </c>
      <c r="D2333" s="82"/>
      <c r="O2333" s="82"/>
      <c r="P2333" s="84"/>
      <c r="Q2333" s="28"/>
    </row>
    <row r="2334" spans="1:17" ht="15" customHeight="1" x14ac:dyDescent="0.3">
      <c r="A2334">
        <v>2333</v>
      </c>
      <c r="D2334" s="82"/>
      <c r="O2334" s="82"/>
      <c r="P2334" s="84"/>
      <c r="Q2334" s="28"/>
    </row>
    <row r="2335" spans="1:17" ht="15" customHeight="1" x14ac:dyDescent="0.3">
      <c r="A2335">
        <v>2334</v>
      </c>
      <c r="D2335" s="82"/>
      <c r="O2335" s="82"/>
      <c r="P2335" s="84"/>
      <c r="Q2335" s="28"/>
    </row>
    <row r="2336" spans="1:17" ht="15" customHeight="1" x14ac:dyDescent="0.3">
      <c r="A2336">
        <v>2335</v>
      </c>
      <c r="D2336" s="82"/>
      <c r="O2336" s="82"/>
      <c r="P2336" s="84"/>
      <c r="Q2336" s="28"/>
    </row>
    <row r="2337" spans="1:17" ht="15" customHeight="1" x14ac:dyDescent="0.3">
      <c r="A2337">
        <v>2336</v>
      </c>
      <c r="D2337" s="82"/>
      <c r="O2337" s="82"/>
      <c r="P2337" s="84"/>
      <c r="Q2337" s="28"/>
    </row>
    <row r="2338" spans="1:17" ht="15" customHeight="1" x14ac:dyDescent="0.3">
      <c r="A2338">
        <v>2337</v>
      </c>
      <c r="D2338" s="82"/>
      <c r="O2338" s="82"/>
      <c r="P2338" s="84"/>
      <c r="Q2338" s="28"/>
    </row>
    <row r="2339" spans="1:17" ht="15" customHeight="1" x14ac:dyDescent="0.3">
      <c r="A2339">
        <v>2338</v>
      </c>
      <c r="D2339" s="82"/>
      <c r="O2339" s="82"/>
      <c r="P2339" s="84"/>
      <c r="Q2339" s="28"/>
    </row>
    <row r="2340" spans="1:17" ht="15" customHeight="1" x14ac:dyDescent="0.3">
      <c r="A2340">
        <v>2339</v>
      </c>
      <c r="D2340" s="82"/>
      <c r="O2340" s="82"/>
      <c r="P2340" s="84"/>
      <c r="Q2340" s="28"/>
    </row>
    <row r="2341" spans="1:17" ht="15" customHeight="1" x14ac:dyDescent="0.3">
      <c r="A2341">
        <v>2340</v>
      </c>
      <c r="D2341" s="82"/>
      <c r="O2341" s="82"/>
      <c r="P2341" s="84"/>
      <c r="Q2341" s="28"/>
    </row>
    <row r="2342" spans="1:17" ht="15" customHeight="1" x14ac:dyDescent="0.3">
      <c r="A2342">
        <v>2341</v>
      </c>
      <c r="D2342" s="82"/>
      <c r="O2342" s="82"/>
      <c r="P2342" s="84"/>
      <c r="Q2342" s="28"/>
    </row>
    <row r="2343" spans="1:17" ht="15" customHeight="1" x14ac:dyDescent="0.3">
      <c r="A2343">
        <v>2342</v>
      </c>
      <c r="D2343" s="82"/>
      <c r="O2343" s="82"/>
      <c r="P2343" s="84"/>
      <c r="Q2343" s="28"/>
    </row>
    <row r="2344" spans="1:17" ht="15" customHeight="1" x14ac:dyDescent="0.3">
      <c r="A2344">
        <v>2343</v>
      </c>
      <c r="D2344" s="82"/>
      <c r="O2344" s="82"/>
      <c r="P2344" s="84"/>
      <c r="Q2344" s="28"/>
    </row>
    <row r="2345" spans="1:17" ht="15" customHeight="1" x14ac:dyDescent="0.3">
      <c r="A2345">
        <v>2344</v>
      </c>
      <c r="D2345" s="82"/>
      <c r="O2345" s="82"/>
      <c r="P2345" s="84"/>
      <c r="Q2345" s="28"/>
    </row>
    <row r="2346" spans="1:17" ht="15" customHeight="1" x14ac:dyDescent="0.3">
      <c r="A2346">
        <v>2345</v>
      </c>
      <c r="D2346" s="82"/>
      <c r="O2346" s="82"/>
      <c r="P2346" s="84"/>
      <c r="Q2346" s="28"/>
    </row>
    <row r="2347" spans="1:17" ht="15" customHeight="1" x14ac:dyDescent="0.3">
      <c r="A2347">
        <v>2346</v>
      </c>
      <c r="D2347" s="82"/>
      <c r="O2347" s="82"/>
      <c r="P2347" s="84"/>
      <c r="Q2347" s="28"/>
    </row>
    <row r="2348" spans="1:17" ht="15" customHeight="1" x14ac:dyDescent="0.3">
      <c r="A2348">
        <v>2347</v>
      </c>
      <c r="D2348" s="82"/>
      <c r="O2348" s="82"/>
      <c r="P2348" s="84"/>
      <c r="Q2348" s="28"/>
    </row>
    <row r="2349" spans="1:17" ht="15" customHeight="1" x14ac:dyDescent="0.3">
      <c r="A2349">
        <v>2348</v>
      </c>
      <c r="D2349" s="82"/>
      <c r="O2349" s="82"/>
      <c r="P2349" s="84"/>
      <c r="Q2349" s="28"/>
    </row>
    <row r="2350" spans="1:17" ht="15" customHeight="1" x14ac:dyDescent="0.3">
      <c r="A2350">
        <v>2349</v>
      </c>
      <c r="D2350" s="82"/>
      <c r="O2350" s="82"/>
      <c r="P2350" s="84"/>
      <c r="Q2350" s="28"/>
    </row>
    <row r="2351" spans="1:17" ht="15" customHeight="1" x14ac:dyDescent="0.3">
      <c r="A2351">
        <v>2350</v>
      </c>
      <c r="D2351" s="82"/>
      <c r="O2351" s="82"/>
      <c r="P2351" s="84"/>
      <c r="Q2351" s="28"/>
    </row>
    <row r="2352" spans="1:17" ht="15" customHeight="1" x14ac:dyDescent="0.3">
      <c r="A2352">
        <v>2351</v>
      </c>
      <c r="D2352" s="82"/>
      <c r="O2352" s="82"/>
      <c r="P2352" s="84"/>
      <c r="Q2352" s="28"/>
    </row>
    <row r="2353" spans="1:17" ht="15" customHeight="1" x14ac:dyDescent="0.3">
      <c r="A2353">
        <v>2352</v>
      </c>
      <c r="D2353" s="82"/>
      <c r="O2353" s="82"/>
      <c r="P2353" s="84"/>
      <c r="Q2353" s="28"/>
    </row>
    <row r="2354" spans="1:17" ht="15" customHeight="1" x14ac:dyDescent="0.3">
      <c r="A2354">
        <v>2353</v>
      </c>
      <c r="D2354" s="82"/>
      <c r="O2354" s="82"/>
      <c r="P2354" s="84"/>
      <c r="Q2354" s="28"/>
    </row>
    <row r="2355" spans="1:17" ht="15" customHeight="1" x14ac:dyDescent="0.3">
      <c r="A2355">
        <v>2354</v>
      </c>
      <c r="D2355" s="82"/>
      <c r="O2355" s="82"/>
      <c r="P2355" s="84"/>
      <c r="Q2355" s="28"/>
    </row>
    <row r="2356" spans="1:17" ht="15" customHeight="1" x14ac:dyDescent="0.3">
      <c r="A2356">
        <v>2355</v>
      </c>
      <c r="D2356" s="82"/>
      <c r="O2356" s="82"/>
      <c r="P2356" s="84"/>
      <c r="Q2356" s="28"/>
    </row>
    <row r="2357" spans="1:17" ht="15" customHeight="1" x14ac:dyDescent="0.3">
      <c r="A2357">
        <v>2356</v>
      </c>
      <c r="D2357" s="82"/>
      <c r="O2357" s="82"/>
      <c r="P2357" s="84"/>
      <c r="Q2357" s="28"/>
    </row>
    <row r="2358" spans="1:17" ht="15" customHeight="1" x14ac:dyDescent="0.3">
      <c r="A2358">
        <v>2357</v>
      </c>
      <c r="D2358" s="82"/>
      <c r="O2358" s="82"/>
      <c r="P2358" s="84"/>
      <c r="Q2358" s="28"/>
    </row>
    <row r="2359" spans="1:17" ht="15" customHeight="1" x14ac:dyDescent="0.3">
      <c r="A2359">
        <v>2358</v>
      </c>
      <c r="D2359" s="82"/>
      <c r="O2359" s="82"/>
      <c r="P2359" s="84"/>
      <c r="Q2359" s="28"/>
    </row>
    <row r="2360" spans="1:17" ht="15" customHeight="1" x14ac:dyDescent="0.3">
      <c r="A2360">
        <v>2359</v>
      </c>
      <c r="D2360" s="82"/>
      <c r="O2360" s="82"/>
      <c r="P2360" s="84"/>
      <c r="Q2360" s="28"/>
    </row>
    <row r="2361" spans="1:17" ht="15" customHeight="1" x14ac:dyDescent="0.3">
      <c r="A2361">
        <v>2360</v>
      </c>
      <c r="D2361" s="82"/>
      <c r="O2361" s="82"/>
      <c r="P2361" s="84"/>
      <c r="Q2361" s="28"/>
    </row>
    <row r="2362" spans="1:17" ht="15" customHeight="1" x14ac:dyDescent="0.3">
      <c r="A2362">
        <v>2361</v>
      </c>
      <c r="D2362" s="82"/>
      <c r="O2362" s="82"/>
      <c r="P2362" s="84"/>
      <c r="Q2362" s="28"/>
    </row>
    <row r="2363" spans="1:17" ht="15" customHeight="1" x14ac:dyDescent="0.3">
      <c r="A2363">
        <v>2362</v>
      </c>
      <c r="D2363" s="82"/>
      <c r="O2363" s="82"/>
      <c r="P2363" s="84"/>
      <c r="Q2363" s="28"/>
    </row>
    <row r="2364" spans="1:17" ht="15" customHeight="1" x14ac:dyDescent="0.3">
      <c r="A2364">
        <v>2363</v>
      </c>
      <c r="D2364" s="82"/>
      <c r="O2364" s="82"/>
      <c r="P2364" s="84"/>
      <c r="Q2364" s="28"/>
    </row>
    <row r="2365" spans="1:17" ht="15" customHeight="1" x14ac:dyDescent="0.3">
      <c r="A2365">
        <v>2364</v>
      </c>
      <c r="D2365" s="82"/>
      <c r="O2365" s="82"/>
      <c r="P2365" s="84"/>
      <c r="Q2365" s="28"/>
    </row>
    <row r="2366" spans="1:17" ht="15" customHeight="1" x14ac:dyDescent="0.3">
      <c r="A2366">
        <v>2365</v>
      </c>
      <c r="D2366" s="82"/>
      <c r="O2366" s="82"/>
      <c r="P2366" s="84"/>
      <c r="Q2366" s="28"/>
    </row>
    <row r="2367" spans="1:17" ht="15" customHeight="1" x14ac:dyDescent="0.3">
      <c r="A2367">
        <v>2366</v>
      </c>
      <c r="D2367" s="82"/>
      <c r="O2367" s="82"/>
      <c r="P2367" s="84"/>
      <c r="Q2367" s="28"/>
    </row>
    <row r="2368" spans="1:17" ht="15" customHeight="1" x14ac:dyDescent="0.3">
      <c r="A2368">
        <v>2367</v>
      </c>
      <c r="D2368" s="82"/>
      <c r="O2368" s="82"/>
      <c r="P2368" s="84"/>
      <c r="Q2368" s="28"/>
    </row>
    <row r="2369" spans="1:17" ht="15" customHeight="1" x14ac:dyDescent="0.3">
      <c r="A2369">
        <v>2368</v>
      </c>
      <c r="D2369" s="82"/>
      <c r="O2369" s="82"/>
      <c r="P2369" s="84"/>
      <c r="Q2369" s="28"/>
    </row>
    <row r="2370" spans="1:17" ht="15" customHeight="1" x14ac:dyDescent="0.3">
      <c r="A2370">
        <v>2369</v>
      </c>
      <c r="D2370" s="82"/>
      <c r="O2370" s="82"/>
      <c r="P2370" s="84"/>
      <c r="Q2370" s="28"/>
    </row>
    <row r="2371" spans="1:17" ht="15" customHeight="1" x14ac:dyDescent="0.3">
      <c r="A2371">
        <v>2370</v>
      </c>
      <c r="D2371" s="82"/>
      <c r="O2371" s="82"/>
      <c r="P2371" s="84"/>
      <c r="Q2371" s="28"/>
    </row>
    <row r="2372" spans="1:17" ht="15" customHeight="1" x14ac:dyDescent="0.3">
      <c r="A2372">
        <v>2371</v>
      </c>
      <c r="D2372" s="82"/>
      <c r="O2372" s="82"/>
      <c r="P2372" s="84"/>
      <c r="Q2372" s="28"/>
    </row>
    <row r="2373" spans="1:17" ht="15" customHeight="1" x14ac:dyDescent="0.3">
      <c r="A2373">
        <v>2372</v>
      </c>
      <c r="D2373" s="82"/>
      <c r="O2373" s="82"/>
      <c r="P2373" s="84"/>
      <c r="Q2373" s="28"/>
    </row>
    <row r="2374" spans="1:17" ht="15" customHeight="1" x14ac:dyDescent="0.3">
      <c r="A2374">
        <v>2373</v>
      </c>
      <c r="D2374" s="82"/>
      <c r="O2374" s="82"/>
      <c r="P2374" s="84"/>
      <c r="Q2374" s="28"/>
    </row>
    <row r="2375" spans="1:17" ht="15" customHeight="1" x14ac:dyDescent="0.3">
      <c r="A2375">
        <v>2374</v>
      </c>
      <c r="D2375" s="82"/>
      <c r="O2375" s="82"/>
      <c r="P2375" s="84"/>
      <c r="Q2375" s="28"/>
    </row>
    <row r="2376" spans="1:17" ht="15" customHeight="1" x14ac:dyDescent="0.3">
      <c r="A2376">
        <v>2375</v>
      </c>
      <c r="D2376" s="82"/>
      <c r="O2376" s="82"/>
      <c r="P2376" s="84"/>
      <c r="Q2376" s="28"/>
    </row>
    <row r="2377" spans="1:17" ht="15" customHeight="1" x14ac:dyDescent="0.3">
      <c r="A2377">
        <v>2376</v>
      </c>
      <c r="D2377" s="82"/>
      <c r="O2377" s="82"/>
      <c r="P2377" s="84"/>
      <c r="Q2377" s="28"/>
    </row>
    <row r="2378" spans="1:17" ht="15" customHeight="1" x14ac:dyDescent="0.3">
      <c r="A2378">
        <v>2377</v>
      </c>
      <c r="D2378" s="82"/>
      <c r="O2378" s="82"/>
      <c r="P2378" s="84"/>
      <c r="Q2378" s="28"/>
    </row>
    <row r="2379" spans="1:17" ht="15" customHeight="1" x14ac:dyDescent="0.3">
      <c r="A2379">
        <v>2378</v>
      </c>
      <c r="D2379" s="82"/>
      <c r="O2379" s="82"/>
      <c r="P2379" s="84"/>
      <c r="Q2379" s="28"/>
    </row>
    <row r="2380" spans="1:17" ht="15" customHeight="1" x14ac:dyDescent="0.3">
      <c r="A2380">
        <v>2379</v>
      </c>
      <c r="D2380" s="82"/>
      <c r="O2380" s="82"/>
      <c r="P2380" s="84"/>
      <c r="Q2380" s="28"/>
    </row>
    <row r="2381" spans="1:17" ht="15" customHeight="1" x14ac:dyDescent="0.3">
      <c r="A2381">
        <v>2380</v>
      </c>
      <c r="D2381" s="82"/>
      <c r="O2381" s="82"/>
      <c r="P2381" s="84"/>
      <c r="Q2381" s="28"/>
    </row>
    <row r="2382" spans="1:17" ht="15" customHeight="1" x14ac:dyDescent="0.3">
      <c r="A2382">
        <v>2381</v>
      </c>
      <c r="D2382" s="82"/>
      <c r="O2382" s="82"/>
      <c r="P2382" s="84"/>
      <c r="Q2382" s="28"/>
    </row>
    <row r="2383" spans="1:17" ht="15" customHeight="1" x14ac:dyDescent="0.3">
      <c r="A2383">
        <v>2382</v>
      </c>
      <c r="D2383" s="82"/>
      <c r="O2383" s="82"/>
      <c r="P2383" s="84"/>
      <c r="Q2383" s="28"/>
    </row>
    <row r="2384" spans="1:17" ht="15" customHeight="1" x14ac:dyDescent="0.3">
      <c r="A2384">
        <v>2383</v>
      </c>
      <c r="D2384" s="82"/>
      <c r="O2384" s="82"/>
      <c r="P2384" s="84"/>
      <c r="Q2384" s="28"/>
    </row>
    <row r="2385" spans="1:17" ht="15" customHeight="1" x14ac:dyDescent="0.3">
      <c r="A2385">
        <v>2384</v>
      </c>
      <c r="D2385" s="82"/>
      <c r="O2385" s="82"/>
      <c r="P2385" s="84"/>
      <c r="Q2385" s="28"/>
    </row>
    <row r="2386" spans="1:17" ht="15" customHeight="1" x14ac:dyDescent="0.3">
      <c r="A2386">
        <v>2385</v>
      </c>
      <c r="D2386" s="82"/>
      <c r="O2386" s="82"/>
      <c r="P2386" s="84"/>
      <c r="Q2386" s="28"/>
    </row>
    <row r="2387" spans="1:17" ht="15" customHeight="1" x14ac:dyDescent="0.3">
      <c r="A2387">
        <v>2386</v>
      </c>
      <c r="D2387" s="82"/>
      <c r="O2387" s="82"/>
      <c r="P2387" s="84"/>
      <c r="Q2387" s="28"/>
    </row>
    <row r="2388" spans="1:17" ht="15" customHeight="1" x14ac:dyDescent="0.3">
      <c r="A2388">
        <v>2387</v>
      </c>
      <c r="D2388" s="82"/>
      <c r="O2388" s="82"/>
      <c r="P2388" s="84"/>
      <c r="Q2388" s="28"/>
    </row>
    <row r="2389" spans="1:17" ht="15" customHeight="1" x14ac:dyDescent="0.3">
      <c r="A2389">
        <v>2388</v>
      </c>
      <c r="D2389" s="82"/>
      <c r="O2389" s="82"/>
      <c r="P2389" s="84"/>
      <c r="Q2389" s="28"/>
    </row>
    <row r="2390" spans="1:17" ht="15" customHeight="1" x14ac:dyDescent="0.3">
      <c r="A2390">
        <v>2389</v>
      </c>
      <c r="D2390" s="82"/>
      <c r="O2390" s="82"/>
      <c r="P2390" s="84"/>
      <c r="Q2390" s="28"/>
    </row>
    <row r="2391" spans="1:17" ht="15" customHeight="1" x14ac:dyDescent="0.3">
      <c r="A2391">
        <v>2390</v>
      </c>
      <c r="D2391" s="82"/>
      <c r="O2391" s="82"/>
      <c r="P2391" s="84"/>
      <c r="Q2391" s="28"/>
    </row>
    <row r="2392" spans="1:17" ht="15" customHeight="1" x14ac:dyDescent="0.3">
      <c r="A2392">
        <v>2391</v>
      </c>
      <c r="D2392" s="82"/>
      <c r="O2392" s="82"/>
      <c r="P2392" s="84"/>
      <c r="Q2392" s="28"/>
    </row>
    <row r="2393" spans="1:17" ht="15" customHeight="1" x14ac:dyDescent="0.3">
      <c r="A2393">
        <v>2392</v>
      </c>
      <c r="D2393" s="82"/>
      <c r="O2393" s="82"/>
      <c r="P2393" s="84"/>
      <c r="Q2393" s="28"/>
    </row>
    <row r="2394" spans="1:17" ht="15" customHeight="1" x14ac:dyDescent="0.3">
      <c r="A2394">
        <v>2393</v>
      </c>
      <c r="D2394" s="82"/>
      <c r="O2394" s="82"/>
      <c r="P2394" s="84"/>
      <c r="Q2394" s="28"/>
    </row>
    <row r="2395" spans="1:17" ht="15" customHeight="1" x14ac:dyDescent="0.3">
      <c r="A2395">
        <v>2394</v>
      </c>
      <c r="D2395" s="82"/>
      <c r="O2395" s="82"/>
      <c r="P2395" s="84"/>
      <c r="Q2395" s="28"/>
    </row>
    <row r="2396" spans="1:17" ht="15" customHeight="1" x14ac:dyDescent="0.3">
      <c r="A2396">
        <v>2395</v>
      </c>
      <c r="D2396" s="82"/>
      <c r="O2396" s="82"/>
      <c r="P2396" s="84"/>
      <c r="Q2396" s="28"/>
    </row>
    <row r="2397" spans="1:17" ht="15" customHeight="1" x14ac:dyDescent="0.3">
      <c r="A2397">
        <v>2396</v>
      </c>
      <c r="D2397" s="82"/>
      <c r="O2397" s="82"/>
      <c r="P2397" s="84"/>
      <c r="Q2397" s="28"/>
    </row>
    <row r="2398" spans="1:17" ht="15" customHeight="1" x14ac:dyDescent="0.3">
      <c r="A2398">
        <v>2397</v>
      </c>
      <c r="D2398" s="82"/>
      <c r="O2398" s="82"/>
      <c r="P2398" s="84"/>
      <c r="Q2398" s="28"/>
    </row>
    <row r="2399" spans="1:17" ht="15" customHeight="1" x14ac:dyDescent="0.3">
      <c r="A2399">
        <v>2398</v>
      </c>
      <c r="D2399" s="82"/>
      <c r="O2399" s="82"/>
      <c r="P2399" s="84"/>
      <c r="Q2399" s="28"/>
    </row>
    <row r="2400" spans="1:17" ht="15" customHeight="1" x14ac:dyDescent="0.3">
      <c r="A2400">
        <v>2399</v>
      </c>
      <c r="D2400" s="82"/>
      <c r="O2400" s="82"/>
      <c r="P2400" s="84"/>
      <c r="Q2400" s="28"/>
    </row>
    <row r="2401" spans="1:17" ht="15" customHeight="1" x14ac:dyDescent="0.3">
      <c r="A2401">
        <v>2400</v>
      </c>
      <c r="D2401" s="82"/>
      <c r="O2401" s="82"/>
      <c r="P2401" s="84"/>
      <c r="Q2401" s="28"/>
    </row>
    <row r="2402" spans="1:17" ht="15" customHeight="1" x14ac:dyDescent="0.3">
      <c r="A2402">
        <v>2401</v>
      </c>
      <c r="D2402" s="82"/>
      <c r="O2402" s="82"/>
      <c r="P2402" s="84"/>
      <c r="Q2402" s="28"/>
    </row>
    <row r="2403" spans="1:17" ht="15" customHeight="1" x14ac:dyDescent="0.3">
      <c r="A2403">
        <v>2402</v>
      </c>
      <c r="D2403" s="82"/>
      <c r="O2403" s="82"/>
      <c r="P2403" s="84"/>
      <c r="Q2403" s="28"/>
    </row>
    <row r="2404" spans="1:17" ht="15" customHeight="1" x14ac:dyDescent="0.3">
      <c r="A2404">
        <v>2403</v>
      </c>
      <c r="D2404" s="82"/>
      <c r="O2404" s="82"/>
      <c r="P2404" s="84"/>
      <c r="Q2404" s="28"/>
    </row>
    <row r="2405" spans="1:17" ht="15" customHeight="1" x14ac:dyDescent="0.3">
      <c r="A2405">
        <v>2404</v>
      </c>
      <c r="D2405" s="82"/>
      <c r="O2405" s="82"/>
      <c r="P2405" s="84"/>
      <c r="Q2405" s="28"/>
    </row>
    <row r="2406" spans="1:17" ht="15" customHeight="1" x14ac:dyDescent="0.3">
      <c r="A2406">
        <v>2405</v>
      </c>
      <c r="D2406" s="82"/>
      <c r="O2406" s="82"/>
      <c r="P2406" s="84"/>
      <c r="Q2406" s="28"/>
    </row>
    <row r="2407" spans="1:17" ht="15" customHeight="1" x14ac:dyDescent="0.3">
      <c r="A2407">
        <v>2406</v>
      </c>
      <c r="D2407" s="82"/>
      <c r="O2407" s="82"/>
      <c r="P2407" s="84"/>
      <c r="Q2407" s="28"/>
    </row>
    <row r="2408" spans="1:17" ht="15" customHeight="1" x14ac:dyDescent="0.3">
      <c r="A2408">
        <v>2407</v>
      </c>
      <c r="D2408" s="82"/>
      <c r="O2408" s="82"/>
      <c r="P2408" s="84"/>
      <c r="Q2408" s="28"/>
    </row>
    <row r="2409" spans="1:17" ht="15" customHeight="1" x14ac:dyDescent="0.3">
      <c r="A2409">
        <v>2408</v>
      </c>
      <c r="D2409" s="82"/>
      <c r="O2409" s="82"/>
      <c r="P2409" s="84"/>
      <c r="Q2409" s="28"/>
    </row>
    <row r="2410" spans="1:17" ht="15" customHeight="1" x14ac:dyDescent="0.3">
      <c r="A2410">
        <v>2409</v>
      </c>
      <c r="D2410" s="82"/>
      <c r="O2410" s="82"/>
      <c r="P2410" s="84"/>
      <c r="Q2410" s="28"/>
    </row>
    <row r="2411" spans="1:17" ht="15" customHeight="1" x14ac:dyDescent="0.3">
      <c r="A2411">
        <v>2410</v>
      </c>
      <c r="D2411" s="82"/>
      <c r="O2411" s="82"/>
      <c r="P2411" s="84"/>
      <c r="Q2411" s="28"/>
    </row>
    <row r="2412" spans="1:17" ht="15" customHeight="1" x14ac:dyDescent="0.3">
      <c r="A2412">
        <v>2411</v>
      </c>
      <c r="D2412" s="82"/>
      <c r="O2412" s="82"/>
      <c r="P2412" s="84"/>
      <c r="Q2412" s="28"/>
    </row>
    <row r="2413" spans="1:17" ht="15" customHeight="1" x14ac:dyDescent="0.3">
      <c r="A2413">
        <v>2412</v>
      </c>
      <c r="D2413" s="82"/>
      <c r="O2413" s="82"/>
      <c r="P2413" s="84"/>
      <c r="Q2413" s="28"/>
    </row>
    <row r="2414" spans="1:17" ht="15" customHeight="1" x14ac:dyDescent="0.3">
      <c r="A2414">
        <v>2413</v>
      </c>
      <c r="D2414" s="82"/>
      <c r="O2414" s="82"/>
      <c r="P2414" s="84"/>
      <c r="Q2414" s="28"/>
    </row>
    <row r="2415" spans="1:17" ht="15" customHeight="1" x14ac:dyDescent="0.3">
      <c r="A2415">
        <v>2414</v>
      </c>
      <c r="D2415" s="82"/>
      <c r="O2415" s="82"/>
      <c r="P2415" s="84"/>
      <c r="Q2415" s="28"/>
    </row>
    <row r="2416" spans="1:17" ht="15" customHeight="1" x14ac:dyDescent="0.3">
      <c r="A2416">
        <v>2415</v>
      </c>
      <c r="D2416" s="82"/>
      <c r="O2416" s="82"/>
      <c r="P2416" s="84"/>
      <c r="Q2416" s="28"/>
    </row>
    <row r="2417" spans="1:17" ht="15" customHeight="1" x14ac:dyDescent="0.3">
      <c r="A2417">
        <v>2416</v>
      </c>
      <c r="D2417" s="82"/>
      <c r="O2417" s="82"/>
      <c r="P2417" s="84"/>
      <c r="Q2417" s="28"/>
    </row>
    <row r="2418" spans="1:17" ht="15" customHeight="1" x14ac:dyDescent="0.3">
      <c r="A2418">
        <v>2417</v>
      </c>
      <c r="D2418" s="82"/>
      <c r="O2418" s="82"/>
      <c r="P2418" s="84"/>
      <c r="Q2418" s="28"/>
    </row>
    <row r="2419" spans="1:17" ht="15" customHeight="1" x14ac:dyDescent="0.3">
      <c r="A2419">
        <v>2418</v>
      </c>
      <c r="D2419" s="82"/>
      <c r="O2419" s="82"/>
      <c r="P2419" s="84"/>
      <c r="Q2419" s="28"/>
    </row>
    <row r="2420" spans="1:17" ht="15" customHeight="1" x14ac:dyDescent="0.3">
      <c r="A2420">
        <v>2419</v>
      </c>
      <c r="D2420" s="82"/>
      <c r="O2420" s="82"/>
      <c r="P2420" s="84"/>
      <c r="Q2420" s="28"/>
    </row>
    <row r="2421" spans="1:17" ht="15" customHeight="1" x14ac:dyDescent="0.3">
      <c r="A2421">
        <v>2420</v>
      </c>
      <c r="D2421" s="82"/>
      <c r="O2421" s="82"/>
      <c r="P2421" s="84"/>
      <c r="Q2421" s="28"/>
    </row>
    <row r="2422" spans="1:17" ht="15" customHeight="1" x14ac:dyDescent="0.3">
      <c r="A2422">
        <v>2421</v>
      </c>
      <c r="D2422" s="82"/>
      <c r="O2422" s="82"/>
      <c r="P2422" s="84"/>
      <c r="Q2422" s="28"/>
    </row>
    <row r="2423" spans="1:17" ht="15" customHeight="1" x14ac:dyDescent="0.3">
      <c r="A2423">
        <v>2422</v>
      </c>
      <c r="D2423" s="82"/>
      <c r="O2423" s="82"/>
      <c r="P2423" s="84"/>
      <c r="Q2423" s="28"/>
    </row>
    <row r="2424" spans="1:17" ht="15" customHeight="1" x14ac:dyDescent="0.3">
      <c r="A2424">
        <v>2423</v>
      </c>
      <c r="D2424" s="82"/>
      <c r="O2424" s="82"/>
      <c r="P2424" s="84"/>
      <c r="Q2424" s="28"/>
    </row>
    <row r="2425" spans="1:17" ht="15" customHeight="1" x14ac:dyDescent="0.3">
      <c r="A2425">
        <v>2424</v>
      </c>
      <c r="D2425" s="82"/>
      <c r="O2425" s="82"/>
      <c r="P2425" s="84"/>
      <c r="Q2425" s="28"/>
    </row>
    <row r="2426" spans="1:17" ht="15" customHeight="1" x14ac:dyDescent="0.3">
      <c r="A2426">
        <v>2425</v>
      </c>
      <c r="D2426" s="82"/>
      <c r="O2426" s="82"/>
      <c r="P2426" s="84"/>
      <c r="Q2426" s="28"/>
    </row>
    <row r="2427" spans="1:17" ht="15" customHeight="1" x14ac:dyDescent="0.3">
      <c r="A2427">
        <v>2426</v>
      </c>
      <c r="D2427" s="82"/>
      <c r="O2427" s="82"/>
      <c r="P2427" s="84"/>
      <c r="Q2427" s="28"/>
    </row>
    <row r="2428" spans="1:17" ht="15" customHeight="1" x14ac:dyDescent="0.3">
      <c r="A2428">
        <v>2427</v>
      </c>
      <c r="D2428" s="82"/>
      <c r="O2428" s="82"/>
      <c r="P2428" s="84"/>
      <c r="Q2428" s="28"/>
    </row>
    <row r="2429" spans="1:17" ht="15" customHeight="1" x14ac:dyDescent="0.3">
      <c r="A2429">
        <v>2428</v>
      </c>
      <c r="D2429" s="82"/>
      <c r="O2429" s="82"/>
      <c r="P2429" s="84"/>
      <c r="Q2429" s="28"/>
    </row>
    <row r="2430" spans="1:17" ht="15" customHeight="1" x14ac:dyDescent="0.3">
      <c r="A2430">
        <v>2429</v>
      </c>
      <c r="D2430" s="82"/>
      <c r="O2430" s="82"/>
      <c r="P2430" s="84"/>
      <c r="Q2430" s="28"/>
    </row>
    <row r="2431" spans="1:17" ht="15" customHeight="1" x14ac:dyDescent="0.3">
      <c r="A2431">
        <v>2430</v>
      </c>
      <c r="D2431" s="82"/>
      <c r="O2431" s="82"/>
      <c r="P2431" s="84"/>
      <c r="Q2431" s="28"/>
    </row>
    <row r="2432" spans="1:17" ht="15" customHeight="1" x14ac:dyDescent="0.3">
      <c r="A2432">
        <v>2431</v>
      </c>
      <c r="D2432" s="82"/>
      <c r="O2432" s="82"/>
      <c r="P2432" s="84"/>
      <c r="Q2432" s="28"/>
    </row>
    <row r="2433" spans="1:17" ht="15" customHeight="1" x14ac:dyDescent="0.3">
      <c r="A2433">
        <v>2432</v>
      </c>
      <c r="D2433" s="82"/>
      <c r="O2433" s="82"/>
      <c r="P2433" s="84"/>
      <c r="Q2433" s="28"/>
    </row>
    <row r="2434" spans="1:17" ht="15" customHeight="1" x14ac:dyDescent="0.3">
      <c r="A2434">
        <v>2433</v>
      </c>
      <c r="D2434" s="82"/>
      <c r="O2434" s="82"/>
      <c r="P2434" s="84"/>
      <c r="Q2434" s="28"/>
    </row>
    <row r="2435" spans="1:17" ht="15" customHeight="1" x14ac:dyDescent="0.3">
      <c r="A2435">
        <v>2434</v>
      </c>
      <c r="D2435" s="82"/>
      <c r="O2435" s="82"/>
      <c r="P2435" s="84"/>
      <c r="Q2435" s="28"/>
    </row>
    <row r="2436" spans="1:17" ht="15" customHeight="1" x14ac:dyDescent="0.3">
      <c r="A2436">
        <v>2435</v>
      </c>
      <c r="D2436" s="82"/>
      <c r="O2436" s="82"/>
      <c r="P2436" s="84"/>
      <c r="Q2436" s="28"/>
    </row>
    <row r="2437" spans="1:17" ht="15" customHeight="1" x14ac:dyDescent="0.3">
      <c r="A2437">
        <v>2436</v>
      </c>
      <c r="D2437" s="82"/>
      <c r="O2437" s="82"/>
      <c r="P2437" s="84"/>
      <c r="Q2437" s="28"/>
    </row>
    <row r="2438" spans="1:17" ht="15" customHeight="1" x14ac:dyDescent="0.3">
      <c r="A2438">
        <v>2437</v>
      </c>
      <c r="D2438" s="82"/>
      <c r="O2438" s="82"/>
      <c r="P2438" s="84"/>
      <c r="Q2438" s="28"/>
    </row>
    <row r="2439" spans="1:17" ht="15" customHeight="1" x14ac:dyDescent="0.3">
      <c r="A2439">
        <v>2438</v>
      </c>
      <c r="D2439" s="82"/>
      <c r="O2439" s="82"/>
      <c r="P2439" s="84"/>
      <c r="Q2439" s="28"/>
    </row>
    <row r="2440" spans="1:17" ht="15" customHeight="1" x14ac:dyDescent="0.3">
      <c r="A2440">
        <v>2439</v>
      </c>
      <c r="D2440" s="82"/>
      <c r="O2440" s="82"/>
      <c r="P2440" s="84"/>
      <c r="Q2440" s="28"/>
    </row>
    <row r="2441" spans="1:17" ht="15" customHeight="1" x14ac:dyDescent="0.3">
      <c r="A2441">
        <v>2440</v>
      </c>
      <c r="D2441" s="82"/>
      <c r="O2441" s="82"/>
      <c r="P2441" s="84"/>
      <c r="Q2441" s="28"/>
    </row>
    <row r="2442" spans="1:17" ht="15" customHeight="1" x14ac:dyDescent="0.3">
      <c r="A2442">
        <v>2441</v>
      </c>
      <c r="D2442" s="82"/>
      <c r="O2442" s="82"/>
      <c r="P2442" s="84"/>
      <c r="Q2442" s="28"/>
    </row>
    <row r="2443" spans="1:17" ht="15" customHeight="1" x14ac:dyDescent="0.3">
      <c r="A2443">
        <v>2442</v>
      </c>
      <c r="D2443" s="82"/>
      <c r="O2443" s="82"/>
      <c r="P2443" s="84"/>
      <c r="Q2443" s="28"/>
    </row>
    <row r="2444" spans="1:17" ht="15" customHeight="1" x14ac:dyDescent="0.3">
      <c r="A2444">
        <v>2443</v>
      </c>
      <c r="D2444" s="82"/>
      <c r="O2444" s="82"/>
      <c r="P2444" s="84"/>
      <c r="Q2444" s="28"/>
    </row>
    <row r="2445" spans="1:17" ht="15" customHeight="1" x14ac:dyDescent="0.3">
      <c r="A2445">
        <v>2444</v>
      </c>
      <c r="D2445" s="82"/>
      <c r="O2445" s="82"/>
      <c r="P2445" s="84"/>
      <c r="Q2445" s="28"/>
    </row>
    <row r="2446" spans="1:17" ht="15" customHeight="1" x14ac:dyDescent="0.3">
      <c r="A2446">
        <v>2445</v>
      </c>
      <c r="D2446" s="82"/>
      <c r="O2446" s="82"/>
      <c r="P2446" s="84"/>
      <c r="Q2446" s="28"/>
    </row>
    <row r="2447" spans="1:17" ht="15" customHeight="1" x14ac:dyDescent="0.3">
      <c r="A2447">
        <v>2446</v>
      </c>
      <c r="D2447" s="82"/>
      <c r="O2447" s="82"/>
      <c r="P2447" s="84"/>
      <c r="Q2447" s="28"/>
    </row>
    <row r="2448" spans="1:17" ht="15" customHeight="1" x14ac:dyDescent="0.3">
      <c r="A2448">
        <v>2447</v>
      </c>
      <c r="D2448" s="82"/>
      <c r="O2448" s="82"/>
      <c r="P2448" s="84"/>
      <c r="Q2448" s="28"/>
    </row>
    <row r="2449" spans="1:17" ht="15" customHeight="1" x14ac:dyDescent="0.3">
      <c r="A2449">
        <v>2448</v>
      </c>
      <c r="D2449" s="82"/>
      <c r="O2449" s="82"/>
      <c r="P2449" s="84"/>
      <c r="Q2449" s="28"/>
    </row>
    <row r="2450" spans="1:17" ht="15" customHeight="1" x14ac:dyDescent="0.3">
      <c r="A2450">
        <v>2449</v>
      </c>
      <c r="D2450" s="82"/>
      <c r="O2450" s="82"/>
      <c r="P2450" s="84"/>
      <c r="Q2450" s="28"/>
    </row>
    <row r="2451" spans="1:17" ht="15" customHeight="1" x14ac:dyDescent="0.3">
      <c r="A2451">
        <v>2450</v>
      </c>
      <c r="D2451" s="82"/>
      <c r="O2451" s="82"/>
      <c r="P2451" s="84"/>
      <c r="Q2451" s="28"/>
    </row>
    <row r="2452" spans="1:17" ht="15" customHeight="1" x14ac:dyDescent="0.3">
      <c r="A2452">
        <v>2451</v>
      </c>
      <c r="D2452" s="82"/>
      <c r="O2452" s="82"/>
      <c r="P2452" s="84"/>
      <c r="Q2452" s="28"/>
    </row>
    <row r="2453" spans="1:17" ht="15" customHeight="1" x14ac:dyDescent="0.3">
      <c r="A2453">
        <v>2452</v>
      </c>
      <c r="D2453" s="82"/>
      <c r="O2453" s="82"/>
      <c r="P2453" s="84"/>
      <c r="Q2453" s="28"/>
    </row>
    <row r="2454" spans="1:17" ht="15" customHeight="1" x14ac:dyDescent="0.3">
      <c r="A2454">
        <v>2453</v>
      </c>
      <c r="D2454" s="82"/>
      <c r="O2454" s="82"/>
      <c r="P2454" s="84"/>
      <c r="Q2454" s="28"/>
    </row>
    <row r="2455" spans="1:17" ht="15" customHeight="1" x14ac:dyDescent="0.3">
      <c r="A2455">
        <v>2454</v>
      </c>
      <c r="D2455" s="82"/>
      <c r="O2455" s="82"/>
      <c r="P2455" s="84"/>
      <c r="Q2455" s="28"/>
    </row>
    <row r="2456" spans="1:17" ht="15" customHeight="1" x14ac:dyDescent="0.3">
      <c r="A2456">
        <v>2455</v>
      </c>
      <c r="D2456" s="82"/>
      <c r="O2456" s="82"/>
      <c r="P2456" s="84"/>
      <c r="Q2456" s="28"/>
    </row>
    <row r="2457" spans="1:17" ht="15" customHeight="1" x14ac:dyDescent="0.3">
      <c r="A2457">
        <v>2456</v>
      </c>
      <c r="D2457" s="82"/>
      <c r="O2457" s="82"/>
      <c r="P2457" s="84"/>
      <c r="Q2457" s="28"/>
    </row>
    <row r="2458" spans="1:17" ht="15" customHeight="1" x14ac:dyDescent="0.3">
      <c r="A2458">
        <v>2457</v>
      </c>
      <c r="D2458" s="82"/>
      <c r="O2458" s="82"/>
      <c r="P2458" s="84"/>
      <c r="Q2458" s="28"/>
    </row>
    <row r="2459" spans="1:17" ht="15" customHeight="1" x14ac:dyDescent="0.3">
      <c r="A2459">
        <v>2458</v>
      </c>
      <c r="D2459" s="82"/>
      <c r="O2459" s="82"/>
      <c r="P2459" s="84"/>
      <c r="Q2459" s="28"/>
    </row>
    <row r="2460" spans="1:17" ht="15" customHeight="1" x14ac:dyDescent="0.3">
      <c r="A2460">
        <v>2459</v>
      </c>
      <c r="D2460" s="82"/>
      <c r="O2460" s="82"/>
      <c r="P2460" s="84"/>
      <c r="Q2460" s="28"/>
    </row>
    <row r="2461" spans="1:17" ht="15" customHeight="1" x14ac:dyDescent="0.3">
      <c r="A2461">
        <v>2460</v>
      </c>
      <c r="D2461" s="82"/>
      <c r="O2461" s="82"/>
      <c r="P2461" s="84"/>
      <c r="Q2461" s="28"/>
    </row>
    <row r="2462" spans="1:17" ht="15" customHeight="1" x14ac:dyDescent="0.3">
      <c r="A2462">
        <v>2461</v>
      </c>
      <c r="D2462" s="82"/>
      <c r="O2462" s="82"/>
      <c r="P2462" s="84"/>
      <c r="Q2462" s="28"/>
    </row>
    <row r="2463" spans="1:17" ht="15" customHeight="1" x14ac:dyDescent="0.3">
      <c r="A2463">
        <v>2462</v>
      </c>
      <c r="D2463" s="82"/>
      <c r="O2463" s="82"/>
      <c r="P2463" s="84"/>
      <c r="Q2463" s="28"/>
    </row>
    <row r="2464" spans="1:17" ht="15" customHeight="1" x14ac:dyDescent="0.3">
      <c r="A2464">
        <v>2463</v>
      </c>
      <c r="D2464" s="82"/>
      <c r="O2464" s="82"/>
      <c r="P2464" s="84"/>
      <c r="Q2464" s="28"/>
    </row>
    <row r="2465" spans="1:17" ht="15" customHeight="1" x14ac:dyDescent="0.3">
      <c r="A2465">
        <v>2464</v>
      </c>
      <c r="D2465" s="82"/>
      <c r="O2465" s="82"/>
      <c r="P2465" s="84"/>
      <c r="Q2465" s="28"/>
    </row>
    <row r="2466" spans="1:17" ht="15" customHeight="1" x14ac:dyDescent="0.3">
      <c r="A2466">
        <v>2465</v>
      </c>
      <c r="D2466" s="82"/>
      <c r="O2466" s="82"/>
      <c r="P2466" s="84"/>
      <c r="Q2466" s="28"/>
    </row>
    <row r="2467" spans="1:17" ht="15" customHeight="1" x14ac:dyDescent="0.3">
      <c r="A2467">
        <v>2466</v>
      </c>
      <c r="D2467" s="82"/>
      <c r="O2467" s="82"/>
      <c r="P2467" s="84"/>
      <c r="Q2467" s="28"/>
    </row>
    <row r="2468" spans="1:17" ht="15" customHeight="1" x14ac:dyDescent="0.3">
      <c r="A2468">
        <v>2467</v>
      </c>
      <c r="D2468" s="82"/>
      <c r="O2468" s="82"/>
      <c r="P2468" s="84"/>
      <c r="Q2468" s="28"/>
    </row>
    <row r="2469" spans="1:17" ht="15" customHeight="1" x14ac:dyDescent="0.3">
      <c r="A2469">
        <v>2468</v>
      </c>
      <c r="D2469" s="82"/>
      <c r="O2469" s="82"/>
      <c r="P2469" s="84"/>
      <c r="Q2469" s="28"/>
    </row>
    <row r="2470" spans="1:17" ht="15" customHeight="1" x14ac:dyDescent="0.3">
      <c r="A2470">
        <v>2469</v>
      </c>
      <c r="D2470" s="82"/>
      <c r="O2470" s="82"/>
      <c r="P2470" s="84"/>
      <c r="Q2470" s="28"/>
    </row>
    <row r="2471" spans="1:17" ht="15" customHeight="1" x14ac:dyDescent="0.3">
      <c r="A2471">
        <v>2470</v>
      </c>
      <c r="D2471" s="82"/>
      <c r="O2471" s="82"/>
      <c r="P2471" s="84"/>
      <c r="Q2471" s="28"/>
    </row>
    <row r="2472" spans="1:17" ht="15" customHeight="1" x14ac:dyDescent="0.3">
      <c r="A2472">
        <v>2471</v>
      </c>
      <c r="D2472" s="82"/>
      <c r="O2472" s="82"/>
      <c r="P2472" s="84"/>
      <c r="Q2472" s="28"/>
    </row>
    <row r="2473" spans="1:17" ht="15" customHeight="1" x14ac:dyDescent="0.3">
      <c r="A2473">
        <v>2472</v>
      </c>
      <c r="D2473" s="82"/>
      <c r="O2473" s="82"/>
      <c r="P2473" s="84"/>
      <c r="Q2473" s="28"/>
    </row>
    <row r="2474" spans="1:17" ht="15" customHeight="1" x14ac:dyDescent="0.3">
      <c r="A2474">
        <v>2473</v>
      </c>
      <c r="D2474" s="82"/>
      <c r="O2474" s="82"/>
      <c r="P2474" s="84"/>
      <c r="Q2474" s="28"/>
    </row>
    <row r="2475" spans="1:17" ht="15" customHeight="1" x14ac:dyDescent="0.3">
      <c r="A2475">
        <v>2474</v>
      </c>
      <c r="D2475" s="82"/>
      <c r="O2475" s="82"/>
      <c r="P2475" s="84"/>
      <c r="Q2475" s="28"/>
    </row>
    <row r="2476" spans="1:17" ht="15" customHeight="1" x14ac:dyDescent="0.3">
      <c r="A2476">
        <v>2475</v>
      </c>
      <c r="D2476" s="82"/>
      <c r="O2476" s="82"/>
      <c r="P2476" s="84"/>
      <c r="Q2476" s="28"/>
    </row>
    <row r="2477" spans="1:17" ht="15" customHeight="1" x14ac:dyDescent="0.3">
      <c r="A2477">
        <v>2476</v>
      </c>
      <c r="D2477" s="82"/>
      <c r="O2477" s="82"/>
      <c r="P2477" s="84"/>
      <c r="Q2477" s="28"/>
    </row>
    <row r="2478" spans="1:17" ht="15" customHeight="1" x14ac:dyDescent="0.3">
      <c r="A2478">
        <v>2477</v>
      </c>
      <c r="D2478" s="82"/>
      <c r="O2478" s="82"/>
      <c r="P2478" s="84"/>
      <c r="Q2478" s="28"/>
    </row>
    <row r="2479" spans="1:17" ht="15" customHeight="1" x14ac:dyDescent="0.3">
      <c r="A2479">
        <v>2478</v>
      </c>
      <c r="D2479" s="82"/>
      <c r="O2479" s="82"/>
      <c r="P2479" s="84"/>
      <c r="Q2479" s="28"/>
    </row>
    <row r="2480" spans="1:17" ht="15" customHeight="1" x14ac:dyDescent="0.3">
      <c r="A2480">
        <v>2479</v>
      </c>
      <c r="D2480" s="82"/>
      <c r="O2480" s="82"/>
      <c r="P2480" s="84"/>
      <c r="Q2480" s="28"/>
    </row>
    <row r="2481" spans="1:17" ht="15" customHeight="1" x14ac:dyDescent="0.3">
      <c r="A2481">
        <v>2480</v>
      </c>
      <c r="D2481" s="82"/>
      <c r="O2481" s="82"/>
      <c r="P2481" s="84"/>
      <c r="Q2481" s="28"/>
    </row>
    <row r="2482" spans="1:17" ht="15" customHeight="1" x14ac:dyDescent="0.3">
      <c r="A2482">
        <v>2481</v>
      </c>
      <c r="D2482" s="82"/>
      <c r="O2482" s="82"/>
      <c r="P2482" s="84"/>
      <c r="Q2482" s="28"/>
    </row>
    <row r="2483" spans="1:17" ht="15" customHeight="1" x14ac:dyDescent="0.3">
      <c r="A2483">
        <v>2482</v>
      </c>
      <c r="D2483" s="82"/>
      <c r="O2483" s="82"/>
      <c r="P2483" s="84"/>
      <c r="Q2483" s="28"/>
    </row>
    <row r="2484" spans="1:17" ht="15" customHeight="1" x14ac:dyDescent="0.3">
      <c r="A2484">
        <v>2483</v>
      </c>
      <c r="D2484" s="82"/>
      <c r="O2484" s="82"/>
      <c r="P2484" s="84"/>
      <c r="Q2484" s="28"/>
    </row>
    <row r="2485" spans="1:17" ht="15" customHeight="1" x14ac:dyDescent="0.3">
      <c r="A2485">
        <v>2484</v>
      </c>
      <c r="D2485" s="82"/>
      <c r="O2485" s="82"/>
      <c r="P2485" s="84"/>
      <c r="Q2485" s="28"/>
    </row>
    <row r="2486" spans="1:17" ht="15" customHeight="1" x14ac:dyDescent="0.3">
      <c r="A2486">
        <v>2485</v>
      </c>
      <c r="D2486" s="82"/>
      <c r="O2486" s="82"/>
      <c r="P2486" s="84"/>
      <c r="Q2486" s="28"/>
    </row>
    <row r="2487" spans="1:17" ht="15" customHeight="1" x14ac:dyDescent="0.3">
      <c r="A2487">
        <v>2486</v>
      </c>
      <c r="D2487" s="82"/>
      <c r="O2487" s="82"/>
      <c r="P2487" s="84"/>
      <c r="Q2487" s="28"/>
    </row>
    <row r="2488" spans="1:17" ht="15" customHeight="1" x14ac:dyDescent="0.3">
      <c r="A2488">
        <v>2487</v>
      </c>
      <c r="D2488" s="82"/>
      <c r="O2488" s="82"/>
      <c r="P2488" s="84"/>
      <c r="Q2488" s="28"/>
    </row>
    <row r="2489" spans="1:17" ht="15" customHeight="1" x14ac:dyDescent="0.3">
      <c r="A2489">
        <v>2488</v>
      </c>
      <c r="D2489" s="82"/>
      <c r="O2489" s="82"/>
      <c r="P2489" s="84"/>
      <c r="Q2489" s="28"/>
    </row>
    <row r="2490" spans="1:17" ht="15" customHeight="1" x14ac:dyDescent="0.3">
      <c r="A2490">
        <v>2489</v>
      </c>
      <c r="D2490" s="82"/>
      <c r="O2490" s="82"/>
      <c r="P2490" s="84"/>
      <c r="Q2490" s="28"/>
    </row>
    <row r="2491" spans="1:17" ht="15" customHeight="1" x14ac:dyDescent="0.3">
      <c r="A2491">
        <v>2490</v>
      </c>
      <c r="D2491" s="82"/>
      <c r="O2491" s="82"/>
      <c r="P2491" s="84"/>
      <c r="Q2491" s="28"/>
    </row>
    <row r="2492" spans="1:17" ht="15" customHeight="1" x14ac:dyDescent="0.3">
      <c r="A2492">
        <v>2491</v>
      </c>
      <c r="D2492" s="82"/>
      <c r="O2492" s="82"/>
      <c r="P2492" s="84"/>
      <c r="Q2492" s="28"/>
    </row>
    <row r="2493" spans="1:17" ht="15" customHeight="1" x14ac:dyDescent="0.3">
      <c r="A2493">
        <v>2492</v>
      </c>
      <c r="D2493" s="82"/>
      <c r="O2493" s="82"/>
      <c r="P2493" s="84"/>
      <c r="Q2493" s="28"/>
    </row>
    <row r="2494" spans="1:17" ht="15" customHeight="1" x14ac:dyDescent="0.3">
      <c r="A2494">
        <v>2493</v>
      </c>
      <c r="D2494" s="82"/>
      <c r="O2494" s="82"/>
      <c r="P2494" s="84"/>
      <c r="Q2494" s="28"/>
    </row>
    <row r="2495" spans="1:17" ht="15" customHeight="1" x14ac:dyDescent="0.3">
      <c r="A2495">
        <v>2494</v>
      </c>
      <c r="D2495" s="82"/>
      <c r="O2495" s="82"/>
      <c r="P2495" s="84"/>
      <c r="Q2495" s="28"/>
    </row>
    <row r="2496" spans="1:17" ht="15" customHeight="1" x14ac:dyDescent="0.3">
      <c r="A2496">
        <v>2495</v>
      </c>
      <c r="D2496" s="82"/>
      <c r="O2496" s="82"/>
      <c r="P2496" s="84"/>
      <c r="Q2496" s="28"/>
    </row>
    <row r="2497" spans="1:17" ht="15" customHeight="1" x14ac:dyDescent="0.3">
      <c r="A2497">
        <v>2496</v>
      </c>
      <c r="D2497" s="82"/>
      <c r="O2497" s="82"/>
      <c r="P2497" s="84"/>
      <c r="Q2497" s="28"/>
    </row>
    <row r="2498" spans="1:17" ht="15" customHeight="1" x14ac:dyDescent="0.3">
      <c r="A2498">
        <v>2497</v>
      </c>
      <c r="D2498" s="82"/>
      <c r="O2498" s="82"/>
      <c r="P2498" s="84"/>
      <c r="Q2498" s="28"/>
    </row>
    <row r="2499" spans="1:17" ht="15" customHeight="1" x14ac:dyDescent="0.3">
      <c r="A2499">
        <v>2498</v>
      </c>
      <c r="D2499" s="82"/>
      <c r="O2499" s="82"/>
      <c r="P2499" s="84"/>
      <c r="Q2499" s="28"/>
    </row>
    <row r="2500" spans="1:17" ht="15" customHeight="1" x14ac:dyDescent="0.3">
      <c r="A2500">
        <v>2499</v>
      </c>
      <c r="D2500" s="82"/>
      <c r="O2500" s="82"/>
      <c r="P2500" s="84"/>
      <c r="Q2500" s="28"/>
    </row>
    <row r="2501" spans="1:17" ht="15" customHeight="1" x14ac:dyDescent="0.3">
      <c r="A2501">
        <v>2500</v>
      </c>
      <c r="D2501" s="82"/>
      <c r="O2501" s="82"/>
      <c r="P2501" s="84"/>
      <c r="Q2501" s="28"/>
    </row>
    <row r="2502" spans="1:17" ht="15" customHeight="1" x14ac:dyDescent="0.3">
      <c r="A2502">
        <v>2501</v>
      </c>
      <c r="D2502" s="82"/>
      <c r="O2502" s="82"/>
      <c r="P2502" s="84"/>
      <c r="Q2502" s="28"/>
    </row>
    <row r="2503" spans="1:17" ht="15" customHeight="1" x14ac:dyDescent="0.3">
      <c r="A2503">
        <v>2502</v>
      </c>
      <c r="D2503" s="82"/>
      <c r="O2503" s="82"/>
      <c r="P2503" s="84"/>
      <c r="Q2503" s="28"/>
    </row>
    <row r="2504" spans="1:17" ht="15" customHeight="1" x14ac:dyDescent="0.3">
      <c r="A2504">
        <v>2503</v>
      </c>
      <c r="D2504" s="82"/>
      <c r="O2504" s="82"/>
      <c r="P2504" s="84"/>
      <c r="Q2504" s="28"/>
    </row>
    <row r="2505" spans="1:17" ht="15" customHeight="1" x14ac:dyDescent="0.3">
      <c r="A2505">
        <v>2504</v>
      </c>
      <c r="D2505" s="82"/>
      <c r="O2505" s="82"/>
      <c r="P2505" s="84"/>
      <c r="Q2505" s="28"/>
    </row>
    <row r="2506" spans="1:17" ht="15" customHeight="1" x14ac:dyDescent="0.3">
      <c r="A2506">
        <v>2505</v>
      </c>
      <c r="D2506" s="82"/>
      <c r="O2506" s="82"/>
      <c r="P2506" s="84"/>
      <c r="Q2506" s="28"/>
    </row>
    <row r="2507" spans="1:17" ht="15" customHeight="1" x14ac:dyDescent="0.3">
      <c r="A2507">
        <v>2506</v>
      </c>
      <c r="D2507" s="82"/>
      <c r="O2507" s="82"/>
      <c r="P2507" s="84"/>
      <c r="Q2507" s="28"/>
    </row>
    <row r="2508" spans="1:17" ht="15" customHeight="1" x14ac:dyDescent="0.3">
      <c r="A2508">
        <v>2507</v>
      </c>
      <c r="D2508" s="82"/>
      <c r="O2508" s="82"/>
      <c r="P2508" s="84"/>
      <c r="Q2508" s="28"/>
    </row>
    <row r="2509" spans="1:17" ht="15" customHeight="1" x14ac:dyDescent="0.3">
      <c r="A2509">
        <v>2508</v>
      </c>
      <c r="D2509" s="82"/>
      <c r="O2509" s="82"/>
      <c r="P2509" s="84"/>
      <c r="Q2509" s="28"/>
    </row>
    <row r="2510" spans="1:17" ht="15" customHeight="1" x14ac:dyDescent="0.3">
      <c r="A2510">
        <v>2509</v>
      </c>
      <c r="D2510" s="82"/>
      <c r="O2510" s="82"/>
      <c r="P2510" s="84"/>
      <c r="Q2510" s="28"/>
    </row>
    <row r="2511" spans="1:17" ht="15" customHeight="1" x14ac:dyDescent="0.3">
      <c r="A2511">
        <v>2510</v>
      </c>
      <c r="D2511" s="82"/>
      <c r="O2511" s="82"/>
      <c r="P2511" s="84"/>
      <c r="Q2511" s="28"/>
    </row>
    <row r="2512" spans="1:17" ht="15" customHeight="1" x14ac:dyDescent="0.3">
      <c r="A2512">
        <v>2511</v>
      </c>
      <c r="D2512" s="82"/>
      <c r="O2512" s="82"/>
      <c r="P2512" s="84"/>
      <c r="Q2512" s="28"/>
    </row>
    <row r="2513" spans="1:17" ht="15" customHeight="1" x14ac:dyDescent="0.3">
      <c r="A2513">
        <v>2512</v>
      </c>
      <c r="D2513" s="82"/>
      <c r="O2513" s="82"/>
      <c r="P2513" s="84"/>
      <c r="Q2513" s="28"/>
    </row>
    <row r="2514" spans="1:17" ht="15" customHeight="1" x14ac:dyDescent="0.3">
      <c r="A2514">
        <v>2513</v>
      </c>
      <c r="D2514" s="82"/>
      <c r="O2514" s="82"/>
      <c r="P2514" s="84"/>
      <c r="Q2514" s="28"/>
    </row>
    <row r="2515" spans="1:17" ht="15" customHeight="1" x14ac:dyDescent="0.3">
      <c r="A2515">
        <v>2514</v>
      </c>
      <c r="D2515" s="82"/>
      <c r="O2515" s="82"/>
      <c r="P2515" s="84"/>
      <c r="Q2515" s="28"/>
    </row>
    <row r="2516" spans="1:17" ht="15" customHeight="1" x14ac:dyDescent="0.3">
      <c r="A2516">
        <v>2515</v>
      </c>
      <c r="D2516" s="82"/>
      <c r="O2516" s="82"/>
      <c r="P2516" s="84"/>
      <c r="Q2516" s="28"/>
    </row>
    <row r="2517" spans="1:17" ht="15" customHeight="1" x14ac:dyDescent="0.3">
      <c r="A2517">
        <v>2516</v>
      </c>
      <c r="D2517" s="82"/>
      <c r="O2517" s="82"/>
      <c r="P2517" s="84"/>
      <c r="Q2517" s="28"/>
    </row>
    <row r="2518" spans="1:17" ht="15" customHeight="1" x14ac:dyDescent="0.3">
      <c r="A2518">
        <v>2517</v>
      </c>
      <c r="D2518" s="82"/>
      <c r="O2518" s="82"/>
      <c r="P2518" s="84"/>
      <c r="Q2518" s="28"/>
    </row>
    <row r="2519" spans="1:17" ht="15" customHeight="1" x14ac:dyDescent="0.3">
      <c r="A2519">
        <v>2518</v>
      </c>
      <c r="D2519" s="82"/>
      <c r="O2519" s="82"/>
      <c r="P2519" s="84"/>
      <c r="Q2519" s="28"/>
    </row>
    <row r="2520" spans="1:17" ht="15" customHeight="1" x14ac:dyDescent="0.3">
      <c r="A2520">
        <v>2519</v>
      </c>
      <c r="D2520" s="82"/>
      <c r="O2520" s="82"/>
      <c r="P2520" s="84"/>
      <c r="Q2520" s="28"/>
    </row>
    <row r="2521" spans="1:17" ht="15" customHeight="1" x14ac:dyDescent="0.3">
      <c r="A2521">
        <v>2520</v>
      </c>
      <c r="D2521" s="82"/>
      <c r="O2521" s="82"/>
      <c r="P2521" s="84"/>
      <c r="Q2521" s="28"/>
    </row>
    <row r="2522" spans="1:17" ht="15" customHeight="1" x14ac:dyDescent="0.3">
      <c r="A2522">
        <v>2521</v>
      </c>
      <c r="D2522" s="82"/>
      <c r="O2522" s="82"/>
      <c r="P2522" s="84"/>
      <c r="Q2522" s="28"/>
    </row>
    <row r="2523" spans="1:17" ht="15" customHeight="1" x14ac:dyDescent="0.3">
      <c r="A2523">
        <v>2522</v>
      </c>
      <c r="D2523" s="82"/>
      <c r="O2523" s="82"/>
      <c r="P2523" s="84"/>
      <c r="Q2523" s="28"/>
    </row>
    <row r="2524" spans="1:17" ht="15" customHeight="1" x14ac:dyDescent="0.3">
      <c r="A2524">
        <v>2523</v>
      </c>
      <c r="D2524" s="82"/>
      <c r="O2524" s="82"/>
      <c r="P2524" s="84"/>
      <c r="Q2524" s="28"/>
    </row>
    <row r="2525" spans="1:17" ht="15" customHeight="1" x14ac:dyDescent="0.3">
      <c r="A2525">
        <v>2524</v>
      </c>
      <c r="D2525" s="82"/>
      <c r="O2525" s="82"/>
      <c r="P2525" s="84"/>
      <c r="Q2525" s="28"/>
    </row>
    <row r="2526" spans="1:17" ht="15" customHeight="1" x14ac:dyDescent="0.3">
      <c r="A2526">
        <v>2525</v>
      </c>
      <c r="D2526" s="82"/>
      <c r="O2526" s="82"/>
      <c r="P2526" s="84"/>
      <c r="Q2526" s="28"/>
    </row>
    <row r="2527" spans="1:17" ht="15" customHeight="1" x14ac:dyDescent="0.3">
      <c r="A2527">
        <v>2526</v>
      </c>
      <c r="D2527" s="82"/>
      <c r="O2527" s="82"/>
      <c r="P2527" s="84"/>
      <c r="Q2527" s="28"/>
    </row>
    <row r="2528" spans="1:17" ht="15" customHeight="1" x14ac:dyDescent="0.3">
      <c r="A2528">
        <v>2527</v>
      </c>
      <c r="D2528" s="82"/>
      <c r="O2528" s="82"/>
      <c r="P2528" s="84"/>
      <c r="Q2528" s="28"/>
    </row>
    <row r="2529" spans="1:17" ht="15" customHeight="1" x14ac:dyDescent="0.3">
      <c r="A2529">
        <v>2528</v>
      </c>
      <c r="D2529" s="82"/>
      <c r="O2529" s="82"/>
      <c r="P2529" s="84"/>
      <c r="Q2529" s="28"/>
    </row>
    <row r="2530" spans="1:17" ht="15" customHeight="1" x14ac:dyDescent="0.3">
      <c r="A2530">
        <v>2529</v>
      </c>
      <c r="D2530" s="82"/>
      <c r="O2530" s="82"/>
      <c r="P2530" s="84"/>
      <c r="Q2530" s="28"/>
    </row>
    <row r="2531" spans="1:17" ht="15" customHeight="1" x14ac:dyDescent="0.3">
      <c r="A2531">
        <v>2530</v>
      </c>
      <c r="D2531" s="82"/>
      <c r="O2531" s="82"/>
      <c r="P2531" s="84"/>
      <c r="Q2531" s="28"/>
    </row>
    <row r="2532" spans="1:17" ht="15" customHeight="1" x14ac:dyDescent="0.3">
      <c r="A2532">
        <v>2531</v>
      </c>
      <c r="D2532" s="82"/>
      <c r="O2532" s="82"/>
      <c r="P2532" s="84"/>
      <c r="Q2532" s="28"/>
    </row>
    <row r="2533" spans="1:17" ht="15" customHeight="1" x14ac:dyDescent="0.3">
      <c r="A2533">
        <v>2532</v>
      </c>
      <c r="D2533" s="82"/>
      <c r="O2533" s="82"/>
      <c r="P2533" s="84"/>
      <c r="Q2533" s="28"/>
    </row>
    <row r="2534" spans="1:17" ht="15" customHeight="1" x14ac:dyDescent="0.3">
      <c r="A2534">
        <v>2533</v>
      </c>
      <c r="D2534" s="82"/>
      <c r="O2534" s="82"/>
      <c r="P2534" s="84"/>
      <c r="Q2534" s="28"/>
    </row>
    <row r="2535" spans="1:17" ht="15" customHeight="1" x14ac:dyDescent="0.3">
      <c r="A2535">
        <v>2534</v>
      </c>
      <c r="D2535" s="82"/>
      <c r="O2535" s="82"/>
      <c r="P2535" s="84"/>
      <c r="Q2535" s="28"/>
    </row>
    <row r="2536" spans="1:17" ht="15" customHeight="1" x14ac:dyDescent="0.3">
      <c r="A2536">
        <v>2535</v>
      </c>
      <c r="D2536" s="82"/>
      <c r="O2536" s="82"/>
      <c r="P2536" s="84"/>
      <c r="Q2536" s="28"/>
    </row>
    <row r="2537" spans="1:17" ht="15" customHeight="1" x14ac:dyDescent="0.3">
      <c r="A2537">
        <v>2536</v>
      </c>
      <c r="D2537" s="82"/>
      <c r="O2537" s="82"/>
      <c r="P2537" s="84"/>
      <c r="Q2537" s="28"/>
    </row>
    <row r="2538" spans="1:17" ht="15" customHeight="1" x14ac:dyDescent="0.3">
      <c r="A2538">
        <v>2537</v>
      </c>
      <c r="D2538" s="82"/>
      <c r="O2538" s="82"/>
      <c r="P2538" s="84"/>
      <c r="Q2538" s="28"/>
    </row>
    <row r="2539" spans="1:17" ht="15" customHeight="1" x14ac:dyDescent="0.3">
      <c r="A2539">
        <v>2538</v>
      </c>
      <c r="D2539" s="82"/>
      <c r="O2539" s="82"/>
      <c r="P2539" s="84"/>
      <c r="Q2539" s="28"/>
    </row>
    <row r="2540" spans="1:17" ht="15" customHeight="1" x14ac:dyDescent="0.3">
      <c r="A2540">
        <v>2539</v>
      </c>
      <c r="D2540" s="82"/>
      <c r="O2540" s="82"/>
      <c r="P2540" s="84"/>
      <c r="Q2540" s="28"/>
    </row>
    <row r="2541" spans="1:17" ht="15" customHeight="1" x14ac:dyDescent="0.3">
      <c r="A2541">
        <v>2540</v>
      </c>
      <c r="D2541" s="82"/>
      <c r="O2541" s="82"/>
      <c r="P2541" s="84"/>
      <c r="Q2541" s="28"/>
    </row>
    <row r="2542" spans="1:17" ht="15" customHeight="1" x14ac:dyDescent="0.3">
      <c r="A2542">
        <v>2541</v>
      </c>
      <c r="D2542" s="82"/>
      <c r="O2542" s="82"/>
      <c r="P2542" s="84"/>
      <c r="Q2542" s="28"/>
    </row>
    <row r="2543" spans="1:17" ht="15" customHeight="1" x14ac:dyDescent="0.3">
      <c r="A2543">
        <v>2542</v>
      </c>
      <c r="D2543" s="82"/>
      <c r="O2543" s="82"/>
      <c r="P2543" s="84"/>
      <c r="Q2543" s="28"/>
    </row>
    <row r="2544" spans="1:17" ht="15" customHeight="1" x14ac:dyDescent="0.3">
      <c r="A2544">
        <v>2543</v>
      </c>
      <c r="D2544" s="82"/>
      <c r="O2544" s="82"/>
      <c r="P2544" s="84"/>
      <c r="Q2544" s="28"/>
    </row>
    <row r="2545" spans="1:17" ht="15" customHeight="1" x14ac:dyDescent="0.3">
      <c r="A2545">
        <v>2544</v>
      </c>
      <c r="D2545" s="82"/>
      <c r="O2545" s="82"/>
      <c r="P2545" s="84"/>
      <c r="Q2545" s="28"/>
    </row>
    <row r="2546" spans="1:17" ht="15" customHeight="1" x14ac:dyDescent="0.3">
      <c r="A2546">
        <v>2545</v>
      </c>
      <c r="D2546" s="82"/>
      <c r="O2546" s="82"/>
      <c r="P2546" s="84"/>
      <c r="Q2546" s="28"/>
    </row>
    <row r="2547" spans="1:17" ht="15" customHeight="1" x14ac:dyDescent="0.3">
      <c r="A2547">
        <v>2546</v>
      </c>
      <c r="D2547" s="82"/>
      <c r="O2547" s="82"/>
      <c r="P2547" s="84"/>
      <c r="Q2547" s="28"/>
    </row>
    <row r="2548" spans="1:17" ht="15" customHeight="1" x14ac:dyDescent="0.3">
      <c r="A2548">
        <v>2547</v>
      </c>
      <c r="D2548" s="82"/>
      <c r="O2548" s="82"/>
      <c r="P2548" s="84"/>
      <c r="Q2548" s="28"/>
    </row>
    <row r="2549" spans="1:17" ht="15" customHeight="1" x14ac:dyDescent="0.3">
      <c r="A2549">
        <v>2548</v>
      </c>
      <c r="D2549" s="82"/>
      <c r="O2549" s="82"/>
      <c r="P2549" s="84"/>
      <c r="Q2549" s="28"/>
    </row>
    <row r="2550" spans="1:17" ht="15" customHeight="1" x14ac:dyDescent="0.3">
      <c r="A2550">
        <v>2549</v>
      </c>
      <c r="D2550" s="82"/>
      <c r="O2550" s="82"/>
      <c r="P2550" s="84"/>
      <c r="Q2550" s="28"/>
    </row>
    <row r="2551" spans="1:17" ht="15" customHeight="1" x14ac:dyDescent="0.3">
      <c r="A2551">
        <v>2550</v>
      </c>
      <c r="D2551" s="82"/>
      <c r="O2551" s="82"/>
      <c r="P2551" s="84"/>
      <c r="Q2551" s="28"/>
    </row>
    <row r="2552" spans="1:17" ht="15" customHeight="1" x14ac:dyDescent="0.3">
      <c r="A2552">
        <v>2551</v>
      </c>
      <c r="D2552" s="82"/>
      <c r="O2552" s="82"/>
      <c r="P2552" s="84"/>
      <c r="Q2552" s="28"/>
    </row>
    <row r="2553" spans="1:17" ht="15" customHeight="1" x14ac:dyDescent="0.3">
      <c r="A2553">
        <v>2552</v>
      </c>
      <c r="D2553" s="82"/>
      <c r="O2553" s="82"/>
      <c r="P2553" s="84"/>
      <c r="Q2553" s="28"/>
    </row>
    <row r="2554" spans="1:17" ht="15" customHeight="1" x14ac:dyDescent="0.3">
      <c r="A2554">
        <v>2553</v>
      </c>
      <c r="D2554" s="82"/>
      <c r="O2554" s="82"/>
      <c r="P2554" s="84"/>
      <c r="Q2554" s="28"/>
    </row>
    <row r="2555" spans="1:17" ht="15" customHeight="1" x14ac:dyDescent="0.3">
      <c r="A2555">
        <v>2554</v>
      </c>
      <c r="D2555" s="82"/>
      <c r="O2555" s="82"/>
      <c r="P2555" s="84"/>
      <c r="Q2555" s="28"/>
    </row>
    <row r="2556" spans="1:17" ht="15" customHeight="1" x14ac:dyDescent="0.3">
      <c r="A2556">
        <v>2555</v>
      </c>
      <c r="D2556" s="82"/>
      <c r="O2556" s="82"/>
      <c r="P2556" s="84"/>
      <c r="Q2556" s="28"/>
    </row>
    <row r="2557" spans="1:17" ht="15" customHeight="1" x14ac:dyDescent="0.3">
      <c r="A2557">
        <v>2556</v>
      </c>
      <c r="D2557" s="82"/>
      <c r="O2557" s="82"/>
      <c r="P2557" s="84"/>
      <c r="Q2557" s="28"/>
    </row>
    <row r="2558" spans="1:17" ht="15" customHeight="1" x14ac:dyDescent="0.3">
      <c r="A2558">
        <v>2557</v>
      </c>
      <c r="D2558" s="82"/>
      <c r="O2558" s="82"/>
      <c r="P2558" s="84"/>
      <c r="Q2558" s="28"/>
    </row>
    <row r="2559" spans="1:17" ht="15" customHeight="1" x14ac:dyDescent="0.3">
      <c r="A2559">
        <v>2558</v>
      </c>
      <c r="D2559" s="82"/>
      <c r="O2559" s="82"/>
      <c r="P2559" s="84"/>
      <c r="Q2559" s="28"/>
    </row>
    <row r="2560" spans="1:17" ht="15" customHeight="1" x14ac:dyDescent="0.3">
      <c r="A2560">
        <v>2559</v>
      </c>
      <c r="D2560" s="82"/>
      <c r="O2560" s="82"/>
      <c r="P2560" s="84"/>
      <c r="Q2560" s="28"/>
    </row>
    <row r="2561" spans="1:17" ht="15" customHeight="1" x14ac:dyDescent="0.3">
      <c r="A2561">
        <v>2560</v>
      </c>
      <c r="D2561" s="82"/>
      <c r="O2561" s="82"/>
      <c r="P2561" s="84"/>
      <c r="Q2561" s="28"/>
    </row>
    <row r="2562" spans="1:17" ht="15" customHeight="1" x14ac:dyDescent="0.3">
      <c r="A2562">
        <v>2561</v>
      </c>
      <c r="D2562" s="82"/>
      <c r="O2562" s="82"/>
      <c r="P2562" s="84"/>
      <c r="Q2562" s="28"/>
    </row>
    <row r="2563" spans="1:17" ht="15" customHeight="1" x14ac:dyDescent="0.3">
      <c r="A2563">
        <v>2562</v>
      </c>
      <c r="D2563" s="82"/>
      <c r="O2563" s="82"/>
      <c r="P2563" s="84"/>
      <c r="Q2563" s="28"/>
    </row>
    <row r="2564" spans="1:17" ht="15" customHeight="1" x14ac:dyDescent="0.3">
      <c r="A2564">
        <v>2563</v>
      </c>
      <c r="D2564" s="82"/>
      <c r="O2564" s="82"/>
      <c r="P2564" s="84"/>
      <c r="Q2564" s="28"/>
    </row>
    <row r="2565" spans="1:17" ht="15" customHeight="1" x14ac:dyDescent="0.3">
      <c r="A2565">
        <v>2564</v>
      </c>
      <c r="D2565" s="82"/>
      <c r="O2565" s="82"/>
      <c r="P2565" s="84"/>
      <c r="Q2565" s="28"/>
    </row>
    <row r="2566" spans="1:17" ht="15" customHeight="1" x14ac:dyDescent="0.3">
      <c r="A2566">
        <v>2565</v>
      </c>
      <c r="D2566" s="82"/>
      <c r="O2566" s="82"/>
      <c r="P2566" s="84"/>
      <c r="Q2566" s="28"/>
    </row>
    <row r="2567" spans="1:17" ht="15" customHeight="1" x14ac:dyDescent="0.3">
      <c r="A2567">
        <v>2566</v>
      </c>
      <c r="D2567" s="82"/>
      <c r="O2567" s="82"/>
      <c r="P2567" s="84"/>
      <c r="Q2567" s="28"/>
    </row>
    <row r="2568" spans="1:17" ht="15" customHeight="1" x14ac:dyDescent="0.3">
      <c r="A2568">
        <v>2567</v>
      </c>
      <c r="D2568" s="82"/>
      <c r="O2568" s="82"/>
      <c r="P2568" s="84"/>
      <c r="Q2568" s="28"/>
    </row>
    <row r="2569" spans="1:17" ht="15" customHeight="1" x14ac:dyDescent="0.3">
      <c r="A2569">
        <v>2568</v>
      </c>
      <c r="D2569" s="82"/>
      <c r="O2569" s="82"/>
      <c r="P2569" s="84"/>
      <c r="Q2569" s="28"/>
    </row>
    <row r="2570" spans="1:17" ht="15" customHeight="1" x14ac:dyDescent="0.3">
      <c r="A2570">
        <v>2569</v>
      </c>
      <c r="D2570" s="82"/>
      <c r="O2570" s="82"/>
      <c r="P2570" s="84"/>
      <c r="Q2570" s="28"/>
    </row>
    <row r="2571" spans="1:17" ht="15" customHeight="1" x14ac:dyDescent="0.3">
      <c r="A2571">
        <v>2570</v>
      </c>
      <c r="D2571" s="82"/>
      <c r="O2571" s="82"/>
      <c r="P2571" s="84"/>
      <c r="Q2571" s="28"/>
    </row>
    <row r="2572" spans="1:17" ht="15" customHeight="1" x14ac:dyDescent="0.3">
      <c r="A2572">
        <v>2571</v>
      </c>
      <c r="D2572" s="82"/>
      <c r="O2572" s="82"/>
      <c r="P2572" s="84"/>
      <c r="Q2572" s="28"/>
    </row>
    <row r="2573" spans="1:17" ht="15" customHeight="1" x14ac:dyDescent="0.3">
      <c r="A2573">
        <v>2572</v>
      </c>
      <c r="D2573" s="82"/>
      <c r="O2573" s="82"/>
      <c r="P2573" s="84"/>
      <c r="Q2573" s="28"/>
    </row>
    <row r="2574" spans="1:17" ht="15" customHeight="1" x14ac:dyDescent="0.3">
      <c r="A2574">
        <v>2573</v>
      </c>
      <c r="D2574" s="82"/>
      <c r="O2574" s="82"/>
      <c r="P2574" s="84"/>
      <c r="Q2574" s="28"/>
    </row>
    <row r="2575" spans="1:17" ht="15" customHeight="1" x14ac:dyDescent="0.3">
      <c r="A2575">
        <v>2574</v>
      </c>
      <c r="D2575" s="82"/>
      <c r="O2575" s="82"/>
      <c r="P2575" s="84"/>
      <c r="Q2575" s="28"/>
    </row>
    <row r="2576" spans="1:17" ht="15" customHeight="1" x14ac:dyDescent="0.3">
      <c r="A2576">
        <v>2575</v>
      </c>
      <c r="D2576" s="82"/>
      <c r="O2576" s="82"/>
      <c r="P2576" s="84"/>
      <c r="Q2576" s="28"/>
    </row>
    <row r="2577" spans="1:17" ht="15" customHeight="1" x14ac:dyDescent="0.3">
      <c r="A2577">
        <v>2576</v>
      </c>
      <c r="D2577" s="82"/>
      <c r="O2577" s="82"/>
      <c r="P2577" s="84"/>
      <c r="Q2577" s="28"/>
    </row>
    <row r="2578" spans="1:17" ht="15" customHeight="1" x14ac:dyDescent="0.3">
      <c r="A2578">
        <v>2577</v>
      </c>
      <c r="D2578" s="82"/>
      <c r="O2578" s="82"/>
      <c r="P2578" s="84"/>
      <c r="Q2578" s="28"/>
    </row>
    <row r="2579" spans="1:17" ht="15" customHeight="1" x14ac:dyDescent="0.3">
      <c r="A2579">
        <v>2578</v>
      </c>
      <c r="D2579" s="82"/>
      <c r="O2579" s="82"/>
      <c r="P2579" s="84"/>
      <c r="Q2579" s="28"/>
    </row>
    <row r="2580" spans="1:17" ht="15" customHeight="1" x14ac:dyDescent="0.3">
      <c r="A2580">
        <v>2579</v>
      </c>
      <c r="D2580" s="82"/>
      <c r="O2580" s="82"/>
      <c r="P2580" s="84"/>
      <c r="Q2580" s="28"/>
    </row>
    <row r="2581" spans="1:17" ht="15" customHeight="1" x14ac:dyDescent="0.3">
      <c r="A2581">
        <v>2580</v>
      </c>
      <c r="D2581" s="82"/>
      <c r="O2581" s="82"/>
      <c r="P2581" s="84"/>
      <c r="Q2581" s="28"/>
    </row>
    <row r="2582" spans="1:17" ht="15" customHeight="1" x14ac:dyDescent="0.3">
      <c r="A2582">
        <v>2581</v>
      </c>
      <c r="D2582" s="82"/>
      <c r="O2582" s="82"/>
      <c r="P2582" s="84"/>
      <c r="Q2582" s="28"/>
    </row>
    <row r="2583" spans="1:17" ht="15" customHeight="1" x14ac:dyDescent="0.3">
      <c r="A2583">
        <v>2582</v>
      </c>
      <c r="D2583" s="82"/>
      <c r="O2583" s="82"/>
      <c r="P2583" s="84"/>
      <c r="Q2583" s="28"/>
    </row>
    <row r="2584" spans="1:17" ht="15" customHeight="1" x14ac:dyDescent="0.3">
      <c r="A2584">
        <v>2583</v>
      </c>
      <c r="D2584" s="82"/>
      <c r="O2584" s="82"/>
      <c r="P2584" s="84"/>
      <c r="Q2584" s="28"/>
    </row>
    <row r="2585" spans="1:17" ht="15" customHeight="1" x14ac:dyDescent="0.3">
      <c r="A2585">
        <v>2584</v>
      </c>
      <c r="D2585" s="82"/>
      <c r="O2585" s="82"/>
      <c r="P2585" s="84"/>
      <c r="Q2585" s="28"/>
    </row>
    <row r="2586" spans="1:17" ht="15" customHeight="1" x14ac:dyDescent="0.3">
      <c r="A2586">
        <v>2585</v>
      </c>
      <c r="D2586" s="82"/>
      <c r="O2586" s="82"/>
      <c r="P2586" s="84"/>
      <c r="Q2586" s="28"/>
    </row>
    <row r="2587" spans="1:17" ht="15" customHeight="1" x14ac:dyDescent="0.3">
      <c r="A2587">
        <v>2586</v>
      </c>
      <c r="D2587" s="82"/>
      <c r="O2587" s="82"/>
      <c r="P2587" s="84"/>
      <c r="Q2587" s="28"/>
    </row>
    <row r="2588" spans="1:17" ht="15" customHeight="1" x14ac:dyDescent="0.3">
      <c r="A2588">
        <v>2587</v>
      </c>
      <c r="D2588" s="82"/>
      <c r="O2588" s="82"/>
      <c r="P2588" s="84"/>
      <c r="Q2588" s="28"/>
    </row>
    <row r="2589" spans="1:17" ht="15" customHeight="1" x14ac:dyDescent="0.3">
      <c r="A2589">
        <v>2588</v>
      </c>
      <c r="D2589" s="82"/>
      <c r="O2589" s="82"/>
      <c r="P2589" s="84"/>
      <c r="Q2589" s="28"/>
    </row>
    <row r="2590" spans="1:17" ht="15" customHeight="1" x14ac:dyDescent="0.3">
      <c r="A2590">
        <v>2589</v>
      </c>
      <c r="D2590" s="82"/>
      <c r="O2590" s="82"/>
      <c r="P2590" s="84"/>
      <c r="Q2590" s="28"/>
    </row>
    <row r="2591" spans="1:17" ht="15" customHeight="1" x14ac:dyDescent="0.3">
      <c r="A2591">
        <v>2590</v>
      </c>
      <c r="D2591" s="82"/>
      <c r="O2591" s="82"/>
      <c r="P2591" s="84"/>
      <c r="Q2591" s="28"/>
    </row>
    <row r="2592" spans="1:17" ht="15" customHeight="1" x14ac:dyDescent="0.3">
      <c r="A2592">
        <v>2591</v>
      </c>
      <c r="D2592" s="82"/>
      <c r="O2592" s="82"/>
      <c r="P2592" s="84"/>
      <c r="Q2592" s="28"/>
    </row>
    <row r="2593" spans="1:17" ht="15" customHeight="1" x14ac:dyDescent="0.3">
      <c r="A2593">
        <v>2592</v>
      </c>
      <c r="D2593" s="82"/>
      <c r="O2593" s="82"/>
      <c r="P2593" s="84"/>
      <c r="Q2593" s="28"/>
    </row>
    <row r="2594" spans="1:17" ht="15" customHeight="1" x14ac:dyDescent="0.3">
      <c r="A2594">
        <v>2593</v>
      </c>
      <c r="D2594" s="82"/>
      <c r="O2594" s="82"/>
      <c r="P2594" s="84"/>
      <c r="Q2594" s="28"/>
    </row>
    <row r="2595" spans="1:17" ht="15" customHeight="1" x14ac:dyDescent="0.3">
      <c r="A2595">
        <v>2594</v>
      </c>
      <c r="D2595" s="82"/>
      <c r="O2595" s="82"/>
      <c r="P2595" s="84"/>
      <c r="Q2595" s="28"/>
    </row>
    <row r="2596" spans="1:17" ht="15" customHeight="1" x14ac:dyDescent="0.3">
      <c r="A2596">
        <v>2595</v>
      </c>
      <c r="D2596" s="82"/>
      <c r="O2596" s="82"/>
      <c r="P2596" s="84"/>
      <c r="Q2596" s="28"/>
    </row>
    <row r="2597" spans="1:17" ht="15" customHeight="1" x14ac:dyDescent="0.3">
      <c r="A2597">
        <v>2596</v>
      </c>
      <c r="D2597" s="82"/>
      <c r="O2597" s="82"/>
      <c r="P2597" s="84"/>
      <c r="Q2597" s="28"/>
    </row>
    <row r="2598" spans="1:17" ht="15" customHeight="1" x14ac:dyDescent="0.3">
      <c r="A2598">
        <v>2597</v>
      </c>
      <c r="D2598" s="82"/>
      <c r="O2598" s="82"/>
      <c r="P2598" s="84"/>
      <c r="Q2598" s="28"/>
    </row>
    <row r="2599" spans="1:17" ht="15" customHeight="1" x14ac:dyDescent="0.3">
      <c r="A2599">
        <v>2598</v>
      </c>
      <c r="D2599" s="82"/>
      <c r="O2599" s="82"/>
      <c r="P2599" s="84"/>
      <c r="Q2599" s="28"/>
    </row>
    <row r="2600" spans="1:17" ht="15" customHeight="1" x14ac:dyDescent="0.3">
      <c r="A2600">
        <v>2599</v>
      </c>
      <c r="D2600" s="82"/>
      <c r="O2600" s="82"/>
      <c r="P2600" s="84"/>
      <c r="Q2600" s="28"/>
    </row>
    <row r="2601" spans="1:17" ht="15" customHeight="1" x14ac:dyDescent="0.3">
      <c r="A2601">
        <v>2600</v>
      </c>
      <c r="D2601" s="82"/>
      <c r="O2601" s="82"/>
      <c r="P2601" s="84"/>
      <c r="Q2601" s="28"/>
    </row>
    <row r="2602" spans="1:17" ht="15" customHeight="1" x14ac:dyDescent="0.3">
      <c r="A2602">
        <v>2601</v>
      </c>
      <c r="D2602" s="82"/>
      <c r="O2602" s="82"/>
      <c r="P2602" s="84"/>
      <c r="Q2602" s="28"/>
    </row>
    <row r="2603" spans="1:17" ht="15" customHeight="1" x14ac:dyDescent="0.3">
      <c r="A2603">
        <v>2602</v>
      </c>
      <c r="D2603" s="82"/>
      <c r="O2603" s="82"/>
      <c r="P2603" s="84"/>
      <c r="Q2603" s="28"/>
    </row>
    <row r="2604" spans="1:17" ht="15" customHeight="1" x14ac:dyDescent="0.3">
      <c r="A2604">
        <v>2603</v>
      </c>
      <c r="D2604" s="82"/>
      <c r="O2604" s="82"/>
      <c r="P2604" s="84"/>
      <c r="Q2604" s="28"/>
    </row>
    <row r="2605" spans="1:17" ht="15" customHeight="1" x14ac:dyDescent="0.3">
      <c r="A2605">
        <v>2604</v>
      </c>
      <c r="D2605" s="82"/>
      <c r="O2605" s="82"/>
      <c r="P2605" s="84"/>
      <c r="Q2605" s="28"/>
    </row>
    <row r="2606" spans="1:17" ht="15" customHeight="1" x14ac:dyDescent="0.3">
      <c r="A2606">
        <v>2605</v>
      </c>
      <c r="D2606" s="82"/>
      <c r="O2606" s="82"/>
      <c r="P2606" s="84"/>
      <c r="Q2606" s="28"/>
    </row>
    <row r="2607" spans="1:17" ht="15" customHeight="1" x14ac:dyDescent="0.3">
      <c r="A2607">
        <v>2606</v>
      </c>
      <c r="D2607" s="82"/>
      <c r="O2607" s="82"/>
      <c r="P2607" s="84"/>
      <c r="Q2607" s="28"/>
    </row>
    <row r="2608" spans="1:17" ht="15" customHeight="1" x14ac:dyDescent="0.3">
      <c r="A2608">
        <v>2607</v>
      </c>
      <c r="D2608" s="82"/>
      <c r="O2608" s="82"/>
      <c r="P2608" s="84"/>
      <c r="Q2608" s="28"/>
    </row>
    <row r="2609" spans="1:17" ht="15" customHeight="1" x14ac:dyDescent="0.3">
      <c r="A2609">
        <v>2608</v>
      </c>
      <c r="D2609" s="82"/>
      <c r="O2609" s="82"/>
      <c r="P2609" s="84"/>
      <c r="Q2609" s="28"/>
    </row>
    <row r="2610" spans="1:17" ht="15" customHeight="1" x14ac:dyDescent="0.3">
      <c r="A2610">
        <v>2609</v>
      </c>
      <c r="D2610" s="82"/>
      <c r="O2610" s="82"/>
      <c r="P2610" s="84"/>
      <c r="Q2610" s="28"/>
    </row>
    <row r="2611" spans="1:17" ht="15" customHeight="1" x14ac:dyDescent="0.3">
      <c r="A2611">
        <v>2610</v>
      </c>
      <c r="D2611" s="82"/>
      <c r="O2611" s="82"/>
      <c r="P2611" s="84"/>
      <c r="Q2611" s="28"/>
    </row>
    <row r="2612" spans="1:17" ht="15" customHeight="1" x14ac:dyDescent="0.3">
      <c r="A2612">
        <v>2611</v>
      </c>
      <c r="D2612" s="82"/>
      <c r="O2612" s="82"/>
      <c r="P2612" s="84"/>
      <c r="Q2612" s="28"/>
    </row>
    <row r="2613" spans="1:17" ht="15" customHeight="1" x14ac:dyDescent="0.3">
      <c r="A2613">
        <v>2612</v>
      </c>
      <c r="D2613" s="82"/>
      <c r="O2613" s="82"/>
      <c r="P2613" s="84"/>
      <c r="Q2613" s="28"/>
    </row>
    <row r="2614" spans="1:17" ht="15" customHeight="1" x14ac:dyDescent="0.3">
      <c r="A2614">
        <v>2613</v>
      </c>
      <c r="D2614" s="82"/>
      <c r="O2614" s="82"/>
      <c r="P2614" s="84"/>
      <c r="Q2614" s="28"/>
    </row>
    <row r="2615" spans="1:17" ht="15" customHeight="1" x14ac:dyDescent="0.3">
      <c r="A2615">
        <v>2614</v>
      </c>
      <c r="D2615" s="82"/>
      <c r="O2615" s="82"/>
      <c r="P2615" s="84"/>
      <c r="Q2615" s="28"/>
    </row>
    <row r="2616" spans="1:17" ht="15" customHeight="1" x14ac:dyDescent="0.3">
      <c r="A2616">
        <v>2615</v>
      </c>
      <c r="D2616" s="82"/>
      <c r="O2616" s="82"/>
      <c r="P2616" s="84"/>
      <c r="Q2616" s="28"/>
    </row>
    <row r="2617" spans="1:17" ht="15" customHeight="1" x14ac:dyDescent="0.3">
      <c r="A2617">
        <v>2616</v>
      </c>
      <c r="D2617" s="82"/>
      <c r="O2617" s="82"/>
      <c r="P2617" s="84"/>
      <c r="Q2617" s="28"/>
    </row>
    <row r="2618" spans="1:17" ht="15" customHeight="1" x14ac:dyDescent="0.3">
      <c r="A2618">
        <v>2617</v>
      </c>
      <c r="D2618" s="82"/>
      <c r="O2618" s="82"/>
      <c r="P2618" s="84"/>
      <c r="Q2618" s="28"/>
    </row>
    <row r="2619" spans="1:17" ht="15" customHeight="1" x14ac:dyDescent="0.3">
      <c r="A2619">
        <v>2618</v>
      </c>
      <c r="D2619" s="82"/>
      <c r="O2619" s="82"/>
      <c r="P2619" s="84"/>
      <c r="Q2619" s="28"/>
    </row>
    <row r="2620" spans="1:17" ht="15" customHeight="1" x14ac:dyDescent="0.3">
      <c r="A2620">
        <v>2619</v>
      </c>
      <c r="D2620" s="82"/>
      <c r="O2620" s="82"/>
      <c r="P2620" s="84"/>
      <c r="Q2620" s="28"/>
    </row>
    <row r="2621" spans="1:17" ht="15" customHeight="1" x14ac:dyDescent="0.3">
      <c r="A2621">
        <v>2620</v>
      </c>
      <c r="D2621" s="82"/>
      <c r="O2621" s="82"/>
      <c r="P2621" s="84"/>
      <c r="Q2621" s="28"/>
    </row>
    <row r="2622" spans="1:17" ht="15" customHeight="1" x14ac:dyDescent="0.3">
      <c r="A2622">
        <v>2621</v>
      </c>
      <c r="D2622" s="82"/>
      <c r="O2622" s="82"/>
      <c r="P2622" s="84"/>
      <c r="Q2622" s="28"/>
    </row>
    <row r="2623" spans="1:17" ht="15" customHeight="1" x14ac:dyDescent="0.3">
      <c r="A2623">
        <v>2622</v>
      </c>
      <c r="D2623" s="82"/>
      <c r="O2623" s="82"/>
      <c r="P2623" s="84"/>
      <c r="Q2623" s="28"/>
    </row>
    <row r="2624" spans="1:17" ht="15" customHeight="1" x14ac:dyDescent="0.3">
      <c r="A2624">
        <v>2623</v>
      </c>
      <c r="D2624" s="82"/>
      <c r="O2624" s="82"/>
      <c r="P2624" s="84"/>
      <c r="Q2624" s="28"/>
    </row>
    <row r="2625" spans="1:17" ht="15" customHeight="1" x14ac:dyDescent="0.3">
      <c r="A2625">
        <v>2624</v>
      </c>
      <c r="D2625" s="82"/>
      <c r="O2625" s="82"/>
      <c r="P2625" s="84"/>
      <c r="Q2625" s="28"/>
    </row>
    <row r="2626" spans="1:17" ht="15" customHeight="1" x14ac:dyDescent="0.3">
      <c r="A2626">
        <v>2625</v>
      </c>
      <c r="D2626" s="82"/>
      <c r="O2626" s="82"/>
      <c r="P2626" s="84"/>
      <c r="Q2626" s="28"/>
    </row>
    <row r="2627" spans="1:17" ht="15" customHeight="1" x14ac:dyDescent="0.3">
      <c r="A2627">
        <v>2626</v>
      </c>
      <c r="D2627" s="82"/>
      <c r="O2627" s="82"/>
      <c r="P2627" s="84"/>
      <c r="Q2627" s="28"/>
    </row>
    <row r="2628" spans="1:17" ht="15" customHeight="1" x14ac:dyDescent="0.3">
      <c r="A2628">
        <v>2627</v>
      </c>
      <c r="D2628" s="82"/>
      <c r="O2628" s="82"/>
      <c r="P2628" s="84"/>
      <c r="Q2628" s="28"/>
    </row>
    <row r="2629" spans="1:17" ht="15" customHeight="1" x14ac:dyDescent="0.3">
      <c r="A2629">
        <v>2628</v>
      </c>
      <c r="D2629" s="82"/>
      <c r="O2629" s="82"/>
      <c r="P2629" s="84"/>
      <c r="Q2629" s="28"/>
    </row>
    <row r="2630" spans="1:17" ht="15" customHeight="1" x14ac:dyDescent="0.3">
      <c r="A2630">
        <v>2629</v>
      </c>
      <c r="D2630" s="82"/>
      <c r="O2630" s="82"/>
      <c r="P2630" s="84"/>
      <c r="Q2630" s="28"/>
    </row>
    <row r="2631" spans="1:17" ht="15" customHeight="1" x14ac:dyDescent="0.3">
      <c r="A2631">
        <v>2630</v>
      </c>
      <c r="D2631" s="82"/>
      <c r="O2631" s="82"/>
      <c r="P2631" s="84"/>
      <c r="Q2631" s="28"/>
    </row>
    <row r="2632" spans="1:17" ht="15" customHeight="1" x14ac:dyDescent="0.3">
      <c r="A2632">
        <v>2631</v>
      </c>
      <c r="D2632" s="82"/>
      <c r="O2632" s="82"/>
      <c r="P2632" s="84"/>
      <c r="Q2632" s="28"/>
    </row>
    <row r="2633" spans="1:17" ht="15" customHeight="1" x14ac:dyDescent="0.3">
      <c r="A2633">
        <v>2632</v>
      </c>
      <c r="D2633" s="82"/>
      <c r="O2633" s="82"/>
      <c r="P2633" s="84"/>
      <c r="Q2633" s="28"/>
    </row>
    <row r="2634" spans="1:17" ht="15" customHeight="1" x14ac:dyDescent="0.3">
      <c r="A2634">
        <v>2633</v>
      </c>
      <c r="D2634" s="82"/>
      <c r="O2634" s="82"/>
      <c r="P2634" s="84"/>
      <c r="Q2634" s="28"/>
    </row>
    <row r="2635" spans="1:17" ht="15" customHeight="1" x14ac:dyDescent="0.3">
      <c r="A2635">
        <v>2634</v>
      </c>
      <c r="D2635" s="82"/>
      <c r="O2635" s="82"/>
      <c r="P2635" s="84"/>
      <c r="Q2635" s="28"/>
    </row>
    <row r="2636" spans="1:17" ht="15" customHeight="1" x14ac:dyDescent="0.3">
      <c r="A2636">
        <v>2635</v>
      </c>
      <c r="D2636" s="82"/>
      <c r="O2636" s="82"/>
      <c r="P2636" s="84"/>
      <c r="Q2636" s="28"/>
    </row>
    <row r="2637" spans="1:17" ht="15" customHeight="1" x14ac:dyDescent="0.3">
      <c r="A2637">
        <v>2636</v>
      </c>
      <c r="D2637" s="82"/>
      <c r="O2637" s="82"/>
      <c r="P2637" s="84"/>
      <c r="Q2637" s="28"/>
    </row>
    <row r="2638" spans="1:17" ht="15" customHeight="1" x14ac:dyDescent="0.3">
      <c r="A2638">
        <v>2637</v>
      </c>
      <c r="D2638" s="82"/>
      <c r="O2638" s="82"/>
      <c r="P2638" s="84"/>
      <c r="Q2638" s="28"/>
    </row>
    <row r="2639" spans="1:17" ht="15" customHeight="1" x14ac:dyDescent="0.3">
      <c r="A2639">
        <v>2638</v>
      </c>
      <c r="D2639" s="82"/>
      <c r="O2639" s="82"/>
      <c r="P2639" s="84"/>
      <c r="Q2639" s="28"/>
    </row>
    <row r="2640" spans="1:17" ht="15" customHeight="1" x14ac:dyDescent="0.3">
      <c r="A2640">
        <v>2639</v>
      </c>
      <c r="D2640" s="82"/>
      <c r="O2640" s="82"/>
      <c r="P2640" s="84"/>
      <c r="Q2640" s="28"/>
    </row>
    <row r="2641" spans="1:17" ht="15" customHeight="1" x14ac:dyDescent="0.3">
      <c r="A2641">
        <v>2640</v>
      </c>
      <c r="D2641" s="82"/>
      <c r="O2641" s="82"/>
      <c r="P2641" s="84"/>
      <c r="Q2641" s="28"/>
    </row>
    <row r="2642" spans="1:17" ht="15" customHeight="1" x14ac:dyDescent="0.3">
      <c r="A2642">
        <v>2641</v>
      </c>
      <c r="D2642" s="82"/>
      <c r="O2642" s="82"/>
      <c r="P2642" s="84"/>
      <c r="Q2642" s="28"/>
    </row>
    <row r="2643" spans="1:17" ht="15" customHeight="1" x14ac:dyDescent="0.3">
      <c r="A2643">
        <v>2642</v>
      </c>
      <c r="D2643" s="82"/>
      <c r="O2643" s="82"/>
      <c r="P2643" s="84"/>
      <c r="Q2643" s="28"/>
    </row>
    <row r="2644" spans="1:17" ht="15" customHeight="1" x14ac:dyDescent="0.3">
      <c r="A2644">
        <v>2643</v>
      </c>
      <c r="D2644" s="82"/>
      <c r="O2644" s="82"/>
      <c r="P2644" s="84"/>
      <c r="Q2644" s="28"/>
    </row>
    <row r="2645" spans="1:17" ht="15" customHeight="1" x14ac:dyDescent="0.3">
      <c r="A2645">
        <v>2644</v>
      </c>
      <c r="D2645" s="82"/>
      <c r="O2645" s="82"/>
      <c r="P2645" s="84"/>
      <c r="Q2645" s="28"/>
    </row>
    <row r="2646" spans="1:17" ht="15" customHeight="1" x14ac:dyDescent="0.3">
      <c r="A2646">
        <v>2645</v>
      </c>
      <c r="D2646" s="82"/>
      <c r="O2646" s="82"/>
      <c r="P2646" s="84"/>
      <c r="Q2646" s="28"/>
    </row>
    <row r="2647" spans="1:17" ht="15" customHeight="1" x14ac:dyDescent="0.3">
      <c r="A2647">
        <v>2646</v>
      </c>
      <c r="D2647" s="82"/>
      <c r="O2647" s="82"/>
      <c r="P2647" s="84"/>
      <c r="Q2647" s="28"/>
    </row>
    <row r="2648" spans="1:17" ht="15" customHeight="1" x14ac:dyDescent="0.3">
      <c r="A2648">
        <v>2647</v>
      </c>
      <c r="D2648" s="82"/>
      <c r="O2648" s="82"/>
      <c r="P2648" s="84"/>
      <c r="Q2648" s="28"/>
    </row>
    <row r="2649" spans="1:17" ht="15" customHeight="1" x14ac:dyDescent="0.3">
      <c r="A2649">
        <v>2648</v>
      </c>
      <c r="D2649" s="82"/>
      <c r="O2649" s="82"/>
      <c r="P2649" s="84"/>
      <c r="Q2649" s="28"/>
    </row>
    <row r="2650" spans="1:17" ht="15" customHeight="1" x14ac:dyDescent="0.3">
      <c r="A2650">
        <v>2649</v>
      </c>
      <c r="D2650" s="82"/>
      <c r="O2650" s="82"/>
      <c r="P2650" s="84"/>
      <c r="Q2650" s="28"/>
    </row>
    <row r="2651" spans="1:17" ht="15" customHeight="1" x14ac:dyDescent="0.3">
      <c r="A2651">
        <v>2650</v>
      </c>
      <c r="D2651" s="82"/>
      <c r="O2651" s="82"/>
      <c r="P2651" s="84"/>
      <c r="Q2651" s="28"/>
    </row>
    <row r="2652" spans="1:17" ht="15" customHeight="1" x14ac:dyDescent="0.3">
      <c r="A2652">
        <v>2651</v>
      </c>
      <c r="D2652" s="82"/>
      <c r="O2652" s="82"/>
      <c r="P2652" s="84"/>
      <c r="Q2652" s="28"/>
    </row>
    <row r="2653" spans="1:17" ht="15" customHeight="1" x14ac:dyDescent="0.3">
      <c r="A2653">
        <v>2652</v>
      </c>
      <c r="D2653" s="82"/>
      <c r="O2653" s="82"/>
      <c r="P2653" s="84"/>
      <c r="Q2653" s="28"/>
    </row>
    <row r="2654" spans="1:17" ht="15" customHeight="1" x14ac:dyDescent="0.3">
      <c r="A2654">
        <v>2653</v>
      </c>
      <c r="D2654" s="82"/>
      <c r="O2654" s="82"/>
      <c r="P2654" s="84"/>
      <c r="Q2654" s="28"/>
    </row>
    <row r="2655" spans="1:17" ht="15" customHeight="1" x14ac:dyDescent="0.3">
      <c r="A2655">
        <v>2654</v>
      </c>
      <c r="D2655" s="82"/>
      <c r="O2655" s="82"/>
      <c r="P2655" s="84"/>
      <c r="Q2655" s="28"/>
    </row>
    <row r="2656" spans="1:17" ht="15" customHeight="1" x14ac:dyDescent="0.3">
      <c r="A2656">
        <v>2655</v>
      </c>
      <c r="D2656" s="82"/>
      <c r="O2656" s="82"/>
      <c r="P2656" s="84"/>
      <c r="Q2656" s="28"/>
    </row>
    <row r="2657" spans="1:17" ht="15" customHeight="1" x14ac:dyDescent="0.3">
      <c r="A2657">
        <v>2656</v>
      </c>
      <c r="D2657" s="82"/>
      <c r="O2657" s="82"/>
      <c r="P2657" s="84"/>
      <c r="Q2657" s="28"/>
    </row>
    <row r="2658" spans="1:17" ht="15" customHeight="1" x14ac:dyDescent="0.3">
      <c r="A2658">
        <v>2657</v>
      </c>
      <c r="D2658" s="82"/>
      <c r="O2658" s="82"/>
      <c r="P2658" s="84"/>
      <c r="Q2658" s="28"/>
    </row>
    <row r="2659" spans="1:17" ht="15" customHeight="1" x14ac:dyDescent="0.3">
      <c r="A2659">
        <v>2658</v>
      </c>
      <c r="D2659" s="82"/>
      <c r="O2659" s="82"/>
      <c r="P2659" s="84"/>
      <c r="Q2659" s="28"/>
    </row>
    <row r="2660" spans="1:17" ht="15" customHeight="1" x14ac:dyDescent="0.3">
      <c r="A2660">
        <v>2659</v>
      </c>
      <c r="D2660" s="82"/>
      <c r="O2660" s="82"/>
      <c r="P2660" s="84"/>
      <c r="Q2660" s="28"/>
    </row>
    <row r="2661" spans="1:17" ht="15" customHeight="1" x14ac:dyDescent="0.3">
      <c r="A2661">
        <v>2660</v>
      </c>
      <c r="D2661" s="82"/>
      <c r="O2661" s="82"/>
      <c r="P2661" s="84"/>
      <c r="Q2661" s="28"/>
    </row>
    <row r="2662" spans="1:17" ht="15" customHeight="1" x14ac:dyDescent="0.3">
      <c r="A2662">
        <v>2661</v>
      </c>
      <c r="D2662" s="82"/>
      <c r="O2662" s="82"/>
      <c r="P2662" s="84"/>
      <c r="Q2662" s="28"/>
    </row>
    <row r="2663" spans="1:17" ht="15" customHeight="1" x14ac:dyDescent="0.3">
      <c r="A2663">
        <v>2662</v>
      </c>
      <c r="D2663" s="82"/>
      <c r="O2663" s="82"/>
      <c r="P2663" s="84"/>
      <c r="Q2663" s="28"/>
    </row>
    <row r="2664" spans="1:17" ht="15" customHeight="1" x14ac:dyDescent="0.3">
      <c r="A2664">
        <v>2663</v>
      </c>
      <c r="D2664" s="82"/>
      <c r="O2664" s="82"/>
      <c r="P2664" s="84"/>
      <c r="Q2664" s="28"/>
    </row>
    <row r="2665" spans="1:17" ht="15" customHeight="1" x14ac:dyDescent="0.3">
      <c r="A2665">
        <v>2664</v>
      </c>
      <c r="D2665" s="82"/>
      <c r="O2665" s="82"/>
      <c r="P2665" s="84"/>
      <c r="Q2665" s="28"/>
    </row>
    <row r="2666" spans="1:17" ht="15" customHeight="1" x14ac:dyDescent="0.3">
      <c r="A2666">
        <v>2665</v>
      </c>
      <c r="D2666" s="82"/>
      <c r="O2666" s="82"/>
      <c r="P2666" s="84"/>
      <c r="Q2666" s="28"/>
    </row>
    <row r="2667" spans="1:17" ht="15" customHeight="1" x14ac:dyDescent="0.3">
      <c r="A2667">
        <v>2666</v>
      </c>
      <c r="D2667" s="82"/>
      <c r="O2667" s="82"/>
      <c r="P2667" s="84"/>
      <c r="Q2667" s="28"/>
    </row>
    <row r="2668" spans="1:17" ht="15" customHeight="1" x14ac:dyDescent="0.3">
      <c r="A2668">
        <v>2667</v>
      </c>
      <c r="D2668" s="82"/>
      <c r="O2668" s="82"/>
      <c r="P2668" s="84"/>
      <c r="Q2668" s="28"/>
    </row>
    <row r="2669" spans="1:17" ht="15" customHeight="1" x14ac:dyDescent="0.3">
      <c r="A2669">
        <v>2668</v>
      </c>
      <c r="D2669" s="82"/>
      <c r="O2669" s="82"/>
      <c r="P2669" s="84"/>
      <c r="Q2669" s="28"/>
    </row>
    <row r="2670" spans="1:17" ht="15" customHeight="1" x14ac:dyDescent="0.3">
      <c r="A2670">
        <v>2669</v>
      </c>
      <c r="D2670" s="82"/>
      <c r="O2670" s="82"/>
      <c r="P2670" s="84"/>
      <c r="Q2670" s="28"/>
    </row>
    <row r="2671" spans="1:17" ht="15" customHeight="1" x14ac:dyDescent="0.3">
      <c r="A2671">
        <v>2670</v>
      </c>
      <c r="D2671" s="82"/>
      <c r="O2671" s="82"/>
      <c r="P2671" s="84"/>
      <c r="Q2671" s="28"/>
    </row>
    <row r="2672" spans="1:17" ht="15" customHeight="1" x14ac:dyDescent="0.3">
      <c r="A2672">
        <v>2671</v>
      </c>
      <c r="D2672" s="82"/>
      <c r="O2672" s="82"/>
      <c r="P2672" s="84"/>
      <c r="Q2672" s="28"/>
    </row>
    <row r="2673" spans="1:17" ht="15" customHeight="1" x14ac:dyDescent="0.3">
      <c r="A2673">
        <v>2672</v>
      </c>
      <c r="D2673" s="82"/>
      <c r="O2673" s="82"/>
      <c r="P2673" s="84"/>
      <c r="Q2673" s="28"/>
    </row>
    <row r="2674" spans="1:17" ht="15" customHeight="1" x14ac:dyDescent="0.3">
      <c r="A2674">
        <v>2673</v>
      </c>
      <c r="D2674" s="82"/>
      <c r="O2674" s="82"/>
      <c r="P2674" s="84"/>
      <c r="Q2674" s="28"/>
    </row>
    <row r="2675" spans="1:17" ht="15" customHeight="1" x14ac:dyDescent="0.3">
      <c r="A2675">
        <v>2674</v>
      </c>
      <c r="D2675" s="82"/>
      <c r="O2675" s="82"/>
      <c r="P2675" s="84"/>
      <c r="Q2675" s="28"/>
    </row>
    <row r="2676" spans="1:17" ht="15" customHeight="1" x14ac:dyDescent="0.3">
      <c r="A2676">
        <v>2675</v>
      </c>
      <c r="D2676" s="82"/>
      <c r="O2676" s="82"/>
      <c r="P2676" s="84"/>
      <c r="Q2676" s="28"/>
    </row>
    <row r="2677" spans="1:17" ht="15" customHeight="1" x14ac:dyDescent="0.3">
      <c r="A2677">
        <v>2676</v>
      </c>
      <c r="D2677" s="82"/>
      <c r="O2677" s="82"/>
      <c r="P2677" s="84"/>
      <c r="Q2677" s="28"/>
    </row>
    <row r="2678" spans="1:17" ht="15" customHeight="1" x14ac:dyDescent="0.3">
      <c r="A2678">
        <v>2677</v>
      </c>
      <c r="D2678" s="82"/>
      <c r="O2678" s="82"/>
      <c r="P2678" s="84"/>
      <c r="Q2678" s="28"/>
    </row>
    <row r="2679" spans="1:17" ht="15" customHeight="1" x14ac:dyDescent="0.3">
      <c r="A2679">
        <v>2678</v>
      </c>
      <c r="D2679" s="82"/>
      <c r="O2679" s="82"/>
      <c r="P2679" s="84"/>
      <c r="Q2679" s="28"/>
    </row>
    <row r="2680" spans="1:17" ht="15" customHeight="1" x14ac:dyDescent="0.3">
      <c r="A2680">
        <v>2679</v>
      </c>
      <c r="D2680" s="82"/>
      <c r="O2680" s="82"/>
      <c r="P2680" s="84"/>
      <c r="Q2680" s="28"/>
    </row>
    <row r="2681" spans="1:17" ht="15" customHeight="1" x14ac:dyDescent="0.3">
      <c r="A2681">
        <v>2680</v>
      </c>
      <c r="D2681" s="82"/>
      <c r="O2681" s="82"/>
      <c r="P2681" s="84"/>
      <c r="Q2681" s="28"/>
    </row>
    <row r="2682" spans="1:17" ht="15" customHeight="1" x14ac:dyDescent="0.3">
      <c r="A2682">
        <v>2681</v>
      </c>
      <c r="D2682" s="82"/>
      <c r="O2682" s="82"/>
      <c r="P2682" s="84"/>
      <c r="Q2682" s="28"/>
    </row>
    <row r="2683" spans="1:17" ht="15" customHeight="1" x14ac:dyDescent="0.3">
      <c r="A2683">
        <v>2682</v>
      </c>
      <c r="D2683" s="82"/>
      <c r="O2683" s="82"/>
      <c r="P2683" s="84"/>
      <c r="Q2683" s="28"/>
    </row>
    <row r="2684" spans="1:17" ht="15" customHeight="1" x14ac:dyDescent="0.3">
      <c r="A2684">
        <v>2683</v>
      </c>
      <c r="D2684" s="82"/>
      <c r="O2684" s="82"/>
      <c r="P2684" s="84"/>
      <c r="Q2684" s="28"/>
    </row>
    <row r="2685" spans="1:17" ht="15" customHeight="1" x14ac:dyDescent="0.3">
      <c r="A2685">
        <v>2684</v>
      </c>
      <c r="D2685" s="82"/>
      <c r="O2685" s="82"/>
      <c r="P2685" s="84"/>
      <c r="Q2685" s="28"/>
    </row>
    <row r="2686" spans="1:17" ht="15" customHeight="1" x14ac:dyDescent="0.3">
      <c r="A2686">
        <v>2685</v>
      </c>
      <c r="D2686" s="82"/>
      <c r="O2686" s="82"/>
      <c r="P2686" s="84"/>
      <c r="Q2686" s="28"/>
    </row>
    <row r="2687" spans="1:17" ht="15" customHeight="1" x14ac:dyDescent="0.3">
      <c r="A2687">
        <v>2686</v>
      </c>
      <c r="D2687" s="82"/>
      <c r="O2687" s="82"/>
      <c r="P2687" s="84"/>
      <c r="Q2687" s="28"/>
    </row>
    <row r="2688" spans="1:17" ht="15" customHeight="1" x14ac:dyDescent="0.3">
      <c r="A2688">
        <v>2687</v>
      </c>
      <c r="D2688" s="82"/>
      <c r="O2688" s="82"/>
      <c r="P2688" s="84"/>
      <c r="Q2688" s="28"/>
    </row>
    <row r="2689" spans="1:17" ht="15" customHeight="1" x14ac:dyDescent="0.3">
      <c r="A2689">
        <v>2688</v>
      </c>
      <c r="D2689" s="82"/>
      <c r="O2689" s="82"/>
      <c r="P2689" s="84"/>
      <c r="Q2689" s="28"/>
    </row>
    <row r="2690" spans="1:17" ht="15" customHeight="1" x14ac:dyDescent="0.3">
      <c r="A2690">
        <v>2689</v>
      </c>
      <c r="D2690" s="82"/>
      <c r="O2690" s="82"/>
      <c r="P2690" s="84"/>
      <c r="Q2690" s="28"/>
    </row>
    <row r="2691" spans="1:17" ht="15" customHeight="1" x14ac:dyDescent="0.3">
      <c r="A2691">
        <v>2690</v>
      </c>
      <c r="D2691" s="82"/>
      <c r="O2691" s="82"/>
      <c r="P2691" s="84"/>
      <c r="Q2691" s="28"/>
    </row>
    <row r="2692" spans="1:17" ht="15" customHeight="1" x14ac:dyDescent="0.3">
      <c r="A2692">
        <v>2691</v>
      </c>
      <c r="D2692" s="82"/>
      <c r="O2692" s="82"/>
      <c r="P2692" s="84"/>
      <c r="Q2692" s="28"/>
    </row>
    <row r="2693" spans="1:17" ht="15" customHeight="1" x14ac:dyDescent="0.3">
      <c r="A2693">
        <v>2692</v>
      </c>
      <c r="D2693" s="82"/>
      <c r="O2693" s="82"/>
      <c r="P2693" s="84"/>
      <c r="Q2693" s="28"/>
    </row>
    <row r="2694" spans="1:17" ht="15" customHeight="1" x14ac:dyDescent="0.3">
      <c r="A2694">
        <v>2693</v>
      </c>
      <c r="D2694" s="82"/>
      <c r="O2694" s="82"/>
      <c r="P2694" s="84"/>
      <c r="Q2694" s="28"/>
    </row>
    <row r="2695" spans="1:17" ht="15" customHeight="1" x14ac:dyDescent="0.3">
      <c r="A2695">
        <v>2694</v>
      </c>
      <c r="D2695" s="82"/>
      <c r="O2695" s="82"/>
      <c r="P2695" s="84"/>
      <c r="Q2695" s="28"/>
    </row>
    <row r="2696" spans="1:17" ht="15" customHeight="1" x14ac:dyDescent="0.3">
      <c r="A2696">
        <v>2695</v>
      </c>
      <c r="D2696" s="82"/>
      <c r="O2696" s="82"/>
      <c r="P2696" s="84"/>
      <c r="Q2696" s="28"/>
    </row>
    <row r="2697" spans="1:17" ht="15" customHeight="1" x14ac:dyDescent="0.3">
      <c r="A2697">
        <v>2696</v>
      </c>
      <c r="D2697" s="82"/>
      <c r="O2697" s="82"/>
      <c r="P2697" s="84"/>
      <c r="Q2697" s="28"/>
    </row>
    <row r="2698" spans="1:17" ht="15" customHeight="1" x14ac:dyDescent="0.3">
      <c r="A2698">
        <v>2697</v>
      </c>
      <c r="D2698" s="82"/>
      <c r="O2698" s="82"/>
      <c r="P2698" s="84"/>
      <c r="Q2698" s="28"/>
    </row>
    <row r="2699" spans="1:17" ht="15" customHeight="1" x14ac:dyDescent="0.3">
      <c r="A2699">
        <v>2698</v>
      </c>
      <c r="D2699" s="82"/>
      <c r="O2699" s="82"/>
      <c r="P2699" s="84"/>
      <c r="Q2699" s="28"/>
    </row>
    <row r="2700" spans="1:17" ht="15" customHeight="1" x14ac:dyDescent="0.3">
      <c r="A2700">
        <v>2699</v>
      </c>
      <c r="D2700" s="82"/>
      <c r="O2700" s="82"/>
      <c r="P2700" s="84"/>
      <c r="Q2700" s="28"/>
    </row>
    <row r="2701" spans="1:17" ht="15" customHeight="1" x14ac:dyDescent="0.3">
      <c r="A2701">
        <v>2700</v>
      </c>
      <c r="D2701" s="82"/>
      <c r="O2701" s="82"/>
      <c r="P2701" s="84"/>
      <c r="Q2701" s="28"/>
    </row>
    <row r="2702" spans="1:17" ht="15" customHeight="1" x14ac:dyDescent="0.3">
      <c r="A2702">
        <v>2701</v>
      </c>
      <c r="D2702" s="82"/>
      <c r="O2702" s="82"/>
      <c r="P2702" s="84"/>
      <c r="Q2702" s="28"/>
    </row>
    <row r="2703" spans="1:17" ht="15" customHeight="1" x14ac:dyDescent="0.3">
      <c r="A2703">
        <v>2702</v>
      </c>
      <c r="D2703" s="82"/>
      <c r="O2703" s="82"/>
      <c r="P2703" s="84"/>
      <c r="Q2703" s="28"/>
    </row>
    <row r="2704" spans="1:17" ht="15" customHeight="1" x14ac:dyDescent="0.3">
      <c r="A2704">
        <v>2703</v>
      </c>
      <c r="D2704" s="82"/>
      <c r="O2704" s="82"/>
      <c r="P2704" s="84"/>
      <c r="Q2704" s="28"/>
    </row>
    <row r="2705" spans="1:17" ht="15" customHeight="1" x14ac:dyDescent="0.3">
      <c r="A2705">
        <v>2704</v>
      </c>
      <c r="D2705" s="82"/>
      <c r="O2705" s="82"/>
      <c r="P2705" s="84"/>
      <c r="Q2705" s="28"/>
    </row>
    <row r="2706" spans="1:17" ht="15" customHeight="1" x14ac:dyDescent="0.3">
      <c r="A2706">
        <v>2705</v>
      </c>
      <c r="D2706" s="82"/>
      <c r="O2706" s="82"/>
      <c r="P2706" s="84"/>
      <c r="Q2706" s="28"/>
    </row>
    <row r="2707" spans="1:17" ht="15" customHeight="1" x14ac:dyDescent="0.3">
      <c r="A2707">
        <v>2706</v>
      </c>
      <c r="D2707" s="82"/>
      <c r="O2707" s="82"/>
      <c r="P2707" s="84"/>
      <c r="Q2707" s="28"/>
    </row>
    <row r="2708" spans="1:17" ht="15" customHeight="1" x14ac:dyDescent="0.3">
      <c r="A2708">
        <v>2707</v>
      </c>
      <c r="D2708" s="82"/>
      <c r="O2708" s="82"/>
      <c r="P2708" s="84"/>
      <c r="Q2708" s="28"/>
    </row>
    <row r="2709" spans="1:17" ht="15" customHeight="1" x14ac:dyDescent="0.3">
      <c r="A2709">
        <v>2708</v>
      </c>
      <c r="D2709" s="82"/>
      <c r="O2709" s="82"/>
      <c r="P2709" s="84"/>
      <c r="Q2709" s="28"/>
    </row>
    <row r="2710" spans="1:17" ht="15" customHeight="1" x14ac:dyDescent="0.3">
      <c r="A2710">
        <v>2709</v>
      </c>
      <c r="D2710" s="82"/>
      <c r="O2710" s="82"/>
      <c r="P2710" s="84"/>
      <c r="Q2710" s="28"/>
    </row>
    <row r="2711" spans="1:17" ht="15" customHeight="1" x14ac:dyDescent="0.3">
      <c r="A2711">
        <v>2710</v>
      </c>
      <c r="D2711" s="82"/>
      <c r="O2711" s="82"/>
      <c r="P2711" s="84"/>
      <c r="Q2711" s="28"/>
    </row>
    <row r="2712" spans="1:17" ht="15" customHeight="1" x14ac:dyDescent="0.3">
      <c r="A2712">
        <v>2711</v>
      </c>
      <c r="D2712" s="82"/>
      <c r="O2712" s="82"/>
      <c r="P2712" s="84"/>
      <c r="Q2712" s="28"/>
    </row>
    <row r="2713" spans="1:17" ht="15" customHeight="1" x14ac:dyDescent="0.3">
      <c r="A2713">
        <v>2712</v>
      </c>
      <c r="D2713" s="82"/>
      <c r="O2713" s="82"/>
      <c r="P2713" s="84"/>
      <c r="Q2713" s="28"/>
    </row>
    <row r="2714" spans="1:17" ht="15" customHeight="1" x14ac:dyDescent="0.3">
      <c r="A2714">
        <v>2713</v>
      </c>
      <c r="D2714" s="82"/>
      <c r="O2714" s="82"/>
      <c r="P2714" s="84"/>
      <c r="Q2714" s="28"/>
    </row>
    <row r="2715" spans="1:17" ht="15" customHeight="1" x14ac:dyDescent="0.3">
      <c r="A2715">
        <v>2714</v>
      </c>
      <c r="D2715" s="82"/>
      <c r="O2715" s="82"/>
      <c r="P2715" s="84"/>
      <c r="Q2715" s="28"/>
    </row>
    <row r="2716" spans="1:17" ht="15" customHeight="1" x14ac:dyDescent="0.3">
      <c r="A2716">
        <v>2715</v>
      </c>
      <c r="D2716" s="82"/>
      <c r="O2716" s="82"/>
      <c r="P2716" s="84"/>
      <c r="Q2716" s="28"/>
    </row>
    <row r="2717" spans="1:17" ht="15" customHeight="1" x14ac:dyDescent="0.3">
      <c r="A2717">
        <v>2716</v>
      </c>
      <c r="D2717" s="82"/>
      <c r="O2717" s="82"/>
      <c r="P2717" s="84"/>
      <c r="Q2717" s="28"/>
    </row>
    <row r="2718" spans="1:17" ht="15" customHeight="1" x14ac:dyDescent="0.3">
      <c r="A2718">
        <v>2717</v>
      </c>
      <c r="D2718" s="82"/>
      <c r="O2718" s="82"/>
      <c r="P2718" s="84"/>
      <c r="Q2718" s="28"/>
    </row>
    <row r="2719" spans="1:17" ht="15" customHeight="1" x14ac:dyDescent="0.3">
      <c r="A2719">
        <v>2718</v>
      </c>
      <c r="D2719" s="82"/>
      <c r="O2719" s="82"/>
      <c r="P2719" s="84"/>
      <c r="Q2719" s="28"/>
    </row>
    <row r="2720" spans="1:17" ht="15" customHeight="1" x14ac:dyDescent="0.3">
      <c r="A2720">
        <v>2719</v>
      </c>
      <c r="D2720" s="82"/>
      <c r="O2720" s="82"/>
      <c r="P2720" s="84"/>
      <c r="Q2720" s="28"/>
    </row>
    <row r="2721" spans="1:17" ht="15" customHeight="1" x14ac:dyDescent="0.3">
      <c r="A2721">
        <v>2720</v>
      </c>
      <c r="D2721" s="82"/>
      <c r="O2721" s="82"/>
      <c r="P2721" s="84"/>
      <c r="Q2721" s="28"/>
    </row>
    <row r="2722" spans="1:17" ht="15" customHeight="1" x14ac:dyDescent="0.3">
      <c r="A2722">
        <v>2721</v>
      </c>
      <c r="D2722" s="82"/>
      <c r="O2722" s="82"/>
      <c r="P2722" s="84"/>
      <c r="Q2722" s="28"/>
    </row>
    <row r="2723" spans="1:17" ht="15" customHeight="1" x14ac:dyDescent="0.3">
      <c r="A2723">
        <v>2722</v>
      </c>
      <c r="D2723" s="82"/>
      <c r="O2723" s="82"/>
      <c r="P2723" s="84"/>
      <c r="Q2723" s="28"/>
    </row>
    <row r="2724" spans="1:17" ht="15" customHeight="1" x14ac:dyDescent="0.3">
      <c r="A2724">
        <v>2723</v>
      </c>
      <c r="D2724" s="82"/>
      <c r="O2724" s="82"/>
      <c r="P2724" s="84"/>
      <c r="Q2724" s="28"/>
    </row>
    <row r="2725" spans="1:17" ht="15" customHeight="1" x14ac:dyDescent="0.3">
      <c r="A2725">
        <v>2724</v>
      </c>
      <c r="D2725" s="82"/>
      <c r="O2725" s="82"/>
      <c r="P2725" s="84"/>
      <c r="Q2725" s="28"/>
    </row>
    <row r="2726" spans="1:17" ht="15" customHeight="1" x14ac:dyDescent="0.3">
      <c r="A2726">
        <v>2725</v>
      </c>
      <c r="D2726" s="82"/>
      <c r="O2726" s="82"/>
      <c r="P2726" s="84"/>
      <c r="Q2726" s="28"/>
    </row>
    <row r="2727" spans="1:17" ht="15" customHeight="1" x14ac:dyDescent="0.3">
      <c r="A2727">
        <v>2726</v>
      </c>
      <c r="D2727" s="82"/>
      <c r="O2727" s="82"/>
      <c r="P2727" s="84"/>
      <c r="Q2727" s="28"/>
    </row>
    <row r="2728" spans="1:17" ht="15" customHeight="1" x14ac:dyDescent="0.3">
      <c r="A2728">
        <v>2727</v>
      </c>
      <c r="D2728" s="82"/>
      <c r="O2728" s="82"/>
      <c r="P2728" s="84"/>
      <c r="Q2728" s="28"/>
    </row>
    <row r="2729" spans="1:17" ht="15" customHeight="1" x14ac:dyDescent="0.3">
      <c r="A2729">
        <v>2728</v>
      </c>
      <c r="D2729" s="82"/>
      <c r="O2729" s="82"/>
      <c r="P2729" s="84"/>
      <c r="Q2729" s="28"/>
    </row>
    <row r="2730" spans="1:17" ht="15" customHeight="1" x14ac:dyDescent="0.3">
      <c r="A2730">
        <v>2729</v>
      </c>
      <c r="D2730" s="82"/>
      <c r="O2730" s="82"/>
      <c r="P2730" s="84"/>
      <c r="Q2730" s="28"/>
    </row>
    <row r="2731" spans="1:17" ht="15" customHeight="1" x14ac:dyDescent="0.3">
      <c r="A2731">
        <v>2730</v>
      </c>
      <c r="D2731" s="82"/>
      <c r="O2731" s="82"/>
      <c r="P2731" s="84"/>
      <c r="Q2731" s="28"/>
    </row>
    <row r="2732" spans="1:17" ht="15" customHeight="1" x14ac:dyDescent="0.3">
      <c r="A2732">
        <v>2731</v>
      </c>
      <c r="D2732" s="82"/>
      <c r="O2732" s="82"/>
      <c r="P2732" s="84"/>
      <c r="Q2732" s="28"/>
    </row>
    <row r="2733" spans="1:17" ht="15" customHeight="1" x14ac:dyDescent="0.3">
      <c r="A2733">
        <v>2732</v>
      </c>
      <c r="D2733" s="82"/>
      <c r="O2733" s="82"/>
      <c r="P2733" s="84"/>
      <c r="Q2733" s="28"/>
    </row>
    <row r="2734" spans="1:17" ht="15" customHeight="1" x14ac:dyDescent="0.3">
      <c r="A2734">
        <v>2733</v>
      </c>
      <c r="D2734" s="82"/>
      <c r="O2734" s="82"/>
      <c r="P2734" s="84"/>
      <c r="Q2734" s="28"/>
    </row>
    <row r="2735" spans="1:17" ht="15" customHeight="1" x14ac:dyDescent="0.3">
      <c r="A2735">
        <v>2734</v>
      </c>
      <c r="D2735" s="82"/>
      <c r="O2735" s="82"/>
      <c r="P2735" s="84"/>
      <c r="Q2735" s="28"/>
    </row>
    <row r="2736" spans="1:17" ht="15" customHeight="1" x14ac:dyDescent="0.3">
      <c r="A2736">
        <v>2735</v>
      </c>
      <c r="D2736" s="82"/>
      <c r="O2736" s="82"/>
      <c r="P2736" s="84"/>
      <c r="Q2736" s="28"/>
    </row>
    <row r="2737" spans="1:17" ht="15" customHeight="1" x14ac:dyDescent="0.3">
      <c r="A2737">
        <v>2736</v>
      </c>
      <c r="D2737" s="82"/>
      <c r="O2737" s="82"/>
      <c r="P2737" s="84"/>
      <c r="Q2737" s="28"/>
    </row>
    <row r="2738" spans="1:17" ht="15" customHeight="1" x14ac:dyDescent="0.3">
      <c r="A2738">
        <v>2737</v>
      </c>
      <c r="D2738" s="82"/>
      <c r="O2738" s="82"/>
      <c r="P2738" s="84"/>
      <c r="Q2738" s="28"/>
    </row>
    <row r="2739" spans="1:17" ht="15" customHeight="1" x14ac:dyDescent="0.3">
      <c r="A2739">
        <v>2738</v>
      </c>
      <c r="D2739" s="82"/>
      <c r="O2739" s="82"/>
      <c r="P2739" s="84"/>
      <c r="Q2739" s="28"/>
    </row>
    <row r="2740" spans="1:17" ht="15" customHeight="1" x14ac:dyDescent="0.3">
      <c r="A2740">
        <v>2739</v>
      </c>
      <c r="D2740" s="82"/>
      <c r="O2740" s="82"/>
      <c r="P2740" s="84"/>
      <c r="Q2740" s="28"/>
    </row>
    <row r="2741" spans="1:17" ht="15" customHeight="1" x14ac:dyDescent="0.3">
      <c r="A2741">
        <v>2740</v>
      </c>
      <c r="D2741" s="82"/>
      <c r="O2741" s="82"/>
      <c r="P2741" s="84"/>
      <c r="Q2741" s="28"/>
    </row>
    <row r="2742" spans="1:17" ht="15" customHeight="1" x14ac:dyDescent="0.3">
      <c r="A2742">
        <v>2741</v>
      </c>
      <c r="D2742" s="82"/>
      <c r="O2742" s="82"/>
      <c r="P2742" s="84"/>
      <c r="Q2742" s="28"/>
    </row>
    <row r="2743" spans="1:17" ht="15" customHeight="1" x14ac:dyDescent="0.3">
      <c r="A2743">
        <v>2742</v>
      </c>
      <c r="D2743" s="82"/>
      <c r="O2743" s="82"/>
      <c r="P2743" s="84"/>
      <c r="Q2743" s="28"/>
    </row>
    <row r="2744" spans="1:17" ht="15" customHeight="1" x14ac:dyDescent="0.3">
      <c r="A2744">
        <v>2743</v>
      </c>
      <c r="D2744" s="82"/>
      <c r="O2744" s="82"/>
      <c r="P2744" s="84"/>
      <c r="Q2744" s="28"/>
    </row>
    <row r="2745" spans="1:17" ht="15" customHeight="1" x14ac:dyDescent="0.3">
      <c r="A2745">
        <v>2744</v>
      </c>
      <c r="D2745" s="82"/>
      <c r="O2745" s="82"/>
      <c r="P2745" s="84"/>
      <c r="Q2745" s="28"/>
    </row>
    <row r="2746" spans="1:17" ht="15" customHeight="1" x14ac:dyDescent="0.3">
      <c r="A2746">
        <v>2745</v>
      </c>
      <c r="D2746" s="82"/>
      <c r="O2746" s="82"/>
      <c r="P2746" s="84"/>
      <c r="Q2746" s="28"/>
    </row>
    <row r="2747" spans="1:17" ht="15" customHeight="1" x14ac:dyDescent="0.3">
      <c r="A2747">
        <v>2746</v>
      </c>
      <c r="D2747" s="82"/>
      <c r="O2747" s="82"/>
      <c r="P2747" s="84"/>
      <c r="Q2747" s="28"/>
    </row>
    <row r="2748" spans="1:17" ht="15" customHeight="1" x14ac:dyDescent="0.3">
      <c r="A2748">
        <v>2747</v>
      </c>
      <c r="D2748" s="82"/>
      <c r="O2748" s="82"/>
      <c r="P2748" s="84"/>
      <c r="Q2748" s="28"/>
    </row>
    <row r="2749" spans="1:17" ht="15" customHeight="1" x14ac:dyDescent="0.3">
      <c r="A2749">
        <v>2748</v>
      </c>
      <c r="D2749" s="82"/>
      <c r="O2749" s="82"/>
      <c r="P2749" s="84"/>
      <c r="Q2749" s="28"/>
    </row>
    <row r="2750" spans="1:17" ht="15" customHeight="1" x14ac:dyDescent="0.3">
      <c r="A2750">
        <v>2749</v>
      </c>
      <c r="D2750" s="82"/>
      <c r="O2750" s="82"/>
      <c r="P2750" s="84"/>
      <c r="Q2750" s="28"/>
    </row>
    <row r="2751" spans="1:17" ht="15" customHeight="1" x14ac:dyDescent="0.3">
      <c r="A2751">
        <v>2750</v>
      </c>
      <c r="D2751" s="82"/>
      <c r="O2751" s="82"/>
      <c r="P2751" s="84"/>
      <c r="Q2751" s="28"/>
    </row>
    <row r="2752" spans="1:17" ht="15" customHeight="1" x14ac:dyDescent="0.3">
      <c r="A2752">
        <v>2751</v>
      </c>
      <c r="D2752" s="82"/>
      <c r="O2752" s="82"/>
      <c r="P2752" s="84"/>
      <c r="Q2752" s="28"/>
    </row>
    <row r="2753" spans="1:17" ht="15" customHeight="1" x14ac:dyDescent="0.3">
      <c r="A2753">
        <v>2752</v>
      </c>
      <c r="D2753" s="82"/>
      <c r="O2753" s="82"/>
      <c r="P2753" s="84"/>
      <c r="Q2753" s="28"/>
    </row>
    <row r="2754" spans="1:17" ht="15" customHeight="1" x14ac:dyDescent="0.3">
      <c r="A2754">
        <v>2753</v>
      </c>
      <c r="D2754" s="82"/>
      <c r="O2754" s="82"/>
      <c r="P2754" s="84"/>
      <c r="Q2754" s="28"/>
    </row>
    <row r="2755" spans="1:17" ht="15" customHeight="1" x14ac:dyDescent="0.3">
      <c r="A2755">
        <v>2754</v>
      </c>
      <c r="D2755" s="82"/>
      <c r="O2755" s="82"/>
      <c r="P2755" s="84"/>
      <c r="Q2755" s="28"/>
    </row>
    <row r="2756" spans="1:17" ht="15" customHeight="1" x14ac:dyDescent="0.3">
      <c r="A2756">
        <v>2755</v>
      </c>
      <c r="D2756" s="82"/>
      <c r="O2756" s="82"/>
      <c r="P2756" s="84"/>
      <c r="Q2756" s="28"/>
    </row>
    <row r="2757" spans="1:17" ht="15" customHeight="1" x14ac:dyDescent="0.3">
      <c r="A2757">
        <v>2756</v>
      </c>
      <c r="D2757" s="82"/>
      <c r="O2757" s="82"/>
      <c r="P2757" s="84"/>
      <c r="Q2757" s="28"/>
    </row>
    <row r="2758" spans="1:17" ht="15" customHeight="1" x14ac:dyDescent="0.3">
      <c r="A2758">
        <v>2757</v>
      </c>
      <c r="D2758" s="82"/>
      <c r="O2758" s="82"/>
      <c r="P2758" s="84"/>
      <c r="Q2758" s="28"/>
    </row>
    <row r="2759" spans="1:17" ht="15" customHeight="1" x14ac:dyDescent="0.3">
      <c r="A2759">
        <v>2758</v>
      </c>
      <c r="D2759" s="82"/>
      <c r="O2759" s="82"/>
      <c r="P2759" s="84"/>
      <c r="Q2759" s="28"/>
    </row>
    <row r="2760" spans="1:17" ht="15" customHeight="1" x14ac:dyDescent="0.3">
      <c r="A2760">
        <v>2759</v>
      </c>
      <c r="D2760" s="82"/>
      <c r="O2760" s="82"/>
      <c r="P2760" s="84"/>
      <c r="Q2760" s="28"/>
    </row>
    <row r="2761" spans="1:17" ht="15" customHeight="1" x14ac:dyDescent="0.3">
      <c r="A2761">
        <v>2760</v>
      </c>
      <c r="D2761" s="82"/>
      <c r="O2761" s="82"/>
      <c r="P2761" s="84"/>
      <c r="Q2761" s="28"/>
    </row>
    <row r="2762" spans="1:17" ht="15" customHeight="1" x14ac:dyDescent="0.3">
      <c r="A2762">
        <v>2761</v>
      </c>
      <c r="D2762" s="82"/>
      <c r="O2762" s="82"/>
      <c r="P2762" s="84"/>
      <c r="Q2762" s="28"/>
    </row>
    <row r="2763" spans="1:17" ht="15" customHeight="1" x14ac:dyDescent="0.3">
      <c r="A2763">
        <v>2762</v>
      </c>
      <c r="D2763" s="82"/>
      <c r="O2763" s="82"/>
      <c r="P2763" s="84"/>
      <c r="Q2763" s="28"/>
    </row>
    <row r="2764" spans="1:17" ht="15" customHeight="1" x14ac:dyDescent="0.3">
      <c r="A2764">
        <v>2763</v>
      </c>
      <c r="D2764" s="82"/>
      <c r="O2764" s="82"/>
      <c r="P2764" s="84"/>
      <c r="Q2764" s="28"/>
    </row>
    <row r="2765" spans="1:17" ht="15" customHeight="1" x14ac:dyDescent="0.3">
      <c r="A2765">
        <v>2764</v>
      </c>
      <c r="D2765" s="82"/>
      <c r="O2765" s="82"/>
      <c r="P2765" s="84"/>
      <c r="Q2765" s="28"/>
    </row>
    <row r="2766" spans="1:17" ht="15" customHeight="1" x14ac:dyDescent="0.3">
      <c r="A2766">
        <v>2765</v>
      </c>
      <c r="D2766" s="82"/>
      <c r="O2766" s="82"/>
      <c r="P2766" s="84"/>
      <c r="Q2766" s="28"/>
    </row>
    <row r="2767" spans="1:17" ht="15" customHeight="1" x14ac:dyDescent="0.3">
      <c r="A2767">
        <v>2766</v>
      </c>
      <c r="D2767" s="82"/>
      <c r="O2767" s="82"/>
      <c r="P2767" s="84"/>
      <c r="Q2767" s="28"/>
    </row>
    <row r="2768" spans="1:17" ht="15" customHeight="1" x14ac:dyDescent="0.3">
      <c r="A2768">
        <v>2767</v>
      </c>
      <c r="D2768" s="82"/>
      <c r="O2768" s="82"/>
      <c r="P2768" s="84"/>
      <c r="Q2768" s="28"/>
    </row>
    <row r="2769" spans="1:17" ht="15" customHeight="1" x14ac:dyDescent="0.3">
      <c r="A2769">
        <v>2768</v>
      </c>
      <c r="D2769" s="82"/>
      <c r="O2769" s="82"/>
      <c r="P2769" s="84"/>
      <c r="Q2769" s="28"/>
    </row>
    <row r="2770" spans="1:17" ht="15" customHeight="1" x14ac:dyDescent="0.3">
      <c r="A2770">
        <v>2769</v>
      </c>
      <c r="D2770" s="82"/>
      <c r="O2770" s="82"/>
      <c r="P2770" s="84"/>
      <c r="Q2770" s="28"/>
    </row>
    <row r="2771" spans="1:17" ht="15" customHeight="1" x14ac:dyDescent="0.3">
      <c r="A2771">
        <v>2770</v>
      </c>
      <c r="D2771" s="82"/>
      <c r="O2771" s="82"/>
      <c r="P2771" s="84"/>
      <c r="Q2771" s="28"/>
    </row>
    <row r="2772" spans="1:17" ht="15" customHeight="1" x14ac:dyDescent="0.3">
      <c r="A2772">
        <v>2771</v>
      </c>
      <c r="D2772" s="82"/>
      <c r="O2772" s="82"/>
      <c r="P2772" s="84"/>
      <c r="Q2772" s="28"/>
    </row>
    <row r="2773" spans="1:17" ht="15" customHeight="1" x14ac:dyDescent="0.3">
      <c r="A2773">
        <v>2772</v>
      </c>
      <c r="D2773" s="82"/>
      <c r="O2773" s="82"/>
      <c r="P2773" s="84"/>
      <c r="Q2773" s="28"/>
    </row>
    <row r="2774" spans="1:17" ht="15" customHeight="1" x14ac:dyDescent="0.3">
      <c r="A2774">
        <v>2773</v>
      </c>
      <c r="D2774" s="82"/>
      <c r="O2774" s="82"/>
      <c r="P2774" s="84"/>
      <c r="Q2774" s="28"/>
    </row>
    <row r="2775" spans="1:17" ht="15" customHeight="1" x14ac:dyDescent="0.3">
      <c r="A2775">
        <v>2774</v>
      </c>
      <c r="D2775" s="82"/>
      <c r="O2775" s="82"/>
      <c r="P2775" s="84"/>
      <c r="Q2775" s="28"/>
    </row>
    <row r="2776" spans="1:17" ht="15" customHeight="1" x14ac:dyDescent="0.3">
      <c r="A2776">
        <v>2775</v>
      </c>
      <c r="D2776" s="82"/>
      <c r="O2776" s="82"/>
      <c r="P2776" s="84"/>
      <c r="Q2776" s="28"/>
    </row>
    <row r="2777" spans="1:17" ht="15" customHeight="1" x14ac:dyDescent="0.3">
      <c r="A2777">
        <v>2776</v>
      </c>
      <c r="D2777" s="82"/>
      <c r="O2777" s="82"/>
      <c r="P2777" s="84"/>
      <c r="Q2777" s="28"/>
    </row>
    <row r="2778" spans="1:17" ht="15" customHeight="1" x14ac:dyDescent="0.3">
      <c r="A2778">
        <v>2777</v>
      </c>
      <c r="D2778" s="82"/>
      <c r="O2778" s="82"/>
      <c r="P2778" s="84"/>
      <c r="Q2778" s="28"/>
    </row>
    <row r="2779" spans="1:17" ht="15" customHeight="1" x14ac:dyDescent="0.3">
      <c r="A2779">
        <v>2778</v>
      </c>
      <c r="D2779" s="82"/>
      <c r="O2779" s="82"/>
      <c r="P2779" s="84"/>
      <c r="Q2779" s="28"/>
    </row>
    <row r="2780" spans="1:17" ht="15" customHeight="1" x14ac:dyDescent="0.3">
      <c r="A2780">
        <v>2779</v>
      </c>
      <c r="D2780" s="82"/>
      <c r="O2780" s="82"/>
      <c r="P2780" s="84"/>
      <c r="Q2780" s="28"/>
    </row>
    <row r="2781" spans="1:17" ht="15" customHeight="1" x14ac:dyDescent="0.3">
      <c r="A2781">
        <v>2780</v>
      </c>
      <c r="D2781" s="82"/>
      <c r="O2781" s="82"/>
      <c r="P2781" s="84"/>
      <c r="Q2781" s="28"/>
    </row>
    <row r="2782" spans="1:17" ht="15" customHeight="1" x14ac:dyDescent="0.3">
      <c r="A2782">
        <v>2781</v>
      </c>
      <c r="D2782" s="82"/>
      <c r="O2782" s="82"/>
      <c r="P2782" s="84"/>
      <c r="Q2782" s="28"/>
    </row>
    <row r="2783" spans="1:17" ht="15" customHeight="1" x14ac:dyDescent="0.3">
      <c r="A2783">
        <v>2782</v>
      </c>
      <c r="D2783" s="82"/>
      <c r="O2783" s="82"/>
      <c r="P2783" s="84"/>
      <c r="Q2783" s="28"/>
    </row>
    <row r="2784" spans="1:17" ht="15" customHeight="1" x14ac:dyDescent="0.3">
      <c r="A2784">
        <v>2783</v>
      </c>
      <c r="D2784" s="82"/>
      <c r="O2784" s="82"/>
      <c r="P2784" s="84"/>
      <c r="Q2784" s="28"/>
    </row>
    <row r="2785" spans="1:17" ht="15" customHeight="1" x14ac:dyDescent="0.3">
      <c r="A2785">
        <v>2784</v>
      </c>
      <c r="D2785" s="82"/>
      <c r="O2785" s="82"/>
      <c r="P2785" s="84"/>
      <c r="Q2785" s="28"/>
    </row>
    <row r="2786" spans="1:17" ht="15" customHeight="1" x14ac:dyDescent="0.3">
      <c r="A2786">
        <v>2785</v>
      </c>
      <c r="D2786" s="82"/>
      <c r="O2786" s="82"/>
      <c r="P2786" s="84"/>
      <c r="Q2786" s="28"/>
    </row>
    <row r="2787" spans="1:17" ht="15" customHeight="1" x14ac:dyDescent="0.3">
      <c r="A2787">
        <v>2786</v>
      </c>
      <c r="D2787" s="82"/>
      <c r="O2787" s="82"/>
      <c r="P2787" s="84"/>
      <c r="Q2787" s="28"/>
    </row>
    <row r="2788" spans="1:17" ht="15" customHeight="1" x14ac:dyDescent="0.3">
      <c r="A2788">
        <v>2787</v>
      </c>
      <c r="D2788" s="82"/>
      <c r="O2788" s="82"/>
      <c r="P2788" s="84"/>
      <c r="Q2788" s="28"/>
    </row>
    <row r="2789" spans="1:17" ht="15" customHeight="1" x14ac:dyDescent="0.3">
      <c r="A2789">
        <v>2788</v>
      </c>
      <c r="D2789" s="82"/>
      <c r="O2789" s="82"/>
      <c r="P2789" s="84"/>
      <c r="Q2789" s="28"/>
    </row>
    <row r="2790" spans="1:17" ht="15" customHeight="1" x14ac:dyDescent="0.3">
      <c r="A2790">
        <v>2789</v>
      </c>
      <c r="D2790" s="82"/>
      <c r="O2790" s="82"/>
      <c r="P2790" s="84"/>
      <c r="Q2790" s="28"/>
    </row>
    <row r="2791" spans="1:17" ht="15" customHeight="1" x14ac:dyDescent="0.3">
      <c r="A2791">
        <v>2790</v>
      </c>
      <c r="D2791" s="82"/>
      <c r="O2791" s="82"/>
      <c r="P2791" s="84"/>
      <c r="Q2791" s="28"/>
    </row>
    <row r="2792" spans="1:17" ht="15" customHeight="1" x14ac:dyDescent="0.3">
      <c r="A2792">
        <v>2791</v>
      </c>
      <c r="D2792" s="82"/>
      <c r="O2792" s="82"/>
      <c r="P2792" s="84"/>
      <c r="Q2792" s="28"/>
    </row>
    <row r="2793" spans="1:17" ht="15" customHeight="1" x14ac:dyDescent="0.3">
      <c r="A2793">
        <v>2792</v>
      </c>
      <c r="D2793" s="82"/>
      <c r="O2793" s="82"/>
      <c r="P2793" s="84"/>
      <c r="Q2793" s="28"/>
    </row>
    <row r="2794" spans="1:17" ht="15" customHeight="1" x14ac:dyDescent="0.3">
      <c r="A2794">
        <v>2793</v>
      </c>
      <c r="D2794" s="82"/>
      <c r="O2794" s="82"/>
      <c r="P2794" s="84"/>
      <c r="Q2794" s="28"/>
    </row>
    <row r="2795" spans="1:17" ht="15" customHeight="1" x14ac:dyDescent="0.3">
      <c r="A2795">
        <v>2794</v>
      </c>
      <c r="D2795" s="82"/>
      <c r="O2795" s="82"/>
      <c r="P2795" s="84"/>
      <c r="Q2795" s="28"/>
    </row>
    <row r="2796" spans="1:17" ht="15" customHeight="1" x14ac:dyDescent="0.3">
      <c r="A2796">
        <v>2795</v>
      </c>
      <c r="D2796" s="82"/>
      <c r="O2796" s="82"/>
      <c r="P2796" s="84"/>
      <c r="Q2796" s="28"/>
    </row>
    <row r="2797" spans="1:17" ht="15" customHeight="1" x14ac:dyDescent="0.3">
      <c r="A2797">
        <v>2796</v>
      </c>
      <c r="D2797" s="82"/>
      <c r="O2797" s="82"/>
      <c r="P2797" s="84"/>
      <c r="Q2797" s="28"/>
    </row>
    <row r="2798" spans="1:17" ht="15" customHeight="1" x14ac:dyDescent="0.3">
      <c r="A2798">
        <v>2797</v>
      </c>
      <c r="D2798" s="82"/>
      <c r="O2798" s="82"/>
      <c r="P2798" s="84"/>
      <c r="Q2798" s="28"/>
    </row>
    <row r="2799" spans="1:17" ht="15" customHeight="1" x14ac:dyDescent="0.3">
      <c r="A2799">
        <v>2798</v>
      </c>
      <c r="D2799" s="82"/>
      <c r="O2799" s="82"/>
      <c r="P2799" s="84"/>
      <c r="Q2799" s="28"/>
    </row>
    <row r="2800" spans="1:17" ht="15" customHeight="1" x14ac:dyDescent="0.3">
      <c r="A2800">
        <v>2799</v>
      </c>
      <c r="D2800" s="82"/>
      <c r="O2800" s="82"/>
      <c r="P2800" s="84"/>
      <c r="Q2800" s="28"/>
    </row>
    <row r="2801" spans="1:17" ht="15" customHeight="1" x14ac:dyDescent="0.3">
      <c r="A2801">
        <v>2800</v>
      </c>
      <c r="D2801" s="82"/>
      <c r="O2801" s="82"/>
      <c r="P2801" s="84"/>
      <c r="Q2801" s="28"/>
    </row>
    <row r="2802" spans="1:17" ht="15" customHeight="1" x14ac:dyDescent="0.3">
      <c r="A2802">
        <v>2801</v>
      </c>
      <c r="D2802" s="82"/>
      <c r="O2802" s="82"/>
      <c r="P2802" s="84"/>
      <c r="Q2802" s="28"/>
    </row>
    <row r="2803" spans="1:17" ht="15" customHeight="1" x14ac:dyDescent="0.3">
      <c r="A2803">
        <v>2802</v>
      </c>
      <c r="D2803" s="82"/>
      <c r="O2803" s="82"/>
      <c r="P2803" s="84"/>
      <c r="Q2803" s="28"/>
    </row>
    <row r="2804" spans="1:17" ht="15" customHeight="1" x14ac:dyDescent="0.3">
      <c r="A2804">
        <v>2803</v>
      </c>
      <c r="D2804" s="82"/>
      <c r="O2804" s="82"/>
      <c r="P2804" s="84"/>
      <c r="Q2804" s="28"/>
    </row>
    <row r="2805" spans="1:17" ht="15" customHeight="1" x14ac:dyDescent="0.3">
      <c r="A2805">
        <v>2804</v>
      </c>
      <c r="D2805" s="82"/>
      <c r="O2805" s="82"/>
      <c r="P2805" s="84"/>
      <c r="Q2805" s="28"/>
    </row>
    <row r="2806" spans="1:17" ht="15" customHeight="1" x14ac:dyDescent="0.3">
      <c r="A2806">
        <v>2805</v>
      </c>
      <c r="D2806" s="82"/>
      <c r="O2806" s="82"/>
      <c r="P2806" s="84"/>
      <c r="Q2806" s="28"/>
    </row>
    <row r="2807" spans="1:17" ht="15" customHeight="1" x14ac:dyDescent="0.3">
      <c r="A2807">
        <v>2806</v>
      </c>
      <c r="D2807" s="82"/>
      <c r="O2807" s="82"/>
      <c r="P2807" s="84"/>
      <c r="Q2807" s="28"/>
    </row>
    <row r="2808" spans="1:17" ht="15" customHeight="1" x14ac:dyDescent="0.3">
      <c r="A2808">
        <v>2807</v>
      </c>
      <c r="D2808" s="82"/>
      <c r="O2808" s="82"/>
      <c r="P2808" s="84"/>
      <c r="Q2808" s="28"/>
    </row>
    <row r="2809" spans="1:17" ht="15" customHeight="1" x14ac:dyDescent="0.3">
      <c r="A2809">
        <v>2808</v>
      </c>
      <c r="D2809" s="82"/>
      <c r="O2809" s="82"/>
      <c r="P2809" s="84"/>
      <c r="Q2809" s="28"/>
    </row>
    <row r="2810" spans="1:17" ht="15" customHeight="1" x14ac:dyDescent="0.3">
      <c r="A2810">
        <v>2809</v>
      </c>
      <c r="D2810" s="82"/>
      <c r="O2810" s="82"/>
      <c r="P2810" s="84"/>
      <c r="Q2810" s="28"/>
    </row>
    <row r="2811" spans="1:17" ht="15" customHeight="1" x14ac:dyDescent="0.3">
      <c r="A2811">
        <v>2810</v>
      </c>
      <c r="D2811" s="82"/>
      <c r="O2811" s="82"/>
      <c r="P2811" s="84"/>
      <c r="Q2811" s="28"/>
    </row>
    <row r="2812" spans="1:17" ht="15" customHeight="1" x14ac:dyDescent="0.3">
      <c r="A2812">
        <v>2811</v>
      </c>
      <c r="D2812" s="82"/>
      <c r="O2812" s="82"/>
      <c r="P2812" s="84"/>
      <c r="Q2812" s="28"/>
    </row>
    <row r="2813" spans="1:17" ht="15" customHeight="1" x14ac:dyDescent="0.3">
      <c r="A2813">
        <v>2812</v>
      </c>
      <c r="D2813" s="82"/>
      <c r="O2813" s="82"/>
      <c r="P2813" s="84"/>
      <c r="Q2813" s="28"/>
    </row>
    <row r="2814" spans="1:17" ht="15" customHeight="1" x14ac:dyDescent="0.3">
      <c r="A2814">
        <v>2813</v>
      </c>
      <c r="D2814" s="82"/>
      <c r="O2814" s="82"/>
      <c r="P2814" s="84"/>
      <c r="Q2814" s="28"/>
    </row>
    <row r="2815" spans="1:17" ht="15" customHeight="1" x14ac:dyDescent="0.3">
      <c r="A2815">
        <v>2814</v>
      </c>
      <c r="D2815" s="82"/>
      <c r="O2815" s="82"/>
      <c r="P2815" s="84"/>
      <c r="Q2815" s="28"/>
    </row>
    <row r="2816" spans="1:17" ht="15" customHeight="1" x14ac:dyDescent="0.3">
      <c r="A2816">
        <v>2815</v>
      </c>
      <c r="D2816" s="82"/>
      <c r="O2816" s="82"/>
      <c r="P2816" s="84"/>
      <c r="Q2816" s="28"/>
    </row>
    <row r="2817" spans="1:17" ht="15" customHeight="1" x14ac:dyDescent="0.3">
      <c r="A2817">
        <v>2816</v>
      </c>
      <c r="D2817" s="82"/>
      <c r="O2817" s="82"/>
      <c r="P2817" s="84"/>
      <c r="Q2817" s="28"/>
    </row>
    <row r="2818" spans="1:17" ht="15" customHeight="1" x14ac:dyDescent="0.3">
      <c r="A2818">
        <v>2817</v>
      </c>
      <c r="D2818" s="82"/>
      <c r="O2818" s="82"/>
      <c r="P2818" s="84"/>
      <c r="Q2818" s="28"/>
    </row>
    <row r="2819" spans="1:17" ht="15" customHeight="1" x14ac:dyDescent="0.3">
      <c r="A2819">
        <v>2818</v>
      </c>
      <c r="D2819" s="82"/>
      <c r="O2819" s="82"/>
      <c r="P2819" s="84"/>
      <c r="Q2819" s="28"/>
    </row>
    <row r="2820" spans="1:17" ht="15" customHeight="1" x14ac:dyDescent="0.3">
      <c r="A2820">
        <v>2819</v>
      </c>
      <c r="D2820" s="82"/>
      <c r="O2820" s="82"/>
      <c r="P2820" s="84"/>
      <c r="Q2820" s="28"/>
    </row>
    <row r="2821" spans="1:17" ht="15" customHeight="1" x14ac:dyDescent="0.3">
      <c r="A2821">
        <v>2820</v>
      </c>
      <c r="D2821" s="82"/>
      <c r="O2821" s="82"/>
      <c r="P2821" s="84"/>
      <c r="Q2821" s="28"/>
    </row>
    <row r="2822" spans="1:17" ht="15" customHeight="1" x14ac:dyDescent="0.3">
      <c r="A2822">
        <v>2821</v>
      </c>
      <c r="D2822" s="82"/>
      <c r="O2822" s="82"/>
      <c r="P2822" s="84"/>
      <c r="Q2822" s="28"/>
    </row>
    <row r="2823" spans="1:17" ht="15" customHeight="1" x14ac:dyDescent="0.3">
      <c r="A2823">
        <v>2822</v>
      </c>
      <c r="D2823" s="82"/>
      <c r="O2823" s="82"/>
      <c r="P2823" s="84"/>
      <c r="Q2823" s="28"/>
    </row>
    <row r="2824" spans="1:17" ht="15" customHeight="1" x14ac:dyDescent="0.3">
      <c r="A2824">
        <v>2823</v>
      </c>
      <c r="D2824" s="82"/>
      <c r="O2824" s="82"/>
      <c r="P2824" s="84"/>
      <c r="Q2824" s="28"/>
    </row>
    <row r="2825" spans="1:17" ht="15" customHeight="1" x14ac:dyDescent="0.3">
      <c r="A2825">
        <v>2824</v>
      </c>
      <c r="D2825" s="82"/>
      <c r="O2825" s="82"/>
      <c r="P2825" s="84"/>
      <c r="Q2825" s="28"/>
    </row>
    <row r="2826" spans="1:17" ht="15" customHeight="1" x14ac:dyDescent="0.3">
      <c r="A2826">
        <v>2825</v>
      </c>
      <c r="D2826" s="82"/>
      <c r="O2826" s="82"/>
      <c r="P2826" s="84"/>
      <c r="Q2826" s="28"/>
    </row>
    <row r="2827" spans="1:17" ht="15" customHeight="1" x14ac:dyDescent="0.3">
      <c r="A2827">
        <v>2826</v>
      </c>
      <c r="D2827" s="82"/>
      <c r="O2827" s="82"/>
      <c r="P2827" s="84"/>
      <c r="Q2827" s="28"/>
    </row>
    <row r="2828" spans="1:17" ht="15" customHeight="1" x14ac:dyDescent="0.3">
      <c r="A2828">
        <v>2827</v>
      </c>
      <c r="D2828" s="82"/>
      <c r="O2828" s="82"/>
      <c r="P2828" s="84"/>
      <c r="Q2828" s="28"/>
    </row>
    <row r="2829" spans="1:17" ht="15" customHeight="1" x14ac:dyDescent="0.3">
      <c r="A2829">
        <v>2828</v>
      </c>
      <c r="D2829" s="82"/>
      <c r="O2829" s="82"/>
      <c r="P2829" s="84"/>
      <c r="Q2829" s="28"/>
    </row>
    <row r="2830" spans="1:17" ht="15" customHeight="1" x14ac:dyDescent="0.3">
      <c r="A2830">
        <v>2829</v>
      </c>
      <c r="D2830" s="82"/>
      <c r="O2830" s="82"/>
      <c r="P2830" s="84"/>
      <c r="Q2830" s="28"/>
    </row>
    <row r="2831" spans="1:17" ht="15" customHeight="1" x14ac:dyDescent="0.3">
      <c r="A2831">
        <v>2830</v>
      </c>
      <c r="D2831" s="82"/>
      <c r="O2831" s="82"/>
      <c r="P2831" s="84"/>
      <c r="Q2831" s="28"/>
    </row>
    <row r="2832" spans="1:17" ht="15" customHeight="1" x14ac:dyDescent="0.3">
      <c r="A2832">
        <v>2831</v>
      </c>
      <c r="D2832" s="82"/>
      <c r="O2832" s="82"/>
      <c r="P2832" s="84"/>
      <c r="Q2832" s="28"/>
    </row>
    <row r="2833" spans="1:17" ht="15" customHeight="1" x14ac:dyDescent="0.3">
      <c r="A2833">
        <v>2832</v>
      </c>
      <c r="D2833" s="82"/>
      <c r="O2833" s="82"/>
      <c r="P2833" s="84"/>
      <c r="Q2833" s="28"/>
    </row>
    <row r="2834" spans="1:17" ht="15" customHeight="1" x14ac:dyDescent="0.3">
      <c r="A2834">
        <v>2833</v>
      </c>
      <c r="D2834" s="82"/>
      <c r="O2834" s="82"/>
      <c r="P2834" s="84"/>
      <c r="Q2834" s="28"/>
    </row>
    <row r="2835" spans="1:17" ht="15" customHeight="1" x14ac:dyDescent="0.3">
      <c r="A2835">
        <v>2834</v>
      </c>
      <c r="D2835" s="82"/>
      <c r="O2835" s="82"/>
      <c r="P2835" s="84"/>
      <c r="Q2835" s="28"/>
    </row>
    <row r="2836" spans="1:17" ht="15" customHeight="1" x14ac:dyDescent="0.3">
      <c r="A2836">
        <v>2835</v>
      </c>
      <c r="D2836" s="82"/>
      <c r="O2836" s="82"/>
      <c r="P2836" s="84"/>
      <c r="Q2836" s="28"/>
    </row>
    <row r="2837" spans="1:17" ht="15" customHeight="1" x14ac:dyDescent="0.3">
      <c r="A2837">
        <v>2836</v>
      </c>
      <c r="D2837" s="82"/>
      <c r="O2837" s="82"/>
      <c r="P2837" s="84"/>
      <c r="Q2837" s="28"/>
    </row>
    <row r="2838" spans="1:17" ht="15" customHeight="1" x14ac:dyDescent="0.3">
      <c r="A2838">
        <v>2837</v>
      </c>
      <c r="D2838" s="82"/>
      <c r="O2838" s="82"/>
      <c r="P2838" s="84"/>
      <c r="Q2838" s="28"/>
    </row>
    <row r="2839" spans="1:17" ht="15" customHeight="1" x14ac:dyDescent="0.3">
      <c r="A2839">
        <v>2838</v>
      </c>
      <c r="D2839" s="82"/>
      <c r="O2839" s="82"/>
      <c r="P2839" s="84"/>
      <c r="Q2839" s="28"/>
    </row>
    <row r="2840" spans="1:17" ht="15" customHeight="1" x14ac:dyDescent="0.3">
      <c r="A2840">
        <v>2839</v>
      </c>
      <c r="D2840" s="82"/>
      <c r="O2840" s="82"/>
      <c r="P2840" s="84"/>
      <c r="Q2840" s="28"/>
    </row>
    <row r="2841" spans="1:17" ht="15" customHeight="1" x14ac:dyDescent="0.3">
      <c r="A2841">
        <v>2840</v>
      </c>
      <c r="D2841" s="82"/>
      <c r="O2841" s="82"/>
      <c r="P2841" s="84"/>
      <c r="Q2841" s="28"/>
    </row>
    <row r="2842" spans="1:17" ht="15" customHeight="1" x14ac:dyDescent="0.3">
      <c r="A2842">
        <v>2841</v>
      </c>
      <c r="D2842" s="82"/>
      <c r="O2842" s="82"/>
      <c r="P2842" s="84"/>
      <c r="Q2842" s="28"/>
    </row>
    <row r="2843" spans="1:17" ht="15" customHeight="1" x14ac:dyDescent="0.3">
      <c r="A2843">
        <v>2842</v>
      </c>
      <c r="D2843" s="82"/>
      <c r="O2843" s="82"/>
      <c r="P2843" s="84"/>
      <c r="Q2843" s="28"/>
    </row>
    <row r="2844" spans="1:17" ht="15" customHeight="1" x14ac:dyDescent="0.3">
      <c r="A2844">
        <v>2843</v>
      </c>
      <c r="D2844" s="82"/>
      <c r="O2844" s="82"/>
      <c r="P2844" s="84"/>
      <c r="Q2844" s="28"/>
    </row>
    <row r="2845" spans="1:17" ht="15" customHeight="1" x14ac:dyDescent="0.3">
      <c r="A2845">
        <v>2844</v>
      </c>
      <c r="D2845" s="82"/>
      <c r="O2845" s="82"/>
      <c r="P2845" s="84"/>
      <c r="Q2845" s="28"/>
    </row>
    <row r="2846" spans="1:17" ht="15" customHeight="1" x14ac:dyDescent="0.3">
      <c r="A2846">
        <v>2845</v>
      </c>
      <c r="D2846" s="82"/>
      <c r="O2846" s="82"/>
      <c r="P2846" s="84"/>
      <c r="Q2846" s="28"/>
    </row>
    <row r="2847" spans="1:17" ht="15" customHeight="1" x14ac:dyDescent="0.3">
      <c r="A2847">
        <v>2846</v>
      </c>
      <c r="D2847" s="82"/>
      <c r="O2847" s="82"/>
      <c r="P2847" s="84"/>
      <c r="Q2847" s="28"/>
    </row>
    <row r="2848" spans="1:17" ht="15" customHeight="1" x14ac:dyDescent="0.3">
      <c r="A2848">
        <v>2847</v>
      </c>
      <c r="D2848" s="82"/>
      <c r="O2848" s="82"/>
      <c r="P2848" s="84"/>
      <c r="Q2848" s="28"/>
    </row>
    <row r="2849" spans="1:17" ht="15" customHeight="1" x14ac:dyDescent="0.3">
      <c r="A2849">
        <v>2848</v>
      </c>
      <c r="D2849" s="82"/>
      <c r="O2849" s="82"/>
      <c r="P2849" s="84"/>
      <c r="Q2849" s="28"/>
    </row>
    <row r="2850" spans="1:17" ht="15" customHeight="1" x14ac:dyDescent="0.3">
      <c r="A2850">
        <v>2849</v>
      </c>
      <c r="D2850" s="82"/>
      <c r="O2850" s="82"/>
      <c r="P2850" s="84"/>
      <c r="Q2850" s="28"/>
    </row>
    <row r="2851" spans="1:17" ht="15" customHeight="1" x14ac:dyDescent="0.3">
      <c r="A2851">
        <v>2850</v>
      </c>
      <c r="D2851" s="82"/>
      <c r="O2851" s="82"/>
      <c r="P2851" s="84"/>
      <c r="Q2851" s="28"/>
    </row>
    <row r="2852" spans="1:17" ht="15" customHeight="1" x14ac:dyDescent="0.3">
      <c r="A2852">
        <v>2851</v>
      </c>
      <c r="D2852" s="82"/>
      <c r="O2852" s="82"/>
      <c r="P2852" s="84"/>
      <c r="Q2852" s="28"/>
    </row>
    <row r="2853" spans="1:17" ht="15" customHeight="1" x14ac:dyDescent="0.3">
      <c r="A2853">
        <v>2852</v>
      </c>
      <c r="D2853" s="82"/>
      <c r="O2853" s="82"/>
      <c r="P2853" s="84"/>
      <c r="Q2853" s="28"/>
    </row>
    <row r="2854" spans="1:17" ht="15" customHeight="1" x14ac:dyDescent="0.3">
      <c r="A2854">
        <v>2853</v>
      </c>
      <c r="D2854" s="82"/>
      <c r="O2854" s="82"/>
      <c r="P2854" s="84"/>
      <c r="Q2854" s="28"/>
    </row>
    <row r="2855" spans="1:17" ht="15" customHeight="1" x14ac:dyDescent="0.3">
      <c r="A2855">
        <v>2854</v>
      </c>
      <c r="D2855" s="82"/>
      <c r="O2855" s="82"/>
      <c r="P2855" s="84"/>
      <c r="Q2855" s="28"/>
    </row>
    <row r="2856" spans="1:17" ht="15" customHeight="1" x14ac:dyDescent="0.3">
      <c r="A2856">
        <v>2855</v>
      </c>
      <c r="D2856" s="82"/>
      <c r="O2856" s="82"/>
      <c r="P2856" s="84"/>
      <c r="Q2856" s="28"/>
    </row>
    <row r="2857" spans="1:17" ht="15" customHeight="1" x14ac:dyDescent="0.3">
      <c r="A2857">
        <v>2856</v>
      </c>
      <c r="D2857" s="82"/>
      <c r="O2857" s="82"/>
      <c r="P2857" s="84"/>
      <c r="Q2857" s="28"/>
    </row>
    <row r="2858" spans="1:17" ht="15" customHeight="1" x14ac:dyDescent="0.3">
      <c r="A2858">
        <v>2857</v>
      </c>
      <c r="D2858" s="82"/>
      <c r="O2858" s="82"/>
      <c r="P2858" s="84"/>
      <c r="Q2858" s="28"/>
    </row>
    <row r="2859" spans="1:17" ht="15" customHeight="1" x14ac:dyDescent="0.3">
      <c r="A2859">
        <v>2858</v>
      </c>
      <c r="D2859" s="82"/>
      <c r="O2859" s="82"/>
      <c r="P2859" s="84"/>
      <c r="Q2859" s="28"/>
    </row>
    <row r="2860" spans="1:17" ht="15" customHeight="1" x14ac:dyDescent="0.3">
      <c r="A2860">
        <v>2859</v>
      </c>
      <c r="D2860" s="82"/>
      <c r="O2860" s="82"/>
      <c r="P2860" s="84"/>
      <c r="Q2860" s="28"/>
    </row>
    <row r="2861" spans="1:17" ht="15" customHeight="1" x14ac:dyDescent="0.3">
      <c r="A2861">
        <v>2860</v>
      </c>
      <c r="D2861" s="82"/>
      <c r="O2861" s="82"/>
      <c r="P2861" s="84"/>
      <c r="Q2861" s="28"/>
    </row>
    <row r="2862" spans="1:17" ht="15" customHeight="1" x14ac:dyDescent="0.3">
      <c r="A2862">
        <v>2861</v>
      </c>
      <c r="D2862" s="82"/>
      <c r="O2862" s="82"/>
      <c r="P2862" s="84"/>
      <c r="Q2862" s="28"/>
    </row>
    <row r="2863" spans="1:17" ht="15" customHeight="1" x14ac:dyDescent="0.3">
      <c r="A2863">
        <v>2862</v>
      </c>
      <c r="D2863" s="82"/>
      <c r="O2863" s="82"/>
      <c r="P2863" s="84"/>
      <c r="Q2863" s="28"/>
    </row>
    <row r="2864" spans="1:17" ht="15" customHeight="1" x14ac:dyDescent="0.3">
      <c r="A2864">
        <v>2863</v>
      </c>
      <c r="D2864" s="82"/>
      <c r="O2864" s="82"/>
      <c r="P2864" s="84"/>
      <c r="Q2864" s="28"/>
    </row>
    <row r="2865" spans="1:17" ht="15" customHeight="1" x14ac:dyDescent="0.3">
      <c r="A2865">
        <v>2864</v>
      </c>
      <c r="D2865" s="82"/>
      <c r="O2865" s="82"/>
      <c r="P2865" s="84"/>
      <c r="Q2865" s="28"/>
    </row>
    <row r="2866" spans="1:17" ht="15" customHeight="1" x14ac:dyDescent="0.3">
      <c r="A2866">
        <v>2865</v>
      </c>
      <c r="D2866" s="82"/>
      <c r="O2866" s="82"/>
      <c r="P2866" s="84"/>
      <c r="Q2866" s="28"/>
    </row>
    <row r="2867" spans="1:17" ht="15" customHeight="1" x14ac:dyDescent="0.3">
      <c r="A2867">
        <v>2866</v>
      </c>
      <c r="D2867" s="82"/>
      <c r="O2867" s="82"/>
      <c r="P2867" s="84"/>
      <c r="Q2867" s="28"/>
    </row>
    <row r="2868" spans="1:17" ht="15" customHeight="1" x14ac:dyDescent="0.3">
      <c r="A2868">
        <v>2867</v>
      </c>
      <c r="D2868" s="82"/>
      <c r="O2868" s="82"/>
      <c r="P2868" s="84"/>
      <c r="Q2868" s="28"/>
    </row>
    <row r="2869" spans="1:17" ht="15" customHeight="1" x14ac:dyDescent="0.3">
      <c r="A2869">
        <v>2868</v>
      </c>
      <c r="D2869" s="82"/>
      <c r="O2869" s="82"/>
      <c r="P2869" s="84"/>
      <c r="Q2869" s="28"/>
    </row>
    <row r="2870" spans="1:17" ht="15" customHeight="1" x14ac:dyDescent="0.3">
      <c r="A2870">
        <v>2869</v>
      </c>
      <c r="D2870" s="82"/>
      <c r="O2870" s="82"/>
      <c r="P2870" s="84"/>
      <c r="Q2870" s="28"/>
    </row>
    <row r="2871" spans="1:17" ht="15" customHeight="1" x14ac:dyDescent="0.3">
      <c r="A2871">
        <v>2870</v>
      </c>
      <c r="D2871" s="82"/>
      <c r="O2871" s="82"/>
      <c r="P2871" s="84"/>
      <c r="Q2871" s="28"/>
    </row>
    <row r="2872" spans="1:17" ht="15" customHeight="1" x14ac:dyDescent="0.3">
      <c r="A2872">
        <v>2871</v>
      </c>
      <c r="D2872" s="82"/>
      <c r="O2872" s="82"/>
      <c r="P2872" s="84"/>
      <c r="Q2872" s="28"/>
    </row>
    <row r="2873" spans="1:17" ht="15" customHeight="1" x14ac:dyDescent="0.3">
      <c r="A2873">
        <v>2872</v>
      </c>
      <c r="D2873" s="82"/>
      <c r="O2873" s="82"/>
      <c r="P2873" s="84"/>
      <c r="Q2873" s="28"/>
    </row>
    <row r="2874" spans="1:17" ht="15" customHeight="1" x14ac:dyDescent="0.3">
      <c r="A2874">
        <v>2873</v>
      </c>
      <c r="D2874" s="82"/>
      <c r="O2874" s="82"/>
      <c r="P2874" s="84"/>
      <c r="Q2874" s="28"/>
    </row>
    <row r="2875" spans="1:17" ht="15" customHeight="1" x14ac:dyDescent="0.3">
      <c r="A2875">
        <v>2874</v>
      </c>
      <c r="D2875" s="82"/>
      <c r="O2875" s="82"/>
      <c r="P2875" s="84"/>
      <c r="Q2875" s="28"/>
    </row>
    <row r="2876" spans="1:17" ht="15" customHeight="1" x14ac:dyDescent="0.3">
      <c r="A2876">
        <v>2875</v>
      </c>
      <c r="D2876" s="82"/>
      <c r="O2876" s="82"/>
      <c r="P2876" s="84"/>
      <c r="Q2876" s="28"/>
    </row>
    <row r="2877" spans="1:17" ht="15" customHeight="1" x14ac:dyDescent="0.3">
      <c r="A2877">
        <v>2876</v>
      </c>
      <c r="D2877" s="82"/>
      <c r="O2877" s="82"/>
      <c r="P2877" s="84"/>
      <c r="Q2877" s="28"/>
    </row>
    <row r="2878" spans="1:17" ht="15" customHeight="1" x14ac:dyDescent="0.3">
      <c r="A2878">
        <v>2877</v>
      </c>
      <c r="D2878" s="82"/>
      <c r="O2878" s="82"/>
      <c r="P2878" s="84"/>
      <c r="Q2878" s="28"/>
    </row>
    <row r="2879" spans="1:17" ht="15" customHeight="1" x14ac:dyDescent="0.3">
      <c r="A2879">
        <v>2878</v>
      </c>
      <c r="D2879" s="82"/>
      <c r="O2879" s="82"/>
      <c r="P2879" s="84"/>
      <c r="Q2879" s="28"/>
    </row>
    <row r="2880" spans="1:17" ht="15" customHeight="1" x14ac:dyDescent="0.3">
      <c r="A2880">
        <v>2879</v>
      </c>
      <c r="D2880" s="82"/>
      <c r="O2880" s="82"/>
      <c r="P2880" s="84"/>
      <c r="Q2880" s="28"/>
    </row>
    <row r="2881" spans="1:17" ht="15" customHeight="1" x14ac:dyDescent="0.3">
      <c r="A2881">
        <v>2880</v>
      </c>
      <c r="D2881" s="82"/>
      <c r="O2881" s="82"/>
      <c r="P2881" s="84"/>
      <c r="Q2881" s="28"/>
    </row>
    <row r="2882" spans="1:17" ht="15" customHeight="1" x14ac:dyDescent="0.3">
      <c r="A2882">
        <v>2881</v>
      </c>
      <c r="D2882" s="82"/>
      <c r="O2882" s="82"/>
      <c r="P2882" s="84"/>
      <c r="Q2882" s="28"/>
    </row>
    <row r="2883" spans="1:17" ht="15" customHeight="1" x14ac:dyDescent="0.3">
      <c r="A2883">
        <v>2882</v>
      </c>
      <c r="D2883" s="82"/>
      <c r="O2883" s="82"/>
      <c r="P2883" s="84"/>
      <c r="Q2883" s="28"/>
    </row>
    <row r="2884" spans="1:17" ht="15" customHeight="1" x14ac:dyDescent="0.3">
      <c r="A2884">
        <v>2883</v>
      </c>
      <c r="D2884" s="82"/>
      <c r="O2884" s="82"/>
      <c r="P2884" s="84"/>
      <c r="Q2884" s="28"/>
    </row>
    <row r="2885" spans="1:17" ht="15" customHeight="1" x14ac:dyDescent="0.3">
      <c r="A2885">
        <v>2884</v>
      </c>
      <c r="D2885" s="82"/>
      <c r="O2885" s="82"/>
      <c r="P2885" s="84"/>
      <c r="Q2885" s="28"/>
    </row>
    <row r="2886" spans="1:17" ht="15" customHeight="1" x14ac:dyDescent="0.3">
      <c r="A2886">
        <v>2885</v>
      </c>
      <c r="D2886" s="82"/>
      <c r="O2886" s="82"/>
      <c r="P2886" s="84"/>
      <c r="Q2886" s="28"/>
    </row>
    <row r="2887" spans="1:17" ht="15" customHeight="1" x14ac:dyDescent="0.3">
      <c r="A2887">
        <v>2886</v>
      </c>
      <c r="D2887" s="82"/>
      <c r="O2887" s="82"/>
      <c r="P2887" s="84"/>
      <c r="Q2887" s="28"/>
    </row>
    <row r="2888" spans="1:17" ht="15" customHeight="1" x14ac:dyDescent="0.3">
      <c r="A2888">
        <v>2887</v>
      </c>
      <c r="D2888" s="82"/>
      <c r="O2888" s="82"/>
      <c r="P2888" s="84"/>
      <c r="Q2888" s="28"/>
    </row>
    <row r="2889" spans="1:17" ht="15" customHeight="1" x14ac:dyDescent="0.3">
      <c r="A2889">
        <v>2888</v>
      </c>
      <c r="D2889" s="82"/>
      <c r="O2889" s="82"/>
      <c r="P2889" s="84"/>
      <c r="Q2889" s="28"/>
    </row>
    <row r="2890" spans="1:17" ht="15" customHeight="1" x14ac:dyDescent="0.3">
      <c r="A2890">
        <v>2889</v>
      </c>
      <c r="D2890" s="82"/>
      <c r="O2890" s="82"/>
      <c r="P2890" s="84"/>
      <c r="Q2890" s="28"/>
    </row>
    <row r="2891" spans="1:17" ht="15" customHeight="1" x14ac:dyDescent="0.3">
      <c r="A2891">
        <v>2890</v>
      </c>
      <c r="D2891" s="82"/>
      <c r="O2891" s="82"/>
      <c r="P2891" s="84"/>
      <c r="Q2891" s="28"/>
    </row>
    <row r="2892" spans="1:17" ht="15" customHeight="1" x14ac:dyDescent="0.3">
      <c r="A2892">
        <v>2891</v>
      </c>
      <c r="D2892" s="82"/>
      <c r="O2892" s="82"/>
      <c r="P2892" s="84"/>
      <c r="Q2892" s="28"/>
    </row>
    <row r="2893" spans="1:17" ht="15" customHeight="1" x14ac:dyDescent="0.3">
      <c r="A2893">
        <v>2892</v>
      </c>
      <c r="D2893" s="82"/>
      <c r="O2893" s="82"/>
      <c r="P2893" s="84"/>
      <c r="Q2893" s="28"/>
    </row>
    <row r="2894" spans="1:17" ht="15" customHeight="1" x14ac:dyDescent="0.3">
      <c r="A2894">
        <v>2893</v>
      </c>
      <c r="D2894" s="82"/>
      <c r="O2894" s="82"/>
      <c r="P2894" s="84"/>
      <c r="Q2894" s="28"/>
    </row>
    <row r="2895" spans="1:17" ht="15" customHeight="1" x14ac:dyDescent="0.3">
      <c r="A2895">
        <v>2894</v>
      </c>
      <c r="D2895" s="82"/>
      <c r="O2895" s="82"/>
      <c r="P2895" s="84"/>
      <c r="Q2895" s="28"/>
    </row>
    <row r="2896" spans="1:17" ht="15" customHeight="1" x14ac:dyDescent="0.3">
      <c r="A2896">
        <v>2895</v>
      </c>
      <c r="D2896" s="82"/>
      <c r="O2896" s="82"/>
      <c r="P2896" s="84"/>
      <c r="Q2896" s="28"/>
    </row>
    <row r="2897" spans="1:17" ht="15" customHeight="1" x14ac:dyDescent="0.3">
      <c r="A2897">
        <v>2896</v>
      </c>
      <c r="D2897" s="82"/>
      <c r="O2897" s="82"/>
      <c r="P2897" s="84"/>
      <c r="Q2897" s="28"/>
    </row>
    <row r="2898" spans="1:17" ht="15" customHeight="1" x14ac:dyDescent="0.3">
      <c r="A2898">
        <v>2897</v>
      </c>
      <c r="D2898" s="82"/>
      <c r="O2898" s="82"/>
      <c r="P2898" s="84"/>
      <c r="Q2898" s="28"/>
    </row>
    <row r="2899" spans="1:17" ht="15" customHeight="1" x14ac:dyDescent="0.3">
      <c r="A2899">
        <v>2898</v>
      </c>
      <c r="D2899" s="82"/>
      <c r="O2899" s="82"/>
      <c r="P2899" s="84"/>
      <c r="Q2899" s="28"/>
    </row>
    <row r="2900" spans="1:17" ht="15" customHeight="1" x14ac:dyDescent="0.3">
      <c r="A2900">
        <v>2899</v>
      </c>
      <c r="D2900" s="82"/>
      <c r="O2900" s="82"/>
      <c r="P2900" s="84"/>
      <c r="Q2900" s="28"/>
    </row>
    <row r="2901" spans="1:17" ht="15" customHeight="1" x14ac:dyDescent="0.3">
      <c r="A2901">
        <v>2900</v>
      </c>
      <c r="D2901" s="82"/>
      <c r="O2901" s="82"/>
      <c r="P2901" s="84"/>
      <c r="Q2901" s="28"/>
    </row>
    <row r="2902" spans="1:17" ht="15" customHeight="1" x14ac:dyDescent="0.3">
      <c r="A2902">
        <v>2901</v>
      </c>
      <c r="D2902" s="82"/>
      <c r="O2902" s="82"/>
      <c r="P2902" s="84"/>
      <c r="Q2902" s="28"/>
    </row>
    <row r="2903" spans="1:17" ht="15" customHeight="1" x14ac:dyDescent="0.3">
      <c r="A2903">
        <v>2902</v>
      </c>
      <c r="D2903" s="82"/>
      <c r="O2903" s="82"/>
      <c r="P2903" s="84"/>
      <c r="Q2903" s="28"/>
    </row>
    <row r="2904" spans="1:17" ht="15" customHeight="1" x14ac:dyDescent="0.3">
      <c r="A2904">
        <v>2903</v>
      </c>
      <c r="D2904" s="82"/>
      <c r="O2904" s="82"/>
      <c r="P2904" s="84"/>
      <c r="Q2904" s="28"/>
    </row>
    <row r="2905" spans="1:17" ht="15" customHeight="1" x14ac:dyDescent="0.3">
      <c r="A2905">
        <v>2904</v>
      </c>
      <c r="D2905" s="82"/>
      <c r="O2905" s="82"/>
      <c r="P2905" s="84"/>
      <c r="Q2905" s="28"/>
    </row>
    <row r="2906" spans="1:17" ht="15" customHeight="1" x14ac:dyDescent="0.3">
      <c r="A2906">
        <v>2905</v>
      </c>
      <c r="D2906" s="82"/>
      <c r="O2906" s="82"/>
      <c r="P2906" s="84"/>
      <c r="Q2906" s="28"/>
    </row>
    <row r="2907" spans="1:17" ht="15" customHeight="1" x14ac:dyDescent="0.3">
      <c r="A2907">
        <v>2906</v>
      </c>
      <c r="D2907" s="82"/>
      <c r="O2907" s="82"/>
      <c r="P2907" s="84"/>
      <c r="Q2907" s="28"/>
    </row>
    <row r="2908" spans="1:17" ht="15" customHeight="1" x14ac:dyDescent="0.3">
      <c r="A2908">
        <v>2907</v>
      </c>
      <c r="D2908" s="82"/>
      <c r="O2908" s="82"/>
      <c r="P2908" s="84"/>
      <c r="Q2908" s="28"/>
    </row>
    <row r="2909" spans="1:17" ht="15" customHeight="1" x14ac:dyDescent="0.3">
      <c r="A2909">
        <v>2908</v>
      </c>
      <c r="D2909" s="82"/>
      <c r="O2909" s="82"/>
      <c r="P2909" s="84"/>
      <c r="Q2909" s="28"/>
    </row>
    <row r="2910" spans="1:17" ht="15" customHeight="1" x14ac:dyDescent="0.3">
      <c r="A2910">
        <v>2909</v>
      </c>
      <c r="D2910" s="82"/>
      <c r="O2910" s="82"/>
      <c r="P2910" s="84"/>
      <c r="Q2910" s="28"/>
    </row>
    <row r="2911" spans="1:17" ht="15" customHeight="1" x14ac:dyDescent="0.3">
      <c r="A2911">
        <v>2910</v>
      </c>
      <c r="D2911" s="82"/>
      <c r="O2911" s="82"/>
      <c r="P2911" s="84"/>
      <c r="Q2911" s="28"/>
    </row>
    <row r="2912" spans="1:17" ht="15" customHeight="1" x14ac:dyDescent="0.3">
      <c r="A2912">
        <v>2911</v>
      </c>
      <c r="D2912" s="82"/>
      <c r="O2912" s="82"/>
      <c r="P2912" s="84"/>
      <c r="Q2912" s="28"/>
    </row>
    <row r="2913" spans="1:17" ht="15" customHeight="1" x14ac:dyDescent="0.3">
      <c r="A2913">
        <v>2912</v>
      </c>
      <c r="D2913" s="82"/>
      <c r="O2913" s="82"/>
      <c r="P2913" s="84"/>
      <c r="Q2913" s="28"/>
    </row>
    <row r="2914" spans="1:17" ht="15" customHeight="1" x14ac:dyDescent="0.3">
      <c r="A2914">
        <v>2913</v>
      </c>
      <c r="D2914" s="82"/>
      <c r="O2914" s="82"/>
      <c r="P2914" s="84"/>
      <c r="Q2914" s="28"/>
    </row>
    <row r="2915" spans="1:17" ht="15" customHeight="1" x14ac:dyDescent="0.3">
      <c r="A2915">
        <v>2914</v>
      </c>
      <c r="D2915" s="82"/>
      <c r="O2915" s="82"/>
      <c r="P2915" s="84"/>
      <c r="Q2915" s="28"/>
    </row>
    <row r="2916" spans="1:17" ht="15" customHeight="1" x14ac:dyDescent="0.3">
      <c r="A2916">
        <v>2915</v>
      </c>
      <c r="D2916" s="82"/>
      <c r="O2916" s="82"/>
      <c r="P2916" s="84"/>
      <c r="Q2916" s="28"/>
    </row>
    <row r="2917" spans="1:17" ht="15" customHeight="1" x14ac:dyDescent="0.3">
      <c r="A2917">
        <v>2916</v>
      </c>
      <c r="D2917" s="82"/>
      <c r="O2917" s="82"/>
      <c r="P2917" s="84"/>
      <c r="Q2917" s="28"/>
    </row>
    <row r="2918" spans="1:17" ht="15" customHeight="1" x14ac:dyDescent="0.3">
      <c r="A2918">
        <v>2917</v>
      </c>
      <c r="D2918" s="82"/>
      <c r="O2918" s="82"/>
      <c r="P2918" s="84"/>
      <c r="Q2918" s="28"/>
    </row>
    <row r="2919" spans="1:17" ht="15" customHeight="1" x14ac:dyDescent="0.3">
      <c r="A2919">
        <v>2918</v>
      </c>
      <c r="D2919" s="82"/>
      <c r="O2919" s="82"/>
      <c r="P2919" s="84"/>
      <c r="Q2919" s="28"/>
    </row>
    <row r="2920" spans="1:17" ht="15" customHeight="1" x14ac:dyDescent="0.3">
      <c r="A2920">
        <v>2919</v>
      </c>
      <c r="D2920" s="82"/>
      <c r="O2920" s="82"/>
      <c r="P2920" s="84"/>
      <c r="Q2920" s="28"/>
    </row>
    <row r="2921" spans="1:17" ht="15" customHeight="1" x14ac:dyDescent="0.3">
      <c r="A2921">
        <v>2920</v>
      </c>
      <c r="D2921" s="82"/>
      <c r="O2921" s="82"/>
      <c r="P2921" s="84"/>
      <c r="Q2921" s="28"/>
    </row>
    <row r="2922" spans="1:17" ht="15" customHeight="1" x14ac:dyDescent="0.3">
      <c r="A2922">
        <v>2921</v>
      </c>
      <c r="D2922" s="82"/>
      <c r="O2922" s="82"/>
      <c r="P2922" s="84"/>
      <c r="Q2922" s="28"/>
    </row>
    <row r="2923" spans="1:17" ht="15" customHeight="1" x14ac:dyDescent="0.3">
      <c r="A2923">
        <v>2922</v>
      </c>
      <c r="D2923" s="82"/>
      <c r="O2923" s="82"/>
      <c r="P2923" s="84"/>
      <c r="Q2923" s="28"/>
    </row>
    <row r="2924" spans="1:17" ht="15" customHeight="1" x14ac:dyDescent="0.3">
      <c r="A2924">
        <v>2923</v>
      </c>
      <c r="D2924" s="82"/>
      <c r="O2924" s="82"/>
      <c r="P2924" s="84"/>
      <c r="Q2924" s="28"/>
    </row>
    <row r="2925" spans="1:17" ht="15" customHeight="1" x14ac:dyDescent="0.3">
      <c r="A2925">
        <v>2924</v>
      </c>
      <c r="D2925" s="82"/>
      <c r="O2925" s="82"/>
      <c r="P2925" s="84"/>
      <c r="Q2925" s="28"/>
    </row>
    <row r="2926" spans="1:17" ht="15" customHeight="1" x14ac:dyDescent="0.3">
      <c r="A2926">
        <v>2925</v>
      </c>
      <c r="D2926" s="82"/>
      <c r="O2926" s="82"/>
      <c r="P2926" s="84"/>
      <c r="Q2926" s="28"/>
    </row>
    <row r="2927" spans="1:17" ht="15" customHeight="1" x14ac:dyDescent="0.3">
      <c r="A2927">
        <v>2926</v>
      </c>
      <c r="D2927" s="82"/>
      <c r="O2927" s="82"/>
      <c r="P2927" s="84"/>
      <c r="Q2927" s="28"/>
    </row>
    <row r="2928" spans="1:17" ht="15" customHeight="1" x14ac:dyDescent="0.3">
      <c r="A2928">
        <v>2927</v>
      </c>
      <c r="D2928" s="82"/>
      <c r="O2928" s="82"/>
      <c r="P2928" s="84"/>
      <c r="Q2928" s="28"/>
    </row>
    <row r="2929" spans="1:17" ht="15" customHeight="1" x14ac:dyDescent="0.3">
      <c r="A2929">
        <v>2928</v>
      </c>
      <c r="D2929" s="82"/>
      <c r="O2929" s="82"/>
      <c r="P2929" s="84"/>
      <c r="Q2929" s="28"/>
    </row>
    <row r="2930" spans="1:17" ht="15" customHeight="1" x14ac:dyDescent="0.3">
      <c r="A2930">
        <v>2929</v>
      </c>
      <c r="D2930" s="82"/>
      <c r="O2930" s="82"/>
      <c r="P2930" s="84"/>
      <c r="Q2930" s="28"/>
    </row>
    <row r="2931" spans="1:17" ht="15" customHeight="1" x14ac:dyDescent="0.3">
      <c r="A2931">
        <v>2930</v>
      </c>
      <c r="D2931" s="82"/>
      <c r="O2931" s="82"/>
      <c r="P2931" s="84"/>
      <c r="Q2931" s="28"/>
    </row>
    <row r="2932" spans="1:17" ht="15" customHeight="1" x14ac:dyDescent="0.3">
      <c r="A2932">
        <v>2931</v>
      </c>
      <c r="D2932" s="82"/>
      <c r="O2932" s="82"/>
      <c r="P2932" s="84"/>
      <c r="Q2932" s="28"/>
    </row>
    <row r="2933" spans="1:17" ht="15" customHeight="1" x14ac:dyDescent="0.3">
      <c r="A2933">
        <v>2932</v>
      </c>
      <c r="D2933" s="82"/>
      <c r="O2933" s="82"/>
      <c r="P2933" s="84"/>
      <c r="Q2933" s="28"/>
    </row>
    <row r="2934" spans="1:17" ht="15" customHeight="1" x14ac:dyDescent="0.3">
      <c r="A2934">
        <v>2933</v>
      </c>
      <c r="D2934" s="82"/>
      <c r="O2934" s="82"/>
      <c r="P2934" s="84"/>
      <c r="Q2934" s="28"/>
    </row>
    <row r="2935" spans="1:17" ht="15" customHeight="1" x14ac:dyDescent="0.3">
      <c r="A2935">
        <v>2934</v>
      </c>
      <c r="D2935" s="82"/>
      <c r="O2935" s="82"/>
      <c r="P2935" s="84"/>
      <c r="Q2935" s="28"/>
    </row>
    <row r="2936" spans="1:17" ht="15" customHeight="1" x14ac:dyDescent="0.3">
      <c r="A2936">
        <v>2935</v>
      </c>
      <c r="D2936" s="82"/>
      <c r="O2936" s="82"/>
      <c r="P2936" s="84"/>
      <c r="Q2936" s="28"/>
    </row>
    <row r="2937" spans="1:17" ht="15" customHeight="1" x14ac:dyDescent="0.3">
      <c r="A2937">
        <v>2936</v>
      </c>
      <c r="D2937" s="82"/>
      <c r="O2937" s="82"/>
      <c r="P2937" s="84"/>
      <c r="Q2937" s="28"/>
    </row>
    <row r="2938" spans="1:17" ht="15" customHeight="1" x14ac:dyDescent="0.3">
      <c r="A2938">
        <v>2937</v>
      </c>
      <c r="D2938" s="82"/>
      <c r="O2938" s="82"/>
      <c r="P2938" s="84"/>
      <c r="Q2938" s="28"/>
    </row>
    <row r="2939" spans="1:17" ht="15" customHeight="1" x14ac:dyDescent="0.3">
      <c r="A2939">
        <v>2938</v>
      </c>
      <c r="D2939" s="82"/>
      <c r="O2939" s="82"/>
      <c r="P2939" s="84"/>
      <c r="Q2939" s="28"/>
    </row>
    <row r="2940" spans="1:17" ht="15" customHeight="1" x14ac:dyDescent="0.3">
      <c r="A2940">
        <v>2939</v>
      </c>
      <c r="D2940" s="82"/>
      <c r="O2940" s="82"/>
      <c r="P2940" s="84"/>
      <c r="Q2940" s="28"/>
    </row>
    <row r="2941" spans="1:17" ht="15" customHeight="1" x14ac:dyDescent="0.3">
      <c r="A2941">
        <v>2940</v>
      </c>
      <c r="D2941" s="82"/>
      <c r="O2941" s="82"/>
      <c r="P2941" s="84"/>
      <c r="Q2941" s="28"/>
    </row>
    <row r="2942" spans="1:17" ht="15" customHeight="1" x14ac:dyDescent="0.3">
      <c r="A2942">
        <v>2941</v>
      </c>
      <c r="D2942" s="82"/>
      <c r="O2942" s="82"/>
      <c r="P2942" s="84"/>
      <c r="Q2942" s="28"/>
    </row>
    <row r="2943" spans="1:17" ht="15" customHeight="1" x14ac:dyDescent="0.3">
      <c r="A2943">
        <v>2942</v>
      </c>
      <c r="D2943" s="82"/>
      <c r="O2943" s="82"/>
      <c r="P2943" s="84"/>
      <c r="Q2943" s="28"/>
    </row>
    <row r="2944" spans="1:17" ht="15" customHeight="1" x14ac:dyDescent="0.3">
      <c r="A2944">
        <v>2943</v>
      </c>
      <c r="D2944" s="82"/>
      <c r="O2944" s="82"/>
      <c r="P2944" s="84"/>
      <c r="Q2944" s="28"/>
    </row>
    <row r="2945" spans="1:17" ht="15" customHeight="1" x14ac:dyDescent="0.3">
      <c r="A2945">
        <v>2944</v>
      </c>
      <c r="D2945" s="82"/>
      <c r="O2945" s="82"/>
      <c r="P2945" s="84"/>
      <c r="Q2945" s="28"/>
    </row>
    <row r="2946" spans="1:17" ht="15" customHeight="1" x14ac:dyDescent="0.3">
      <c r="A2946">
        <v>2945</v>
      </c>
      <c r="D2946" s="82"/>
      <c r="O2946" s="82"/>
      <c r="P2946" s="84"/>
      <c r="Q2946" s="28"/>
    </row>
    <row r="2947" spans="1:17" ht="15" customHeight="1" x14ac:dyDescent="0.3">
      <c r="A2947">
        <v>2946</v>
      </c>
      <c r="D2947" s="82"/>
      <c r="O2947" s="82"/>
      <c r="P2947" s="84"/>
      <c r="Q2947" s="28"/>
    </row>
    <row r="2948" spans="1:17" ht="15" customHeight="1" x14ac:dyDescent="0.3">
      <c r="A2948">
        <v>2947</v>
      </c>
      <c r="D2948" s="82"/>
      <c r="O2948" s="82"/>
      <c r="P2948" s="84"/>
      <c r="Q2948" s="28"/>
    </row>
    <row r="2949" spans="1:17" ht="15" customHeight="1" x14ac:dyDescent="0.3">
      <c r="A2949">
        <v>2948</v>
      </c>
      <c r="D2949" s="82"/>
      <c r="O2949" s="82"/>
      <c r="P2949" s="84"/>
      <c r="Q2949" s="28"/>
    </row>
    <row r="2950" spans="1:17" ht="15" customHeight="1" x14ac:dyDescent="0.3">
      <c r="A2950">
        <v>2949</v>
      </c>
      <c r="D2950" s="82"/>
      <c r="O2950" s="82"/>
      <c r="P2950" s="84"/>
      <c r="Q2950" s="28"/>
    </row>
    <row r="2951" spans="1:17" ht="15" customHeight="1" x14ac:dyDescent="0.3">
      <c r="A2951">
        <v>2950</v>
      </c>
      <c r="D2951" s="82"/>
      <c r="O2951" s="82"/>
      <c r="P2951" s="84"/>
      <c r="Q2951" s="28"/>
    </row>
    <row r="2952" spans="1:17" ht="15" customHeight="1" x14ac:dyDescent="0.3">
      <c r="A2952">
        <v>2951</v>
      </c>
      <c r="D2952" s="82"/>
      <c r="O2952" s="82"/>
      <c r="P2952" s="84"/>
      <c r="Q2952" s="28"/>
    </row>
    <row r="2953" spans="1:17" ht="15" customHeight="1" x14ac:dyDescent="0.3">
      <c r="A2953">
        <v>2952</v>
      </c>
      <c r="D2953" s="82"/>
      <c r="O2953" s="82"/>
      <c r="P2953" s="84"/>
      <c r="Q2953" s="28"/>
    </row>
    <row r="2954" spans="1:17" ht="15" customHeight="1" x14ac:dyDescent="0.3">
      <c r="A2954">
        <v>2953</v>
      </c>
      <c r="D2954" s="82"/>
      <c r="O2954" s="82"/>
      <c r="P2954" s="84"/>
      <c r="Q2954" s="28"/>
    </row>
    <row r="2955" spans="1:17" ht="15" customHeight="1" x14ac:dyDescent="0.3">
      <c r="A2955">
        <v>2954</v>
      </c>
      <c r="D2955" s="82"/>
      <c r="O2955" s="82"/>
      <c r="P2955" s="84"/>
      <c r="Q2955" s="28"/>
    </row>
    <row r="2956" spans="1:17" ht="15" customHeight="1" x14ac:dyDescent="0.3">
      <c r="A2956">
        <v>2955</v>
      </c>
      <c r="D2956" s="82"/>
      <c r="O2956" s="82"/>
      <c r="P2956" s="84"/>
      <c r="Q2956" s="28"/>
    </row>
    <row r="2957" spans="1:17" ht="15" customHeight="1" x14ac:dyDescent="0.3">
      <c r="A2957">
        <v>2956</v>
      </c>
      <c r="D2957" s="82"/>
      <c r="O2957" s="82"/>
      <c r="P2957" s="84"/>
      <c r="Q2957" s="28"/>
    </row>
    <row r="2958" spans="1:17" ht="15" customHeight="1" x14ac:dyDescent="0.3">
      <c r="A2958">
        <v>2957</v>
      </c>
      <c r="D2958" s="82"/>
      <c r="O2958" s="82"/>
      <c r="P2958" s="84"/>
      <c r="Q2958" s="28"/>
    </row>
    <row r="2959" spans="1:17" ht="15" customHeight="1" x14ac:dyDescent="0.3">
      <c r="A2959">
        <v>2958</v>
      </c>
      <c r="D2959" s="82"/>
      <c r="O2959" s="82"/>
      <c r="P2959" s="84"/>
      <c r="Q2959" s="28"/>
    </row>
    <row r="2960" spans="1:17" ht="15" customHeight="1" x14ac:dyDescent="0.3">
      <c r="A2960">
        <v>2959</v>
      </c>
      <c r="D2960" s="82"/>
      <c r="O2960" s="82"/>
      <c r="P2960" s="84"/>
      <c r="Q2960" s="28"/>
    </row>
    <row r="2961" spans="1:17" ht="15" customHeight="1" x14ac:dyDescent="0.3">
      <c r="A2961">
        <v>2960</v>
      </c>
      <c r="D2961" s="82"/>
      <c r="O2961" s="82"/>
      <c r="P2961" s="84"/>
      <c r="Q2961" s="28"/>
    </row>
    <row r="2962" spans="1:17" ht="15" customHeight="1" x14ac:dyDescent="0.3">
      <c r="A2962">
        <v>2961</v>
      </c>
      <c r="D2962" s="82"/>
      <c r="O2962" s="82"/>
      <c r="P2962" s="84"/>
      <c r="Q2962" s="28"/>
    </row>
    <row r="2963" spans="1:17" ht="15" customHeight="1" x14ac:dyDescent="0.3">
      <c r="A2963">
        <v>2962</v>
      </c>
      <c r="D2963" s="82"/>
      <c r="O2963" s="82"/>
      <c r="P2963" s="84"/>
      <c r="Q2963" s="28"/>
    </row>
    <row r="2964" spans="1:17" ht="15" customHeight="1" x14ac:dyDescent="0.3">
      <c r="A2964">
        <v>2963</v>
      </c>
      <c r="D2964" s="82"/>
      <c r="O2964" s="82"/>
      <c r="P2964" s="84"/>
      <c r="Q2964" s="28"/>
    </row>
    <row r="2965" spans="1:17" ht="15" customHeight="1" x14ac:dyDescent="0.3">
      <c r="A2965">
        <v>2964</v>
      </c>
      <c r="D2965" s="82"/>
      <c r="O2965" s="82"/>
      <c r="P2965" s="84"/>
      <c r="Q2965" s="28"/>
    </row>
    <row r="2966" spans="1:17" ht="15" customHeight="1" x14ac:dyDescent="0.3">
      <c r="A2966">
        <v>2965</v>
      </c>
      <c r="D2966" s="82"/>
      <c r="O2966" s="82"/>
      <c r="P2966" s="84"/>
      <c r="Q2966" s="28"/>
    </row>
    <row r="2967" spans="1:17" ht="15" customHeight="1" x14ac:dyDescent="0.3">
      <c r="A2967">
        <v>2966</v>
      </c>
      <c r="D2967" s="82"/>
      <c r="O2967" s="82"/>
      <c r="P2967" s="84"/>
      <c r="Q2967" s="28"/>
    </row>
    <row r="2968" spans="1:17" ht="15" customHeight="1" x14ac:dyDescent="0.3">
      <c r="A2968">
        <v>2967</v>
      </c>
      <c r="D2968" s="82"/>
      <c r="O2968" s="82"/>
      <c r="P2968" s="84"/>
      <c r="Q2968" s="28"/>
    </row>
    <row r="2969" spans="1:17" ht="15" customHeight="1" x14ac:dyDescent="0.3">
      <c r="A2969">
        <v>2968</v>
      </c>
      <c r="D2969" s="82"/>
      <c r="O2969" s="82"/>
      <c r="P2969" s="84"/>
      <c r="Q2969" s="28"/>
    </row>
    <row r="2970" spans="1:17" ht="15" customHeight="1" x14ac:dyDescent="0.3">
      <c r="A2970">
        <v>2969</v>
      </c>
      <c r="D2970" s="82"/>
      <c r="O2970" s="82"/>
      <c r="P2970" s="84"/>
      <c r="Q2970" s="28"/>
    </row>
    <row r="2971" spans="1:17" ht="15" customHeight="1" x14ac:dyDescent="0.3">
      <c r="A2971">
        <v>2970</v>
      </c>
      <c r="D2971" s="82"/>
      <c r="O2971" s="82"/>
      <c r="P2971" s="84"/>
      <c r="Q2971" s="28"/>
    </row>
    <row r="2972" spans="1:17" ht="15" customHeight="1" x14ac:dyDescent="0.3">
      <c r="A2972">
        <v>2971</v>
      </c>
      <c r="D2972" s="82"/>
      <c r="O2972" s="82"/>
      <c r="P2972" s="84"/>
      <c r="Q2972" s="28"/>
    </row>
    <row r="2973" spans="1:17" ht="15" customHeight="1" x14ac:dyDescent="0.3">
      <c r="A2973">
        <v>2972</v>
      </c>
      <c r="D2973" s="82"/>
      <c r="O2973" s="82"/>
      <c r="P2973" s="84"/>
      <c r="Q2973" s="28"/>
    </row>
    <row r="2974" spans="1:17" ht="15" customHeight="1" x14ac:dyDescent="0.3">
      <c r="A2974">
        <v>2973</v>
      </c>
      <c r="D2974" s="82"/>
      <c r="O2974" s="82"/>
      <c r="P2974" s="84"/>
      <c r="Q2974" s="28"/>
    </row>
    <row r="2975" spans="1:17" ht="15" customHeight="1" x14ac:dyDescent="0.3">
      <c r="A2975">
        <v>2974</v>
      </c>
      <c r="D2975" s="82"/>
      <c r="O2975" s="82"/>
      <c r="P2975" s="84"/>
      <c r="Q2975" s="28"/>
    </row>
    <row r="2976" spans="1:17" ht="15" customHeight="1" x14ac:dyDescent="0.3">
      <c r="A2976">
        <v>2975</v>
      </c>
      <c r="D2976" s="82"/>
      <c r="O2976" s="82"/>
      <c r="P2976" s="84"/>
      <c r="Q2976" s="28"/>
    </row>
    <row r="2977" spans="1:17" ht="15" customHeight="1" x14ac:dyDescent="0.3">
      <c r="A2977">
        <v>2976</v>
      </c>
      <c r="D2977" s="82"/>
      <c r="O2977" s="82"/>
      <c r="P2977" s="84"/>
      <c r="Q2977" s="28"/>
    </row>
    <row r="2978" spans="1:17" ht="15" customHeight="1" x14ac:dyDescent="0.3">
      <c r="A2978">
        <v>2977</v>
      </c>
      <c r="D2978" s="82"/>
      <c r="O2978" s="82"/>
      <c r="P2978" s="84"/>
      <c r="Q2978" s="28"/>
    </row>
    <row r="2979" spans="1:17" ht="15" customHeight="1" x14ac:dyDescent="0.3">
      <c r="A2979">
        <v>2978</v>
      </c>
      <c r="D2979" s="82"/>
      <c r="O2979" s="82"/>
      <c r="P2979" s="84"/>
      <c r="Q2979" s="28"/>
    </row>
    <row r="2980" spans="1:17" ht="15" customHeight="1" x14ac:dyDescent="0.3">
      <c r="A2980">
        <v>2979</v>
      </c>
      <c r="D2980" s="82"/>
      <c r="O2980" s="82"/>
      <c r="P2980" s="84"/>
      <c r="Q2980" s="28"/>
    </row>
    <row r="2981" spans="1:17" ht="15" customHeight="1" x14ac:dyDescent="0.3">
      <c r="A2981">
        <v>2980</v>
      </c>
      <c r="D2981" s="82"/>
      <c r="O2981" s="82"/>
      <c r="P2981" s="84"/>
      <c r="Q2981" s="28"/>
    </row>
    <row r="2982" spans="1:17" ht="15" customHeight="1" x14ac:dyDescent="0.3">
      <c r="A2982">
        <v>2981</v>
      </c>
      <c r="D2982" s="82"/>
      <c r="O2982" s="82"/>
      <c r="P2982" s="84"/>
      <c r="Q2982" s="28"/>
    </row>
    <row r="2983" spans="1:17" ht="15" customHeight="1" x14ac:dyDescent="0.3">
      <c r="A2983">
        <v>2982</v>
      </c>
      <c r="D2983" s="82"/>
      <c r="O2983" s="82"/>
      <c r="P2983" s="84"/>
      <c r="Q2983" s="28"/>
    </row>
    <row r="2984" spans="1:17" ht="15" customHeight="1" x14ac:dyDescent="0.3">
      <c r="A2984">
        <v>2983</v>
      </c>
      <c r="D2984" s="82"/>
      <c r="O2984" s="82"/>
      <c r="P2984" s="84"/>
      <c r="Q2984" s="28"/>
    </row>
    <row r="2985" spans="1:17" ht="15" customHeight="1" x14ac:dyDescent="0.3">
      <c r="A2985">
        <v>2984</v>
      </c>
      <c r="D2985" s="82"/>
      <c r="O2985" s="82"/>
      <c r="P2985" s="84"/>
      <c r="Q2985" s="28"/>
    </row>
    <row r="2986" spans="1:17" ht="15" customHeight="1" x14ac:dyDescent="0.3">
      <c r="A2986">
        <v>2985</v>
      </c>
      <c r="D2986" s="82"/>
      <c r="O2986" s="82"/>
      <c r="P2986" s="84"/>
      <c r="Q2986" s="28"/>
    </row>
    <row r="2987" spans="1:17" ht="15" customHeight="1" x14ac:dyDescent="0.3">
      <c r="A2987">
        <v>2986</v>
      </c>
      <c r="D2987" s="82"/>
      <c r="O2987" s="82"/>
      <c r="P2987" s="84"/>
      <c r="Q2987" s="28"/>
    </row>
    <row r="2988" spans="1:17" ht="15" customHeight="1" x14ac:dyDescent="0.3">
      <c r="A2988">
        <v>2987</v>
      </c>
      <c r="D2988" s="82"/>
      <c r="O2988" s="82"/>
      <c r="P2988" s="84"/>
      <c r="Q2988" s="28"/>
    </row>
    <row r="2989" spans="1:17" ht="15" customHeight="1" x14ac:dyDescent="0.3">
      <c r="A2989">
        <v>2988</v>
      </c>
      <c r="D2989" s="82"/>
      <c r="O2989" s="82"/>
      <c r="P2989" s="84"/>
      <c r="Q2989" s="28"/>
    </row>
    <row r="2990" spans="1:17" ht="15" customHeight="1" x14ac:dyDescent="0.3">
      <c r="A2990">
        <v>2989</v>
      </c>
      <c r="D2990" s="82"/>
      <c r="O2990" s="82"/>
      <c r="P2990" s="84"/>
      <c r="Q2990" s="28"/>
    </row>
    <row r="2991" spans="1:17" ht="15" customHeight="1" x14ac:dyDescent="0.3">
      <c r="A2991">
        <v>2990</v>
      </c>
      <c r="D2991" s="82"/>
      <c r="O2991" s="82"/>
      <c r="P2991" s="84"/>
      <c r="Q2991" s="28"/>
    </row>
    <row r="2992" spans="1:17" ht="15" customHeight="1" x14ac:dyDescent="0.3">
      <c r="A2992">
        <v>2991</v>
      </c>
      <c r="D2992" s="82"/>
      <c r="O2992" s="82"/>
      <c r="P2992" s="84"/>
      <c r="Q2992" s="28"/>
    </row>
    <row r="2993" spans="1:17" ht="15" customHeight="1" x14ac:dyDescent="0.3">
      <c r="A2993">
        <v>2992</v>
      </c>
      <c r="D2993" s="82"/>
      <c r="O2993" s="82"/>
      <c r="P2993" s="84"/>
      <c r="Q2993" s="28"/>
    </row>
    <row r="2994" spans="1:17" ht="15" customHeight="1" x14ac:dyDescent="0.3">
      <c r="A2994">
        <v>2993</v>
      </c>
      <c r="D2994" s="82"/>
      <c r="O2994" s="82"/>
      <c r="P2994" s="84"/>
      <c r="Q2994" s="28"/>
    </row>
    <row r="2995" spans="1:17" ht="15" customHeight="1" x14ac:dyDescent="0.3">
      <c r="A2995">
        <v>2994</v>
      </c>
      <c r="D2995" s="82"/>
      <c r="O2995" s="82"/>
      <c r="P2995" s="84"/>
      <c r="Q2995" s="28"/>
    </row>
    <row r="2996" spans="1:17" ht="15" customHeight="1" x14ac:dyDescent="0.3">
      <c r="A2996">
        <v>2995</v>
      </c>
      <c r="D2996" s="82"/>
      <c r="O2996" s="82"/>
      <c r="P2996" s="84"/>
      <c r="Q2996" s="28"/>
    </row>
    <row r="2997" spans="1:17" ht="15" customHeight="1" x14ac:dyDescent="0.3">
      <c r="A2997">
        <v>2996</v>
      </c>
      <c r="D2997" s="82"/>
      <c r="O2997" s="82"/>
      <c r="P2997" s="84"/>
      <c r="Q2997" s="28"/>
    </row>
    <row r="2998" spans="1:17" ht="15" customHeight="1" x14ac:dyDescent="0.3">
      <c r="A2998">
        <v>2997</v>
      </c>
      <c r="D2998" s="82"/>
      <c r="O2998" s="82"/>
      <c r="P2998" s="84"/>
      <c r="Q2998" s="28"/>
    </row>
    <row r="2999" spans="1:17" ht="15" customHeight="1" x14ac:dyDescent="0.3">
      <c r="A2999">
        <v>2998</v>
      </c>
      <c r="D2999" s="82"/>
      <c r="O2999" s="82"/>
      <c r="P2999" s="84"/>
      <c r="Q2999" s="28"/>
    </row>
    <row r="3000" spans="1:17" ht="15" customHeight="1" x14ac:dyDescent="0.3">
      <c r="A3000">
        <v>2999</v>
      </c>
      <c r="D3000" s="82"/>
      <c r="O3000" s="82"/>
      <c r="P3000" s="84"/>
      <c r="Q3000" s="28"/>
    </row>
    <row r="3001" spans="1:17" ht="15" customHeight="1" x14ac:dyDescent="0.3">
      <c r="A3001">
        <v>3000</v>
      </c>
      <c r="D3001" s="82"/>
      <c r="O3001" s="82"/>
      <c r="P3001" s="84"/>
      <c r="Q3001" s="28"/>
    </row>
    <row r="3002" spans="1:17" ht="15" customHeight="1" x14ac:dyDescent="0.3">
      <c r="A3002">
        <v>3001</v>
      </c>
      <c r="D3002" s="82"/>
      <c r="O3002" s="82"/>
      <c r="P3002" s="84"/>
      <c r="Q3002" s="28"/>
    </row>
    <row r="3003" spans="1:17" ht="15" customHeight="1" x14ac:dyDescent="0.3">
      <c r="A3003">
        <v>3002</v>
      </c>
      <c r="D3003" s="82"/>
      <c r="O3003" s="82"/>
      <c r="P3003" s="84"/>
      <c r="Q3003" s="28"/>
    </row>
    <row r="3004" spans="1:17" ht="15" customHeight="1" x14ac:dyDescent="0.3">
      <c r="A3004">
        <v>3003</v>
      </c>
      <c r="D3004" s="82"/>
      <c r="O3004" s="82"/>
      <c r="P3004" s="84"/>
      <c r="Q3004" s="28"/>
    </row>
    <row r="3005" spans="1:17" ht="15" customHeight="1" x14ac:dyDescent="0.3">
      <c r="A3005">
        <v>3004</v>
      </c>
      <c r="D3005" s="82"/>
      <c r="O3005" s="82"/>
      <c r="P3005" s="84"/>
      <c r="Q3005" s="28"/>
    </row>
    <row r="3006" spans="1:17" ht="15" customHeight="1" x14ac:dyDescent="0.3">
      <c r="A3006">
        <v>3005</v>
      </c>
      <c r="D3006" s="82"/>
      <c r="O3006" s="82"/>
      <c r="P3006" s="84"/>
      <c r="Q3006" s="28"/>
    </row>
    <row r="3007" spans="1:17" ht="15" customHeight="1" x14ac:dyDescent="0.3">
      <c r="A3007">
        <v>3006</v>
      </c>
      <c r="D3007" s="82"/>
      <c r="O3007" s="82"/>
      <c r="P3007" s="84"/>
      <c r="Q3007" s="28"/>
    </row>
    <row r="3008" spans="1:17" ht="15" customHeight="1" x14ac:dyDescent="0.3">
      <c r="A3008">
        <v>3007</v>
      </c>
      <c r="D3008" s="82"/>
      <c r="O3008" s="82"/>
      <c r="P3008" s="84"/>
      <c r="Q3008" s="28"/>
    </row>
    <row r="3009" spans="1:17" ht="15" customHeight="1" x14ac:dyDescent="0.3">
      <c r="A3009">
        <v>3008</v>
      </c>
      <c r="D3009" s="82"/>
      <c r="O3009" s="82"/>
      <c r="P3009" s="84"/>
      <c r="Q3009" s="28"/>
    </row>
    <row r="3010" spans="1:17" ht="15" customHeight="1" x14ac:dyDescent="0.3">
      <c r="A3010">
        <v>3009</v>
      </c>
      <c r="D3010" s="82"/>
      <c r="O3010" s="82"/>
      <c r="P3010" s="84"/>
      <c r="Q3010" s="28"/>
    </row>
    <row r="3011" spans="1:17" ht="15" customHeight="1" x14ac:dyDescent="0.3">
      <c r="A3011">
        <v>3010</v>
      </c>
      <c r="D3011" s="82"/>
      <c r="O3011" s="82"/>
      <c r="P3011" s="84"/>
      <c r="Q3011" s="28"/>
    </row>
    <row r="3012" spans="1:17" ht="15" customHeight="1" x14ac:dyDescent="0.3">
      <c r="A3012">
        <v>3011</v>
      </c>
      <c r="D3012" s="82"/>
      <c r="O3012" s="82"/>
      <c r="P3012" s="84"/>
      <c r="Q3012" s="28"/>
    </row>
    <row r="3013" spans="1:17" ht="15" customHeight="1" x14ac:dyDescent="0.3">
      <c r="A3013">
        <v>3012</v>
      </c>
      <c r="D3013" s="82"/>
      <c r="O3013" s="82"/>
      <c r="P3013" s="84"/>
      <c r="Q3013" s="28"/>
    </row>
    <row r="3014" spans="1:17" ht="15" customHeight="1" x14ac:dyDescent="0.3">
      <c r="A3014">
        <v>3013</v>
      </c>
      <c r="D3014" s="82"/>
      <c r="O3014" s="82"/>
      <c r="P3014" s="84"/>
      <c r="Q3014" s="28"/>
    </row>
    <row r="3015" spans="1:17" ht="15" customHeight="1" x14ac:dyDescent="0.3">
      <c r="A3015">
        <v>3014</v>
      </c>
      <c r="D3015" s="82"/>
      <c r="O3015" s="82"/>
      <c r="P3015" s="84"/>
      <c r="Q3015" s="28"/>
    </row>
    <row r="3016" spans="1:17" ht="15" customHeight="1" x14ac:dyDescent="0.3">
      <c r="A3016">
        <v>3015</v>
      </c>
      <c r="D3016" s="82"/>
      <c r="O3016" s="82"/>
      <c r="P3016" s="84"/>
      <c r="Q3016" s="28"/>
    </row>
    <row r="3017" spans="1:17" ht="15" customHeight="1" x14ac:dyDescent="0.3">
      <c r="A3017">
        <v>3016</v>
      </c>
      <c r="D3017" s="82"/>
      <c r="O3017" s="82"/>
      <c r="P3017" s="84"/>
      <c r="Q3017" s="28"/>
    </row>
    <row r="3018" spans="1:17" ht="15" customHeight="1" x14ac:dyDescent="0.3">
      <c r="A3018">
        <v>3017</v>
      </c>
      <c r="D3018" s="82"/>
      <c r="O3018" s="82"/>
      <c r="P3018" s="84"/>
      <c r="Q3018" s="28"/>
    </row>
    <row r="3019" spans="1:17" ht="15" customHeight="1" x14ac:dyDescent="0.3">
      <c r="A3019">
        <v>3018</v>
      </c>
      <c r="D3019" s="82"/>
      <c r="O3019" s="82"/>
      <c r="P3019" s="84"/>
      <c r="Q3019" s="28"/>
    </row>
    <row r="3020" spans="1:17" ht="15" customHeight="1" x14ac:dyDescent="0.3">
      <c r="A3020">
        <v>3019</v>
      </c>
      <c r="D3020" s="82"/>
      <c r="O3020" s="82"/>
      <c r="P3020" s="84"/>
      <c r="Q3020" s="28"/>
    </row>
    <row r="3021" spans="1:17" ht="15" customHeight="1" x14ac:dyDescent="0.3">
      <c r="A3021">
        <v>3020</v>
      </c>
      <c r="D3021" s="82"/>
      <c r="O3021" s="82"/>
      <c r="P3021" s="84"/>
      <c r="Q3021" s="28"/>
    </row>
    <row r="3022" spans="1:17" ht="15" customHeight="1" x14ac:dyDescent="0.3">
      <c r="A3022">
        <v>3021</v>
      </c>
      <c r="D3022" s="82"/>
      <c r="O3022" s="82"/>
      <c r="P3022" s="84"/>
      <c r="Q3022" s="28"/>
    </row>
    <row r="3023" spans="1:17" ht="15" customHeight="1" x14ac:dyDescent="0.3">
      <c r="A3023">
        <v>3022</v>
      </c>
      <c r="D3023" s="82"/>
      <c r="O3023" s="82"/>
      <c r="P3023" s="84"/>
      <c r="Q3023" s="28"/>
    </row>
    <row r="3024" spans="1:17" ht="15" customHeight="1" x14ac:dyDescent="0.3">
      <c r="A3024">
        <v>3023</v>
      </c>
      <c r="D3024" s="82"/>
      <c r="O3024" s="82"/>
      <c r="P3024" s="84"/>
      <c r="Q3024" s="28"/>
    </row>
    <row r="3025" spans="1:17" ht="15" customHeight="1" x14ac:dyDescent="0.3">
      <c r="A3025">
        <v>3024</v>
      </c>
      <c r="D3025" s="82"/>
      <c r="O3025" s="82"/>
      <c r="P3025" s="84"/>
      <c r="Q3025" s="28"/>
    </row>
    <row r="3026" spans="1:17" ht="15" customHeight="1" x14ac:dyDescent="0.3">
      <c r="A3026">
        <v>3025</v>
      </c>
      <c r="D3026" s="82"/>
      <c r="O3026" s="82"/>
      <c r="P3026" s="84"/>
      <c r="Q3026" s="28"/>
    </row>
    <row r="3027" spans="1:17" ht="15" customHeight="1" x14ac:dyDescent="0.3">
      <c r="A3027">
        <v>3026</v>
      </c>
      <c r="D3027" s="82"/>
      <c r="O3027" s="82"/>
      <c r="P3027" s="84"/>
      <c r="Q3027" s="28"/>
    </row>
    <row r="3028" spans="1:17" ht="15" customHeight="1" x14ac:dyDescent="0.3">
      <c r="A3028">
        <v>3027</v>
      </c>
      <c r="D3028" s="82"/>
      <c r="O3028" s="82"/>
      <c r="P3028" s="84"/>
      <c r="Q3028" s="28"/>
    </row>
    <row r="3029" spans="1:17" ht="15" customHeight="1" x14ac:dyDescent="0.3">
      <c r="A3029">
        <v>3028</v>
      </c>
      <c r="D3029" s="82"/>
      <c r="O3029" s="82"/>
      <c r="P3029" s="84"/>
      <c r="Q3029" s="28"/>
    </row>
    <row r="3030" spans="1:17" ht="15" customHeight="1" x14ac:dyDescent="0.3">
      <c r="A3030">
        <v>3029</v>
      </c>
      <c r="D3030" s="82"/>
      <c r="O3030" s="82"/>
      <c r="P3030" s="84"/>
      <c r="Q3030" s="28"/>
    </row>
    <row r="3031" spans="1:17" ht="15" customHeight="1" x14ac:dyDescent="0.3">
      <c r="A3031">
        <v>3030</v>
      </c>
      <c r="D3031" s="82"/>
      <c r="O3031" s="82"/>
      <c r="P3031" s="84"/>
      <c r="Q3031" s="28"/>
    </row>
    <row r="3032" spans="1:17" ht="15" customHeight="1" x14ac:dyDescent="0.3">
      <c r="A3032">
        <v>3031</v>
      </c>
      <c r="D3032" s="82"/>
      <c r="O3032" s="82"/>
      <c r="P3032" s="84"/>
      <c r="Q3032" s="28"/>
    </row>
    <row r="3033" spans="1:17" ht="15" customHeight="1" x14ac:dyDescent="0.3">
      <c r="A3033">
        <v>3032</v>
      </c>
      <c r="D3033" s="82"/>
      <c r="O3033" s="82"/>
      <c r="P3033" s="84"/>
      <c r="Q3033" s="28"/>
    </row>
    <row r="3034" spans="1:17" ht="15" customHeight="1" x14ac:dyDescent="0.3">
      <c r="A3034">
        <v>3033</v>
      </c>
      <c r="D3034" s="82"/>
      <c r="O3034" s="82"/>
      <c r="P3034" s="84"/>
      <c r="Q3034" s="28"/>
    </row>
    <row r="3035" spans="1:17" ht="15" customHeight="1" x14ac:dyDescent="0.3">
      <c r="A3035">
        <v>3034</v>
      </c>
      <c r="D3035" s="82"/>
      <c r="O3035" s="82"/>
      <c r="P3035" s="84"/>
      <c r="Q3035" s="28"/>
    </row>
    <row r="3036" spans="1:17" ht="15" customHeight="1" x14ac:dyDescent="0.3">
      <c r="A3036">
        <v>3035</v>
      </c>
      <c r="D3036" s="82"/>
      <c r="O3036" s="82"/>
      <c r="P3036" s="84"/>
      <c r="Q3036" s="28"/>
    </row>
    <row r="3037" spans="1:17" ht="15" customHeight="1" x14ac:dyDescent="0.3">
      <c r="A3037">
        <v>3036</v>
      </c>
      <c r="D3037" s="82"/>
      <c r="O3037" s="82"/>
      <c r="P3037" s="84"/>
      <c r="Q3037" s="28"/>
    </row>
    <row r="3038" spans="1:17" ht="15" customHeight="1" x14ac:dyDescent="0.3">
      <c r="A3038">
        <v>3037</v>
      </c>
      <c r="D3038" s="82"/>
      <c r="O3038" s="82"/>
      <c r="P3038" s="84"/>
      <c r="Q3038" s="28"/>
    </row>
    <row r="3039" spans="1:17" ht="15" customHeight="1" x14ac:dyDescent="0.3">
      <c r="A3039">
        <v>3038</v>
      </c>
      <c r="D3039" s="82"/>
      <c r="O3039" s="82"/>
      <c r="P3039" s="84"/>
      <c r="Q3039" s="28"/>
    </row>
    <row r="3040" spans="1:17" ht="15" customHeight="1" x14ac:dyDescent="0.3">
      <c r="A3040">
        <v>3039</v>
      </c>
      <c r="D3040" s="82"/>
      <c r="O3040" s="82"/>
      <c r="P3040" s="84"/>
      <c r="Q3040" s="28"/>
    </row>
    <row r="3041" spans="1:17" ht="15" customHeight="1" x14ac:dyDescent="0.3">
      <c r="A3041">
        <v>3040</v>
      </c>
      <c r="D3041" s="82"/>
      <c r="O3041" s="82"/>
      <c r="P3041" s="84"/>
      <c r="Q3041" s="28"/>
    </row>
    <row r="3042" spans="1:17" ht="15" customHeight="1" x14ac:dyDescent="0.3">
      <c r="A3042">
        <v>3041</v>
      </c>
      <c r="D3042" s="82"/>
      <c r="O3042" s="82"/>
      <c r="P3042" s="84"/>
      <c r="Q3042" s="28"/>
    </row>
    <row r="3043" spans="1:17" ht="15" customHeight="1" x14ac:dyDescent="0.3">
      <c r="A3043">
        <v>3042</v>
      </c>
      <c r="D3043" s="82"/>
      <c r="O3043" s="82"/>
      <c r="P3043" s="84"/>
      <c r="Q3043" s="28"/>
    </row>
    <row r="3044" spans="1:17" ht="15" customHeight="1" x14ac:dyDescent="0.3">
      <c r="A3044">
        <v>3043</v>
      </c>
      <c r="D3044" s="82"/>
      <c r="O3044" s="82"/>
      <c r="P3044" s="84"/>
      <c r="Q3044" s="28"/>
    </row>
    <row r="3045" spans="1:17" ht="15" customHeight="1" x14ac:dyDescent="0.3">
      <c r="A3045">
        <v>3044</v>
      </c>
      <c r="D3045" s="82"/>
      <c r="O3045" s="82"/>
      <c r="P3045" s="84"/>
      <c r="Q3045" s="28"/>
    </row>
    <row r="3046" spans="1:17" ht="15" customHeight="1" x14ac:dyDescent="0.3">
      <c r="A3046">
        <v>3045</v>
      </c>
      <c r="D3046" s="82"/>
      <c r="O3046" s="82"/>
      <c r="P3046" s="84"/>
      <c r="Q3046" s="28"/>
    </row>
    <row r="3047" spans="1:17" ht="15" customHeight="1" x14ac:dyDescent="0.3">
      <c r="A3047">
        <v>3046</v>
      </c>
      <c r="D3047" s="82"/>
      <c r="O3047" s="82"/>
      <c r="P3047" s="84"/>
      <c r="Q3047" s="28"/>
    </row>
    <row r="3048" spans="1:17" ht="15" customHeight="1" x14ac:dyDescent="0.3">
      <c r="A3048">
        <v>3047</v>
      </c>
      <c r="D3048" s="82"/>
      <c r="O3048" s="82"/>
      <c r="P3048" s="84"/>
      <c r="Q3048" s="28"/>
    </row>
    <row r="3049" spans="1:17" ht="15" customHeight="1" x14ac:dyDescent="0.3">
      <c r="A3049">
        <v>3048</v>
      </c>
      <c r="D3049" s="82"/>
      <c r="O3049" s="82"/>
      <c r="P3049" s="84"/>
      <c r="Q3049" s="28"/>
    </row>
    <row r="3050" spans="1:17" ht="15" customHeight="1" x14ac:dyDescent="0.3">
      <c r="A3050">
        <v>3049</v>
      </c>
      <c r="D3050" s="82"/>
      <c r="O3050" s="82"/>
      <c r="P3050" s="84"/>
      <c r="Q3050" s="28"/>
    </row>
    <row r="3051" spans="1:17" ht="15" customHeight="1" x14ac:dyDescent="0.3">
      <c r="A3051">
        <v>3050</v>
      </c>
      <c r="D3051" s="82"/>
      <c r="O3051" s="82"/>
      <c r="P3051" s="84"/>
      <c r="Q3051" s="28"/>
    </row>
    <row r="3052" spans="1:17" ht="15" customHeight="1" x14ac:dyDescent="0.3">
      <c r="A3052">
        <v>3051</v>
      </c>
      <c r="D3052" s="82"/>
      <c r="O3052" s="82"/>
      <c r="P3052" s="84"/>
      <c r="Q3052" s="28"/>
    </row>
    <row r="3053" spans="1:17" ht="15" customHeight="1" x14ac:dyDescent="0.3">
      <c r="A3053">
        <v>3052</v>
      </c>
      <c r="D3053" s="82"/>
      <c r="O3053" s="82"/>
      <c r="P3053" s="84"/>
      <c r="Q3053" s="28"/>
    </row>
    <row r="3054" spans="1:17" ht="15" customHeight="1" x14ac:dyDescent="0.3">
      <c r="A3054">
        <v>3053</v>
      </c>
      <c r="D3054" s="82"/>
      <c r="O3054" s="82"/>
      <c r="P3054" s="84"/>
      <c r="Q3054" s="28"/>
    </row>
    <row r="3055" spans="1:17" ht="15" customHeight="1" x14ac:dyDescent="0.3">
      <c r="A3055">
        <v>3054</v>
      </c>
      <c r="D3055" s="82"/>
      <c r="O3055" s="82"/>
      <c r="P3055" s="84"/>
      <c r="Q3055" s="28"/>
    </row>
    <row r="3056" spans="1:17" ht="15" customHeight="1" x14ac:dyDescent="0.3">
      <c r="A3056">
        <v>3055</v>
      </c>
      <c r="D3056" s="82"/>
      <c r="O3056" s="82"/>
      <c r="P3056" s="84"/>
      <c r="Q3056" s="28"/>
    </row>
    <row r="3057" spans="1:17" ht="15" customHeight="1" x14ac:dyDescent="0.3">
      <c r="A3057">
        <v>3056</v>
      </c>
      <c r="D3057" s="82"/>
      <c r="O3057" s="82"/>
      <c r="P3057" s="84"/>
      <c r="Q3057" s="28"/>
    </row>
    <row r="3058" spans="1:17" ht="15" customHeight="1" x14ac:dyDescent="0.3">
      <c r="A3058">
        <v>3057</v>
      </c>
      <c r="D3058" s="82"/>
      <c r="O3058" s="82"/>
      <c r="P3058" s="84"/>
      <c r="Q3058" s="28"/>
    </row>
    <row r="3059" spans="1:17" ht="15" customHeight="1" x14ac:dyDescent="0.3">
      <c r="A3059">
        <v>3058</v>
      </c>
      <c r="D3059" s="82"/>
      <c r="O3059" s="82"/>
      <c r="P3059" s="84"/>
      <c r="Q3059" s="28"/>
    </row>
    <row r="3060" spans="1:17" ht="15" customHeight="1" x14ac:dyDescent="0.3">
      <c r="A3060">
        <v>3059</v>
      </c>
      <c r="D3060" s="82"/>
      <c r="O3060" s="82"/>
      <c r="P3060" s="84"/>
      <c r="Q3060" s="28"/>
    </row>
    <row r="3061" spans="1:17" ht="15" customHeight="1" x14ac:dyDescent="0.3">
      <c r="A3061">
        <v>3060</v>
      </c>
      <c r="D3061" s="82"/>
      <c r="O3061" s="82"/>
      <c r="P3061" s="84"/>
      <c r="Q3061" s="28"/>
    </row>
    <row r="3062" spans="1:17" ht="15" customHeight="1" x14ac:dyDescent="0.3">
      <c r="A3062">
        <v>3061</v>
      </c>
      <c r="D3062" s="82"/>
      <c r="O3062" s="82"/>
      <c r="P3062" s="84"/>
      <c r="Q3062" s="28"/>
    </row>
    <row r="3063" spans="1:17" ht="15" customHeight="1" x14ac:dyDescent="0.3">
      <c r="A3063">
        <v>3062</v>
      </c>
      <c r="D3063" s="82"/>
      <c r="O3063" s="82"/>
      <c r="P3063" s="84"/>
      <c r="Q3063" s="28"/>
    </row>
    <row r="3064" spans="1:17" ht="15" customHeight="1" x14ac:dyDescent="0.3">
      <c r="A3064">
        <v>3063</v>
      </c>
      <c r="D3064" s="82"/>
      <c r="O3064" s="82"/>
      <c r="P3064" s="84"/>
      <c r="Q3064" s="28"/>
    </row>
    <row r="3065" spans="1:17" ht="15" customHeight="1" x14ac:dyDescent="0.3">
      <c r="A3065">
        <v>3064</v>
      </c>
      <c r="D3065" s="82"/>
      <c r="O3065" s="82"/>
      <c r="P3065" s="84"/>
      <c r="Q3065" s="28"/>
    </row>
    <row r="3066" spans="1:17" ht="15" customHeight="1" x14ac:dyDescent="0.3">
      <c r="A3066">
        <v>3065</v>
      </c>
      <c r="D3066" s="82"/>
      <c r="O3066" s="82"/>
      <c r="P3066" s="84"/>
      <c r="Q3066" s="28"/>
    </row>
    <row r="3067" spans="1:17" ht="15" customHeight="1" x14ac:dyDescent="0.3">
      <c r="A3067">
        <v>3066</v>
      </c>
      <c r="D3067" s="82"/>
      <c r="O3067" s="82"/>
      <c r="P3067" s="84"/>
      <c r="Q3067" s="28"/>
    </row>
    <row r="3068" spans="1:17" ht="15" customHeight="1" x14ac:dyDescent="0.3">
      <c r="A3068">
        <v>3067</v>
      </c>
      <c r="D3068" s="82"/>
      <c r="O3068" s="82"/>
      <c r="P3068" s="84"/>
      <c r="Q3068" s="28"/>
    </row>
    <row r="3069" spans="1:17" ht="15" customHeight="1" x14ac:dyDescent="0.3">
      <c r="A3069">
        <v>3068</v>
      </c>
      <c r="D3069" s="82"/>
      <c r="O3069" s="82"/>
      <c r="P3069" s="84"/>
      <c r="Q3069" s="28"/>
    </row>
    <row r="3070" spans="1:17" ht="15" customHeight="1" x14ac:dyDescent="0.3">
      <c r="A3070">
        <v>3069</v>
      </c>
      <c r="D3070" s="82"/>
      <c r="O3070" s="82"/>
      <c r="P3070" s="84"/>
      <c r="Q3070" s="28"/>
    </row>
    <row r="3071" spans="1:17" ht="15" customHeight="1" x14ac:dyDescent="0.3">
      <c r="A3071">
        <v>3070</v>
      </c>
      <c r="D3071" s="82"/>
      <c r="O3071" s="82"/>
      <c r="P3071" s="84"/>
      <c r="Q3071" s="28"/>
    </row>
    <row r="3072" spans="1:17" ht="15" customHeight="1" x14ac:dyDescent="0.3">
      <c r="A3072">
        <v>3071</v>
      </c>
      <c r="D3072" s="82"/>
      <c r="O3072" s="82"/>
      <c r="P3072" s="84"/>
      <c r="Q3072" s="28"/>
    </row>
    <row r="3073" spans="1:17" ht="15" customHeight="1" x14ac:dyDescent="0.3">
      <c r="A3073">
        <v>3072</v>
      </c>
      <c r="D3073" s="82"/>
      <c r="O3073" s="82"/>
      <c r="P3073" s="84"/>
      <c r="Q3073" s="28"/>
    </row>
    <row r="3074" spans="1:17" ht="15" customHeight="1" x14ac:dyDescent="0.3">
      <c r="A3074">
        <v>3073</v>
      </c>
      <c r="D3074" s="82"/>
      <c r="O3074" s="82"/>
      <c r="P3074" s="84"/>
      <c r="Q3074" s="28"/>
    </row>
    <row r="3075" spans="1:17" ht="15" customHeight="1" x14ac:dyDescent="0.3">
      <c r="A3075">
        <v>3074</v>
      </c>
      <c r="D3075" s="82"/>
      <c r="O3075" s="82"/>
      <c r="P3075" s="84"/>
      <c r="Q3075" s="28"/>
    </row>
    <row r="3076" spans="1:17" ht="15" customHeight="1" x14ac:dyDescent="0.3">
      <c r="A3076">
        <v>3075</v>
      </c>
      <c r="D3076" s="82"/>
      <c r="O3076" s="82"/>
      <c r="P3076" s="84"/>
      <c r="Q3076" s="28"/>
    </row>
    <row r="3077" spans="1:17" ht="15" customHeight="1" x14ac:dyDescent="0.3">
      <c r="A3077">
        <v>3076</v>
      </c>
      <c r="D3077" s="82"/>
      <c r="O3077" s="82"/>
      <c r="P3077" s="84"/>
      <c r="Q3077" s="28"/>
    </row>
    <row r="3078" spans="1:17" ht="15" customHeight="1" x14ac:dyDescent="0.3">
      <c r="A3078">
        <v>3077</v>
      </c>
      <c r="D3078" s="82"/>
      <c r="O3078" s="82"/>
      <c r="P3078" s="84"/>
      <c r="Q3078" s="28"/>
    </row>
    <row r="3079" spans="1:17" ht="15" customHeight="1" x14ac:dyDescent="0.3">
      <c r="A3079">
        <v>3078</v>
      </c>
      <c r="D3079" s="82"/>
      <c r="O3079" s="82"/>
      <c r="P3079" s="84"/>
      <c r="Q3079" s="28"/>
    </row>
    <row r="3080" spans="1:17" ht="15" customHeight="1" x14ac:dyDescent="0.3">
      <c r="A3080">
        <v>3079</v>
      </c>
      <c r="D3080" s="82"/>
      <c r="O3080" s="82"/>
      <c r="P3080" s="84"/>
      <c r="Q3080" s="28"/>
    </row>
    <row r="3081" spans="1:17" ht="15" customHeight="1" x14ac:dyDescent="0.3">
      <c r="A3081">
        <v>3080</v>
      </c>
      <c r="D3081" s="82"/>
      <c r="O3081" s="82"/>
      <c r="P3081" s="84"/>
      <c r="Q3081" s="28"/>
    </row>
    <row r="3082" spans="1:17" ht="15" customHeight="1" x14ac:dyDescent="0.3">
      <c r="A3082">
        <v>3081</v>
      </c>
      <c r="D3082" s="82"/>
      <c r="O3082" s="82"/>
      <c r="P3082" s="84"/>
      <c r="Q3082" s="28"/>
    </row>
    <row r="3083" spans="1:17" ht="15" customHeight="1" x14ac:dyDescent="0.3">
      <c r="A3083">
        <v>3082</v>
      </c>
      <c r="D3083" s="82"/>
      <c r="O3083" s="82"/>
      <c r="P3083" s="84"/>
      <c r="Q3083" s="28"/>
    </row>
    <row r="3084" spans="1:17" ht="15" customHeight="1" x14ac:dyDescent="0.3">
      <c r="A3084">
        <v>3083</v>
      </c>
      <c r="D3084" s="82"/>
      <c r="O3084" s="82"/>
      <c r="P3084" s="84"/>
      <c r="Q3084" s="28"/>
    </row>
    <row r="3085" spans="1:17" ht="15" customHeight="1" x14ac:dyDescent="0.3">
      <c r="A3085">
        <v>3084</v>
      </c>
      <c r="D3085" s="82"/>
      <c r="O3085" s="82"/>
      <c r="P3085" s="84"/>
      <c r="Q3085" s="28"/>
    </row>
    <row r="3086" spans="1:17" ht="15" customHeight="1" x14ac:dyDescent="0.3">
      <c r="A3086">
        <v>3085</v>
      </c>
      <c r="D3086" s="82"/>
      <c r="O3086" s="82"/>
      <c r="P3086" s="84"/>
      <c r="Q3086" s="28"/>
    </row>
    <row r="3087" spans="1:17" ht="15" customHeight="1" x14ac:dyDescent="0.3">
      <c r="A3087">
        <v>3086</v>
      </c>
      <c r="D3087" s="82"/>
      <c r="O3087" s="82"/>
      <c r="P3087" s="84"/>
      <c r="Q3087" s="28"/>
    </row>
    <row r="3088" spans="1:17" ht="15" customHeight="1" x14ac:dyDescent="0.3">
      <c r="A3088">
        <v>3087</v>
      </c>
      <c r="D3088" s="82"/>
      <c r="O3088" s="82"/>
      <c r="P3088" s="84"/>
      <c r="Q3088" s="28"/>
    </row>
    <row r="3089" spans="1:17" ht="15" customHeight="1" x14ac:dyDescent="0.3">
      <c r="A3089">
        <v>3088</v>
      </c>
      <c r="D3089" s="82"/>
      <c r="O3089" s="82"/>
      <c r="P3089" s="84"/>
      <c r="Q3089" s="28"/>
    </row>
    <row r="3090" spans="1:17" ht="15" customHeight="1" x14ac:dyDescent="0.3">
      <c r="A3090">
        <v>3089</v>
      </c>
      <c r="D3090" s="82"/>
      <c r="O3090" s="82"/>
      <c r="P3090" s="84"/>
      <c r="Q3090" s="28"/>
    </row>
    <row r="3091" spans="1:17" ht="15" customHeight="1" x14ac:dyDescent="0.3">
      <c r="A3091">
        <v>3090</v>
      </c>
      <c r="D3091" s="82"/>
      <c r="O3091" s="82"/>
      <c r="P3091" s="84"/>
      <c r="Q3091" s="28"/>
    </row>
    <row r="3092" spans="1:17" ht="15" customHeight="1" x14ac:dyDescent="0.3">
      <c r="A3092">
        <v>3091</v>
      </c>
      <c r="D3092" s="82"/>
      <c r="O3092" s="82"/>
      <c r="P3092" s="84"/>
      <c r="Q3092" s="28"/>
    </row>
    <row r="3093" spans="1:17" ht="15" customHeight="1" x14ac:dyDescent="0.3">
      <c r="A3093">
        <v>3092</v>
      </c>
      <c r="D3093" s="82"/>
      <c r="O3093" s="82"/>
      <c r="P3093" s="84"/>
      <c r="Q3093" s="28"/>
    </row>
    <row r="3094" spans="1:17" ht="15" customHeight="1" x14ac:dyDescent="0.3">
      <c r="A3094">
        <v>3093</v>
      </c>
      <c r="D3094" s="82"/>
      <c r="O3094" s="82"/>
      <c r="P3094" s="84"/>
      <c r="Q3094" s="28"/>
    </row>
    <row r="3095" spans="1:17" ht="15" customHeight="1" x14ac:dyDescent="0.3">
      <c r="A3095">
        <v>3094</v>
      </c>
      <c r="D3095" s="82"/>
      <c r="O3095" s="82"/>
      <c r="P3095" s="84"/>
      <c r="Q3095" s="28"/>
    </row>
    <row r="3096" spans="1:17" ht="15" customHeight="1" x14ac:dyDescent="0.3">
      <c r="A3096">
        <v>3095</v>
      </c>
      <c r="D3096" s="82"/>
      <c r="O3096" s="82"/>
      <c r="P3096" s="84"/>
      <c r="Q3096" s="28"/>
    </row>
    <row r="3097" spans="1:17" ht="15" customHeight="1" x14ac:dyDescent="0.3">
      <c r="A3097">
        <v>3096</v>
      </c>
      <c r="D3097" s="82"/>
      <c r="O3097" s="82"/>
      <c r="P3097" s="84"/>
      <c r="Q3097" s="28"/>
    </row>
    <row r="3098" spans="1:17" ht="15" customHeight="1" x14ac:dyDescent="0.3">
      <c r="A3098">
        <v>3097</v>
      </c>
      <c r="D3098" s="82"/>
      <c r="O3098" s="82"/>
      <c r="P3098" s="84"/>
      <c r="Q3098" s="28"/>
    </row>
    <row r="3099" spans="1:17" ht="15" customHeight="1" x14ac:dyDescent="0.3">
      <c r="A3099">
        <v>3098</v>
      </c>
      <c r="D3099" s="82"/>
      <c r="O3099" s="82"/>
      <c r="P3099" s="84"/>
      <c r="Q3099" s="28"/>
    </row>
    <row r="3100" spans="1:17" ht="15" customHeight="1" x14ac:dyDescent="0.3">
      <c r="A3100">
        <v>3099</v>
      </c>
      <c r="D3100" s="82"/>
      <c r="O3100" s="82"/>
      <c r="P3100" s="84"/>
      <c r="Q3100" s="28"/>
    </row>
    <row r="3101" spans="1:17" ht="15" customHeight="1" x14ac:dyDescent="0.3">
      <c r="A3101">
        <v>3100</v>
      </c>
      <c r="D3101" s="82"/>
      <c r="O3101" s="82"/>
      <c r="P3101" s="84"/>
      <c r="Q3101" s="28"/>
    </row>
    <row r="3102" spans="1:17" ht="15" customHeight="1" x14ac:dyDescent="0.3">
      <c r="A3102">
        <v>3101</v>
      </c>
      <c r="D3102" s="82"/>
      <c r="O3102" s="82"/>
      <c r="P3102" s="84"/>
      <c r="Q3102" s="28"/>
    </row>
    <row r="3103" spans="1:17" ht="15" customHeight="1" x14ac:dyDescent="0.3">
      <c r="A3103">
        <v>3102</v>
      </c>
      <c r="D3103" s="82"/>
      <c r="O3103" s="82"/>
      <c r="P3103" s="84"/>
      <c r="Q3103" s="28"/>
    </row>
    <row r="3104" spans="1:17" ht="15" customHeight="1" x14ac:dyDescent="0.3">
      <c r="A3104">
        <v>3103</v>
      </c>
      <c r="D3104" s="82"/>
      <c r="O3104" s="82"/>
      <c r="P3104" s="84"/>
      <c r="Q3104" s="28"/>
    </row>
    <row r="3105" spans="1:17" ht="15" customHeight="1" x14ac:dyDescent="0.3">
      <c r="A3105">
        <v>3104</v>
      </c>
      <c r="D3105" s="82"/>
      <c r="O3105" s="82"/>
      <c r="P3105" s="84"/>
      <c r="Q3105" s="28"/>
    </row>
    <row r="3106" spans="1:17" ht="15" customHeight="1" x14ac:dyDescent="0.3">
      <c r="A3106">
        <v>3105</v>
      </c>
      <c r="D3106" s="82"/>
      <c r="O3106" s="82"/>
      <c r="P3106" s="84"/>
      <c r="Q3106" s="28"/>
    </row>
    <row r="3107" spans="1:17" ht="15" customHeight="1" x14ac:dyDescent="0.3">
      <c r="A3107">
        <v>3106</v>
      </c>
      <c r="D3107" s="82"/>
      <c r="O3107" s="82"/>
      <c r="P3107" s="84"/>
      <c r="Q3107" s="28"/>
    </row>
    <row r="3108" spans="1:17" ht="15" customHeight="1" x14ac:dyDescent="0.3">
      <c r="A3108">
        <v>3107</v>
      </c>
      <c r="D3108" s="82"/>
      <c r="O3108" s="82"/>
      <c r="P3108" s="84"/>
      <c r="Q3108" s="28"/>
    </row>
    <row r="3109" spans="1:17" ht="15" customHeight="1" x14ac:dyDescent="0.3">
      <c r="A3109">
        <v>3108</v>
      </c>
      <c r="D3109" s="82"/>
      <c r="O3109" s="82"/>
      <c r="P3109" s="84"/>
      <c r="Q3109" s="28"/>
    </row>
    <row r="3110" spans="1:17" ht="15" customHeight="1" x14ac:dyDescent="0.3">
      <c r="A3110">
        <v>3109</v>
      </c>
      <c r="D3110" s="82"/>
      <c r="O3110" s="82"/>
      <c r="P3110" s="84"/>
      <c r="Q3110" s="28"/>
    </row>
    <row r="3111" spans="1:17" ht="15" customHeight="1" x14ac:dyDescent="0.3">
      <c r="A3111">
        <v>3110</v>
      </c>
      <c r="D3111" s="82"/>
      <c r="O3111" s="82"/>
      <c r="P3111" s="84"/>
      <c r="Q3111" s="28"/>
    </row>
    <row r="3112" spans="1:17" ht="15" customHeight="1" x14ac:dyDescent="0.3">
      <c r="A3112">
        <v>3111</v>
      </c>
      <c r="D3112" s="82"/>
      <c r="O3112" s="82"/>
      <c r="P3112" s="84"/>
      <c r="Q3112" s="28"/>
    </row>
    <row r="3113" spans="1:17" ht="15" customHeight="1" x14ac:dyDescent="0.3">
      <c r="A3113">
        <v>3112</v>
      </c>
      <c r="D3113" s="82"/>
      <c r="O3113" s="82"/>
      <c r="P3113" s="84"/>
      <c r="Q3113" s="28"/>
    </row>
    <row r="3114" spans="1:17" ht="15" customHeight="1" x14ac:dyDescent="0.3">
      <c r="A3114">
        <v>3113</v>
      </c>
      <c r="D3114" s="82"/>
      <c r="O3114" s="82"/>
      <c r="P3114" s="84"/>
      <c r="Q3114" s="28"/>
    </row>
    <row r="3115" spans="1:17" ht="15" customHeight="1" x14ac:dyDescent="0.3">
      <c r="A3115">
        <v>3114</v>
      </c>
      <c r="D3115" s="82"/>
      <c r="O3115" s="82"/>
      <c r="P3115" s="84"/>
      <c r="Q3115" s="28"/>
    </row>
    <row r="3116" spans="1:17" ht="15" customHeight="1" x14ac:dyDescent="0.3">
      <c r="A3116">
        <v>3115</v>
      </c>
      <c r="D3116" s="82"/>
      <c r="O3116" s="82"/>
      <c r="P3116" s="84"/>
      <c r="Q3116" s="28"/>
    </row>
    <row r="3117" spans="1:17" ht="15" customHeight="1" x14ac:dyDescent="0.3">
      <c r="A3117">
        <v>3116</v>
      </c>
      <c r="D3117" s="82"/>
      <c r="O3117" s="82"/>
      <c r="P3117" s="84"/>
      <c r="Q3117" s="28"/>
    </row>
    <row r="3118" spans="1:17" ht="15" customHeight="1" x14ac:dyDescent="0.3">
      <c r="A3118">
        <v>3117</v>
      </c>
      <c r="D3118" s="82"/>
      <c r="O3118" s="82"/>
      <c r="P3118" s="84"/>
      <c r="Q3118" s="28"/>
    </row>
    <row r="3119" spans="1:17" ht="15" customHeight="1" x14ac:dyDescent="0.3">
      <c r="A3119">
        <v>3118</v>
      </c>
      <c r="D3119" s="82"/>
      <c r="O3119" s="82"/>
      <c r="P3119" s="84"/>
      <c r="Q3119" s="28"/>
    </row>
    <row r="3120" spans="1:17" ht="15" customHeight="1" x14ac:dyDescent="0.3">
      <c r="A3120">
        <v>3119</v>
      </c>
      <c r="D3120" s="82"/>
      <c r="O3120" s="82"/>
      <c r="P3120" s="84"/>
      <c r="Q3120" s="28"/>
    </row>
    <row r="3121" spans="1:17" ht="15" customHeight="1" x14ac:dyDescent="0.3">
      <c r="A3121">
        <v>3120</v>
      </c>
      <c r="D3121" s="82"/>
      <c r="O3121" s="82"/>
      <c r="P3121" s="84"/>
      <c r="Q3121" s="28"/>
    </row>
    <row r="3122" spans="1:17" ht="15" customHeight="1" x14ac:dyDescent="0.3">
      <c r="A3122">
        <v>3121</v>
      </c>
      <c r="D3122" s="82"/>
      <c r="O3122" s="82"/>
      <c r="P3122" s="84"/>
      <c r="Q3122" s="28"/>
    </row>
    <row r="3123" spans="1:17" ht="15" customHeight="1" x14ac:dyDescent="0.3">
      <c r="A3123">
        <v>3122</v>
      </c>
      <c r="D3123" s="82"/>
      <c r="O3123" s="82"/>
      <c r="P3123" s="84"/>
      <c r="Q3123" s="28"/>
    </row>
    <row r="3124" spans="1:17" ht="15" customHeight="1" x14ac:dyDescent="0.3">
      <c r="A3124">
        <v>3123</v>
      </c>
      <c r="D3124" s="82"/>
      <c r="O3124" s="82"/>
      <c r="P3124" s="84"/>
      <c r="Q3124" s="28"/>
    </row>
    <row r="3125" spans="1:17" ht="15" customHeight="1" x14ac:dyDescent="0.3">
      <c r="A3125">
        <v>3124</v>
      </c>
      <c r="D3125" s="82"/>
      <c r="O3125" s="82"/>
      <c r="P3125" s="84"/>
      <c r="Q3125" s="28"/>
    </row>
    <row r="3126" spans="1:17" ht="15" customHeight="1" x14ac:dyDescent="0.3">
      <c r="A3126">
        <v>3125</v>
      </c>
      <c r="D3126" s="82"/>
      <c r="O3126" s="82"/>
      <c r="P3126" s="84"/>
      <c r="Q3126" s="28"/>
    </row>
    <row r="3127" spans="1:17" ht="15" customHeight="1" x14ac:dyDescent="0.3">
      <c r="A3127">
        <v>3126</v>
      </c>
      <c r="D3127" s="82"/>
      <c r="O3127" s="82"/>
      <c r="P3127" s="84"/>
      <c r="Q3127" s="28"/>
    </row>
    <row r="3128" spans="1:17" ht="15" customHeight="1" x14ac:dyDescent="0.3">
      <c r="A3128">
        <v>3127</v>
      </c>
      <c r="D3128" s="82"/>
      <c r="O3128" s="82"/>
      <c r="P3128" s="84"/>
      <c r="Q3128" s="28"/>
    </row>
    <row r="3129" spans="1:17" ht="15" customHeight="1" x14ac:dyDescent="0.3">
      <c r="A3129">
        <v>3128</v>
      </c>
      <c r="D3129" s="82"/>
      <c r="O3129" s="82"/>
      <c r="P3129" s="84"/>
      <c r="Q3129" s="28"/>
    </row>
    <row r="3130" spans="1:17" ht="15" customHeight="1" x14ac:dyDescent="0.3">
      <c r="A3130">
        <v>3129</v>
      </c>
      <c r="D3130" s="82"/>
      <c r="O3130" s="82"/>
      <c r="P3130" s="84"/>
      <c r="Q3130" s="28"/>
    </row>
    <row r="3131" spans="1:17" ht="15" customHeight="1" x14ac:dyDescent="0.3">
      <c r="A3131">
        <v>3130</v>
      </c>
      <c r="D3131" s="82"/>
      <c r="O3131" s="82"/>
      <c r="P3131" s="84"/>
      <c r="Q3131" s="28"/>
    </row>
    <row r="3132" spans="1:17" ht="15" customHeight="1" x14ac:dyDescent="0.3">
      <c r="A3132">
        <v>3131</v>
      </c>
      <c r="D3132" s="82"/>
      <c r="O3132" s="82"/>
      <c r="P3132" s="84"/>
      <c r="Q3132" s="28"/>
    </row>
    <row r="3133" spans="1:17" ht="15" customHeight="1" x14ac:dyDescent="0.3">
      <c r="A3133">
        <v>3132</v>
      </c>
      <c r="D3133" s="82"/>
      <c r="O3133" s="82"/>
      <c r="P3133" s="84"/>
      <c r="Q3133" s="28"/>
    </row>
    <row r="3134" spans="1:17" ht="15" customHeight="1" x14ac:dyDescent="0.3">
      <c r="A3134">
        <v>3133</v>
      </c>
      <c r="D3134" s="82"/>
      <c r="O3134" s="82"/>
      <c r="P3134" s="84"/>
      <c r="Q3134" s="28"/>
    </row>
    <row r="3135" spans="1:17" ht="15" customHeight="1" x14ac:dyDescent="0.3">
      <c r="A3135">
        <v>3134</v>
      </c>
      <c r="D3135" s="82"/>
      <c r="O3135" s="82"/>
      <c r="P3135" s="84"/>
      <c r="Q3135" s="28"/>
    </row>
    <row r="3136" spans="1:17" ht="15" customHeight="1" x14ac:dyDescent="0.3">
      <c r="A3136">
        <v>3135</v>
      </c>
      <c r="D3136" s="82"/>
      <c r="O3136" s="82"/>
      <c r="P3136" s="84"/>
      <c r="Q3136" s="28"/>
    </row>
    <row r="3137" spans="1:17" ht="15" customHeight="1" x14ac:dyDescent="0.3">
      <c r="A3137">
        <v>3136</v>
      </c>
      <c r="D3137" s="82"/>
      <c r="O3137" s="82"/>
      <c r="P3137" s="84"/>
      <c r="Q3137" s="28"/>
    </row>
    <row r="3138" spans="1:17" ht="15" customHeight="1" x14ac:dyDescent="0.3">
      <c r="A3138">
        <v>3137</v>
      </c>
      <c r="D3138" s="82"/>
      <c r="O3138" s="82"/>
      <c r="P3138" s="84"/>
      <c r="Q3138" s="28"/>
    </row>
    <row r="3139" spans="1:17" ht="15" customHeight="1" x14ac:dyDescent="0.3">
      <c r="A3139">
        <v>3138</v>
      </c>
      <c r="D3139" s="82"/>
      <c r="O3139" s="82"/>
      <c r="P3139" s="84"/>
      <c r="Q3139" s="28"/>
    </row>
    <row r="3140" spans="1:17" ht="15" customHeight="1" x14ac:dyDescent="0.3">
      <c r="A3140">
        <v>3139</v>
      </c>
      <c r="D3140" s="82"/>
      <c r="O3140" s="82"/>
      <c r="P3140" s="84"/>
      <c r="Q3140" s="28"/>
    </row>
    <row r="3141" spans="1:17" ht="15" customHeight="1" x14ac:dyDescent="0.3">
      <c r="A3141">
        <v>3140</v>
      </c>
      <c r="D3141" s="82"/>
      <c r="O3141" s="82"/>
      <c r="P3141" s="84"/>
      <c r="Q3141" s="28"/>
    </row>
    <row r="3142" spans="1:17" ht="15" customHeight="1" x14ac:dyDescent="0.3">
      <c r="A3142">
        <v>3141</v>
      </c>
      <c r="D3142" s="82"/>
      <c r="O3142" s="82"/>
      <c r="P3142" s="84"/>
      <c r="Q3142" s="28"/>
    </row>
    <row r="3143" spans="1:17" ht="15" customHeight="1" x14ac:dyDescent="0.3">
      <c r="A3143">
        <v>3142</v>
      </c>
      <c r="D3143" s="82"/>
      <c r="O3143" s="82"/>
      <c r="P3143" s="84"/>
      <c r="Q3143" s="28"/>
    </row>
    <row r="3144" spans="1:17" ht="15" customHeight="1" x14ac:dyDescent="0.3">
      <c r="A3144">
        <v>3143</v>
      </c>
      <c r="D3144" s="82"/>
      <c r="O3144" s="82"/>
      <c r="P3144" s="84"/>
      <c r="Q3144" s="28"/>
    </row>
    <row r="3145" spans="1:17" ht="15" customHeight="1" x14ac:dyDescent="0.3">
      <c r="A3145">
        <v>3144</v>
      </c>
      <c r="D3145" s="82"/>
      <c r="O3145" s="82"/>
      <c r="P3145" s="84"/>
      <c r="Q3145" s="28"/>
    </row>
    <row r="3146" spans="1:17" ht="15" customHeight="1" x14ac:dyDescent="0.3">
      <c r="A3146">
        <v>3145</v>
      </c>
      <c r="D3146" s="82"/>
      <c r="O3146" s="82"/>
      <c r="P3146" s="84"/>
      <c r="Q3146" s="28"/>
    </row>
    <row r="3147" spans="1:17" ht="15" customHeight="1" x14ac:dyDescent="0.3">
      <c r="A3147">
        <v>3146</v>
      </c>
      <c r="D3147" s="82"/>
      <c r="O3147" s="82"/>
      <c r="P3147" s="84"/>
      <c r="Q3147" s="28"/>
    </row>
    <row r="3148" spans="1:17" ht="15" customHeight="1" x14ac:dyDescent="0.3">
      <c r="A3148">
        <v>3147</v>
      </c>
      <c r="D3148" s="82"/>
      <c r="O3148" s="82"/>
      <c r="P3148" s="84"/>
      <c r="Q3148" s="28"/>
    </row>
    <row r="3149" spans="1:17" ht="15" customHeight="1" x14ac:dyDescent="0.3">
      <c r="A3149">
        <v>3148</v>
      </c>
      <c r="D3149" s="82"/>
      <c r="O3149" s="82"/>
      <c r="P3149" s="84"/>
      <c r="Q3149" s="28"/>
    </row>
    <row r="3150" spans="1:17" ht="15" customHeight="1" x14ac:dyDescent="0.3">
      <c r="A3150">
        <v>3149</v>
      </c>
      <c r="D3150" s="82"/>
      <c r="O3150" s="82"/>
      <c r="P3150" s="84"/>
      <c r="Q3150" s="28"/>
    </row>
    <row r="3151" spans="1:17" ht="15" customHeight="1" x14ac:dyDescent="0.3">
      <c r="A3151">
        <v>3150</v>
      </c>
      <c r="D3151" s="82"/>
      <c r="O3151" s="82"/>
      <c r="P3151" s="84"/>
      <c r="Q3151" s="28"/>
    </row>
    <row r="3152" spans="1:17" ht="15" customHeight="1" x14ac:dyDescent="0.3">
      <c r="A3152">
        <v>3151</v>
      </c>
      <c r="D3152" s="82"/>
      <c r="O3152" s="82"/>
      <c r="P3152" s="84"/>
      <c r="Q3152" s="28"/>
    </row>
    <row r="3153" spans="1:17" ht="15" customHeight="1" x14ac:dyDescent="0.3">
      <c r="A3153">
        <v>3152</v>
      </c>
      <c r="D3153" s="82"/>
      <c r="O3153" s="82"/>
      <c r="P3153" s="84"/>
      <c r="Q3153" s="28"/>
    </row>
    <row r="3154" spans="1:17" ht="15" customHeight="1" x14ac:dyDescent="0.3">
      <c r="A3154">
        <v>3153</v>
      </c>
      <c r="D3154" s="82"/>
      <c r="O3154" s="82"/>
      <c r="P3154" s="84"/>
      <c r="Q3154" s="28"/>
    </row>
    <row r="3155" spans="1:17" ht="15" customHeight="1" x14ac:dyDescent="0.3">
      <c r="A3155">
        <v>3154</v>
      </c>
      <c r="D3155" s="82"/>
      <c r="O3155" s="82"/>
      <c r="P3155" s="84"/>
      <c r="Q3155" s="28"/>
    </row>
    <row r="3156" spans="1:17" ht="15" customHeight="1" x14ac:dyDescent="0.3">
      <c r="A3156">
        <v>3155</v>
      </c>
      <c r="D3156" s="82"/>
      <c r="O3156" s="82"/>
      <c r="P3156" s="84"/>
      <c r="Q3156" s="28"/>
    </row>
    <row r="3157" spans="1:17" ht="15" customHeight="1" x14ac:dyDescent="0.3">
      <c r="A3157">
        <v>3156</v>
      </c>
      <c r="D3157" s="82"/>
      <c r="O3157" s="82"/>
      <c r="P3157" s="84"/>
      <c r="Q3157" s="28"/>
    </row>
    <row r="3158" spans="1:17" ht="15" customHeight="1" x14ac:dyDescent="0.3">
      <c r="A3158">
        <v>3157</v>
      </c>
      <c r="D3158" s="82"/>
      <c r="O3158" s="82"/>
      <c r="P3158" s="84"/>
      <c r="Q3158" s="28"/>
    </row>
    <row r="3159" spans="1:17" ht="15" customHeight="1" x14ac:dyDescent="0.3">
      <c r="A3159">
        <v>3158</v>
      </c>
      <c r="D3159" s="82"/>
      <c r="O3159" s="82"/>
      <c r="P3159" s="84"/>
      <c r="Q3159" s="28"/>
    </row>
    <row r="3160" spans="1:17" ht="15" customHeight="1" x14ac:dyDescent="0.3">
      <c r="A3160">
        <v>3159</v>
      </c>
      <c r="D3160" s="82"/>
      <c r="O3160" s="82"/>
      <c r="P3160" s="84"/>
      <c r="Q3160" s="28"/>
    </row>
    <row r="3161" spans="1:17" ht="15" customHeight="1" x14ac:dyDescent="0.3">
      <c r="A3161">
        <v>3160</v>
      </c>
      <c r="D3161" s="82"/>
      <c r="O3161" s="82"/>
      <c r="P3161" s="84"/>
      <c r="Q3161" s="28"/>
    </row>
    <row r="3162" spans="1:17" ht="15" customHeight="1" x14ac:dyDescent="0.3">
      <c r="A3162">
        <v>3161</v>
      </c>
      <c r="D3162" s="82"/>
      <c r="O3162" s="82"/>
      <c r="P3162" s="84"/>
      <c r="Q3162" s="28"/>
    </row>
    <row r="3163" spans="1:17" ht="15" customHeight="1" x14ac:dyDescent="0.3">
      <c r="A3163">
        <v>3162</v>
      </c>
      <c r="D3163" s="82"/>
      <c r="O3163" s="82"/>
      <c r="P3163" s="84"/>
      <c r="Q3163" s="28"/>
    </row>
    <row r="3164" spans="1:17" ht="15" customHeight="1" x14ac:dyDescent="0.3">
      <c r="A3164">
        <v>3163</v>
      </c>
      <c r="D3164" s="82"/>
      <c r="O3164" s="82"/>
      <c r="P3164" s="84"/>
      <c r="Q3164" s="28"/>
    </row>
    <row r="3165" spans="1:17" ht="15" customHeight="1" x14ac:dyDescent="0.3">
      <c r="A3165">
        <v>3164</v>
      </c>
      <c r="D3165" s="82"/>
      <c r="O3165" s="82"/>
      <c r="P3165" s="84"/>
      <c r="Q3165" s="28"/>
    </row>
    <row r="3166" spans="1:17" ht="15" customHeight="1" x14ac:dyDescent="0.3">
      <c r="A3166">
        <v>3165</v>
      </c>
      <c r="D3166" s="82"/>
      <c r="O3166" s="82"/>
      <c r="P3166" s="84"/>
      <c r="Q3166" s="28"/>
    </row>
    <row r="3167" spans="1:17" ht="15" customHeight="1" x14ac:dyDescent="0.3">
      <c r="A3167">
        <v>3166</v>
      </c>
      <c r="D3167" s="82"/>
      <c r="O3167" s="82"/>
      <c r="P3167" s="84"/>
      <c r="Q3167" s="28"/>
    </row>
    <row r="3168" spans="1:17" ht="15" customHeight="1" x14ac:dyDescent="0.3">
      <c r="A3168">
        <v>3167</v>
      </c>
      <c r="D3168" s="82"/>
      <c r="O3168" s="82"/>
      <c r="P3168" s="84"/>
      <c r="Q3168" s="28"/>
    </row>
    <row r="3169" spans="1:17" ht="15" customHeight="1" x14ac:dyDescent="0.3">
      <c r="A3169">
        <v>3168</v>
      </c>
      <c r="D3169" s="82"/>
      <c r="O3169" s="82"/>
      <c r="P3169" s="84"/>
      <c r="Q3169" s="28"/>
    </row>
    <row r="3170" spans="1:17" ht="15" customHeight="1" x14ac:dyDescent="0.3">
      <c r="A3170">
        <v>3169</v>
      </c>
      <c r="D3170" s="82"/>
      <c r="O3170" s="82"/>
      <c r="P3170" s="84"/>
      <c r="Q3170" s="28"/>
    </row>
    <row r="3171" spans="1:17" ht="15" customHeight="1" x14ac:dyDescent="0.3">
      <c r="A3171">
        <v>3170</v>
      </c>
      <c r="D3171" s="82"/>
      <c r="O3171" s="82"/>
      <c r="P3171" s="84"/>
      <c r="Q3171" s="28"/>
    </row>
    <row r="3172" spans="1:17" ht="15" customHeight="1" x14ac:dyDescent="0.3">
      <c r="A3172">
        <v>3171</v>
      </c>
      <c r="D3172" s="82"/>
      <c r="O3172" s="82"/>
      <c r="P3172" s="84"/>
      <c r="Q3172" s="28"/>
    </row>
    <row r="3173" spans="1:17" ht="15" customHeight="1" x14ac:dyDescent="0.3">
      <c r="A3173">
        <v>3172</v>
      </c>
      <c r="D3173" s="82"/>
      <c r="O3173" s="82"/>
      <c r="P3173" s="84"/>
      <c r="Q3173" s="28"/>
    </row>
    <row r="3174" spans="1:17" ht="15" customHeight="1" x14ac:dyDescent="0.3">
      <c r="A3174">
        <v>3173</v>
      </c>
      <c r="D3174" s="82"/>
      <c r="O3174" s="82"/>
      <c r="P3174" s="84"/>
      <c r="Q3174" s="28"/>
    </row>
    <row r="3175" spans="1:17" ht="15" customHeight="1" x14ac:dyDescent="0.3">
      <c r="A3175">
        <v>3174</v>
      </c>
      <c r="D3175" s="82"/>
      <c r="O3175" s="82"/>
      <c r="P3175" s="84"/>
      <c r="Q3175" s="28"/>
    </row>
    <row r="3176" spans="1:17" ht="15" customHeight="1" x14ac:dyDescent="0.3">
      <c r="A3176">
        <v>3175</v>
      </c>
      <c r="D3176" s="82"/>
      <c r="O3176" s="82"/>
      <c r="P3176" s="84"/>
      <c r="Q3176" s="28"/>
    </row>
    <row r="3177" spans="1:17" ht="15" customHeight="1" x14ac:dyDescent="0.3">
      <c r="A3177">
        <v>3176</v>
      </c>
      <c r="D3177" s="82"/>
      <c r="O3177" s="82"/>
      <c r="P3177" s="84"/>
      <c r="Q3177" s="28"/>
    </row>
    <row r="3178" spans="1:17" ht="15" customHeight="1" x14ac:dyDescent="0.3">
      <c r="A3178">
        <v>3177</v>
      </c>
      <c r="D3178" s="82"/>
      <c r="O3178" s="82"/>
      <c r="P3178" s="84"/>
      <c r="Q3178" s="28"/>
    </row>
    <row r="3179" spans="1:17" ht="15" customHeight="1" x14ac:dyDescent="0.3">
      <c r="A3179">
        <v>3178</v>
      </c>
      <c r="D3179" s="82"/>
      <c r="O3179" s="82"/>
      <c r="P3179" s="84"/>
      <c r="Q3179" s="28"/>
    </row>
    <row r="3180" spans="1:17" ht="15" customHeight="1" x14ac:dyDescent="0.3">
      <c r="A3180">
        <v>3179</v>
      </c>
      <c r="D3180" s="82"/>
      <c r="O3180" s="82"/>
      <c r="P3180" s="84"/>
      <c r="Q3180" s="28"/>
    </row>
    <row r="3181" spans="1:17" ht="15" customHeight="1" x14ac:dyDescent="0.3">
      <c r="A3181">
        <v>3180</v>
      </c>
      <c r="D3181" s="82"/>
      <c r="O3181" s="82"/>
      <c r="P3181" s="84"/>
      <c r="Q3181" s="28"/>
    </row>
    <row r="3182" spans="1:17" ht="15" customHeight="1" x14ac:dyDescent="0.3">
      <c r="A3182">
        <v>3181</v>
      </c>
      <c r="D3182" s="82"/>
      <c r="O3182" s="82"/>
      <c r="P3182" s="84"/>
      <c r="Q3182" s="28"/>
    </row>
    <row r="3183" spans="1:17" ht="15" customHeight="1" x14ac:dyDescent="0.3">
      <c r="A3183">
        <v>3182</v>
      </c>
      <c r="D3183" s="82"/>
      <c r="O3183" s="82"/>
      <c r="P3183" s="84"/>
      <c r="Q3183" s="28"/>
    </row>
    <row r="3184" spans="1:17" ht="15" customHeight="1" x14ac:dyDescent="0.3">
      <c r="A3184">
        <v>3183</v>
      </c>
      <c r="D3184" s="82"/>
      <c r="O3184" s="82"/>
      <c r="P3184" s="84"/>
      <c r="Q3184" s="28"/>
    </row>
    <row r="3185" spans="1:17" ht="15" customHeight="1" x14ac:dyDescent="0.3">
      <c r="A3185">
        <v>3184</v>
      </c>
      <c r="D3185" s="82"/>
      <c r="O3185" s="82"/>
      <c r="P3185" s="84"/>
      <c r="Q3185" s="28"/>
    </row>
    <row r="3186" spans="1:17" ht="15" customHeight="1" x14ac:dyDescent="0.3">
      <c r="A3186">
        <v>3185</v>
      </c>
      <c r="D3186" s="82"/>
      <c r="O3186" s="82"/>
      <c r="P3186" s="84"/>
      <c r="Q3186" s="28"/>
    </row>
    <row r="3187" spans="1:17" ht="15" customHeight="1" x14ac:dyDescent="0.3">
      <c r="A3187">
        <v>3186</v>
      </c>
      <c r="D3187" s="82"/>
      <c r="O3187" s="82"/>
      <c r="P3187" s="84"/>
      <c r="Q3187" s="28"/>
    </row>
    <row r="3188" spans="1:17" ht="15" customHeight="1" x14ac:dyDescent="0.3">
      <c r="A3188">
        <v>3187</v>
      </c>
      <c r="D3188" s="82"/>
      <c r="O3188" s="82"/>
      <c r="P3188" s="84"/>
      <c r="Q3188" s="28"/>
    </row>
    <row r="3189" spans="1:17" ht="15" customHeight="1" x14ac:dyDescent="0.3">
      <c r="A3189">
        <v>3188</v>
      </c>
      <c r="D3189" s="82"/>
      <c r="O3189" s="82"/>
      <c r="P3189" s="84"/>
      <c r="Q3189" s="28"/>
    </row>
    <row r="3190" spans="1:17" ht="15" customHeight="1" x14ac:dyDescent="0.3">
      <c r="A3190">
        <v>3189</v>
      </c>
      <c r="D3190" s="82"/>
      <c r="O3190" s="82"/>
      <c r="P3190" s="84"/>
      <c r="Q3190" s="28"/>
    </row>
    <row r="3191" spans="1:17" ht="15" customHeight="1" x14ac:dyDescent="0.3">
      <c r="A3191">
        <v>3190</v>
      </c>
      <c r="D3191" s="82"/>
      <c r="O3191" s="82"/>
      <c r="P3191" s="84"/>
      <c r="Q3191" s="28"/>
    </row>
    <row r="3192" spans="1:17" ht="15" customHeight="1" x14ac:dyDescent="0.3">
      <c r="A3192">
        <v>3191</v>
      </c>
      <c r="D3192" s="82"/>
      <c r="O3192" s="82"/>
      <c r="P3192" s="84"/>
      <c r="Q3192" s="28"/>
    </row>
    <row r="3193" spans="1:17" ht="15" customHeight="1" x14ac:dyDescent="0.3">
      <c r="A3193">
        <v>3192</v>
      </c>
      <c r="D3193" s="82"/>
      <c r="O3193" s="82"/>
      <c r="P3193" s="84"/>
      <c r="Q3193" s="28"/>
    </row>
    <row r="3194" spans="1:17" ht="15" customHeight="1" x14ac:dyDescent="0.3">
      <c r="A3194">
        <v>3193</v>
      </c>
      <c r="D3194" s="82"/>
      <c r="O3194" s="82"/>
      <c r="P3194" s="84"/>
      <c r="Q3194" s="28"/>
    </row>
    <row r="3195" spans="1:17" ht="15" customHeight="1" x14ac:dyDescent="0.3">
      <c r="A3195">
        <v>3194</v>
      </c>
      <c r="D3195" s="82"/>
      <c r="O3195" s="82"/>
      <c r="P3195" s="84"/>
      <c r="Q3195" s="28"/>
    </row>
    <row r="3196" spans="1:17" ht="15" customHeight="1" x14ac:dyDescent="0.3">
      <c r="A3196">
        <v>3195</v>
      </c>
      <c r="D3196" s="82"/>
      <c r="O3196" s="82"/>
      <c r="P3196" s="84"/>
      <c r="Q3196" s="28"/>
    </row>
    <row r="3197" spans="1:17" ht="15" customHeight="1" x14ac:dyDescent="0.3">
      <c r="A3197">
        <v>3196</v>
      </c>
      <c r="D3197" s="82"/>
      <c r="O3197" s="82"/>
      <c r="P3197" s="84"/>
      <c r="Q3197" s="28"/>
    </row>
    <row r="3198" spans="1:17" ht="15" customHeight="1" x14ac:dyDescent="0.3">
      <c r="A3198">
        <v>3197</v>
      </c>
      <c r="D3198" s="82"/>
      <c r="O3198" s="82"/>
      <c r="P3198" s="84"/>
      <c r="Q3198" s="28"/>
    </row>
    <row r="3199" spans="1:17" ht="15" customHeight="1" x14ac:dyDescent="0.3">
      <c r="A3199">
        <v>3198</v>
      </c>
      <c r="D3199" s="82"/>
      <c r="O3199" s="82"/>
      <c r="P3199" s="84"/>
      <c r="Q3199" s="28"/>
    </row>
    <row r="3200" spans="1:17" ht="15" customHeight="1" x14ac:dyDescent="0.3">
      <c r="A3200">
        <v>3199</v>
      </c>
      <c r="D3200" s="82"/>
      <c r="O3200" s="82"/>
      <c r="P3200" s="84"/>
      <c r="Q3200" s="28"/>
    </row>
    <row r="3201" spans="1:17" ht="15" customHeight="1" x14ac:dyDescent="0.3">
      <c r="A3201">
        <v>3200</v>
      </c>
      <c r="D3201" s="82"/>
      <c r="O3201" s="82"/>
      <c r="P3201" s="84"/>
      <c r="Q3201" s="28"/>
    </row>
    <row r="3202" spans="1:17" ht="15" customHeight="1" x14ac:dyDescent="0.3">
      <c r="A3202">
        <v>3201</v>
      </c>
      <c r="D3202" s="82"/>
      <c r="O3202" s="82"/>
      <c r="P3202" s="84"/>
      <c r="Q3202" s="28"/>
    </row>
    <row r="3203" spans="1:17" ht="15" customHeight="1" x14ac:dyDescent="0.3">
      <c r="A3203">
        <v>3202</v>
      </c>
      <c r="D3203" s="82"/>
      <c r="O3203" s="82"/>
      <c r="P3203" s="84"/>
      <c r="Q3203" s="28"/>
    </row>
    <row r="3204" spans="1:17" ht="15" customHeight="1" x14ac:dyDescent="0.3">
      <c r="A3204">
        <v>3203</v>
      </c>
      <c r="D3204" s="82"/>
      <c r="O3204" s="82"/>
      <c r="P3204" s="84"/>
      <c r="Q3204" s="28"/>
    </row>
    <row r="3205" spans="1:17" ht="15" customHeight="1" x14ac:dyDescent="0.3">
      <c r="A3205">
        <v>3204</v>
      </c>
      <c r="D3205" s="82"/>
      <c r="O3205" s="82"/>
      <c r="P3205" s="84"/>
      <c r="Q3205" s="28"/>
    </row>
    <row r="3206" spans="1:17" ht="15" customHeight="1" x14ac:dyDescent="0.3">
      <c r="A3206">
        <v>3205</v>
      </c>
      <c r="D3206" s="82"/>
      <c r="O3206" s="82"/>
      <c r="P3206" s="84"/>
      <c r="Q3206" s="28"/>
    </row>
    <row r="3207" spans="1:17" ht="15" customHeight="1" x14ac:dyDescent="0.3">
      <c r="A3207">
        <v>3206</v>
      </c>
      <c r="D3207" s="82"/>
      <c r="O3207" s="82"/>
      <c r="P3207" s="84"/>
      <c r="Q3207" s="28"/>
    </row>
    <row r="3208" spans="1:17" ht="15" customHeight="1" x14ac:dyDescent="0.3">
      <c r="A3208">
        <v>3207</v>
      </c>
      <c r="D3208" s="82"/>
      <c r="O3208" s="82"/>
      <c r="P3208" s="84"/>
      <c r="Q3208" s="28"/>
    </row>
    <row r="3209" spans="1:17" ht="15" customHeight="1" x14ac:dyDescent="0.3">
      <c r="A3209">
        <v>3208</v>
      </c>
      <c r="D3209" s="82"/>
      <c r="O3209" s="82"/>
      <c r="P3209" s="84"/>
      <c r="Q3209" s="28"/>
    </row>
    <row r="3210" spans="1:17" ht="15" customHeight="1" x14ac:dyDescent="0.3">
      <c r="A3210">
        <v>3209</v>
      </c>
      <c r="D3210" s="82"/>
      <c r="O3210" s="82"/>
      <c r="P3210" s="84"/>
      <c r="Q3210" s="28"/>
    </row>
    <row r="3211" spans="1:17" ht="15" customHeight="1" x14ac:dyDescent="0.3">
      <c r="A3211">
        <v>3210</v>
      </c>
      <c r="D3211" s="82"/>
      <c r="O3211" s="82"/>
      <c r="P3211" s="84"/>
      <c r="Q3211" s="28"/>
    </row>
    <row r="3212" spans="1:17" ht="15" customHeight="1" x14ac:dyDescent="0.3">
      <c r="A3212">
        <v>3211</v>
      </c>
      <c r="D3212" s="82"/>
      <c r="O3212" s="82"/>
      <c r="P3212" s="84"/>
      <c r="Q3212" s="28"/>
    </row>
    <row r="3213" spans="1:17" ht="15" customHeight="1" x14ac:dyDescent="0.3">
      <c r="A3213">
        <v>3212</v>
      </c>
      <c r="D3213" s="82"/>
      <c r="O3213" s="82"/>
      <c r="P3213" s="84"/>
      <c r="Q3213" s="28"/>
    </row>
    <row r="3214" spans="1:17" ht="15" customHeight="1" x14ac:dyDescent="0.3">
      <c r="A3214">
        <v>3213</v>
      </c>
      <c r="D3214" s="82"/>
      <c r="O3214" s="82"/>
      <c r="P3214" s="84"/>
      <c r="Q3214" s="28"/>
    </row>
    <row r="3215" spans="1:17" ht="15" customHeight="1" x14ac:dyDescent="0.3">
      <c r="A3215">
        <v>3214</v>
      </c>
      <c r="D3215" s="82"/>
      <c r="O3215" s="82"/>
      <c r="P3215" s="84"/>
      <c r="Q3215" s="28"/>
    </row>
    <row r="3216" spans="1:17" ht="15" customHeight="1" x14ac:dyDescent="0.3">
      <c r="A3216">
        <v>3215</v>
      </c>
      <c r="D3216" s="82"/>
      <c r="O3216" s="82"/>
      <c r="P3216" s="84"/>
      <c r="Q3216" s="28"/>
    </row>
    <row r="3217" spans="1:17" ht="15" customHeight="1" x14ac:dyDescent="0.3">
      <c r="A3217">
        <v>3216</v>
      </c>
      <c r="D3217" s="82"/>
      <c r="O3217" s="82"/>
      <c r="P3217" s="84"/>
      <c r="Q3217" s="28"/>
    </row>
    <row r="3218" spans="1:17" ht="15" customHeight="1" x14ac:dyDescent="0.3">
      <c r="A3218">
        <v>3217</v>
      </c>
      <c r="D3218" s="82"/>
      <c r="O3218" s="82"/>
      <c r="P3218" s="84"/>
      <c r="Q3218" s="28"/>
    </row>
    <row r="3219" spans="1:17" ht="15" customHeight="1" x14ac:dyDescent="0.3">
      <c r="A3219">
        <v>3218</v>
      </c>
      <c r="D3219" s="82"/>
      <c r="O3219" s="82"/>
      <c r="P3219" s="84"/>
      <c r="Q3219" s="28"/>
    </row>
    <row r="3220" spans="1:17" ht="15" customHeight="1" x14ac:dyDescent="0.3">
      <c r="A3220">
        <v>3219</v>
      </c>
      <c r="D3220" s="82"/>
      <c r="O3220" s="82"/>
      <c r="P3220" s="84"/>
      <c r="Q3220" s="28"/>
    </row>
    <row r="3221" spans="1:17" ht="15" customHeight="1" x14ac:dyDescent="0.3">
      <c r="A3221">
        <v>3220</v>
      </c>
      <c r="D3221" s="82"/>
      <c r="O3221" s="82"/>
      <c r="P3221" s="84"/>
      <c r="Q3221" s="28"/>
    </row>
    <row r="3222" spans="1:17" ht="15" customHeight="1" x14ac:dyDescent="0.3">
      <c r="A3222">
        <v>3221</v>
      </c>
      <c r="D3222" s="82"/>
      <c r="O3222" s="82"/>
      <c r="P3222" s="84"/>
      <c r="Q3222" s="28"/>
    </row>
    <row r="3223" spans="1:17" ht="15" customHeight="1" x14ac:dyDescent="0.3">
      <c r="A3223">
        <v>3222</v>
      </c>
      <c r="D3223" s="82"/>
      <c r="O3223" s="82"/>
      <c r="P3223" s="84"/>
      <c r="Q3223" s="28"/>
    </row>
    <row r="3224" spans="1:17" ht="15" customHeight="1" x14ac:dyDescent="0.3">
      <c r="A3224">
        <v>3223</v>
      </c>
      <c r="D3224" s="82"/>
      <c r="O3224" s="82"/>
      <c r="P3224" s="84"/>
      <c r="Q3224" s="28"/>
    </row>
    <row r="3225" spans="1:17" ht="15" customHeight="1" x14ac:dyDescent="0.3">
      <c r="A3225">
        <v>3224</v>
      </c>
      <c r="D3225" s="82"/>
      <c r="O3225" s="82"/>
      <c r="P3225" s="84"/>
      <c r="Q3225" s="28"/>
    </row>
    <row r="3226" spans="1:17" ht="15" customHeight="1" x14ac:dyDescent="0.3">
      <c r="A3226">
        <v>3225</v>
      </c>
      <c r="D3226" s="82"/>
      <c r="O3226" s="82"/>
      <c r="P3226" s="84"/>
      <c r="Q3226" s="28"/>
    </row>
    <row r="3227" spans="1:17" ht="15" customHeight="1" x14ac:dyDescent="0.3">
      <c r="A3227">
        <v>3226</v>
      </c>
      <c r="D3227" s="82"/>
      <c r="O3227" s="82"/>
      <c r="P3227" s="84"/>
      <c r="Q3227" s="28"/>
    </row>
    <row r="3228" spans="1:17" ht="15" customHeight="1" x14ac:dyDescent="0.3">
      <c r="A3228">
        <v>3227</v>
      </c>
      <c r="D3228" s="82"/>
      <c r="O3228" s="82"/>
      <c r="P3228" s="84"/>
      <c r="Q3228" s="28"/>
    </row>
    <row r="3229" spans="1:17" ht="15" customHeight="1" x14ac:dyDescent="0.3">
      <c r="A3229">
        <v>3228</v>
      </c>
      <c r="D3229" s="82"/>
      <c r="O3229" s="82"/>
      <c r="P3229" s="84"/>
      <c r="Q3229" s="28"/>
    </row>
    <row r="3230" spans="1:17" ht="15" customHeight="1" x14ac:dyDescent="0.3">
      <c r="A3230">
        <v>3229</v>
      </c>
      <c r="D3230" s="82"/>
      <c r="O3230" s="82"/>
      <c r="P3230" s="84"/>
      <c r="Q3230" s="28"/>
    </row>
    <row r="3231" spans="1:17" ht="15" customHeight="1" x14ac:dyDescent="0.3">
      <c r="A3231">
        <v>3230</v>
      </c>
      <c r="D3231" s="82"/>
      <c r="O3231" s="82"/>
      <c r="P3231" s="84"/>
      <c r="Q3231" s="28"/>
    </row>
    <row r="3232" spans="1:17" ht="15" customHeight="1" x14ac:dyDescent="0.3">
      <c r="A3232">
        <v>3231</v>
      </c>
      <c r="D3232" s="82"/>
      <c r="O3232" s="82"/>
      <c r="P3232" s="84"/>
      <c r="Q3232" s="28"/>
    </row>
    <row r="3233" spans="1:17" ht="15" customHeight="1" x14ac:dyDescent="0.3">
      <c r="A3233">
        <v>3232</v>
      </c>
      <c r="D3233" s="82"/>
      <c r="O3233" s="82"/>
      <c r="P3233" s="84"/>
      <c r="Q3233" s="28"/>
    </row>
    <row r="3234" spans="1:17" ht="15" customHeight="1" x14ac:dyDescent="0.3">
      <c r="A3234">
        <v>3233</v>
      </c>
      <c r="D3234" s="82"/>
      <c r="O3234" s="82"/>
      <c r="P3234" s="84"/>
      <c r="Q3234" s="28"/>
    </row>
    <row r="3235" spans="1:17" ht="15" customHeight="1" x14ac:dyDescent="0.3">
      <c r="A3235">
        <v>3234</v>
      </c>
      <c r="D3235" s="82"/>
      <c r="O3235" s="82"/>
      <c r="P3235" s="84"/>
      <c r="Q3235" s="28"/>
    </row>
    <row r="3236" spans="1:17" ht="15" customHeight="1" x14ac:dyDescent="0.3">
      <c r="A3236">
        <v>3235</v>
      </c>
      <c r="D3236" s="82"/>
      <c r="O3236" s="82"/>
      <c r="P3236" s="84"/>
      <c r="Q3236" s="28"/>
    </row>
    <row r="3237" spans="1:17" ht="15" customHeight="1" x14ac:dyDescent="0.3">
      <c r="A3237">
        <v>3236</v>
      </c>
      <c r="D3237" s="82"/>
      <c r="O3237" s="82"/>
      <c r="P3237" s="84"/>
      <c r="Q3237" s="28"/>
    </row>
    <row r="3238" spans="1:17" ht="15" customHeight="1" x14ac:dyDescent="0.3">
      <c r="A3238">
        <v>3237</v>
      </c>
      <c r="D3238" s="82"/>
      <c r="O3238" s="82"/>
      <c r="P3238" s="84"/>
      <c r="Q3238" s="28"/>
    </row>
    <row r="3239" spans="1:17" ht="15" customHeight="1" x14ac:dyDescent="0.3">
      <c r="A3239">
        <v>3238</v>
      </c>
      <c r="D3239" s="82"/>
      <c r="O3239" s="82"/>
      <c r="P3239" s="84"/>
      <c r="Q3239" s="28"/>
    </row>
    <row r="3240" spans="1:17" ht="15" customHeight="1" x14ac:dyDescent="0.3">
      <c r="A3240">
        <v>3239</v>
      </c>
      <c r="D3240" s="82"/>
      <c r="O3240" s="82"/>
      <c r="P3240" s="84"/>
      <c r="Q3240" s="28"/>
    </row>
    <row r="3241" spans="1:17" ht="15" customHeight="1" x14ac:dyDescent="0.3">
      <c r="A3241">
        <v>3240</v>
      </c>
      <c r="D3241" s="82"/>
      <c r="O3241" s="82"/>
      <c r="P3241" s="84"/>
      <c r="Q3241" s="28"/>
    </row>
    <row r="3242" spans="1:17" ht="15" customHeight="1" x14ac:dyDescent="0.3">
      <c r="A3242">
        <v>3241</v>
      </c>
      <c r="D3242" s="82"/>
      <c r="O3242" s="82"/>
      <c r="P3242" s="84"/>
      <c r="Q3242" s="28"/>
    </row>
    <row r="3243" spans="1:17" ht="15" customHeight="1" x14ac:dyDescent="0.3">
      <c r="A3243">
        <v>3242</v>
      </c>
      <c r="D3243" s="82"/>
      <c r="O3243" s="82"/>
      <c r="P3243" s="84"/>
      <c r="Q3243" s="28"/>
    </row>
    <row r="3244" spans="1:17" ht="15" customHeight="1" x14ac:dyDescent="0.3">
      <c r="A3244">
        <v>3243</v>
      </c>
      <c r="D3244" s="82"/>
      <c r="O3244" s="82"/>
      <c r="P3244" s="84"/>
      <c r="Q3244" s="28"/>
    </row>
    <row r="3245" spans="1:17" ht="15" customHeight="1" x14ac:dyDescent="0.3">
      <c r="A3245">
        <v>3244</v>
      </c>
      <c r="D3245" s="82"/>
      <c r="O3245" s="82"/>
      <c r="P3245" s="84"/>
      <c r="Q3245" s="28"/>
    </row>
    <row r="3246" spans="1:17" ht="15" customHeight="1" x14ac:dyDescent="0.3">
      <c r="A3246">
        <v>3245</v>
      </c>
      <c r="D3246" s="82"/>
      <c r="O3246" s="82"/>
      <c r="P3246" s="84"/>
      <c r="Q3246" s="28"/>
    </row>
    <row r="3247" spans="1:17" ht="15" customHeight="1" x14ac:dyDescent="0.3">
      <c r="A3247">
        <v>3246</v>
      </c>
      <c r="D3247" s="82"/>
      <c r="O3247" s="82"/>
      <c r="P3247" s="84"/>
      <c r="Q3247" s="28"/>
    </row>
    <row r="3248" spans="1:17" ht="15" customHeight="1" x14ac:dyDescent="0.3">
      <c r="A3248">
        <v>3247</v>
      </c>
      <c r="D3248" s="82"/>
      <c r="O3248" s="82"/>
      <c r="P3248" s="84"/>
      <c r="Q3248" s="28"/>
    </row>
    <row r="3249" spans="1:17" ht="15" customHeight="1" x14ac:dyDescent="0.3">
      <c r="A3249">
        <v>3248</v>
      </c>
      <c r="D3249" s="82"/>
      <c r="O3249" s="82"/>
      <c r="P3249" s="84"/>
      <c r="Q3249" s="28"/>
    </row>
    <row r="3250" spans="1:17" ht="15" customHeight="1" x14ac:dyDescent="0.3">
      <c r="A3250">
        <v>3249</v>
      </c>
      <c r="D3250" s="82"/>
      <c r="O3250" s="82"/>
      <c r="P3250" s="84"/>
      <c r="Q3250" s="28"/>
    </row>
    <row r="3251" spans="1:17" ht="15" customHeight="1" x14ac:dyDescent="0.3">
      <c r="A3251">
        <v>3250</v>
      </c>
      <c r="D3251" s="82"/>
      <c r="O3251" s="82"/>
      <c r="P3251" s="84"/>
      <c r="Q3251" s="28"/>
    </row>
    <row r="3252" spans="1:17" ht="15" customHeight="1" x14ac:dyDescent="0.3">
      <c r="A3252">
        <v>3251</v>
      </c>
      <c r="D3252" s="82"/>
      <c r="O3252" s="82"/>
      <c r="P3252" s="84"/>
      <c r="Q3252" s="28"/>
    </row>
    <row r="3253" spans="1:17" ht="15" customHeight="1" x14ac:dyDescent="0.3">
      <c r="A3253">
        <v>3252</v>
      </c>
      <c r="D3253" s="82"/>
      <c r="O3253" s="82"/>
      <c r="P3253" s="84"/>
      <c r="Q3253" s="28"/>
    </row>
    <row r="3254" spans="1:17" ht="15" customHeight="1" x14ac:dyDescent="0.3">
      <c r="A3254">
        <v>3253</v>
      </c>
      <c r="D3254" s="82"/>
      <c r="O3254" s="82"/>
      <c r="P3254" s="84"/>
      <c r="Q3254" s="28"/>
    </row>
    <row r="3255" spans="1:17" ht="15" customHeight="1" x14ac:dyDescent="0.3">
      <c r="A3255">
        <v>3254</v>
      </c>
      <c r="D3255" s="82"/>
      <c r="O3255" s="82"/>
      <c r="P3255" s="84"/>
      <c r="Q3255" s="28"/>
    </row>
    <row r="3256" spans="1:17" ht="15" customHeight="1" x14ac:dyDescent="0.3">
      <c r="A3256">
        <v>3255</v>
      </c>
      <c r="D3256" s="82"/>
      <c r="O3256" s="82"/>
      <c r="P3256" s="84"/>
      <c r="Q3256" s="28"/>
    </row>
    <row r="3257" spans="1:17" ht="15" customHeight="1" x14ac:dyDescent="0.3">
      <c r="A3257">
        <v>3256</v>
      </c>
      <c r="D3257" s="82"/>
      <c r="O3257" s="82"/>
      <c r="P3257" s="84"/>
      <c r="Q3257" s="28"/>
    </row>
    <row r="3258" spans="1:17" ht="15" customHeight="1" x14ac:dyDescent="0.3">
      <c r="A3258">
        <v>3257</v>
      </c>
      <c r="D3258" s="82"/>
      <c r="O3258" s="82"/>
      <c r="P3258" s="84"/>
      <c r="Q3258" s="28"/>
    </row>
    <row r="3259" spans="1:17" ht="15" customHeight="1" x14ac:dyDescent="0.3">
      <c r="A3259">
        <v>3258</v>
      </c>
      <c r="D3259" s="82"/>
      <c r="O3259" s="82"/>
      <c r="P3259" s="84"/>
      <c r="Q3259" s="28"/>
    </row>
    <row r="3260" spans="1:17" ht="15" customHeight="1" x14ac:dyDescent="0.3">
      <c r="A3260">
        <v>3259</v>
      </c>
      <c r="D3260" s="82"/>
      <c r="O3260" s="82"/>
      <c r="P3260" s="84"/>
      <c r="Q3260" s="28"/>
    </row>
    <row r="3261" spans="1:17" ht="15" customHeight="1" x14ac:dyDescent="0.3">
      <c r="A3261">
        <v>3260</v>
      </c>
      <c r="D3261" s="82"/>
      <c r="O3261" s="82"/>
      <c r="P3261" s="84"/>
      <c r="Q3261" s="28"/>
    </row>
    <row r="3262" spans="1:17" ht="15" customHeight="1" x14ac:dyDescent="0.3">
      <c r="A3262">
        <v>3261</v>
      </c>
      <c r="D3262" s="82"/>
      <c r="O3262" s="82"/>
      <c r="P3262" s="84"/>
      <c r="Q3262" s="28"/>
    </row>
    <row r="3263" spans="1:17" ht="15" customHeight="1" x14ac:dyDescent="0.3">
      <c r="A3263">
        <v>3262</v>
      </c>
      <c r="D3263" s="82"/>
      <c r="O3263" s="82"/>
      <c r="P3263" s="84"/>
      <c r="Q3263" s="28"/>
    </row>
    <row r="3264" spans="1:17" ht="15" customHeight="1" x14ac:dyDescent="0.3">
      <c r="A3264">
        <v>3263</v>
      </c>
      <c r="D3264" s="82"/>
      <c r="O3264" s="82"/>
      <c r="P3264" s="84"/>
      <c r="Q3264" s="28"/>
    </row>
    <row r="3265" spans="1:17" ht="15" customHeight="1" x14ac:dyDescent="0.3">
      <c r="A3265">
        <v>3264</v>
      </c>
      <c r="D3265" s="82"/>
      <c r="O3265" s="82"/>
      <c r="P3265" s="84"/>
      <c r="Q3265" s="28"/>
    </row>
    <row r="3266" spans="1:17" ht="15" customHeight="1" x14ac:dyDescent="0.3">
      <c r="A3266">
        <v>3265</v>
      </c>
      <c r="D3266" s="82"/>
      <c r="O3266" s="82"/>
      <c r="P3266" s="84"/>
      <c r="Q3266" s="28"/>
    </row>
    <row r="3267" spans="1:17" ht="15" customHeight="1" x14ac:dyDescent="0.3">
      <c r="A3267">
        <v>3266</v>
      </c>
      <c r="D3267" s="82"/>
      <c r="O3267" s="82"/>
      <c r="P3267" s="84"/>
      <c r="Q3267" s="28"/>
    </row>
    <row r="3268" spans="1:17" ht="15" customHeight="1" x14ac:dyDescent="0.3">
      <c r="A3268">
        <v>3267</v>
      </c>
      <c r="D3268" s="82"/>
      <c r="O3268" s="82"/>
      <c r="P3268" s="84"/>
      <c r="Q3268" s="28"/>
    </row>
    <row r="3269" spans="1:17" ht="15" customHeight="1" x14ac:dyDescent="0.3">
      <c r="A3269">
        <v>3268</v>
      </c>
      <c r="D3269" s="82"/>
      <c r="O3269" s="82"/>
      <c r="P3269" s="84"/>
      <c r="Q3269" s="28"/>
    </row>
    <row r="3270" spans="1:17" ht="15" customHeight="1" x14ac:dyDescent="0.3">
      <c r="A3270">
        <v>3269</v>
      </c>
      <c r="D3270" s="82"/>
      <c r="O3270" s="82"/>
      <c r="P3270" s="84"/>
      <c r="Q3270" s="28"/>
    </row>
    <row r="3271" spans="1:17" ht="15" customHeight="1" x14ac:dyDescent="0.3">
      <c r="A3271">
        <v>3270</v>
      </c>
      <c r="D3271" s="82"/>
      <c r="O3271" s="82"/>
      <c r="P3271" s="84"/>
      <c r="Q3271" s="28"/>
    </row>
    <row r="3272" spans="1:17" ht="15" customHeight="1" x14ac:dyDescent="0.3">
      <c r="A3272">
        <v>3271</v>
      </c>
      <c r="D3272" s="82"/>
      <c r="O3272" s="82"/>
      <c r="P3272" s="84"/>
      <c r="Q3272" s="28"/>
    </row>
    <row r="3273" spans="1:17" ht="15" customHeight="1" x14ac:dyDescent="0.3">
      <c r="A3273">
        <v>3272</v>
      </c>
      <c r="D3273" s="82"/>
      <c r="O3273" s="82"/>
      <c r="P3273" s="84"/>
      <c r="Q3273" s="28"/>
    </row>
    <row r="3274" spans="1:17" ht="15" customHeight="1" x14ac:dyDescent="0.3">
      <c r="A3274">
        <v>3273</v>
      </c>
      <c r="D3274" s="82"/>
      <c r="O3274" s="82"/>
      <c r="P3274" s="84"/>
      <c r="Q3274" s="28"/>
    </row>
    <row r="3275" spans="1:17" ht="15" customHeight="1" x14ac:dyDescent="0.3">
      <c r="A3275">
        <v>3274</v>
      </c>
      <c r="D3275" s="82"/>
      <c r="O3275" s="82"/>
      <c r="P3275" s="84"/>
      <c r="Q3275" s="28"/>
    </row>
    <row r="3276" spans="1:17" ht="15" customHeight="1" x14ac:dyDescent="0.3">
      <c r="A3276">
        <v>3275</v>
      </c>
      <c r="D3276" s="82"/>
      <c r="O3276" s="82"/>
      <c r="P3276" s="84"/>
      <c r="Q3276" s="28"/>
    </row>
    <row r="3277" spans="1:17" ht="15" customHeight="1" x14ac:dyDescent="0.3">
      <c r="A3277">
        <v>3276</v>
      </c>
      <c r="D3277" s="82"/>
      <c r="O3277" s="82"/>
      <c r="P3277" s="84"/>
      <c r="Q3277" s="28"/>
    </row>
    <row r="3278" spans="1:17" ht="15" customHeight="1" x14ac:dyDescent="0.3">
      <c r="A3278">
        <v>3277</v>
      </c>
      <c r="D3278" s="82"/>
      <c r="O3278" s="82"/>
      <c r="P3278" s="84"/>
      <c r="Q3278" s="28"/>
    </row>
    <row r="3279" spans="1:17" ht="15" customHeight="1" x14ac:dyDescent="0.3">
      <c r="A3279">
        <v>3278</v>
      </c>
      <c r="D3279" s="82"/>
      <c r="O3279" s="82"/>
      <c r="P3279" s="84"/>
      <c r="Q3279" s="28"/>
    </row>
    <row r="3280" spans="1:17" ht="15" customHeight="1" x14ac:dyDescent="0.3">
      <c r="A3280">
        <v>3279</v>
      </c>
      <c r="D3280" s="82"/>
      <c r="O3280" s="82"/>
      <c r="P3280" s="84"/>
      <c r="Q3280" s="28"/>
    </row>
    <row r="3281" spans="1:17" ht="15" customHeight="1" x14ac:dyDescent="0.3">
      <c r="A3281">
        <v>3280</v>
      </c>
      <c r="D3281" s="82"/>
      <c r="O3281" s="82"/>
      <c r="P3281" s="84"/>
      <c r="Q3281" s="28"/>
    </row>
    <row r="3282" spans="1:17" ht="15" customHeight="1" x14ac:dyDescent="0.3">
      <c r="A3282">
        <v>3281</v>
      </c>
      <c r="D3282" s="82"/>
      <c r="O3282" s="82"/>
      <c r="P3282" s="84"/>
      <c r="Q3282" s="28"/>
    </row>
    <row r="3283" spans="1:17" ht="15" customHeight="1" x14ac:dyDescent="0.3">
      <c r="A3283">
        <v>3282</v>
      </c>
      <c r="D3283" s="82"/>
      <c r="O3283" s="82"/>
      <c r="P3283" s="84"/>
      <c r="Q3283" s="28"/>
    </row>
    <row r="3284" spans="1:17" ht="15" customHeight="1" x14ac:dyDescent="0.3">
      <c r="A3284">
        <v>3283</v>
      </c>
      <c r="D3284" s="82"/>
      <c r="O3284" s="82"/>
      <c r="P3284" s="84"/>
      <c r="Q3284" s="28"/>
    </row>
    <row r="3285" spans="1:17" ht="15" customHeight="1" x14ac:dyDescent="0.3">
      <c r="A3285">
        <v>3284</v>
      </c>
      <c r="D3285" s="82"/>
      <c r="O3285" s="82"/>
      <c r="P3285" s="84"/>
      <c r="Q3285" s="28"/>
    </row>
    <row r="3286" spans="1:17" ht="15" customHeight="1" x14ac:dyDescent="0.3">
      <c r="A3286">
        <v>3285</v>
      </c>
      <c r="D3286" s="82"/>
      <c r="O3286" s="82"/>
      <c r="P3286" s="84"/>
      <c r="Q3286" s="28"/>
    </row>
    <row r="3287" spans="1:17" ht="15" customHeight="1" x14ac:dyDescent="0.3">
      <c r="A3287">
        <v>3286</v>
      </c>
      <c r="D3287" s="82"/>
      <c r="O3287" s="82"/>
      <c r="P3287" s="84"/>
      <c r="Q3287" s="28"/>
    </row>
    <row r="3288" spans="1:17" ht="15" customHeight="1" x14ac:dyDescent="0.3">
      <c r="A3288">
        <v>3287</v>
      </c>
      <c r="D3288" s="82"/>
      <c r="O3288" s="82"/>
      <c r="P3288" s="84"/>
      <c r="Q3288" s="28"/>
    </row>
    <row r="3289" spans="1:17" ht="15" customHeight="1" x14ac:dyDescent="0.3">
      <c r="A3289">
        <v>3288</v>
      </c>
      <c r="D3289" s="82"/>
      <c r="O3289" s="82"/>
      <c r="P3289" s="84"/>
      <c r="Q3289" s="28"/>
    </row>
    <row r="3290" spans="1:17" ht="15" customHeight="1" x14ac:dyDescent="0.3">
      <c r="A3290">
        <v>3289</v>
      </c>
      <c r="D3290" s="82"/>
      <c r="O3290" s="82"/>
      <c r="P3290" s="84"/>
      <c r="Q3290" s="28"/>
    </row>
    <row r="3291" spans="1:17" ht="15" customHeight="1" x14ac:dyDescent="0.3">
      <c r="A3291">
        <v>3290</v>
      </c>
      <c r="D3291" s="82"/>
      <c r="O3291" s="82"/>
      <c r="P3291" s="84"/>
      <c r="Q3291" s="28"/>
    </row>
    <row r="3292" spans="1:17" ht="15" customHeight="1" x14ac:dyDescent="0.3">
      <c r="A3292">
        <v>3291</v>
      </c>
      <c r="D3292" s="82"/>
      <c r="O3292" s="82"/>
      <c r="P3292" s="84"/>
      <c r="Q3292" s="28"/>
    </row>
    <row r="3293" spans="1:17" ht="15" customHeight="1" x14ac:dyDescent="0.3">
      <c r="A3293">
        <v>3292</v>
      </c>
      <c r="D3293" s="82"/>
      <c r="O3293" s="82"/>
      <c r="P3293" s="84"/>
      <c r="Q3293" s="28"/>
    </row>
    <row r="3294" spans="1:17" ht="15" customHeight="1" x14ac:dyDescent="0.3">
      <c r="A3294">
        <v>3293</v>
      </c>
      <c r="D3294" s="82"/>
      <c r="O3294" s="82"/>
      <c r="P3294" s="84"/>
      <c r="Q3294" s="28"/>
    </row>
    <row r="3295" spans="1:17" ht="15" customHeight="1" x14ac:dyDescent="0.3">
      <c r="A3295">
        <v>3294</v>
      </c>
      <c r="D3295" s="82"/>
      <c r="O3295" s="82"/>
      <c r="P3295" s="84"/>
      <c r="Q3295" s="28"/>
    </row>
    <row r="3296" spans="1:17" ht="15" customHeight="1" x14ac:dyDescent="0.3">
      <c r="A3296">
        <v>3295</v>
      </c>
      <c r="D3296" s="82"/>
      <c r="O3296" s="82"/>
      <c r="P3296" s="84"/>
      <c r="Q3296" s="28"/>
    </row>
    <row r="3297" spans="1:17" ht="15" customHeight="1" x14ac:dyDescent="0.3">
      <c r="A3297">
        <v>3296</v>
      </c>
      <c r="D3297" s="82"/>
      <c r="O3297" s="82"/>
      <c r="P3297" s="84"/>
      <c r="Q3297" s="28"/>
    </row>
    <row r="3298" spans="1:17" ht="15" customHeight="1" x14ac:dyDescent="0.3">
      <c r="A3298">
        <v>3297</v>
      </c>
      <c r="D3298" s="82"/>
      <c r="O3298" s="82"/>
      <c r="P3298" s="84"/>
      <c r="Q3298" s="28"/>
    </row>
    <row r="3299" spans="1:17" ht="15" customHeight="1" x14ac:dyDescent="0.3">
      <c r="A3299">
        <v>3298</v>
      </c>
      <c r="D3299" s="82"/>
      <c r="O3299" s="82"/>
      <c r="P3299" s="84"/>
      <c r="Q3299" s="28"/>
    </row>
    <row r="3300" spans="1:17" ht="15" customHeight="1" x14ac:dyDescent="0.3">
      <c r="A3300">
        <v>3299</v>
      </c>
      <c r="D3300" s="82"/>
      <c r="O3300" s="82"/>
      <c r="P3300" s="84"/>
      <c r="Q3300" s="28"/>
    </row>
    <row r="3301" spans="1:17" ht="15" customHeight="1" x14ac:dyDescent="0.3">
      <c r="A3301">
        <v>3300</v>
      </c>
      <c r="D3301" s="82"/>
      <c r="O3301" s="82"/>
      <c r="P3301" s="84"/>
      <c r="Q3301" s="28"/>
    </row>
    <row r="3302" spans="1:17" ht="15" customHeight="1" x14ac:dyDescent="0.3">
      <c r="A3302">
        <v>3301</v>
      </c>
      <c r="D3302" s="82"/>
      <c r="O3302" s="82"/>
      <c r="P3302" s="84"/>
      <c r="Q3302" s="28"/>
    </row>
    <row r="3303" spans="1:17" ht="15" customHeight="1" x14ac:dyDescent="0.3">
      <c r="A3303">
        <v>3302</v>
      </c>
      <c r="D3303" s="82"/>
      <c r="O3303" s="82"/>
      <c r="P3303" s="84"/>
      <c r="Q3303" s="28"/>
    </row>
    <row r="3304" spans="1:17" ht="15" customHeight="1" x14ac:dyDescent="0.3">
      <c r="A3304">
        <v>3303</v>
      </c>
      <c r="D3304" s="82"/>
      <c r="O3304" s="82"/>
      <c r="P3304" s="84"/>
      <c r="Q3304" s="28"/>
    </row>
    <row r="3305" spans="1:17" ht="15" customHeight="1" x14ac:dyDescent="0.3">
      <c r="A3305">
        <v>3304</v>
      </c>
      <c r="D3305" s="82"/>
      <c r="O3305" s="82"/>
      <c r="P3305" s="84"/>
      <c r="Q3305" s="28"/>
    </row>
    <row r="3306" spans="1:17" ht="15" customHeight="1" x14ac:dyDescent="0.3">
      <c r="A3306">
        <v>3305</v>
      </c>
      <c r="D3306" s="82"/>
      <c r="O3306" s="82"/>
      <c r="P3306" s="84"/>
      <c r="Q3306" s="28"/>
    </row>
    <row r="3307" spans="1:17" ht="15" customHeight="1" x14ac:dyDescent="0.3">
      <c r="A3307">
        <v>3306</v>
      </c>
      <c r="D3307" s="82"/>
      <c r="O3307" s="82"/>
      <c r="P3307" s="84"/>
      <c r="Q3307" s="28"/>
    </row>
    <row r="3308" spans="1:17" ht="15" customHeight="1" x14ac:dyDescent="0.3">
      <c r="A3308">
        <v>3307</v>
      </c>
      <c r="D3308" s="82"/>
      <c r="O3308" s="82"/>
      <c r="P3308" s="84"/>
      <c r="Q3308" s="28"/>
    </row>
    <row r="3309" spans="1:17" ht="15" customHeight="1" x14ac:dyDescent="0.3">
      <c r="A3309">
        <v>3308</v>
      </c>
      <c r="D3309" s="82"/>
      <c r="O3309" s="82"/>
      <c r="P3309" s="84"/>
      <c r="Q3309" s="28"/>
    </row>
    <row r="3310" spans="1:17" ht="15" customHeight="1" x14ac:dyDescent="0.3">
      <c r="A3310">
        <v>3309</v>
      </c>
      <c r="D3310" s="82"/>
      <c r="O3310" s="82"/>
      <c r="P3310" s="84"/>
      <c r="Q3310" s="28"/>
    </row>
    <row r="3311" spans="1:17" ht="15" customHeight="1" x14ac:dyDescent="0.3">
      <c r="A3311">
        <v>3310</v>
      </c>
      <c r="D3311" s="82"/>
      <c r="O3311" s="82"/>
      <c r="P3311" s="84"/>
      <c r="Q3311" s="28"/>
    </row>
    <row r="3312" spans="1:17" ht="15" customHeight="1" x14ac:dyDescent="0.3">
      <c r="A3312">
        <v>3311</v>
      </c>
      <c r="D3312" s="82"/>
      <c r="O3312" s="82"/>
      <c r="P3312" s="84"/>
      <c r="Q3312" s="28"/>
    </row>
    <row r="3313" spans="1:17" ht="15" customHeight="1" x14ac:dyDescent="0.3">
      <c r="A3313">
        <v>3312</v>
      </c>
      <c r="D3313" s="82"/>
      <c r="O3313" s="82"/>
      <c r="P3313" s="84"/>
      <c r="Q3313" s="28"/>
    </row>
    <row r="3314" spans="1:17" ht="15" customHeight="1" x14ac:dyDescent="0.3">
      <c r="A3314">
        <v>3313</v>
      </c>
      <c r="D3314" s="82"/>
      <c r="O3314" s="82"/>
      <c r="P3314" s="84"/>
      <c r="Q3314" s="28"/>
    </row>
    <row r="3315" spans="1:17" ht="15" customHeight="1" x14ac:dyDescent="0.3">
      <c r="A3315">
        <v>3314</v>
      </c>
      <c r="D3315" s="82"/>
      <c r="O3315" s="82"/>
      <c r="P3315" s="84"/>
      <c r="Q3315" s="28"/>
    </row>
    <row r="3316" spans="1:17" ht="15" customHeight="1" x14ac:dyDescent="0.3">
      <c r="A3316">
        <v>3315</v>
      </c>
      <c r="D3316" s="82"/>
      <c r="O3316" s="82"/>
      <c r="P3316" s="84"/>
      <c r="Q3316" s="28"/>
    </row>
    <row r="3317" spans="1:17" ht="15" customHeight="1" x14ac:dyDescent="0.3">
      <c r="A3317">
        <v>3316</v>
      </c>
      <c r="D3317" s="82"/>
      <c r="O3317" s="82"/>
      <c r="P3317" s="84"/>
      <c r="Q3317" s="28"/>
    </row>
    <row r="3318" spans="1:17" ht="15" customHeight="1" x14ac:dyDescent="0.3">
      <c r="A3318">
        <v>3317</v>
      </c>
      <c r="D3318" s="82"/>
      <c r="O3318" s="82"/>
      <c r="P3318" s="84"/>
      <c r="Q3318" s="28"/>
    </row>
    <row r="3319" spans="1:17" ht="15" customHeight="1" x14ac:dyDescent="0.3">
      <c r="A3319">
        <v>3318</v>
      </c>
      <c r="D3319" s="82"/>
      <c r="O3319" s="82"/>
      <c r="P3319" s="84"/>
      <c r="Q3319" s="28"/>
    </row>
    <row r="3320" spans="1:17" ht="15" customHeight="1" x14ac:dyDescent="0.3">
      <c r="A3320">
        <v>3319</v>
      </c>
      <c r="D3320" s="82"/>
      <c r="O3320" s="82"/>
      <c r="P3320" s="84"/>
      <c r="Q3320" s="28"/>
    </row>
    <row r="3321" spans="1:17" ht="15" customHeight="1" x14ac:dyDescent="0.3">
      <c r="A3321">
        <v>3320</v>
      </c>
      <c r="D3321" s="82"/>
      <c r="O3321" s="82"/>
      <c r="P3321" s="84"/>
      <c r="Q3321" s="28"/>
    </row>
    <row r="3322" spans="1:17" ht="15" customHeight="1" x14ac:dyDescent="0.3">
      <c r="A3322">
        <v>3321</v>
      </c>
      <c r="D3322" s="82"/>
      <c r="O3322" s="82"/>
      <c r="P3322" s="84"/>
      <c r="Q3322" s="28"/>
    </row>
    <row r="3323" spans="1:17" ht="15" customHeight="1" x14ac:dyDescent="0.3">
      <c r="A3323">
        <v>3322</v>
      </c>
      <c r="D3323" s="82"/>
      <c r="O3323" s="82"/>
      <c r="P3323" s="84"/>
      <c r="Q3323" s="28"/>
    </row>
    <row r="3324" spans="1:17" ht="15" customHeight="1" x14ac:dyDescent="0.3">
      <c r="A3324">
        <v>3323</v>
      </c>
      <c r="D3324" s="82"/>
      <c r="O3324" s="82"/>
      <c r="P3324" s="84"/>
      <c r="Q3324" s="28"/>
    </row>
    <row r="3325" spans="1:17" ht="15" customHeight="1" x14ac:dyDescent="0.3">
      <c r="A3325">
        <v>3324</v>
      </c>
      <c r="D3325" s="82"/>
      <c r="O3325" s="82"/>
      <c r="P3325" s="84"/>
      <c r="Q3325" s="28"/>
    </row>
    <row r="3326" spans="1:17" ht="15" customHeight="1" x14ac:dyDescent="0.3">
      <c r="A3326">
        <v>3325</v>
      </c>
      <c r="D3326" s="82"/>
      <c r="O3326" s="82"/>
      <c r="P3326" s="84"/>
      <c r="Q3326" s="28"/>
    </row>
    <row r="3327" spans="1:17" ht="15" customHeight="1" x14ac:dyDescent="0.3">
      <c r="A3327">
        <v>3326</v>
      </c>
      <c r="D3327" s="82"/>
      <c r="O3327" s="82"/>
      <c r="P3327" s="84"/>
      <c r="Q3327" s="28"/>
    </row>
    <row r="3328" spans="1:17" ht="15" customHeight="1" x14ac:dyDescent="0.3">
      <c r="A3328">
        <v>3327</v>
      </c>
      <c r="D3328" s="82"/>
      <c r="O3328" s="82"/>
      <c r="P3328" s="84"/>
      <c r="Q3328" s="28"/>
    </row>
    <row r="3329" spans="1:17" ht="15" customHeight="1" x14ac:dyDescent="0.3">
      <c r="A3329">
        <v>3328</v>
      </c>
      <c r="D3329" s="82"/>
      <c r="O3329" s="82"/>
      <c r="P3329" s="84"/>
      <c r="Q3329" s="28"/>
    </row>
    <row r="3330" spans="1:17" ht="15" customHeight="1" x14ac:dyDescent="0.3">
      <c r="A3330">
        <v>3329</v>
      </c>
      <c r="D3330" s="82"/>
      <c r="O3330" s="82"/>
      <c r="P3330" s="84"/>
      <c r="Q3330" s="28"/>
    </row>
    <row r="3331" spans="1:17" ht="15" customHeight="1" x14ac:dyDescent="0.3">
      <c r="A3331">
        <v>3330</v>
      </c>
      <c r="D3331" s="82"/>
      <c r="O3331" s="82"/>
      <c r="P3331" s="84"/>
      <c r="Q3331" s="28"/>
    </row>
    <row r="3332" spans="1:17" ht="15" customHeight="1" x14ac:dyDescent="0.3">
      <c r="A3332">
        <v>3331</v>
      </c>
      <c r="D3332" s="82"/>
      <c r="O3332" s="82"/>
      <c r="P3332" s="84"/>
      <c r="Q3332" s="28"/>
    </row>
    <row r="3333" spans="1:17" ht="15" customHeight="1" x14ac:dyDescent="0.3">
      <c r="A3333">
        <v>3332</v>
      </c>
      <c r="D3333" s="82"/>
      <c r="O3333" s="82"/>
      <c r="P3333" s="84"/>
      <c r="Q3333" s="28"/>
    </row>
    <row r="3334" spans="1:17" ht="15" customHeight="1" x14ac:dyDescent="0.3">
      <c r="A3334">
        <v>3333</v>
      </c>
      <c r="D3334" s="82"/>
      <c r="O3334" s="82"/>
      <c r="P3334" s="84"/>
      <c r="Q3334" s="28"/>
    </row>
    <row r="3335" spans="1:17" ht="15" customHeight="1" x14ac:dyDescent="0.3">
      <c r="A3335">
        <v>3334</v>
      </c>
      <c r="D3335" s="82"/>
      <c r="O3335" s="82"/>
      <c r="P3335" s="84"/>
      <c r="Q3335" s="28"/>
    </row>
    <row r="3336" spans="1:17" ht="15" customHeight="1" x14ac:dyDescent="0.3">
      <c r="A3336">
        <v>3335</v>
      </c>
      <c r="D3336" s="82"/>
      <c r="O3336" s="82"/>
      <c r="P3336" s="84"/>
      <c r="Q3336" s="28"/>
    </row>
    <row r="3337" spans="1:17" ht="15" customHeight="1" x14ac:dyDescent="0.3">
      <c r="A3337">
        <v>3336</v>
      </c>
      <c r="D3337" s="82"/>
      <c r="O3337" s="82"/>
      <c r="P3337" s="84"/>
      <c r="Q3337" s="28"/>
    </row>
    <row r="3338" spans="1:17" ht="15" customHeight="1" x14ac:dyDescent="0.3">
      <c r="A3338">
        <v>3337</v>
      </c>
      <c r="D3338" s="82"/>
      <c r="O3338" s="82"/>
      <c r="P3338" s="84"/>
      <c r="Q3338" s="28"/>
    </row>
    <row r="3339" spans="1:17" ht="15" customHeight="1" x14ac:dyDescent="0.3">
      <c r="A3339">
        <v>3338</v>
      </c>
      <c r="D3339" s="82"/>
      <c r="O3339" s="82"/>
      <c r="P3339" s="84"/>
      <c r="Q3339" s="28"/>
    </row>
    <row r="3340" spans="1:17" ht="15" customHeight="1" x14ac:dyDescent="0.3">
      <c r="A3340">
        <v>3339</v>
      </c>
      <c r="D3340" s="82"/>
      <c r="O3340" s="82"/>
      <c r="P3340" s="84"/>
      <c r="Q3340" s="28"/>
    </row>
    <row r="3341" spans="1:17" ht="15" customHeight="1" x14ac:dyDescent="0.3">
      <c r="A3341">
        <v>3340</v>
      </c>
      <c r="D3341" s="82"/>
      <c r="O3341" s="82"/>
      <c r="P3341" s="84"/>
      <c r="Q3341" s="28"/>
    </row>
    <row r="3342" spans="1:17" ht="15" customHeight="1" x14ac:dyDescent="0.3">
      <c r="A3342">
        <v>3341</v>
      </c>
      <c r="D3342" s="82"/>
      <c r="O3342" s="82"/>
      <c r="P3342" s="84"/>
      <c r="Q3342" s="28"/>
    </row>
    <row r="3343" spans="1:17" ht="15" customHeight="1" x14ac:dyDescent="0.3">
      <c r="A3343">
        <v>3342</v>
      </c>
      <c r="D3343" s="82"/>
      <c r="O3343" s="82"/>
      <c r="P3343" s="84"/>
      <c r="Q3343" s="28"/>
    </row>
    <row r="3344" spans="1:17" ht="15" customHeight="1" x14ac:dyDescent="0.3">
      <c r="A3344">
        <v>3343</v>
      </c>
      <c r="D3344" s="82"/>
      <c r="O3344" s="82"/>
      <c r="P3344" s="84"/>
      <c r="Q3344" s="28"/>
    </row>
    <row r="3345" spans="1:17" ht="15" customHeight="1" x14ac:dyDescent="0.3">
      <c r="A3345">
        <v>3344</v>
      </c>
      <c r="D3345" s="82"/>
      <c r="O3345" s="82"/>
      <c r="P3345" s="84"/>
      <c r="Q3345" s="28"/>
    </row>
    <row r="3346" spans="1:17" ht="15" customHeight="1" x14ac:dyDescent="0.3">
      <c r="A3346">
        <v>3345</v>
      </c>
      <c r="D3346" s="82"/>
      <c r="O3346" s="82"/>
      <c r="P3346" s="84"/>
      <c r="Q3346" s="28"/>
    </row>
    <row r="3347" spans="1:17" ht="15" customHeight="1" x14ac:dyDescent="0.3">
      <c r="A3347">
        <v>3346</v>
      </c>
      <c r="D3347" s="82"/>
      <c r="O3347" s="82"/>
      <c r="P3347" s="84"/>
      <c r="Q3347" s="28"/>
    </row>
    <row r="3348" spans="1:17" ht="15" customHeight="1" x14ac:dyDescent="0.3">
      <c r="A3348">
        <v>3347</v>
      </c>
      <c r="D3348" s="82"/>
      <c r="O3348" s="82"/>
      <c r="P3348" s="84"/>
      <c r="Q3348" s="28"/>
    </row>
    <row r="3349" spans="1:17" ht="15" customHeight="1" x14ac:dyDescent="0.3">
      <c r="A3349">
        <v>3348</v>
      </c>
      <c r="D3349" s="82"/>
      <c r="O3349" s="82"/>
      <c r="P3349" s="84"/>
      <c r="Q3349" s="28"/>
    </row>
    <row r="3350" spans="1:17" ht="15" customHeight="1" x14ac:dyDescent="0.3">
      <c r="A3350">
        <v>3349</v>
      </c>
      <c r="D3350" s="82"/>
      <c r="O3350" s="82"/>
      <c r="P3350" s="84"/>
      <c r="Q3350" s="28"/>
    </row>
    <row r="3351" spans="1:17" ht="15" customHeight="1" x14ac:dyDescent="0.3">
      <c r="A3351">
        <v>3350</v>
      </c>
      <c r="D3351" s="82"/>
      <c r="O3351" s="82"/>
      <c r="P3351" s="84"/>
      <c r="Q3351" s="28"/>
    </row>
    <row r="3352" spans="1:17" ht="15" customHeight="1" x14ac:dyDescent="0.3">
      <c r="A3352">
        <v>3351</v>
      </c>
      <c r="D3352" s="82"/>
      <c r="O3352" s="82"/>
      <c r="P3352" s="84"/>
      <c r="Q3352" s="28"/>
    </row>
    <row r="3353" spans="1:17" ht="15" customHeight="1" x14ac:dyDescent="0.3">
      <c r="A3353">
        <v>3352</v>
      </c>
      <c r="D3353" s="82"/>
      <c r="O3353" s="82"/>
      <c r="P3353" s="84"/>
      <c r="Q3353" s="28"/>
    </row>
    <row r="3354" spans="1:17" ht="15" customHeight="1" x14ac:dyDescent="0.3">
      <c r="A3354">
        <v>3353</v>
      </c>
      <c r="D3354" s="82"/>
      <c r="O3354" s="82"/>
      <c r="P3354" s="84"/>
      <c r="Q3354" s="28"/>
    </row>
    <row r="3355" spans="1:17" ht="15" customHeight="1" x14ac:dyDescent="0.3">
      <c r="A3355">
        <v>3354</v>
      </c>
      <c r="D3355" s="82"/>
      <c r="O3355" s="82"/>
      <c r="P3355" s="84"/>
      <c r="Q3355" s="28"/>
    </row>
    <row r="3356" spans="1:17" ht="15" customHeight="1" x14ac:dyDescent="0.3">
      <c r="A3356">
        <v>3355</v>
      </c>
      <c r="D3356" s="82"/>
      <c r="O3356" s="82"/>
      <c r="P3356" s="84"/>
      <c r="Q3356" s="28"/>
    </row>
    <row r="3357" spans="1:17" ht="15" customHeight="1" x14ac:dyDescent="0.3">
      <c r="A3357">
        <v>3356</v>
      </c>
      <c r="D3357" s="82"/>
      <c r="O3357" s="82"/>
      <c r="P3357" s="84"/>
      <c r="Q3357" s="28"/>
    </row>
    <row r="3358" spans="1:17" ht="15" customHeight="1" x14ac:dyDescent="0.3">
      <c r="A3358">
        <v>3357</v>
      </c>
      <c r="D3358" s="82"/>
      <c r="O3358" s="82"/>
      <c r="P3358" s="84"/>
      <c r="Q3358" s="28"/>
    </row>
    <row r="3359" spans="1:17" ht="15" customHeight="1" x14ac:dyDescent="0.3">
      <c r="A3359">
        <v>3358</v>
      </c>
      <c r="D3359" s="82"/>
      <c r="O3359" s="82"/>
      <c r="P3359" s="84"/>
      <c r="Q3359" s="28"/>
    </row>
    <row r="3360" spans="1:17" ht="15" customHeight="1" x14ac:dyDescent="0.3">
      <c r="A3360">
        <v>3359</v>
      </c>
      <c r="D3360" s="82"/>
      <c r="O3360" s="82"/>
      <c r="P3360" s="84"/>
      <c r="Q3360" s="28"/>
    </row>
    <row r="3361" spans="1:17" ht="15" customHeight="1" x14ac:dyDescent="0.3">
      <c r="A3361">
        <v>3360</v>
      </c>
      <c r="D3361" s="82"/>
      <c r="O3361" s="82"/>
      <c r="P3361" s="84"/>
      <c r="Q3361" s="28"/>
    </row>
    <row r="3362" spans="1:17" ht="15" customHeight="1" x14ac:dyDescent="0.3">
      <c r="A3362">
        <v>3361</v>
      </c>
      <c r="D3362" s="82"/>
      <c r="O3362" s="82"/>
      <c r="P3362" s="84"/>
      <c r="Q3362" s="28"/>
    </row>
    <row r="3363" spans="1:17" ht="15" customHeight="1" x14ac:dyDescent="0.3">
      <c r="A3363">
        <v>3362</v>
      </c>
      <c r="D3363" s="82"/>
      <c r="O3363" s="82"/>
      <c r="P3363" s="84"/>
      <c r="Q3363" s="28"/>
    </row>
    <row r="3364" spans="1:17" ht="15" customHeight="1" x14ac:dyDescent="0.3">
      <c r="A3364">
        <v>3363</v>
      </c>
      <c r="D3364" s="82"/>
      <c r="O3364" s="82"/>
      <c r="P3364" s="84"/>
      <c r="Q3364" s="28"/>
    </row>
    <row r="3365" spans="1:17" ht="15" customHeight="1" x14ac:dyDescent="0.3">
      <c r="A3365">
        <v>3364</v>
      </c>
      <c r="D3365" s="82"/>
      <c r="O3365" s="82"/>
      <c r="P3365" s="84"/>
      <c r="Q3365" s="28"/>
    </row>
    <row r="3366" spans="1:17" ht="15" customHeight="1" x14ac:dyDescent="0.3">
      <c r="A3366">
        <v>3365</v>
      </c>
      <c r="D3366" s="82"/>
      <c r="O3366" s="82"/>
      <c r="P3366" s="84"/>
      <c r="Q3366" s="28"/>
    </row>
    <row r="3367" spans="1:17" ht="15" customHeight="1" x14ac:dyDescent="0.3">
      <c r="A3367">
        <v>3366</v>
      </c>
      <c r="D3367" s="82"/>
      <c r="O3367" s="82"/>
      <c r="P3367" s="84"/>
      <c r="Q3367" s="28"/>
    </row>
    <row r="3368" spans="1:17" ht="15" customHeight="1" x14ac:dyDescent="0.3">
      <c r="A3368">
        <v>3367</v>
      </c>
      <c r="D3368" s="82"/>
      <c r="O3368" s="82"/>
      <c r="P3368" s="84"/>
      <c r="Q3368" s="28"/>
    </row>
    <row r="3369" spans="1:17" ht="15" customHeight="1" x14ac:dyDescent="0.3">
      <c r="A3369">
        <v>3368</v>
      </c>
      <c r="D3369" s="82"/>
      <c r="O3369" s="82"/>
      <c r="P3369" s="84"/>
      <c r="Q3369" s="28"/>
    </row>
    <row r="3370" spans="1:17" ht="15" customHeight="1" x14ac:dyDescent="0.3">
      <c r="A3370">
        <v>3369</v>
      </c>
      <c r="D3370" s="82"/>
      <c r="O3370" s="82"/>
      <c r="P3370" s="84"/>
      <c r="Q3370" s="28"/>
    </row>
    <row r="3371" spans="1:17" ht="15" customHeight="1" x14ac:dyDescent="0.3">
      <c r="A3371">
        <v>3370</v>
      </c>
      <c r="D3371" s="82"/>
      <c r="O3371" s="82"/>
      <c r="P3371" s="84"/>
      <c r="Q3371" s="28"/>
    </row>
    <row r="3372" spans="1:17" ht="15" customHeight="1" x14ac:dyDescent="0.3">
      <c r="A3372">
        <v>3371</v>
      </c>
      <c r="D3372" s="82"/>
      <c r="O3372" s="82"/>
      <c r="P3372" s="84"/>
      <c r="Q3372" s="28"/>
    </row>
    <row r="3373" spans="1:17" ht="15" customHeight="1" x14ac:dyDescent="0.3">
      <c r="A3373">
        <v>3372</v>
      </c>
      <c r="D3373" s="82"/>
      <c r="O3373" s="82"/>
      <c r="P3373" s="84"/>
      <c r="Q3373" s="28"/>
    </row>
    <row r="3374" spans="1:17" ht="15" customHeight="1" x14ac:dyDescent="0.3">
      <c r="A3374">
        <v>3373</v>
      </c>
      <c r="D3374" s="82"/>
      <c r="O3374" s="82"/>
      <c r="P3374" s="84"/>
      <c r="Q3374" s="28"/>
    </row>
    <row r="3375" spans="1:17" ht="15" customHeight="1" x14ac:dyDescent="0.3">
      <c r="A3375">
        <v>3374</v>
      </c>
      <c r="D3375" s="82"/>
      <c r="O3375" s="82"/>
      <c r="P3375" s="84"/>
      <c r="Q3375" s="28"/>
    </row>
    <row r="3376" spans="1:17" ht="15" customHeight="1" x14ac:dyDescent="0.3">
      <c r="A3376">
        <v>3375</v>
      </c>
      <c r="D3376" s="82"/>
      <c r="O3376" s="82"/>
      <c r="P3376" s="84"/>
      <c r="Q3376" s="28"/>
    </row>
    <row r="3377" spans="1:17" ht="15" customHeight="1" x14ac:dyDescent="0.3">
      <c r="A3377">
        <v>3376</v>
      </c>
      <c r="D3377" s="82"/>
      <c r="O3377" s="82"/>
      <c r="P3377" s="84"/>
      <c r="Q3377" s="28"/>
    </row>
    <row r="3378" spans="1:17" ht="15" customHeight="1" x14ac:dyDescent="0.3">
      <c r="A3378">
        <v>3377</v>
      </c>
      <c r="D3378" s="82"/>
      <c r="O3378" s="82"/>
      <c r="P3378" s="84"/>
      <c r="Q3378" s="28"/>
    </row>
    <row r="3379" spans="1:17" ht="15" customHeight="1" x14ac:dyDescent="0.3">
      <c r="A3379">
        <v>3378</v>
      </c>
      <c r="D3379" s="82"/>
      <c r="O3379" s="82"/>
      <c r="P3379" s="84"/>
      <c r="Q3379" s="28"/>
    </row>
    <row r="3380" spans="1:17" ht="15" customHeight="1" x14ac:dyDescent="0.3">
      <c r="A3380">
        <v>3379</v>
      </c>
      <c r="D3380" s="82"/>
      <c r="O3380" s="82"/>
      <c r="P3380" s="84"/>
      <c r="Q3380" s="28"/>
    </row>
    <row r="3381" spans="1:17" ht="15" customHeight="1" x14ac:dyDescent="0.3">
      <c r="A3381">
        <v>3380</v>
      </c>
      <c r="D3381" s="82"/>
      <c r="O3381" s="82"/>
      <c r="P3381" s="84"/>
      <c r="Q3381" s="28"/>
    </row>
    <row r="3382" spans="1:17" ht="15" customHeight="1" x14ac:dyDescent="0.3">
      <c r="A3382">
        <v>3381</v>
      </c>
      <c r="D3382" s="82"/>
      <c r="O3382" s="82"/>
      <c r="P3382" s="84"/>
      <c r="Q3382" s="28"/>
    </row>
    <row r="3383" spans="1:17" ht="15" customHeight="1" x14ac:dyDescent="0.3">
      <c r="A3383">
        <v>3382</v>
      </c>
      <c r="D3383" s="82"/>
      <c r="O3383" s="82"/>
      <c r="P3383" s="84"/>
      <c r="Q3383" s="28"/>
    </row>
    <row r="3384" spans="1:17" ht="15" customHeight="1" x14ac:dyDescent="0.3">
      <c r="A3384">
        <v>3383</v>
      </c>
      <c r="D3384" s="82"/>
      <c r="O3384" s="82"/>
      <c r="P3384" s="84"/>
      <c r="Q3384" s="28"/>
    </row>
    <row r="3385" spans="1:17" ht="15" customHeight="1" x14ac:dyDescent="0.3">
      <c r="A3385">
        <v>3384</v>
      </c>
      <c r="D3385" s="82"/>
      <c r="O3385" s="82"/>
      <c r="P3385" s="84"/>
      <c r="Q3385" s="28"/>
    </row>
    <row r="3386" spans="1:17" ht="15" customHeight="1" x14ac:dyDescent="0.3">
      <c r="A3386">
        <v>3385</v>
      </c>
      <c r="D3386" s="82"/>
      <c r="O3386" s="82"/>
      <c r="P3386" s="84"/>
      <c r="Q3386" s="28"/>
    </row>
    <row r="3387" spans="1:17" ht="15" customHeight="1" x14ac:dyDescent="0.3">
      <c r="A3387">
        <v>3386</v>
      </c>
      <c r="D3387" s="82"/>
      <c r="O3387" s="82"/>
      <c r="P3387" s="84"/>
      <c r="Q3387" s="28"/>
    </row>
    <row r="3388" spans="1:17" ht="15" customHeight="1" x14ac:dyDescent="0.3">
      <c r="A3388">
        <v>3387</v>
      </c>
      <c r="D3388" s="82"/>
      <c r="O3388" s="82"/>
      <c r="P3388" s="84"/>
      <c r="Q3388" s="28"/>
    </row>
    <row r="3389" spans="1:17" ht="15" customHeight="1" x14ac:dyDescent="0.3">
      <c r="A3389">
        <v>3388</v>
      </c>
      <c r="D3389" s="82"/>
      <c r="O3389" s="82"/>
      <c r="P3389" s="84"/>
      <c r="Q3389" s="28"/>
    </row>
    <row r="3390" spans="1:17" ht="15" customHeight="1" x14ac:dyDescent="0.3">
      <c r="A3390">
        <v>3389</v>
      </c>
      <c r="D3390" s="82"/>
      <c r="O3390" s="82"/>
      <c r="P3390" s="84"/>
      <c r="Q3390" s="28"/>
    </row>
    <row r="3391" spans="1:17" ht="15" customHeight="1" x14ac:dyDescent="0.3">
      <c r="A3391">
        <v>3390</v>
      </c>
      <c r="D3391" s="82"/>
      <c r="O3391" s="82"/>
      <c r="P3391" s="84"/>
      <c r="Q3391" s="28"/>
    </row>
    <row r="3392" spans="1:17" ht="15" customHeight="1" x14ac:dyDescent="0.3">
      <c r="A3392">
        <v>3391</v>
      </c>
      <c r="D3392" s="82"/>
      <c r="O3392" s="82"/>
      <c r="P3392" s="84"/>
      <c r="Q3392" s="28"/>
    </row>
    <row r="3393" spans="1:17" ht="15" customHeight="1" x14ac:dyDescent="0.3">
      <c r="A3393">
        <v>3392</v>
      </c>
      <c r="D3393" s="82"/>
      <c r="O3393" s="82"/>
      <c r="P3393" s="84"/>
      <c r="Q3393" s="28"/>
    </row>
    <row r="3394" spans="1:17" ht="15" customHeight="1" x14ac:dyDescent="0.3">
      <c r="A3394">
        <v>3393</v>
      </c>
      <c r="D3394" s="82"/>
      <c r="O3394" s="82"/>
      <c r="P3394" s="84"/>
      <c r="Q3394" s="28"/>
    </row>
    <row r="3395" spans="1:17" ht="15" customHeight="1" x14ac:dyDescent="0.3">
      <c r="A3395">
        <v>3394</v>
      </c>
      <c r="D3395" s="82"/>
      <c r="O3395" s="82"/>
      <c r="P3395" s="84"/>
      <c r="Q3395" s="28"/>
    </row>
    <row r="3396" spans="1:17" ht="15" customHeight="1" x14ac:dyDescent="0.3">
      <c r="A3396">
        <v>3395</v>
      </c>
      <c r="D3396" s="82"/>
      <c r="O3396" s="82"/>
      <c r="P3396" s="84"/>
      <c r="Q3396" s="28"/>
    </row>
    <row r="3397" spans="1:17" ht="15" customHeight="1" x14ac:dyDescent="0.3">
      <c r="A3397">
        <v>3396</v>
      </c>
      <c r="D3397" s="82"/>
      <c r="O3397" s="82"/>
      <c r="P3397" s="84"/>
      <c r="Q3397" s="28"/>
    </row>
    <row r="3398" spans="1:17" ht="15" customHeight="1" x14ac:dyDescent="0.3">
      <c r="A3398">
        <v>3397</v>
      </c>
      <c r="D3398" s="82"/>
      <c r="O3398" s="82"/>
      <c r="P3398" s="84"/>
      <c r="Q3398" s="28"/>
    </row>
    <row r="3399" spans="1:17" ht="15" customHeight="1" x14ac:dyDescent="0.3">
      <c r="A3399">
        <v>3398</v>
      </c>
      <c r="D3399" s="82"/>
      <c r="O3399" s="82"/>
      <c r="P3399" s="84"/>
      <c r="Q3399" s="28"/>
    </row>
    <row r="3400" spans="1:17" ht="15" customHeight="1" x14ac:dyDescent="0.3">
      <c r="A3400">
        <v>3399</v>
      </c>
      <c r="D3400" s="82"/>
      <c r="O3400" s="82"/>
      <c r="P3400" s="84"/>
      <c r="Q3400" s="28"/>
    </row>
    <row r="3401" spans="1:17" ht="15" customHeight="1" x14ac:dyDescent="0.3">
      <c r="A3401">
        <v>3400</v>
      </c>
      <c r="D3401" s="82"/>
      <c r="O3401" s="82"/>
      <c r="P3401" s="84"/>
      <c r="Q3401" s="28"/>
    </row>
    <row r="3402" spans="1:17" ht="15" customHeight="1" x14ac:dyDescent="0.3">
      <c r="A3402">
        <v>3401</v>
      </c>
      <c r="D3402" s="82"/>
      <c r="O3402" s="82"/>
      <c r="P3402" s="84"/>
      <c r="Q3402" s="28"/>
    </row>
    <row r="3403" spans="1:17" ht="15" customHeight="1" x14ac:dyDescent="0.3">
      <c r="A3403">
        <v>3402</v>
      </c>
      <c r="D3403" s="82"/>
      <c r="O3403" s="82"/>
      <c r="P3403" s="84"/>
      <c r="Q3403" s="28"/>
    </row>
    <row r="3404" spans="1:17" ht="15" customHeight="1" x14ac:dyDescent="0.3">
      <c r="A3404">
        <v>3403</v>
      </c>
      <c r="D3404" s="82"/>
      <c r="O3404" s="82"/>
      <c r="P3404" s="84"/>
      <c r="Q3404" s="28"/>
    </row>
    <row r="3405" spans="1:17" ht="15" customHeight="1" x14ac:dyDescent="0.3">
      <c r="A3405">
        <v>3404</v>
      </c>
      <c r="D3405" s="82"/>
      <c r="O3405" s="82"/>
      <c r="P3405" s="84"/>
      <c r="Q3405" s="28"/>
    </row>
    <row r="3406" spans="1:17" ht="15" customHeight="1" x14ac:dyDescent="0.3">
      <c r="A3406">
        <v>3405</v>
      </c>
      <c r="D3406" s="82"/>
      <c r="O3406" s="82"/>
      <c r="P3406" s="84"/>
      <c r="Q3406" s="28"/>
    </row>
    <row r="3407" spans="1:17" ht="15" customHeight="1" x14ac:dyDescent="0.3">
      <c r="A3407">
        <v>3406</v>
      </c>
      <c r="D3407" s="82"/>
      <c r="O3407" s="82"/>
      <c r="P3407" s="84"/>
      <c r="Q3407" s="28"/>
    </row>
    <row r="3408" spans="1:17" ht="15" customHeight="1" x14ac:dyDescent="0.3">
      <c r="A3408">
        <v>3407</v>
      </c>
      <c r="D3408" s="82"/>
      <c r="O3408" s="82"/>
      <c r="P3408" s="84"/>
      <c r="Q3408" s="28"/>
    </row>
    <row r="3409" spans="1:17" ht="15" customHeight="1" x14ac:dyDescent="0.3">
      <c r="A3409">
        <v>3408</v>
      </c>
      <c r="D3409" s="82"/>
      <c r="O3409" s="82"/>
      <c r="P3409" s="84"/>
      <c r="Q3409" s="28"/>
    </row>
    <row r="3410" spans="1:17" ht="15" customHeight="1" x14ac:dyDescent="0.3">
      <c r="A3410">
        <v>3409</v>
      </c>
      <c r="D3410" s="82"/>
      <c r="O3410" s="82"/>
      <c r="P3410" s="84"/>
      <c r="Q3410" s="28"/>
    </row>
    <row r="3411" spans="1:17" ht="15" customHeight="1" x14ac:dyDescent="0.3">
      <c r="A3411">
        <v>3410</v>
      </c>
      <c r="D3411" s="82"/>
      <c r="O3411" s="82"/>
      <c r="P3411" s="84"/>
      <c r="Q3411" s="28"/>
    </row>
    <row r="3412" spans="1:17" ht="15" customHeight="1" x14ac:dyDescent="0.3">
      <c r="A3412">
        <v>3411</v>
      </c>
      <c r="D3412" s="82"/>
      <c r="O3412" s="82"/>
      <c r="P3412" s="84"/>
      <c r="Q3412" s="28"/>
    </row>
    <row r="3413" spans="1:17" ht="15" customHeight="1" x14ac:dyDescent="0.3">
      <c r="A3413">
        <v>3412</v>
      </c>
      <c r="D3413" s="82"/>
      <c r="O3413" s="82"/>
      <c r="P3413" s="84"/>
      <c r="Q3413" s="28"/>
    </row>
    <row r="3414" spans="1:17" ht="15" customHeight="1" x14ac:dyDescent="0.3">
      <c r="A3414">
        <v>3413</v>
      </c>
      <c r="D3414" s="82"/>
      <c r="O3414" s="82"/>
      <c r="P3414" s="84"/>
      <c r="Q3414" s="28"/>
    </row>
    <row r="3415" spans="1:17" ht="15" customHeight="1" x14ac:dyDescent="0.3">
      <c r="A3415">
        <v>3414</v>
      </c>
      <c r="D3415" s="82"/>
      <c r="O3415" s="82"/>
      <c r="P3415" s="84"/>
      <c r="Q3415" s="28"/>
    </row>
    <row r="3416" spans="1:17" ht="15" customHeight="1" x14ac:dyDescent="0.3">
      <c r="A3416">
        <v>3415</v>
      </c>
      <c r="D3416" s="82"/>
      <c r="O3416" s="82"/>
      <c r="P3416" s="84"/>
      <c r="Q3416" s="28"/>
    </row>
    <row r="3417" spans="1:17" ht="15" customHeight="1" x14ac:dyDescent="0.3">
      <c r="A3417">
        <v>3416</v>
      </c>
      <c r="D3417" s="82"/>
      <c r="O3417" s="82"/>
      <c r="P3417" s="84"/>
      <c r="Q3417" s="28"/>
    </row>
    <row r="3418" spans="1:17" ht="15" customHeight="1" x14ac:dyDescent="0.3">
      <c r="A3418">
        <v>3417</v>
      </c>
      <c r="D3418" s="82"/>
      <c r="O3418" s="82"/>
      <c r="P3418" s="84"/>
      <c r="Q3418" s="28"/>
    </row>
    <row r="3419" spans="1:17" ht="15" customHeight="1" x14ac:dyDescent="0.3">
      <c r="A3419">
        <v>3418</v>
      </c>
      <c r="D3419" s="82"/>
      <c r="O3419" s="82"/>
      <c r="P3419" s="84"/>
      <c r="Q3419" s="28"/>
    </row>
    <row r="3420" spans="1:17" ht="15" customHeight="1" x14ac:dyDescent="0.3">
      <c r="A3420">
        <v>3419</v>
      </c>
      <c r="D3420" s="82"/>
      <c r="O3420" s="82"/>
      <c r="P3420" s="84"/>
      <c r="Q3420" s="28"/>
    </row>
    <row r="3421" spans="1:17" ht="15" customHeight="1" x14ac:dyDescent="0.3">
      <c r="A3421">
        <v>3420</v>
      </c>
      <c r="D3421" s="82"/>
      <c r="O3421" s="82"/>
      <c r="P3421" s="84"/>
      <c r="Q3421" s="28"/>
    </row>
    <row r="3422" spans="1:17" ht="15" customHeight="1" x14ac:dyDescent="0.3">
      <c r="A3422">
        <v>3421</v>
      </c>
      <c r="D3422" s="82"/>
      <c r="O3422" s="82"/>
      <c r="P3422" s="84"/>
      <c r="Q3422" s="28"/>
    </row>
    <row r="3423" spans="1:17" ht="15" customHeight="1" x14ac:dyDescent="0.3">
      <c r="A3423">
        <v>3422</v>
      </c>
      <c r="D3423" s="82"/>
      <c r="O3423" s="82"/>
      <c r="P3423" s="84"/>
      <c r="Q3423" s="28"/>
    </row>
    <row r="3424" spans="1:17" ht="15" customHeight="1" x14ac:dyDescent="0.3">
      <c r="A3424">
        <v>3423</v>
      </c>
      <c r="D3424" s="82"/>
      <c r="O3424" s="82"/>
      <c r="P3424" s="84"/>
      <c r="Q3424" s="28"/>
    </row>
    <row r="3425" spans="1:17" ht="15" customHeight="1" x14ac:dyDescent="0.3">
      <c r="A3425">
        <v>3424</v>
      </c>
      <c r="D3425" s="82"/>
      <c r="O3425" s="82"/>
      <c r="P3425" s="84"/>
      <c r="Q3425" s="28"/>
    </row>
    <row r="3426" spans="1:17" ht="15" customHeight="1" x14ac:dyDescent="0.3">
      <c r="A3426">
        <v>3425</v>
      </c>
      <c r="D3426" s="82"/>
      <c r="O3426" s="82"/>
      <c r="P3426" s="84"/>
      <c r="Q3426" s="28"/>
    </row>
    <row r="3427" spans="1:17" ht="15" customHeight="1" x14ac:dyDescent="0.3">
      <c r="A3427">
        <v>3426</v>
      </c>
      <c r="D3427" s="82"/>
      <c r="O3427" s="82"/>
      <c r="P3427" s="84"/>
      <c r="Q3427" s="28"/>
    </row>
    <row r="3428" spans="1:17" ht="15" customHeight="1" x14ac:dyDescent="0.3">
      <c r="A3428">
        <v>3427</v>
      </c>
      <c r="D3428" s="82"/>
      <c r="O3428" s="82"/>
      <c r="P3428" s="84"/>
      <c r="Q3428" s="28"/>
    </row>
    <row r="3429" spans="1:17" ht="15" customHeight="1" x14ac:dyDescent="0.3">
      <c r="A3429">
        <v>3428</v>
      </c>
      <c r="D3429" s="82"/>
      <c r="O3429" s="82"/>
      <c r="P3429" s="84"/>
      <c r="Q3429" s="28"/>
    </row>
    <row r="3430" spans="1:17" ht="15" customHeight="1" x14ac:dyDescent="0.3">
      <c r="A3430">
        <v>3429</v>
      </c>
      <c r="D3430" s="82"/>
      <c r="O3430" s="82"/>
      <c r="P3430" s="84"/>
      <c r="Q3430" s="28"/>
    </row>
    <row r="3431" spans="1:17" ht="15" customHeight="1" x14ac:dyDescent="0.3">
      <c r="A3431">
        <v>3430</v>
      </c>
      <c r="D3431" s="82"/>
      <c r="O3431" s="82"/>
      <c r="P3431" s="84"/>
      <c r="Q3431" s="28"/>
    </row>
    <row r="3432" spans="1:17" ht="15" customHeight="1" x14ac:dyDescent="0.3">
      <c r="A3432">
        <v>3431</v>
      </c>
      <c r="D3432" s="82"/>
      <c r="O3432" s="82"/>
      <c r="P3432" s="84"/>
      <c r="Q3432" s="28"/>
    </row>
    <row r="3433" spans="1:17" ht="15" customHeight="1" x14ac:dyDescent="0.3">
      <c r="A3433">
        <v>3432</v>
      </c>
      <c r="D3433" s="82"/>
      <c r="O3433" s="82"/>
      <c r="P3433" s="84"/>
      <c r="Q3433" s="28"/>
    </row>
    <row r="3434" spans="1:17" ht="15" customHeight="1" x14ac:dyDescent="0.3">
      <c r="A3434">
        <v>3433</v>
      </c>
      <c r="D3434" s="82"/>
      <c r="O3434" s="82"/>
      <c r="P3434" s="84"/>
      <c r="Q3434" s="28"/>
    </row>
    <row r="3435" spans="1:17" ht="15" customHeight="1" x14ac:dyDescent="0.3">
      <c r="A3435">
        <v>3434</v>
      </c>
      <c r="D3435" s="82"/>
      <c r="O3435" s="82"/>
      <c r="P3435" s="84"/>
      <c r="Q3435" s="28"/>
    </row>
    <row r="3436" spans="1:17" ht="15" customHeight="1" x14ac:dyDescent="0.3">
      <c r="A3436">
        <v>3435</v>
      </c>
      <c r="D3436" s="82"/>
      <c r="O3436" s="82"/>
      <c r="P3436" s="84"/>
      <c r="Q3436" s="28"/>
    </row>
    <row r="3437" spans="1:17" ht="15" customHeight="1" x14ac:dyDescent="0.3">
      <c r="A3437">
        <v>3436</v>
      </c>
      <c r="D3437" s="82"/>
      <c r="O3437" s="82"/>
      <c r="P3437" s="84"/>
      <c r="Q3437" s="28"/>
    </row>
    <row r="3438" spans="1:17" ht="15" customHeight="1" x14ac:dyDescent="0.3">
      <c r="A3438">
        <v>3437</v>
      </c>
      <c r="D3438" s="82"/>
      <c r="O3438" s="82"/>
      <c r="P3438" s="84"/>
      <c r="Q3438" s="28"/>
    </row>
    <row r="3439" spans="1:17" ht="15" customHeight="1" x14ac:dyDescent="0.3">
      <c r="A3439">
        <v>3438</v>
      </c>
      <c r="D3439" s="82"/>
      <c r="O3439" s="82"/>
      <c r="P3439" s="84"/>
      <c r="Q3439" s="28"/>
    </row>
    <row r="3440" spans="1:17" ht="15" customHeight="1" x14ac:dyDescent="0.3">
      <c r="A3440">
        <v>3439</v>
      </c>
      <c r="D3440" s="82"/>
      <c r="O3440" s="82"/>
      <c r="P3440" s="84"/>
      <c r="Q3440" s="28"/>
    </row>
    <row r="3441" spans="1:17" ht="15" customHeight="1" x14ac:dyDescent="0.3">
      <c r="A3441">
        <v>3440</v>
      </c>
      <c r="D3441" s="82"/>
      <c r="O3441" s="82"/>
      <c r="P3441" s="84"/>
      <c r="Q3441" s="28"/>
    </row>
    <row r="3442" spans="1:17" ht="15" customHeight="1" x14ac:dyDescent="0.3">
      <c r="A3442">
        <v>3441</v>
      </c>
      <c r="D3442" s="82"/>
      <c r="O3442" s="82"/>
      <c r="P3442" s="84"/>
      <c r="Q3442" s="28"/>
    </row>
    <row r="3443" spans="1:17" ht="15" customHeight="1" x14ac:dyDescent="0.3">
      <c r="A3443">
        <v>3442</v>
      </c>
      <c r="D3443" s="82"/>
      <c r="O3443" s="82"/>
      <c r="P3443" s="84"/>
      <c r="Q3443" s="28"/>
    </row>
    <row r="3444" spans="1:17" ht="15" customHeight="1" x14ac:dyDescent="0.3">
      <c r="A3444">
        <v>3443</v>
      </c>
      <c r="D3444" s="82"/>
      <c r="O3444" s="82"/>
      <c r="P3444" s="84"/>
      <c r="Q3444" s="28"/>
    </row>
    <row r="3445" spans="1:17" ht="15" customHeight="1" x14ac:dyDescent="0.3">
      <c r="A3445">
        <v>3444</v>
      </c>
      <c r="D3445" s="82"/>
      <c r="O3445" s="82"/>
      <c r="P3445" s="84"/>
      <c r="Q3445" s="28"/>
    </row>
    <row r="3446" spans="1:17" ht="15" customHeight="1" x14ac:dyDescent="0.3">
      <c r="A3446">
        <v>3445</v>
      </c>
      <c r="D3446" s="82"/>
      <c r="O3446" s="82"/>
      <c r="P3446" s="84"/>
      <c r="Q3446" s="28"/>
    </row>
    <row r="3447" spans="1:17" ht="15" customHeight="1" x14ac:dyDescent="0.3">
      <c r="A3447">
        <v>3446</v>
      </c>
      <c r="D3447" s="82"/>
      <c r="O3447" s="82"/>
      <c r="P3447" s="84"/>
      <c r="Q3447" s="28"/>
    </row>
    <row r="3448" spans="1:17" ht="15" customHeight="1" x14ac:dyDescent="0.3">
      <c r="A3448">
        <v>3447</v>
      </c>
      <c r="D3448" s="82"/>
      <c r="O3448" s="82"/>
      <c r="P3448" s="84"/>
      <c r="Q3448" s="28"/>
    </row>
    <row r="3449" spans="1:17" ht="15" customHeight="1" x14ac:dyDescent="0.3">
      <c r="A3449">
        <v>3448</v>
      </c>
      <c r="D3449" s="82"/>
      <c r="O3449" s="82"/>
      <c r="P3449" s="84"/>
      <c r="Q3449" s="28"/>
    </row>
    <row r="3450" spans="1:17" ht="15" customHeight="1" x14ac:dyDescent="0.3">
      <c r="A3450">
        <v>3449</v>
      </c>
      <c r="D3450" s="82"/>
      <c r="O3450" s="82"/>
      <c r="P3450" s="84"/>
      <c r="Q3450" s="28"/>
    </row>
    <row r="3451" spans="1:17" ht="15" customHeight="1" x14ac:dyDescent="0.3">
      <c r="A3451">
        <v>3450</v>
      </c>
      <c r="D3451" s="82"/>
      <c r="O3451" s="82"/>
      <c r="P3451" s="84"/>
      <c r="Q3451" s="28"/>
    </row>
    <row r="3452" spans="1:17" ht="15" customHeight="1" x14ac:dyDescent="0.3">
      <c r="A3452">
        <v>3451</v>
      </c>
      <c r="D3452" s="82"/>
      <c r="O3452" s="82"/>
      <c r="P3452" s="84"/>
      <c r="Q3452" s="28"/>
    </row>
    <row r="3453" spans="1:17" ht="15" customHeight="1" x14ac:dyDescent="0.3">
      <c r="A3453">
        <v>3452</v>
      </c>
      <c r="D3453" s="82"/>
      <c r="O3453" s="82"/>
      <c r="P3453" s="84"/>
      <c r="Q3453" s="28"/>
    </row>
    <row r="3454" spans="1:17" ht="15" customHeight="1" x14ac:dyDescent="0.3">
      <c r="A3454">
        <v>3453</v>
      </c>
      <c r="D3454" s="82"/>
      <c r="O3454" s="82"/>
      <c r="P3454" s="84"/>
      <c r="Q3454" s="28"/>
    </row>
    <row r="3455" spans="1:17" ht="15" customHeight="1" x14ac:dyDescent="0.3">
      <c r="A3455">
        <v>3454</v>
      </c>
      <c r="D3455" s="82"/>
      <c r="O3455" s="82"/>
      <c r="P3455" s="84"/>
      <c r="Q3455" s="28"/>
    </row>
    <row r="3456" spans="1:17" ht="15" customHeight="1" x14ac:dyDescent="0.3">
      <c r="A3456">
        <v>3455</v>
      </c>
      <c r="D3456" s="82"/>
      <c r="O3456" s="82"/>
      <c r="P3456" s="84"/>
      <c r="Q3456" s="28"/>
    </row>
    <row r="3457" spans="1:17" ht="15" customHeight="1" x14ac:dyDescent="0.3">
      <c r="A3457">
        <v>3456</v>
      </c>
      <c r="D3457" s="82"/>
      <c r="O3457" s="82"/>
      <c r="P3457" s="84"/>
      <c r="Q3457" s="28"/>
    </row>
    <row r="3458" spans="1:17" ht="15" customHeight="1" x14ac:dyDescent="0.3">
      <c r="A3458">
        <v>3457</v>
      </c>
      <c r="D3458" s="82"/>
      <c r="O3458" s="82"/>
      <c r="P3458" s="84"/>
      <c r="Q3458" s="28"/>
    </row>
    <row r="3459" spans="1:17" ht="15" customHeight="1" x14ac:dyDescent="0.3">
      <c r="A3459">
        <v>3458</v>
      </c>
      <c r="D3459" s="82"/>
      <c r="O3459" s="82"/>
      <c r="P3459" s="84"/>
      <c r="Q3459" s="28"/>
    </row>
    <row r="3460" spans="1:17" ht="15" customHeight="1" x14ac:dyDescent="0.3">
      <c r="A3460">
        <v>3459</v>
      </c>
      <c r="D3460" s="82"/>
      <c r="O3460" s="82"/>
      <c r="P3460" s="84"/>
      <c r="Q3460" s="28"/>
    </row>
    <row r="3461" spans="1:17" ht="15" customHeight="1" x14ac:dyDescent="0.3">
      <c r="A3461">
        <v>3460</v>
      </c>
      <c r="D3461" s="82"/>
      <c r="O3461" s="82"/>
      <c r="P3461" s="84"/>
      <c r="Q3461" s="28"/>
    </row>
    <row r="3462" spans="1:17" ht="15" customHeight="1" x14ac:dyDescent="0.3">
      <c r="A3462">
        <v>3461</v>
      </c>
      <c r="D3462" s="82"/>
      <c r="O3462" s="82"/>
      <c r="P3462" s="84"/>
      <c r="Q3462" s="28"/>
    </row>
    <row r="3463" spans="1:17" ht="15" customHeight="1" x14ac:dyDescent="0.3">
      <c r="A3463">
        <v>3462</v>
      </c>
      <c r="D3463" s="82"/>
      <c r="O3463" s="82"/>
      <c r="P3463" s="84"/>
      <c r="Q3463" s="28"/>
    </row>
    <row r="3464" spans="1:17" ht="15" customHeight="1" x14ac:dyDescent="0.3">
      <c r="A3464">
        <v>3463</v>
      </c>
      <c r="D3464" s="82"/>
      <c r="O3464" s="82"/>
      <c r="P3464" s="84"/>
      <c r="Q3464" s="28"/>
    </row>
    <row r="3465" spans="1:17" ht="15" customHeight="1" x14ac:dyDescent="0.3">
      <c r="A3465">
        <v>3464</v>
      </c>
      <c r="D3465" s="82"/>
      <c r="O3465" s="82"/>
      <c r="P3465" s="84"/>
      <c r="Q3465" s="28"/>
    </row>
    <row r="3466" spans="1:17" ht="15" customHeight="1" x14ac:dyDescent="0.3">
      <c r="A3466">
        <v>3465</v>
      </c>
      <c r="D3466" s="82"/>
      <c r="O3466" s="82"/>
      <c r="P3466" s="84"/>
      <c r="Q3466" s="28"/>
    </row>
    <row r="3467" spans="1:17" ht="15" customHeight="1" x14ac:dyDescent="0.3">
      <c r="A3467">
        <v>3466</v>
      </c>
      <c r="D3467" s="82"/>
      <c r="O3467" s="82"/>
      <c r="P3467" s="84"/>
      <c r="Q3467" s="28"/>
    </row>
    <row r="3468" spans="1:17" ht="15" customHeight="1" x14ac:dyDescent="0.3">
      <c r="A3468">
        <v>3467</v>
      </c>
      <c r="D3468" s="82"/>
      <c r="O3468" s="82"/>
      <c r="P3468" s="84"/>
      <c r="Q3468" s="28"/>
    </row>
    <row r="3469" spans="1:17" ht="15" customHeight="1" x14ac:dyDescent="0.3">
      <c r="A3469">
        <v>3468</v>
      </c>
      <c r="D3469" s="82"/>
      <c r="O3469" s="82"/>
      <c r="P3469" s="84"/>
      <c r="Q3469" s="28"/>
    </row>
    <row r="3470" spans="1:17" ht="15" customHeight="1" x14ac:dyDescent="0.3">
      <c r="A3470">
        <v>3469</v>
      </c>
      <c r="D3470" s="82"/>
      <c r="O3470" s="82"/>
      <c r="P3470" s="84"/>
      <c r="Q3470" s="28"/>
    </row>
    <row r="3471" spans="1:17" ht="15" customHeight="1" x14ac:dyDescent="0.3">
      <c r="A3471">
        <v>3470</v>
      </c>
      <c r="D3471" s="82"/>
      <c r="O3471" s="82"/>
      <c r="P3471" s="84"/>
      <c r="Q3471" s="28"/>
    </row>
    <row r="3472" spans="1:17" ht="15" customHeight="1" x14ac:dyDescent="0.3">
      <c r="A3472">
        <v>3471</v>
      </c>
      <c r="D3472" s="82"/>
      <c r="O3472" s="82"/>
      <c r="P3472" s="84"/>
      <c r="Q3472" s="28"/>
    </row>
    <row r="3473" spans="1:17" ht="15" customHeight="1" x14ac:dyDescent="0.3">
      <c r="A3473">
        <v>3472</v>
      </c>
      <c r="D3473" s="82"/>
      <c r="O3473" s="82"/>
      <c r="P3473" s="84"/>
      <c r="Q3473" s="28"/>
    </row>
    <row r="3474" spans="1:17" ht="15" customHeight="1" x14ac:dyDescent="0.3">
      <c r="A3474">
        <v>3473</v>
      </c>
      <c r="D3474" s="82"/>
      <c r="O3474" s="82"/>
      <c r="P3474" s="84"/>
      <c r="Q3474" s="28"/>
    </row>
    <row r="3475" spans="1:17" ht="15" customHeight="1" x14ac:dyDescent="0.3">
      <c r="A3475">
        <v>3474</v>
      </c>
      <c r="D3475" s="82"/>
      <c r="O3475" s="82"/>
      <c r="P3475" s="84"/>
      <c r="Q3475" s="28"/>
    </row>
    <row r="3476" spans="1:17" ht="15" customHeight="1" x14ac:dyDescent="0.3">
      <c r="A3476">
        <v>3475</v>
      </c>
      <c r="D3476" s="82"/>
      <c r="O3476" s="82"/>
      <c r="P3476" s="84"/>
      <c r="Q3476" s="28"/>
    </row>
    <row r="3477" spans="1:17" ht="15" customHeight="1" x14ac:dyDescent="0.3">
      <c r="A3477">
        <v>3476</v>
      </c>
      <c r="D3477" s="82"/>
      <c r="O3477" s="82"/>
      <c r="P3477" s="84"/>
      <c r="Q3477" s="28"/>
    </row>
    <row r="3478" spans="1:17" ht="15" customHeight="1" x14ac:dyDescent="0.3">
      <c r="A3478">
        <v>3477</v>
      </c>
      <c r="D3478" s="82"/>
      <c r="O3478" s="82"/>
      <c r="P3478" s="84"/>
      <c r="Q3478" s="28"/>
    </row>
    <row r="3479" spans="1:17" ht="15" customHeight="1" x14ac:dyDescent="0.3">
      <c r="A3479">
        <v>3478</v>
      </c>
      <c r="D3479" s="82"/>
      <c r="O3479" s="82"/>
      <c r="P3479" s="84"/>
      <c r="Q3479" s="28"/>
    </row>
    <row r="3480" spans="1:17" ht="15" customHeight="1" x14ac:dyDescent="0.3">
      <c r="A3480">
        <v>3479</v>
      </c>
      <c r="D3480" s="82"/>
      <c r="O3480" s="82"/>
      <c r="P3480" s="84"/>
      <c r="Q3480" s="28"/>
    </row>
    <row r="3481" spans="1:17" ht="15" customHeight="1" x14ac:dyDescent="0.3">
      <c r="A3481">
        <v>3480</v>
      </c>
      <c r="D3481" s="82"/>
      <c r="O3481" s="82"/>
      <c r="P3481" s="84"/>
      <c r="Q3481" s="28"/>
    </row>
    <row r="3482" spans="1:17" ht="15" customHeight="1" x14ac:dyDescent="0.3">
      <c r="A3482">
        <v>3481</v>
      </c>
      <c r="D3482" s="82"/>
      <c r="O3482" s="82"/>
      <c r="P3482" s="84"/>
      <c r="Q3482" s="28"/>
    </row>
    <row r="3483" spans="1:17" ht="15" customHeight="1" x14ac:dyDescent="0.3">
      <c r="A3483">
        <v>3482</v>
      </c>
      <c r="D3483" s="82"/>
      <c r="O3483" s="82"/>
      <c r="P3483" s="84"/>
      <c r="Q3483" s="28"/>
    </row>
    <row r="3484" spans="1:17" ht="15" customHeight="1" x14ac:dyDescent="0.3">
      <c r="A3484">
        <v>3483</v>
      </c>
      <c r="D3484" s="82"/>
      <c r="O3484" s="82"/>
      <c r="P3484" s="84"/>
      <c r="Q3484" s="28"/>
    </row>
    <row r="3485" spans="1:17" ht="15" customHeight="1" x14ac:dyDescent="0.3">
      <c r="A3485">
        <v>3484</v>
      </c>
      <c r="D3485" s="82"/>
      <c r="O3485" s="82"/>
      <c r="P3485" s="84"/>
      <c r="Q3485" s="28"/>
    </row>
    <row r="3486" spans="1:17" ht="15" customHeight="1" x14ac:dyDescent="0.3">
      <c r="A3486">
        <v>3485</v>
      </c>
      <c r="D3486" s="82"/>
      <c r="O3486" s="82"/>
      <c r="P3486" s="84"/>
      <c r="Q3486" s="28"/>
    </row>
    <row r="3487" spans="1:17" ht="15" customHeight="1" x14ac:dyDescent="0.3">
      <c r="A3487">
        <v>3486</v>
      </c>
      <c r="D3487" s="82"/>
      <c r="O3487" s="82"/>
      <c r="P3487" s="84"/>
      <c r="Q3487" s="28"/>
    </row>
    <row r="3488" spans="1:17" ht="15" customHeight="1" x14ac:dyDescent="0.3">
      <c r="A3488">
        <v>3487</v>
      </c>
      <c r="D3488" s="82"/>
      <c r="O3488" s="82"/>
      <c r="P3488" s="84"/>
      <c r="Q3488" s="28"/>
    </row>
    <row r="3489" spans="1:17" ht="15" customHeight="1" x14ac:dyDescent="0.3">
      <c r="A3489">
        <v>3488</v>
      </c>
      <c r="D3489" s="82"/>
      <c r="O3489" s="82"/>
      <c r="P3489" s="84"/>
      <c r="Q3489" s="28"/>
    </row>
    <row r="3490" spans="1:17" ht="15" customHeight="1" x14ac:dyDescent="0.3">
      <c r="A3490">
        <v>3489</v>
      </c>
      <c r="D3490" s="82"/>
      <c r="O3490" s="82"/>
      <c r="P3490" s="84"/>
      <c r="Q3490" s="28"/>
    </row>
    <row r="3491" spans="1:17" ht="15" customHeight="1" x14ac:dyDescent="0.3">
      <c r="A3491">
        <v>3490</v>
      </c>
      <c r="D3491" s="82"/>
      <c r="O3491" s="82"/>
      <c r="P3491" s="84"/>
      <c r="Q3491" s="28"/>
    </row>
    <row r="3492" spans="1:17" ht="15" customHeight="1" x14ac:dyDescent="0.3">
      <c r="A3492">
        <v>3491</v>
      </c>
      <c r="D3492" s="82"/>
      <c r="O3492" s="82"/>
      <c r="P3492" s="84"/>
      <c r="Q3492" s="28"/>
    </row>
    <row r="3493" spans="1:17" ht="15" customHeight="1" x14ac:dyDescent="0.3">
      <c r="A3493">
        <v>3492</v>
      </c>
      <c r="D3493" s="82"/>
      <c r="O3493" s="82"/>
      <c r="P3493" s="84"/>
      <c r="Q3493" s="28"/>
    </row>
    <row r="3494" spans="1:17" ht="15" customHeight="1" x14ac:dyDescent="0.3">
      <c r="A3494">
        <v>3493</v>
      </c>
      <c r="D3494" s="82"/>
      <c r="O3494" s="82"/>
      <c r="P3494" s="84"/>
      <c r="Q3494" s="28"/>
    </row>
    <row r="3495" spans="1:17" ht="15" customHeight="1" x14ac:dyDescent="0.3">
      <c r="A3495">
        <v>3494</v>
      </c>
      <c r="D3495" s="82"/>
      <c r="O3495" s="82"/>
      <c r="P3495" s="84"/>
      <c r="Q3495" s="28"/>
    </row>
    <row r="3496" spans="1:17" ht="15" customHeight="1" x14ac:dyDescent="0.3">
      <c r="A3496">
        <v>3495</v>
      </c>
      <c r="D3496" s="82"/>
      <c r="O3496" s="82"/>
      <c r="P3496" s="84"/>
      <c r="Q3496" s="28"/>
    </row>
    <row r="3497" spans="1:17" ht="15" customHeight="1" x14ac:dyDescent="0.3">
      <c r="A3497">
        <v>3496</v>
      </c>
      <c r="D3497" s="82"/>
      <c r="O3497" s="82"/>
      <c r="P3497" s="84"/>
      <c r="Q3497" s="28"/>
    </row>
    <row r="3498" spans="1:17" ht="15" customHeight="1" x14ac:dyDescent="0.3">
      <c r="A3498">
        <v>3497</v>
      </c>
      <c r="D3498" s="82"/>
      <c r="O3498" s="82"/>
      <c r="P3498" s="84"/>
      <c r="Q3498" s="28"/>
    </row>
    <row r="3499" spans="1:17" ht="15" customHeight="1" x14ac:dyDescent="0.3">
      <c r="A3499">
        <v>3498</v>
      </c>
      <c r="D3499" s="82"/>
      <c r="O3499" s="82"/>
      <c r="P3499" s="84"/>
      <c r="Q3499" s="28"/>
    </row>
    <row r="3500" spans="1:17" ht="15" customHeight="1" x14ac:dyDescent="0.3">
      <c r="A3500">
        <v>3499</v>
      </c>
      <c r="D3500" s="82"/>
      <c r="O3500" s="82"/>
      <c r="P3500" s="84"/>
      <c r="Q3500" s="28"/>
    </row>
    <row r="3501" spans="1:17" ht="15" customHeight="1" x14ac:dyDescent="0.3">
      <c r="A3501">
        <v>3500</v>
      </c>
      <c r="D3501" s="82"/>
      <c r="O3501" s="82"/>
      <c r="P3501" s="84"/>
      <c r="Q3501" s="28"/>
    </row>
    <row r="3502" spans="1:17" x14ac:dyDescent="0.3">
      <c r="D3502" s="82"/>
      <c r="E3502" s="89"/>
      <c r="P3502" s="84"/>
    </row>
    <row r="3503" spans="1:17" x14ac:dyDescent="0.3">
      <c r="D3503" s="82"/>
      <c r="E3503" s="89"/>
      <c r="P3503" s="84"/>
    </row>
    <row r="3504" spans="1:17" x14ac:dyDescent="0.3">
      <c r="D3504" s="82"/>
      <c r="E3504" s="89"/>
      <c r="P3504" s="84"/>
    </row>
    <row r="3505" spans="4:16" x14ac:dyDescent="0.3">
      <c r="D3505" s="82"/>
      <c r="E3505" s="89"/>
      <c r="P3505" s="84"/>
    </row>
    <row r="3506" spans="4:16" x14ac:dyDescent="0.3">
      <c r="D3506" s="82"/>
      <c r="E3506" s="89"/>
      <c r="P3506" s="84"/>
    </row>
    <row r="3507" spans="4:16" x14ac:dyDescent="0.3">
      <c r="D3507" s="82"/>
      <c r="E3507" s="89"/>
      <c r="P3507" s="84"/>
    </row>
    <row r="3508" spans="4:16" x14ac:dyDescent="0.3">
      <c r="D3508" s="82"/>
      <c r="E3508" s="89"/>
      <c r="P3508" s="84"/>
    </row>
    <row r="3509" spans="4:16" x14ac:dyDescent="0.3">
      <c r="D3509" s="82"/>
      <c r="E3509" s="89"/>
      <c r="P3509" s="84"/>
    </row>
    <row r="3510" spans="4:16" x14ac:dyDescent="0.3">
      <c r="D3510" s="82"/>
      <c r="E3510" s="89"/>
      <c r="P3510" s="84"/>
    </row>
    <row r="3511" spans="4:16" x14ac:dyDescent="0.3">
      <c r="D3511" s="82"/>
      <c r="E3511" s="89"/>
      <c r="P3511" s="84"/>
    </row>
    <row r="3512" spans="4:16" x14ac:dyDescent="0.3">
      <c r="D3512" s="82"/>
      <c r="E3512" s="89"/>
      <c r="P3512" s="84"/>
    </row>
    <row r="3513" spans="4:16" x14ac:dyDescent="0.3">
      <c r="D3513" s="82"/>
      <c r="E3513" s="89"/>
      <c r="P3513" s="84"/>
    </row>
    <row r="3514" spans="4:16" x14ac:dyDescent="0.3">
      <c r="D3514" s="82"/>
      <c r="E3514" s="89"/>
      <c r="P3514" s="84"/>
    </row>
    <row r="3515" spans="4:16" x14ac:dyDescent="0.3">
      <c r="D3515" s="82"/>
      <c r="E3515" s="89"/>
      <c r="P3515" s="84"/>
    </row>
    <row r="3516" spans="4:16" x14ac:dyDescent="0.3">
      <c r="D3516" s="82"/>
      <c r="E3516" s="89"/>
      <c r="P3516" s="84"/>
    </row>
    <row r="3517" spans="4:16" x14ac:dyDescent="0.3">
      <c r="D3517" s="82"/>
      <c r="E3517" s="89"/>
    </row>
    <row r="3518" spans="4:16" x14ac:dyDescent="0.3">
      <c r="D3518" s="82"/>
      <c r="E3518" s="89"/>
    </row>
    <row r="3519" spans="4:16" x14ac:dyDescent="0.3">
      <c r="D3519" s="82"/>
      <c r="E3519" s="89"/>
    </row>
    <row r="3520" spans="4:16" x14ac:dyDescent="0.3">
      <c r="D3520" s="82"/>
      <c r="E3520" s="89"/>
    </row>
    <row r="3521" spans="4:5" x14ac:dyDescent="0.3">
      <c r="D3521" s="82"/>
      <c r="E3521" s="89"/>
    </row>
    <row r="3522" spans="4:5" x14ac:dyDescent="0.3">
      <c r="D3522" s="82"/>
      <c r="E3522" s="89"/>
    </row>
    <row r="3523" spans="4:5" x14ac:dyDescent="0.3">
      <c r="D3523" s="82"/>
      <c r="E3523" s="89"/>
    </row>
    <row r="3524" spans="4:5" x14ac:dyDescent="0.3">
      <c r="D3524" s="82"/>
      <c r="E3524" s="89"/>
    </row>
    <row r="3525" spans="4:5" x14ac:dyDescent="0.3">
      <c r="D3525" s="82"/>
      <c r="E3525" s="89"/>
    </row>
    <row r="3526" spans="4:5" x14ac:dyDescent="0.3">
      <c r="D3526" s="82"/>
      <c r="E3526" s="89"/>
    </row>
    <row r="3527" spans="4:5" x14ac:dyDescent="0.3">
      <c r="D3527" s="82"/>
      <c r="E3527" s="89"/>
    </row>
    <row r="3528" spans="4:5" x14ac:dyDescent="0.3">
      <c r="D3528" s="82"/>
      <c r="E3528" s="89"/>
    </row>
    <row r="3529" spans="4:5" x14ac:dyDescent="0.3">
      <c r="D3529" s="82"/>
      <c r="E3529" s="89"/>
    </row>
    <row r="3530" spans="4:5" x14ac:dyDescent="0.3">
      <c r="D3530" s="82"/>
      <c r="E3530" s="89"/>
    </row>
    <row r="3531" spans="4:5" x14ac:dyDescent="0.3">
      <c r="D3531" s="82"/>
      <c r="E3531" s="89"/>
    </row>
    <row r="3532" spans="4:5" x14ac:dyDescent="0.3">
      <c r="D3532" s="82"/>
      <c r="E3532" s="89"/>
    </row>
    <row r="3533" spans="4:5" x14ac:dyDescent="0.3">
      <c r="D3533" s="82"/>
      <c r="E3533" s="89"/>
    </row>
    <row r="3534" spans="4:5" x14ac:dyDescent="0.3">
      <c r="D3534" s="82"/>
      <c r="E3534" s="89"/>
    </row>
    <row r="3535" spans="4:5" x14ac:dyDescent="0.3">
      <c r="D3535" s="82"/>
      <c r="E3535" s="89"/>
    </row>
    <row r="3536" spans="4:5" x14ac:dyDescent="0.3">
      <c r="D3536" s="82"/>
      <c r="E3536" s="89"/>
    </row>
    <row r="3537" spans="4:5" x14ac:dyDescent="0.3">
      <c r="D3537" s="82"/>
      <c r="E3537" s="89"/>
    </row>
    <row r="3538" spans="4:5" x14ac:dyDescent="0.3">
      <c r="D3538" s="82"/>
      <c r="E3538" s="89"/>
    </row>
    <row r="3539" spans="4:5" x14ac:dyDescent="0.3">
      <c r="D3539" s="82"/>
      <c r="E3539" s="89"/>
    </row>
    <row r="3540" spans="4:5" x14ac:dyDescent="0.3">
      <c r="D3540" s="82"/>
      <c r="E3540" s="89"/>
    </row>
    <row r="3541" spans="4:5" x14ac:dyDescent="0.3">
      <c r="D3541" s="82"/>
      <c r="E3541" s="89"/>
    </row>
    <row r="3542" spans="4:5" x14ac:dyDescent="0.3">
      <c r="D3542" s="82"/>
      <c r="E3542" s="89"/>
    </row>
    <row r="3543" spans="4:5" x14ac:dyDescent="0.3">
      <c r="D3543" s="82"/>
      <c r="E3543" s="89"/>
    </row>
    <row r="3544" spans="4:5" x14ac:dyDescent="0.3">
      <c r="D3544" s="82"/>
      <c r="E3544" s="89"/>
    </row>
    <row r="3545" spans="4:5" x14ac:dyDescent="0.3">
      <c r="D3545" s="82"/>
      <c r="E3545" s="89"/>
    </row>
    <row r="3546" spans="4:5" x14ac:dyDescent="0.3">
      <c r="D3546" s="82"/>
      <c r="E3546" s="89"/>
    </row>
    <row r="3547" spans="4:5" x14ac:dyDescent="0.3">
      <c r="D3547" s="82"/>
      <c r="E3547" s="89"/>
    </row>
    <row r="3548" spans="4:5" x14ac:dyDescent="0.3">
      <c r="D3548" s="82"/>
      <c r="E3548" s="89"/>
    </row>
    <row r="3549" spans="4:5" x14ac:dyDescent="0.3">
      <c r="D3549" s="82"/>
      <c r="E3549" s="89"/>
    </row>
    <row r="3550" spans="4:5" x14ac:dyDescent="0.3">
      <c r="D3550" s="82"/>
      <c r="E3550" s="89"/>
    </row>
    <row r="3551" spans="4:5" x14ac:dyDescent="0.3">
      <c r="D3551" s="82"/>
      <c r="E3551" s="89"/>
    </row>
    <row r="3552" spans="4:5" x14ac:dyDescent="0.3">
      <c r="D3552" s="82"/>
      <c r="E3552" s="89"/>
    </row>
    <row r="3553" spans="4:5" x14ac:dyDescent="0.3">
      <c r="D3553" s="82"/>
      <c r="E3553" s="89"/>
    </row>
    <row r="3554" spans="4:5" x14ac:dyDescent="0.3">
      <c r="D3554" s="82"/>
      <c r="E3554" s="89"/>
    </row>
    <row r="3555" spans="4:5" x14ac:dyDescent="0.3">
      <c r="D3555" s="82"/>
      <c r="E3555" s="89"/>
    </row>
    <row r="3556" spans="4:5" x14ac:dyDescent="0.3">
      <c r="D3556" s="82"/>
      <c r="E3556" s="89"/>
    </row>
    <row r="3557" spans="4:5" x14ac:dyDescent="0.3">
      <c r="D3557" s="82"/>
      <c r="E3557" s="89"/>
    </row>
    <row r="3558" spans="4:5" x14ac:dyDescent="0.3">
      <c r="D3558" s="82"/>
      <c r="E3558" s="89"/>
    </row>
    <row r="3559" spans="4:5" x14ac:dyDescent="0.3">
      <c r="D3559" s="82"/>
      <c r="E3559" s="89"/>
    </row>
    <row r="3560" spans="4:5" x14ac:dyDescent="0.3">
      <c r="D3560" s="82"/>
      <c r="E3560" s="89"/>
    </row>
    <row r="3561" spans="4:5" x14ac:dyDescent="0.3">
      <c r="D3561" s="82"/>
      <c r="E3561" s="89"/>
    </row>
    <row r="3562" spans="4:5" x14ac:dyDescent="0.3">
      <c r="D3562" s="82"/>
      <c r="E3562" s="89"/>
    </row>
    <row r="3563" spans="4:5" x14ac:dyDescent="0.3">
      <c r="D3563" s="82"/>
      <c r="E3563" s="89"/>
    </row>
    <row r="3564" spans="4:5" x14ac:dyDescent="0.3">
      <c r="D3564" s="82"/>
      <c r="E3564" s="89"/>
    </row>
    <row r="3565" spans="4:5" x14ac:dyDescent="0.3">
      <c r="D3565" s="82"/>
      <c r="E3565" s="89"/>
    </row>
    <row r="3566" spans="4:5" x14ac:dyDescent="0.3">
      <c r="D3566" s="82"/>
      <c r="E3566" s="89"/>
    </row>
    <row r="3567" spans="4:5" x14ac:dyDescent="0.3">
      <c r="D3567" s="82"/>
      <c r="E3567" s="89"/>
    </row>
    <row r="3568" spans="4:5" x14ac:dyDescent="0.3">
      <c r="D3568" s="82"/>
      <c r="E3568" s="89"/>
    </row>
    <row r="3569" spans="4:5" x14ac:dyDescent="0.3">
      <c r="D3569" s="82"/>
      <c r="E3569" s="89"/>
    </row>
    <row r="3570" spans="4:5" x14ac:dyDescent="0.3">
      <c r="D3570" s="82"/>
      <c r="E3570" s="89"/>
    </row>
    <row r="3571" spans="4:5" x14ac:dyDescent="0.3">
      <c r="D3571" s="82"/>
      <c r="E3571" s="89"/>
    </row>
    <row r="3572" spans="4:5" x14ac:dyDescent="0.3">
      <c r="D3572" s="82"/>
      <c r="E3572" s="89"/>
    </row>
    <row r="3573" spans="4:5" x14ac:dyDescent="0.3">
      <c r="D3573" s="82"/>
      <c r="E3573" s="89"/>
    </row>
    <row r="3574" spans="4:5" x14ac:dyDescent="0.3">
      <c r="D3574" s="82"/>
      <c r="E3574" s="89"/>
    </row>
    <row r="3575" spans="4:5" x14ac:dyDescent="0.3">
      <c r="D3575" s="82"/>
      <c r="E3575" s="89"/>
    </row>
    <row r="3576" spans="4:5" x14ac:dyDescent="0.3">
      <c r="D3576" s="82"/>
      <c r="E3576" s="89"/>
    </row>
    <row r="3577" spans="4:5" x14ac:dyDescent="0.3">
      <c r="D3577" s="82"/>
      <c r="E3577" s="89"/>
    </row>
    <row r="3578" spans="4:5" x14ac:dyDescent="0.3">
      <c r="D3578" s="82"/>
      <c r="E3578" s="89"/>
    </row>
    <row r="3579" spans="4:5" x14ac:dyDescent="0.3">
      <c r="D3579" s="82"/>
      <c r="E3579" s="89"/>
    </row>
    <row r="3580" spans="4:5" x14ac:dyDescent="0.3">
      <c r="D3580" s="82"/>
      <c r="E3580" s="89"/>
    </row>
    <row r="3581" spans="4:5" x14ac:dyDescent="0.3">
      <c r="D3581" s="82"/>
      <c r="E3581" s="89"/>
    </row>
    <row r="3582" spans="4:5" x14ac:dyDescent="0.3">
      <c r="D3582" s="82"/>
      <c r="E3582" s="89"/>
    </row>
    <row r="3583" spans="4:5" x14ac:dyDescent="0.3">
      <c r="D3583" s="82"/>
      <c r="E3583" s="89"/>
    </row>
    <row r="3584" spans="4:5" x14ac:dyDescent="0.3">
      <c r="D3584" s="82"/>
      <c r="E3584" s="89"/>
    </row>
    <row r="3585" spans="4:5" x14ac:dyDescent="0.3">
      <c r="D3585" s="82"/>
      <c r="E3585" s="89"/>
    </row>
    <row r="3586" spans="4:5" x14ac:dyDescent="0.3">
      <c r="D3586" s="82"/>
      <c r="E3586" s="89"/>
    </row>
    <row r="3587" spans="4:5" x14ac:dyDescent="0.3">
      <c r="D3587" s="82"/>
      <c r="E3587" s="89"/>
    </row>
    <row r="3588" spans="4:5" x14ac:dyDescent="0.3">
      <c r="D3588" s="82"/>
      <c r="E3588" s="89"/>
    </row>
    <row r="3589" spans="4:5" x14ac:dyDescent="0.3">
      <c r="D3589" s="82"/>
      <c r="E3589" s="89"/>
    </row>
    <row r="3590" spans="4:5" x14ac:dyDescent="0.3">
      <c r="D3590" s="82"/>
      <c r="E3590" s="89"/>
    </row>
    <row r="3591" spans="4:5" x14ac:dyDescent="0.3">
      <c r="D3591" s="82"/>
      <c r="E3591" s="89"/>
    </row>
    <row r="3592" spans="4:5" x14ac:dyDescent="0.3">
      <c r="D3592" s="82"/>
      <c r="E3592" s="89"/>
    </row>
    <row r="3593" spans="4:5" x14ac:dyDescent="0.3">
      <c r="D3593" s="82"/>
      <c r="E3593" s="89"/>
    </row>
    <row r="3594" spans="4:5" x14ac:dyDescent="0.3">
      <c r="D3594" s="82"/>
      <c r="E3594" s="89"/>
    </row>
    <row r="3595" spans="4:5" x14ac:dyDescent="0.3">
      <c r="D3595" s="82"/>
      <c r="E3595" s="89"/>
    </row>
    <row r="3596" spans="4:5" x14ac:dyDescent="0.3">
      <c r="D3596" s="82"/>
      <c r="E3596" s="89"/>
    </row>
    <row r="3597" spans="4:5" x14ac:dyDescent="0.3">
      <c r="D3597" s="82"/>
      <c r="E3597" s="89"/>
    </row>
    <row r="3598" spans="4:5" x14ac:dyDescent="0.3">
      <c r="D3598" s="82"/>
      <c r="E3598" s="89"/>
    </row>
    <row r="3599" spans="4:5" x14ac:dyDescent="0.3">
      <c r="D3599" s="82"/>
      <c r="E3599" s="89"/>
    </row>
    <row r="3600" spans="4:5" x14ac:dyDescent="0.3">
      <c r="D3600" s="82"/>
      <c r="E3600" s="89"/>
    </row>
    <row r="3601" spans="4:5" x14ac:dyDescent="0.3">
      <c r="D3601" s="82"/>
      <c r="E3601" s="89"/>
    </row>
    <row r="3602" spans="4:5" x14ac:dyDescent="0.3">
      <c r="D3602" s="82"/>
      <c r="E3602" s="89"/>
    </row>
    <row r="3603" spans="4:5" x14ac:dyDescent="0.3">
      <c r="D3603" s="82"/>
      <c r="E3603" s="89"/>
    </row>
    <row r="3604" spans="4:5" x14ac:dyDescent="0.3">
      <c r="D3604" s="82"/>
      <c r="E3604" s="89"/>
    </row>
    <row r="3605" spans="4:5" x14ac:dyDescent="0.3">
      <c r="D3605" s="82"/>
      <c r="E3605" s="89"/>
    </row>
    <row r="3606" spans="4:5" x14ac:dyDescent="0.3">
      <c r="D3606" s="82"/>
      <c r="E3606" s="8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41CE-53E8-4D1D-A785-CB6A82EB7DD6}">
  <dimension ref="A1:K106"/>
  <sheetViews>
    <sheetView topLeftCell="F47" workbookViewId="0">
      <selection activeCell="K58" sqref="K58:K59"/>
    </sheetView>
  </sheetViews>
  <sheetFormatPr defaultRowHeight="14.4" x14ac:dyDescent="0.3"/>
  <cols>
    <col min="1" max="1" width="4.5546875" customWidth="1"/>
    <col min="2" max="2" width="15" customWidth="1"/>
    <col min="3" max="3" width="26.88671875" customWidth="1"/>
    <col min="4" max="5" width="12.109375" customWidth="1"/>
    <col min="6" max="6" width="12.109375" style="82" customWidth="1"/>
    <col min="7" max="7" width="29.33203125" customWidth="1"/>
    <col min="8" max="8" width="31.6640625" customWidth="1"/>
    <col min="9" max="9" width="16.6640625" customWidth="1"/>
    <col min="10" max="10" width="52" customWidth="1"/>
    <col min="11" max="11" width="18.6640625" customWidth="1"/>
    <col min="12" max="12" width="16.5546875" customWidth="1"/>
  </cols>
  <sheetData>
    <row r="1" spans="1:11" x14ac:dyDescent="0.3">
      <c r="A1" s="78" t="s">
        <v>0</v>
      </c>
      <c r="B1" s="78" t="s">
        <v>2409</v>
      </c>
      <c r="C1" s="78" t="s">
        <v>2410</v>
      </c>
      <c r="D1" s="78" t="s">
        <v>190</v>
      </c>
      <c r="E1" s="78" t="s">
        <v>191</v>
      </c>
      <c r="F1" s="101" t="s">
        <v>192</v>
      </c>
      <c r="G1" s="78" t="s">
        <v>2411</v>
      </c>
      <c r="H1" s="78" t="s">
        <v>2412</v>
      </c>
      <c r="I1" s="78" t="s">
        <v>2413</v>
      </c>
      <c r="J1" s="78" t="s">
        <v>2414</v>
      </c>
      <c r="K1" s="78" t="s">
        <v>2415</v>
      </c>
    </row>
    <row r="2" spans="1:11" x14ac:dyDescent="0.3">
      <c r="A2">
        <f>[1]EPred!A3</f>
        <v>1</v>
      </c>
      <c r="B2" t="str">
        <f>[1]EPred!B3</f>
        <v>P 492/2017</v>
      </c>
      <c r="C2" t="s">
        <v>2416</v>
      </c>
      <c r="D2" t="s">
        <v>204</v>
      </c>
      <c r="E2" t="s">
        <v>603</v>
      </c>
      <c r="F2" s="82" t="s">
        <v>2417</v>
      </c>
      <c r="G2" s="102" t="s">
        <v>2418</v>
      </c>
      <c r="H2" t="s">
        <v>2419</v>
      </c>
      <c r="I2" t="str">
        <f>IF(D2="Vršac","Vršca",IF(D2="Novi Sad","Novog Sada","NEMA DODAJ!!!"))</f>
        <v>Vršca</v>
      </c>
      <c r="J2" t="str">
        <f>C2&amp;" advokat iz "&amp;I2&amp;" ul. "&amp;E2&amp;" br. "&amp;F2</f>
        <v>Gavrilović Darko advokat iz Vršca ul. Vaska Pope br. 9a</v>
      </c>
      <c r="K2" s="35">
        <f>VLOOKUP(B2,[1]EPred!$B$3:$H$1019,3,FALSE)</f>
        <v>43139</v>
      </c>
    </row>
    <row r="3" spans="1:11" x14ac:dyDescent="0.3">
      <c r="A3">
        <f>[1]EPred!A4</f>
        <v>2</v>
      </c>
      <c r="B3" t="str">
        <f>[1]EPred!B4</f>
        <v>P 661/2017</v>
      </c>
      <c r="C3" t="s">
        <v>2420</v>
      </c>
      <c r="D3" t="s">
        <v>204</v>
      </c>
      <c r="E3" t="s">
        <v>603</v>
      </c>
      <c r="F3" s="82" t="s">
        <v>315</v>
      </c>
      <c r="G3" s="102" t="s">
        <v>2421</v>
      </c>
      <c r="H3" t="s">
        <v>2422</v>
      </c>
      <c r="I3" t="str">
        <f t="shared" ref="I3:I54" si="0">IF(D3="Vršac","Vršca",IF(D3="Novi Sad","Novog Sada","NEMA DODAJ!!!"))</f>
        <v>Vršca</v>
      </c>
      <c r="J3" t="str">
        <f t="shared" ref="J3:J66" si="1">C3&amp;" advokat iz "&amp;I3&amp;" ul. "&amp;E3&amp;" br. "&amp;F3</f>
        <v>Ružić Miloš advokat iz Vršca ul. Vaska Pope br. 9</v>
      </c>
      <c r="K3" s="35">
        <f>VLOOKUP(B3,[1]EPred!$B$3:$H$1019,3,FALSE)</f>
        <v>43139</v>
      </c>
    </row>
    <row r="4" spans="1:11" x14ac:dyDescent="0.3">
      <c r="A4">
        <f>[1]EPred!A5</f>
        <v>3</v>
      </c>
      <c r="B4" t="str">
        <f>[1]EPred!B5</f>
        <v>P 1875/2017</v>
      </c>
      <c r="C4" s="103" t="s">
        <v>2423</v>
      </c>
      <c r="D4" t="s">
        <v>2424</v>
      </c>
      <c r="E4" t="s">
        <v>2425</v>
      </c>
      <c r="F4" s="82" t="s">
        <v>2287</v>
      </c>
      <c r="G4" s="102" t="s">
        <v>2426</v>
      </c>
      <c r="H4" t="s">
        <v>2427</v>
      </c>
      <c r="I4" t="str">
        <f t="shared" si="0"/>
        <v>Novog Sada</v>
      </c>
      <c r="J4" t="str">
        <f t="shared" si="1"/>
        <v>Vojvodić Marija advokat iz Novog Sada ul. Radnička br. 10/1</v>
      </c>
      <c r="K4" s="35">
        <f>VLOOKUP(B4,[1]EPred!$B$3:$H$1019,3,FALSE)</f>
        <v>43151</v>
      </c>
    </row>
    <row r="5" spans="1:11" x14ac:dyDescent="0.3">
      <c r="A5">
        <f>[1]EPred!A6</f>
        <v>4</v>
      </c>
      <c r="B5" t="str">
        <f>[1]EPred!B6</f>
        <v>P 1206/2017</v>
      </c>
      <c r="C5" s="103" t="s">
        <v>2428</v>
      </c>
      <c r="D5" t="s">
        <v>2424</v>
      </c>
      <c r="E5" t="s">
        <v>2425</v>
      </c>
      <c r="F5" s="82" t="s">
        <v>356</v>
      </c>
      <c r="G5" s="102" t="s">
        <v>2429</v>
      </c>
      <c r="H5" t="s">
        <v>2430</v>
      </c>
      <c r="I5" t="str">
        <f t="shared" si="0"/>
        <v>Novog Sada</v>
      </c>
      <c r="J5" t="str">
        <f t="shared" si="1"/>
        <v>Kosanović Bojana advokat iz Novog Sada ul. Radnička br. 10</v>
      </c>
      <c r="K5" s="35">
        <f>VLOOKUP(B5,[1]EPred!$B$3:$H$1019,3,FALSE)</f>
        <v>43151</v>
      </c>
    </row>
    <row r="6" spans="1:11" x14ac:dyDescent="0.3">
      <c r="A6">
        <f>[1]EPred!A7</f>
        <v>5</v>
      </c>
      <c r="B6" t="str">
        <f>[1]EPred!B7</f>
        <v>P 1664/2017</v>
      </c>
      <c r="C6" s="103" t="s">
        <v>2423</v>
      </c>
      <c r="D6" t="s">
        <v>2424</v>
      </c>
      <c r="E6" t="s">
        <v>2425</v>
      </c>
      <c r="F6" s="82" t="s">
        <v>2287</v>
      </c>
      <c r="G6" s="102" t="s">
        <v>2426</v>
      </c>
      <c r="H6" t="s">
        <v>2427</v>
      </c>
      <c r="I6" t="str">
        <f t="shared" si="0"/>
        <v>Novog Sada</v>
      </c>
      <c r="J6" t="str">
        <f t="shared" si="1"/>
        <v>Vojvodić Marija advokat iz Novog Sada ul. Radnička br. 10/1</v>
      </c>
      <c r="K6" s="35">
        <f>VLOOKUP(B6,[1]EPred!$B$3:$H$1019,3,FALSE)</f>
        <v>43151</v>
      </c>
    </row>
    <row r="7" spans="1:11" x14ac:dyDescent="0.3">
      <c r="A7">
        <f>[1]EPred!A8</f>
        <v>6</v>
      </c>
      <c r="B7" t="str">
        <f>[1]EPred!B8</f>
        <v>P 1584/2017</v>
      </c>
      <c r="C7" s="103" t="s">
        <v>2423</v>
      </c>
      <c r="D7" t="s">
        <v>2424</v>
      </c>
      <c r="E7" t="s">
        <v>2425</v>
      </c>
      <c r="F7" s="82" t="s">
        <v>2287</v>
      </c>
      <c r="G7" s="102" t="s">
        <v>2426</v>
      </c>
      <c r="H7" t="s">
        <v>2427</v>
      </c>
      <c r="I7" t="str">
        <f t="shared" si="0"/>
        <v>Novog Sada</v>
      </c>
      <c r="J7" t="str">
        <f t="shared" si="1"/>
        <v>Vojvodić Marija advokat iz Novog Sada ul. Radnička br. 10/1</v>
      </c>
      <c r="K7" s="35">
        <f>VLOOKUP(B7,[1]EPred!$B$3:$H$1019,3,FALSE)</f>
        <v>43151</v>
      </c>
    </row>
    <row r="8" spans="1:11" x14ac:dyDescent="0.3">
      <c r="A8">
        <f>[1]EPred!A9</f>
        <v>7</v>
      </c>
      <c r="B8" t="str">
        <f>[1]EPred!B9</f>
        <v>P 1156/2017</v>
      </c>
      <c r="C8" s="103" t="s">
        <v>2423</v>
      </c>
      <c r="D8" t="s">
        <v>2424</v>
      </c>
      <c r="E8" t="s">
        <v>2425</v>
      </c>
      <c r="F8" s="82" t="s">
        <v>2287</v>
      </c>
      <c r="G8" s="102" t="s">
        <v>2426</v>
      </c>
      <c r="H8" t="s">
        <v>2427</v>
      </c>
      <c r="I8" t="str">
        <f t="shared" si="0"/>
        <v>Novog Sada</v>
      </c>
      <c r="J8" t="str">
        <f t="shared" si="1"/>
        <v>Vojvodić Marija advokat iz Novog Sada ul. Radnička br. 10/1</v>
      </c>
      <c r="K8" s="35">
        <f>VLOOKUP(B8,[1]EPred!$B$3:$H$1019,3,FALSE)</f>
        <v>43151</v>
      </c>
    </row>
    <row r="9" spans="1:11" x14ac:dyDescent="0.3">
      <c r="A9">
        <f>[1]EPred!A10</f>
        <v>8</v>
      </c>
      <c r="B9" t="str">
        <f>[1]EPred!B10</f>
        <v>P 609/2017</v>
      </c>
      <c r="C9" t="s">
        <v>2420</v>
      </c>
      <c r="D9" t="s">
        <v>204</v>
      </c>
      <c r="E9" t="s">
        <v>603</v>
      </c>
      <c r="F9" s="82" t="s">
        <v>315</v>
      </c>
      <c r="G9" s="102" t="s">
        <v>2421</v>
      </c>
      <c r="H9" t="s">
        <v>2422</v>
      </c>
      <c r="I9" t="str">
        <f>IF(D9="Vršac","Vršca",IF(D9="Novi Sad","Novog Sada","NEMA DODAJ!!!"))</f>
        <v>Vršca</v>
      </c>
      <c r="J9" t="str">
        <f t="shared" si="1"/>
        <v>Ružić Miloš advokat iz Vršca ul. Vaska Pope br. 9</v>
      </c>
      <c r="K9" s="35">
        <f>VLOOKUP(B9,[1]EPred!$B$3:$H$1019,3,FALSE)</f>
        <v>43139</v>
      </c>
    </row>
    <row r="10" spans="1:11" x14ac:dyDescent="0.3">
      <c r="A10">
        <f>[1]EPred!A11</f>
        <v>9</v>
      </c>
      <c r="B10" t="str">
        <f>[1]EPred!B11</f>
        <v>P 549/2017</v>
      </c>
      <c r="C10" t="s">
        <v>2420</v>
      </c>
      <c r="D10" t="s">
        <v>204</v>
      </c>
      <c r="E10" t="s">
        <v>603</v>
      </c>
      <c r="F10" s="82" t="s">
        <v>315</v>
      </c>
      <c r="G10" s="102" t="s">
        <v>2421</v>
      </c>
      <c r="H10" t="s">
        <v>2422</v>
      </c>
      <c r="I10" t="str">
        <f t="shared" si="0"/>
        <v>Vršca</v>
      </c>
      <c r="J10" t="str">
        <f t="shared" si="1"/>
        <v>Ružić Miloš advokat iz Vršca ul. Vaska Pope br. 9</v>
      </c>
      <c r="K10" s="35">
        <f>VLOOKUP(B10,[1]EPred!$B$3:$H$1019,3,FALSE)</f>
        <v>43139</v>
      </c>
    </row>
    <row r="11" spans="1:11" x14ac:dyDescent="0.3">
      <c r="A11">
        <f>[1]EPred!A12</f>
        <v>10</v>
      </c>
      <c r="B11" t="str">
        <f>[1]EPred!B12</f>
        <v>P 2574/2017</v>
      </c>
      <c r="C11" t="s">
        <v>2420</v>
      </c>
      <c r="D11" t="s">
        <v>204</v>
      </c>
      <c r="E11" t="s">
        <v>603</v>
      </c>
      <c r="F11" s="82" t="s">
        <v>315</v>
      </c>
      <c r="G11" s="102" t="s">
        <v>2421</v>
      </c>
      <c r="H11" t="s">
        <v>2422</v>
      </c>
      <c r="I11" t="str">
        <f t="shared" si="0"/>
        <v>Vršca</v>
      </c>
      <c r="J11" t="str">
        <f t="shared" si="1"/>
        <v>Ružić Miloš advokat iz Vršca ul. Vaska Pope br. 9</v>
      </c>
      <c r="K11" s="35">
        <f>VLOOKUP(B11,[1]EPred!$B$3:$H$1019,3,FALSE)</f>
        <v>43152</v>
      </c>
    </row>
    <row r="12" spans="1:11" x14ac:dyDescent="0.3">
      <c r="A12">
        <f>[1]EPred!A13</f>
        <v>11</v>
      </c>
      <c r="B12" t="str">
        <f>[1]EPred!B13</f>
        <v>P 2509/2017</v>
      </c>
      <c r="C12" t="s">
        <v>2420</v>
      </c>
      <c r="D12" t="s">
        <v>204</v>
      </c>
      <c r="E12" t="s">
        <v>603</v>
      </c>
      <c r="F12" s="82" t="s">
        <v>315</v>
      </c>
      <c r="G12" s="102" t="s">
        <v>2421</v>
      </c>
      <c r="H12" t="s">
        <v>2422</v>
      </c>
      <c r="I12" t="str">
        <f t="shared" si="0"/>
        <v>Vršca</v>
      </c>
      <c r="J12" t="str">
        <f t="shared" si="1"/>
        <v>Ružić Miloš advokat iz Vršca ul. Vaska Pope br. 9</v>
      </c>
      <c r="K12" s="35">
        <f>VLOOKUP(B12,[1]EPred!$B$3:$H$1019,3,FALSE)</f>
        <v>43152</v>
      </c>
    </row>
    <row r="13" spans="1:11" x14ac:dyDescent="0.3">
      <c r="A13">
        <f>[1]EPred!A14</f>
        <v>12</v>
      </c>
      <c r="B13" t="str">
        <f>[1]EPred!B14</f>
        <v>P 1399/2017</v>
      </c>
      <c r="C13" s="103" t="s">
        <v>2431</v>
      </c>
      <c r="D13" t="s">
        <v>2424</v>
      </c>
      <c r="E13" t="s">
        <v>2425</v>
      </c>
      <c r="F13" s="82" t="s">
        <v>356</v>
      </c>
      <c r="G13" s="102" t="s">
        <v>2432</v>
      </c>
      <c r="H13" t="s">
        <v>2433</v>
      </c>
      <c r="I13" t="str">
        <f t="shared" si="0"/>
        <v>Novog Sada</v>
      </c>
      <c r="J13" t="str">
        <f t="shared" si="1"/>
        <v>Aleksandar Garabandić advokat iz Novog Sada ul. Radnička br. 10</v>
      </c>
      <c r="K13" s="35">
        <f>VLOOKUP(B13,[1]EPred!$B$3:$H$1019,3,FALSE)</f>
        <v>43150</v>
      </c>
    </row>
    <row r="14" spans="1:11" x14ac:dyDescent="0.3">
      <c r="A14">
        <f>[1]EPred!A15</f>
        <v>13</v>
      </c>
      <c r="B14" t="str">
        <f>[1]EPred!B15</f>
        <v>P 1679/2017</v>
      </c>
      <c r="C14" s="103" t="s">
        <v>2431</v>
      </c>
      <c r="D14" t="s">
        <v>2424</v>
      </c>
      <c r="E14" t="s">
        <v>2425</v>
      </c>
      <c r="F14" s="82" t="s">
        <v>356</v>
      </c>
      <c r="G14" s="102" t="s">
        <v>2432</v>
      </c>
      <c r="H14" t="s">
        <v>2433</v>
      </c>
      <c r="I14" t="str">
        <f t="shared" si="0"/>
        <v>Novog Sada</v>
      </c>
      <c r="J14" t="str">
        <f t="shared" si="1"/>
        <v>Aleksandar Garabandić advokat iz Novog Sada ul. Radnička br. 10</v>
      </c>
      <c r="K14" s="35">
        <f>VLOOKUP(B14,[1]EPred!$B$3:$H$1019,3,FALSE)</f>
        <v>43150</v>
      </c>
    </row>
    <row r="15" spans="1:11" x14ac:dyDescent="0.3">
      <c r="A15">
        <f>[1]EPred!A16</f>
        <v>14</v>
      </c>
      <c r="B15" t="str">
        <f>[1]EPred!B16</f>
        <v>P 1609/2017</v>
      </c>
      <c r="C15" t="s">
        <v>2434</v>
      </c>
      <c r="D15" t="s">
        <v>2424</v>
      </c>
      <c r="E15" t="s">
        <v>2435</v>
      </c>
      <c r="F15" s="82" t="s">
        <v>2436</v>
      </c>
      <c r="G15" s="102" t="s">
        <v>2437</v>
      </c>
      <c r="H15" t="s">
        <v>2438</v>
      </c>
      <c r="I15" t="str">
        <f t="shared" si="0"/>
        <v>Novog Sada</v>
      </c>
      <c r="J15" t="str">
        <f t="shared" si="1"/>
        <v>Pedja Dobrković advokat iz Novog Sada ul. Maksima Gorkog br. 10a</v>
      </c>
      <c r="K15" s="35">
        <f>VLOOKUP(B15,[1]EPred!$B$3:$H$1019,3,FALSE)</f>
        <v>43150</v>
      </c>
    </row>
    <row r="16" spans="1:11" x14ac:dyDescent="0.3">
      <c r="A16">
        <f>[1]EPred!A17</f>
        <v>15</v>
      </c>
      <c r="B16" t="str">
        <f>[1]EPred!B17</f>
        <v>P 1750/2017</v>
      </c>
      <c r="C16" t="s">
        <v>2431</v>
      </c>
      <c r="D16" t="s">
        <v>2424</v>
      </c>
      <c r="E16" t="s">
        <v>2425</v>
      </c>
      <c r="F16" s="82" t="s">
        <v>356</v>
      </c>
      <c r="G16" s="102" t="s">
        <v>2432</v>
      </c>
      <c r="H16" t="s">
        <v>2433</v>
      </c>
      <c r="I16" t="str">
        <f t="shared" si="0"/>
        <v>Novog Sada</v>
      </c>
      <c r="J16" t="str">
        <f t="shared" si="1"/>
        <v>Aleksandar Garabandić advokat iz Novog Sada ul. Radnička br. 10</v>
      </c>
      <c r="K16" s="35">
        <f>VLOOKUP(B16,[1]EPred!$B$3:$H$1019,3,FALSE)</f>
        <v>43150</v>
      </c>
    </row>
    <row r="17" spans="1:11" x14ac:dyDescent="0.3">
      <c r="A17">
        <f>[1]EPred!A18</f>
        <v>16</v>
      </c>
      <c r="B17" t="str">
        <f>[1]EPred!B18</f>
        <v>P 510/2017</v>
      </c>
      <c r="C17" s="103" t="s">
        <v>2439</v>
      </c>
      <c r="D17" t="s">
        <v>204</v>
      </c>
      <c r="E17" t="s">
        <v>501</v>
      </c>
      <c r="F17" s="82" t="s">
        <v>619</v>
      </c>
      <c r="G17" s="102" t="s">
        <v>2440</v>
      </c>
      <c r="H17" t="s">
        <v>2441</v>
      </c>
      <c r="I17" t="str">
        <f t="shared" si="0"/>
        <v>Vršca</v>
      </c>
      <c r="J17" t="str">
        <f t="shared" si="1"/>
        <v>Bešlin Jelena advokat iz Vršca ul. Gavrila Principa br. 52</v>
      </c>
      <c r="K17" s="35">
        <f>VLOOKUP(B17,[1]EPred!$B$3:$H$1019,3,FALSE)</f>
        <v>43143</v>
      </c>
    </row>
    <row r="18" spans="1:11" x14ac:dyDescent="0.3">
      <c r="A18">
        <f>[1]EPred!A19</f>
        <v>17</v>
      </c>
      <c r="B18" t="str">
        <f>[1]EPred!B19</f>
        <v>P 395/2017</v>
      </c>
      <c r="C18" t="s">
        <v>2416</v>
      </c>
      <c r="D18" t="s">
        <v>204</v>
      </c>
      <c r="E18" t="s">
        <v>603</v>
      </c>
      <c r="F18" s="82" t="s">
        <v>2417</v>
      </c>
      <c r="G18" s="102" t="s">
        <v>2418</v>
      </c>
      <c r="H18" t="s">
        <v>2419</v>
      </c>
      <c r="I18" t="str">
        <f t="shared" si="0"/>
        <v>Vršca</v>
      </c>
      <c r="J18" t="str">
        <f t="shared" si="1"/>
        <v>Gavrilović Darko advokat iz Vršca ul. Vaska Pope br. 9a</v>
      </c>
      <c r="K18" s="35">
        <f>VLOOKUP(B18,[1]EPred!$B$3:$H$1019,3,FALSE)</f>
        <v>43143</v>
      </c>
    </row>
    <row r="19" spans="1:11" x14ac:dyDescent="0.3">
      <c r="A19">
        <f>[1]EPred!A20</f>
        <v>18</v>
      </c>
      <c r="B19" t="str">
        <f>[1]EPred!B20</f>
        <v>P 1895/2017</v>
      </c>
      <c r="C19" t="s">
        <v>2416</v>
      </c>
      <c r="D19" t="s">
        <v>204</v>
      </c>
      <c r="E19" t="s">
        <v>603</v>
      </c>
      <c r="F19" s="82" t="s">
        <v>2417</v>
      </c>
      <c r="G19" s="102" t="s">
        <v>2418</v>
      </c>
      <c r="H19" t="s">
        <v>2419</v>
      </c>
      <c r="I19" t="str">
        <f t="shared" si="0"/>
        <v>Vršca</v>
      </c>
      <c r="J19" t="str">
        <f t="shared" si="1"/>
        <v>Gavrilović Darko advokat iz Vršca ul. Vaska Pope br. 9a</v>
      </c>
      <c r="K19" s="35">
        <f>VLOOKUP(B19,[1]EPred!$B$3:$H$1019,3,FALSE)</f>
        <v>43151</v>
      </c>
    </row>
    <row r="20" spans="1:11" x14ac:dyDescent="0.3">
      <c r="A20">
        <f>[1]EPred!A21</f>
        <v>19</v>
      </c>
      <c r="B20" t="str">
        <f>[1]EPred!B21</f>
        <v>P 936/2017</v>
      </c>
      <c r="C20" t="s">
        <v>2442</v>
      </c>
      <c r="D20" t="s">
        <v>204</v>
      </c>
      <c r="E20" t="s">
        <v>914</v>
      </c>
      <c r="F20" s="82" t="s">
        <v>903</v>
      </c>
      <c r="G20" s="102" t="s">
        <v>2443</v>
      </c>
      <c r="H20" t="s">
        <v>2444</v>
      </c>
      <c r="I20" t="str">
        <f t="shared" si="0"/>
        <v>Vršca</v>
      </c>
      <c r="J20" t="str">
        <f t="shared" si="1"/>
        <v>Zekić Radivoje advokat iz Vršca ul. Andje Ranković br. 2</v>
      </c>
      <c r="K20" s="35">
        <f>VLOOKUP(B20,[1]EPred!$B$3:$H$1019,3,FALSE)</f>
        <v>43150</v>
      </c>
    </row>
    <row r="21" spans="1:11" x14ac:dyDescent="0.3">
      <c r="A21">
        <f>[1]EPred!A22</f>
        <v>20</v>
      </c>
      <c r="B21" t="str">
        <f>[1]EPred!B22</f>
        <v>P 765/2017</v>
      </c>
      <c r="C21" t="s">
        <v>2420</v>
      </c>
      <c r="D21" t="s">
        <v>204</v>
      </c>
      <c r="E21" t="s">
        <v>603</v>
      </c>
      <c r="F21" s="82" t="s">
        <v>315</v>
      </c>
      <c r="G21" s="102" t="s">
        <v>2421</v>
      </c>
      <c r="H21" t="s">
        <v>2422</v>
      </c>
      <c r="I21" t="str">
        <f t="shared" si="0"/>
        <v>Vršca</v>
      </c>
      <c r="J21" t="str">
        <f t="shared" si="1"/>
        <v>Ružić Miloš advokat iz Vršca ul. Vaska Pope br. 9</v>
      </c>
      <c r="K21" s="35">
        <f>VLOOKUP(B21,[1]EPred!$B$3:$H$1019,3,FALSE)</f>
        <v>43145</v>
      </c>
    </row>
    <row r="22" spans="1:11" x14ac:dyDescent="0.3">
      <c r="A22">
        <f>[1]EPred!A23</f>
        <v>21</v>
      </c>
      <c r="B22" t="str">
        <f>[1]EPred!B23</f>
        <v>P 847/2017</v>
      </c>
      <c r="C22" t="s">
        <v>2420</v>
      </c>
      <c r="D22" t="s">
        <v>204</v>
      </c>
      <c r="E22" t="s">
        <v>603</v>
      </c>
      <c r="F22" s="82" t="s">
        <v>315</v>
      </c>
      <c r="G22" s="102" t="s">
        <v>2421</v>
      </c>
      <c r="H22" t="s">
        <v>2422</v>
      </c>
      <c r="I22" t="str">
        <f t="shared" si="0"/>
        <v>Vršca</v>
      </c>
      <c r="J22" t="str">
        <f t="shared" si="1"/>
        <v>Ružić Miloš advokat iz Vršca ul. Vaska Pope br. 9</v>
      </c>
      <c r="K22" s="35">
        <f>VLOOKUP(B22,[1]EPred!$B$3:$H$1019,3,FALSE)</f>
        <v>43145</v>
      </c>
    </row>
    <row r="23" spans="1:11" x14ac:dyDescent="0.3">
      <c r="A23">
        <f>[1]EPred!A24</f>
        <v>22</v>
      </c>
      <c r="B23" t="str">
        <f>[1]EPred!B24</f>
        <v>P 2268/2017</v>
      </c>
      <c r="C23" t="s">
        <v>2431</v>
      </c>
      <c r="D23" t="s">
        <v>2424</v>
      </c>
      <c r="E23" t="s">
        <v>2425</v>
      </c>
      <c r="F23" s="82" t="s">
        <v>356</v>
      </c>
      <c r="G23" s="102" t="s">
        <v>2432</v>
      </c>
      <c r="H23" t="s">
        <v>2433</v>
      </c>
      <c r="I23" t="str">
        <f t="shared" si="0"/>
        <v>Novog Sada</v>
      </c>
      <c r="J23" t="str">
        <f t="shared" si="1"/>
        <v>Aleksandar Garabandić advokat iz Novog Sada ul. Radnička br. 10</v>
      </c>
      <c r="K23" s="35">
        <f>VLOOKUP(B23,[1]EPred!$B$3:$H$1019,3,FALSE)</f>
        <v>43171</v>
      </c>
    </row>
    <row r="24" spans="1:11" x14ac:dyDescent="0.3">
      <c r="A24">
        <f>[1]EPred!A25</f>
        <v>23</v>
      </c>
      <c r="B24" t="str">
        <f>[1]EPred!B25</f>
        <v>P 2124/2017</v>
      </c>
      <c r="C24" t="s">
        <v>2445</v>
      </c>
      <c r="D24" t="s">
        <v>2424</v>
      </c>
      <c r="E24" t="s">
        <v>2425</v>
      </c>
      <c r="F24" s="82" t="s">
        <v>356</v>
      </c>
      <c r="G24" s="102" t="s">
        <v>2446</v>
      </c>
      <c r="H24" t="s">
        <v>2447</v>
      </c>
      <c r="I24" t="str">
        <f t="shared" si="0"/>
        <v>Novog Sada</v>
      </c>
      <c r="J24" t="str">
        <f t="shared" si="1"/>
        <v>Terzić Branislav advokat iz Novog Sada ul. Radnička br. 10</v>
      </c>
      <c r="K24" s="35">
        <f>VLOOKUP(B24,[1]EPred!$B$3:$H$1019,3,FALSE)</f>
        <v>43171</v>
      </c>
    </row>
    <row r="25" spans="1:11" x14ac:dyDescent="0.3">
      <c r="A25">
        <f>[1]EPred!A26</f>
        <v>24</v>
      </c>
      <c r="B25" t="str">
        <f>[1]EPred!B26</f>
        <v>P 73/2018</v>
      </c>
      <c r="C25" t="s">
        <v>2448</v>
      </c>
      <c r="D25" t="s">
        <v>204</v>
      </c>
      <c r="E25" t="s">
        <v>914</v>
      </c>
      <c r="F25" s="82" t="s">
        <v>434</v>
      </c>
      <c r="G25" s="102" t="s">
        <v>2449</v>
      </c>
      <c r="H25" t="s">
        <v>2450</v>
      </c>
      <c r="I25" t="str">
        <f t="shared" si="0"/>
        <v>Vršca</v>
      </c>
      <c r="J25" t="str">
        <f t="shared" si="1"/>
        <v>Mijatov Vojislav advokat iz Vršca ul. Andje Ranković br. 11</v>
      </c>
      <c r="K25" s="35">
        <f>VLOOKUP(B25,[1]EPred!$B$3:$H$1019,3,FALSE)</f>
        <v>43174</v>
      </c>
    </row>
    <row r="26" spans="1:11" x14ac:dyDescent="0.3">
      <c r="A26">
        <f>[1]EPred!A27</f>
        <v>25</v>
      </c>
      <c r="B26" t="str">
        <f>[1]EPred!B27</f>
        <v>P 1644/2017</v>
      </c>
      <c r="C26" t="s">
        <v>2445</v>
      </c>
      <c r="D26" t="s">
        <v>2424</v>
      </c>
      <c r="E26" t="s">
        <v>2425</v>
      </c>
      <c r="F26" s="82" t="s">
        <v>356</v>
      </c>
      <c r="G26" s="102" t="s">
        <v>2446</v>
      </c>
      <c r="H26" t="s">
        <v>2447</v>
      </c>
      <c r="I26" t="str">
        <f t="shared" si="0"/>
        <v>Novog Sada</v>
      </c>
      <c r="J26" t="str">
        <f t="shared" si="1"/>
        <v>Terzić Branislav advokat iz Novog Sada ul. Radnička br. 10</v>
      </c>
      <c r="K26" s="35">
        <f>VLOOKUP(B26,[1]EPred!$B$3:$H$1019,3,FALSE)</f>
        <v>43171</v>
      </c>
    </row>
    <row r="27" spans="1:11" x14ac:dyDescent="0.3">
      <c r="A27">
        <f>[1]EPred!A28</f>
        <v>26</v>
      </c>
      <c r="B27" t="str">
        <f>[1]EPred!B28</f>
        <v>P 2449/2017</v>
      </c>
      <c r="C27" t="s">
        <v>2451</v>
      </c>
      <c r="D27" t="s">
        <v>204</v>
      </c>
      <c r="E27" t="s">
        <v>914</v>
      </c>
      <c r="F27" s="82" t="s">
        <v>2452</v>
      </c>
      <c r="G27" s="102" t="s">
        <v>2453</v>
      </c>
      <c r="H27" t="s">
        <v>2454</v>
      </c>
      <c r="I27" t="str">
        <f t="shared" si="0"/>
        <v>Vršca</v>
      </c>
      <c r="J27" t="str">
        <f t="shared" si="1"/>
        <v>Tucović Milana advokat iz Vršca ul. Andje Ranković br. 2/2</v>
      </c>
      <c r="K27" s="35">
        <f>VLOOKUP(B27,[1]EPred!$B$3:$H$1019,3,FALSE)</f>
        <v>43172</v>
      </c>
    </row>
    <row r="28" spans="1:11" x14ac:dyDescent="0.3">
      <c r="A28">
        <f>[1]EPred!A29</f>
        <v>27</v>
      </c>
      <c r="B28" t="str">
        <f>[1]EPred!B29</f>
        <v>P 13/2018</v>
      </c>
      <c r="C28" t="s">
        <v>2455</v>
      </c>
      <c r="D28" t="s">
        <v>204</v>
      </c>
      <c r="E28" t="s">
        <v>228</v>
      </c>
      <c r="F28" s="82" t="s">
        <v>356</v>
      </c>
      <c r="G28" s="102" t="s">
        <v>2456</v>
      </c>
      <c r="H28" t="s">
        <v>2457</v>
      </c>
      <c r="I28" t="str">
        <f t="shared" si="0"/>
        <v>Vršca</v>
      </c>
      <c r="J28" t="str">
        <f t="shared" si="1"/>
        <v>Guteša Lazar advokat iz Vršca ul. Laze Nančića br. 10</v>
      </c>
      <c r="K28" s="35">
        <f>VLOOKUP(B28,[1]EPred!$B$3:$H$1019,3,FALSE)</f>
        <v>43172</v>
      </c>
    </row>
    <row r="29" spans="1:11" x14ac:dyDescent="0.3">
      <c r="A29">
        <f>[1]EPred!A30</f>
        <v>28</v>
      </c>
      <c r="B29" t="str">
        <f>[1]EPred!B30</f>
        <v>P 1216/2017</v>
      </c>
      <c r="C29" t="s">
        <v>2439</v>
      </c>
      <c r="D29" t="s">
        <v>204</v>
      </c>
      <c r="E29" t="s">
        <v>501</v>
      </c>
      <c r="F29" s="82" t="s">
        <v>619</v>
      </c>
      <c r="G29" s="102" t="s">
        <v>2440</v>
      </c>
      <c r="H29" t="s">
        <v>2441</v>
      </c>
      <c r="I29" t="str">
        <f t="shared" si="0"/>
        <v>Vršca</v>
      </c>
      <c r="J29" t="str">
        <f t="shared" si="1"/>
        <v>Bešlin Jelena advokat iz Vršca ul. Gavrila Principa br. 52</v>
      </c>
      <c r="K29" s="35">
        <f>VLOOKUP(B29,[1]EPred!$B$3:$H$1019,3,FALSE)</f>
        <v>43173</v>
      </c>
    </row>
    <row r="30" spans="1:11" x14ac:dyDescent="0.3">
      <c r="A30">
        <f>[1]EPred!A31</f>
        <v>29</v>
      </c>
      <c r="B30" t="str">
        <f>[1]EPred!B31</f>
        <v>P 1247/2017</v>
      </c>
      <c r="C30" t="s">
        <v>2416</v>
      </c>
      <c r="D30" t="s">
        <v>204</v>
      </c>
      <c r="E30" t="s">
        <v>603</v>
      </c>
      <c r="F30" s="82" t="s">
        <v>2417</v>
      </c>
      <c r="G30" s="102" t="s">
        <v>2418</v>
      </c>
      <c r="H30" t="s">
        <v>2419</v>
      </c>
      <c r="I30" t="str">
        <f t="shared" si="0"/>
        <v>Vršca</v>
      </c>
      <c r="J30" t="str">
        <f t="shared" si="1"/>
        <v>Gavrilović Darko advokat iz Vršca ul. Vaska Pope br. 9a</v>
      </c>
      <c r="K30" s="35">
        <f>VLOOKUP(B30,[1]EPred!$B$3:$H$1019,3,FALSE)</f>
        <v>43174</v>
      </c>
    </row>
    <row r="31" spans="1:11" x14ac:dyDescent="0.3">
      <c r="A31">
        <f>[1]EPred!A32</f>
        <v>30</v>
      </c>
      <c r="B31" t="str">
        <f>[1]EPred!B32</f>
        <v>P 1010/2017</v>
      </c>
      <c r="C31" t="s">
        <v>2451</v>
      </c>
      <c r="D31" t="s">
        <v>204</v>
      </c>
      <c r="E31" t="s">
        <v>914</v>
      </c>
      <c r="F31" s="82" t="s">
        <v>2452</v>
      </c>
      <c r="G31" s="102" t="s">
        <v>2453</v>
      </c>
      <c r="H31" t="s">
        <v>2454</v>
      </c>
      <c r="I31" t="str">
        <f t="shared" si="0"/>
        <v>Vršca</v>
      </c>
      <c r="J31" t="str">
        <f t="shared" si="1"/>
        <v>Tucović Milana advokat iz Vršca ul. Andje Ranković br. 2/2</v>
      </c>
      <c r="K31" s="35">
        <f>VLOOKUP(B31,[1]EPred!$B$3:$H$1019,3,FALSE)</f>
        <v>43171</v>
      </c>
    </row>
    <row r="32" spans="1:11" x14ac:dyDescent="0.3">
      <c r="A32">
        <f>[1]EPred!A33</f>
        <v>31</v>
      </c>
      <c r="B32" t="str">
        <f>[1]EPred!B33</f>
        <v>P 2711/2017</v>
      </c>
      <c r="C32" t="s">
        <v>2420</v>
      </c>
      <c r="D32" t="s">
        <v>204</v>
      </c>
      <c r="E32" t="s">
        <v>603</v>
      </c>
      <c r="F32" s="82" t="s">
        <v>315</v>
      </c>
      <c r="G32" s="102" t="s">
        <v>2421</v>
      </c>
      <c r="H32" t="s">
        <v>2422</v>
      </c>
      <c r="I32" t="str">
        <f t="shared" si="0"/>
        <v>Vršca</v>
      </c>
      <c r="J32" t="str">
        <f t="shared" si="1"/>
        <v>Ružić Miloš advokat iz Vršca ul. Vaska Pope br. 9</v>
      </c>
      <c r="K32" s="35">
        <f>VLOOKUP(B32,[1]EPred!$B$3:$H$1019,3,FALSE)</f>
        <v>43171</v>
      </c>
    </row>
    <row r="33" spans="1:11" x14ac:dyDescent="0.3">
      <c r="A33">
        <f>[1]EPred!A34</f>
        <v>32</v>
      </c>
      <c r="B33" t="str">
        <f>[1]EPred!B34</f>
        <v>P 2149/2017</v>
      </c>
      <c r="C33" t="s">
        <v>2431</v>
      </c>
      <c r="D33" t="s">
        <v>2424</v>
      </c>
      <c r="E33" t="s">
        <v>2425</v>
      </c>
      <c r="F33" s="82" t="s">
        <v>356</v>
      </c>
      <c r="G33" s="102" t="s">
        <v>2432</v>
      </c>
      <c r="H33" t="s">
        <v>2433</v>
      </c>
      <c r="I33" t="str">
        <f t="shared" si="0"/>
        <v>Novog Sada</v>
      </c>
      <c r="J33" t="str">
        <f t="shared" si="1"/>
        <v>Aleksandar Garabandić advokat iz Novog Sada ul. Radnička br. 10</v>
      </c>
      <c r="K33" s="35">
        <f>VLOOKUP(B33,[1]EPred!$B$3:$H$1019,3,FALSE)</f>
        <v>43171</v>
      </c>
    </row>
    <row r="34" spans="1:11" x14ac:dyDescent="0.3">
      <c r="A34">
        <f>[1]EPred!A35</f>
        <v>33</v>
      </c>
      <c r="B34" t="str">
        <f>[1]EPred!B35</f>
        <v>P 2639/2017</v>
      </c>
      <c r="C34" t="s">
        <v>2420</v>
      </c>
      <c r="D34" t="s">
        <v>204</v>
      </c>
      <c r="E34" t="s">
        <v>603</v>
      </c>
      <c r="F34" s="82" t="s">
        <v>315</v>
      </c>
      <c r="G34" s="102" t="s">
        <v>2421</v>
      </c>
      <c r="H34" t="s">
        <v>2422</v>
      </c>
      <c r="I34" t="str">
        <f t="shared" si="0"/>
        <v>Vršca</v>
      </c>
      <c r="J34" t="str">
        <f t="shared" si="1"/>
        <v>Ružić Miloš advokat iz Vršca ul. Vaska Pope br. 9</v>
      </c>
      <c r="K34" s="35">
        <f>VLOOKUP(B34,[1]EPred!$B$3:$H$1019,3,FALSE)</f>
        <v>43171</v>
      </c>
    </row>
    <row r="35" spans="1:11" x14ac:dyDescent="0.3">
      <c r="A35">
        <f>[1]EPred!A36</f>
        <v>34</v>
      </c>
      <c r="B35" t="str">
        <f>[1]EPred!B36</f>
        <v>P 2956/2017</v>
      </c>
      <c r="C35" t="s">
        <v>2416</v>
      </c>
      <c r="D35" t="s">
        <v>204</v>
      </c>
      <c r="E35" t="s">
        <v>603</v>
      </c>
      <c r="F35" s="82" t="s">
        <v>2417</v>
      </c>
      <c r="G35" s="102" t="s">
        <v>2418</v>
      </c>
      <c r="H35" t="s">
        <v>2419</v>
      </c>
      <c r="I35" t="str">
        <f t="shared" si="0"/>
        <v>Vršca</v>
      </c>
      <c r="J35" t="str">
        <f t="shared" si="1"/>
        <v>Gavrilović Darko advokat iz Vršca ul. Vaska Pope br. 9a</v>
      </c>
      <c r="K35" s="35">
        <f>VLOOKUP(B35,[1]EPred!$B$3:$H$1019,3,FALSE)</f>
        <v>43174</v>
      </c>
    </row>
    <row r="36" spans="1:11" x14ac:dyDescent="0.3">
      <c r="A36">
        <f>[1]EPred!A37</f>
        <v>35</v>
      </c>
      <c r="B36" t="str">
        <f>[1]EPred!B37</f>
        <v>P 2993/2017</v>
      </c>
      <c r="C36" t="s">
        <v>2420</v>
      </c>
      <c r="D36" t="s">
        <v>204</v>
      </c>
      <c r="E36" t="s">
        <v>603</v>
      </c>
      <c r="F36" s="82" t="s">
        <v>315</v>
      </c>
      <c r="G36" s="102" t="s">
        <v>2421</v>
      </c>
      <c r="H36" t="s">
        <v>2422</v>
      </c>
      <c r="I36" t="str">
        <f t="shared" si="0"/>
        <v>Vršca</v>
      </c>
      <c r="J36" t="str">
        <f t="shared" si="1"/>
        <v>Ružić Miloš advokat iz Vršca ul. Vaska Pope br. 9</v>
      </c>
      <c r="K36" s="35">
        <f>VLOOKUP(B36,[1]EPred!$B$3:$H$1019,3,FALSE)</f>
        <v>43175</v>
      </c>
    </row>
    <row r="37" spans="1:11" x14ac:dyDescent="0.3">
      <c r="A37">
        <f>[1]EPred!A38</f>
        <v>36</v>
      </c>
      <c r="B37" t="str">
        <f>[1]EPred!B38</f>
        <v>P 1835/2017</v>
      </c>
      <c r="C37" t="s">
        <v>2431</v>
      </c>
      <c r="D37" t="s">
        <v>2424</v>
      </c>
      <c r="E37" t="s">
        <v>2425</v>
      </c>
      <c r="F37" s="82" t="s">
        <v>356</v>
      </c>
      <c r="G37" s="102" t="s">
        <v>2432</v>
      </c>
      <c r="H37" t="s">
        <v>2433</v>
      </c>
      <c r="I37" t="str">
        <f t="shared" si="0"/>
        <v>Novog Sada</v>
      </c>
      <c r="J37" t="str">
        <f t="shared" si="1"/>
        <v>Aleksandar Garabandić advokat iz Novog Sada ul. Radnička br. 10</v>
      </c>
      <c r="K37" s="35">
        <f>VLOOKUP(B37,[1]EPred!$B$3:$H$1019,3,FALSE)</f>
        <v>43171</v>
      </c>
    </row>
    <row r="38" spans="1:11" x14ac:dyDescent="0.3">
      <c r="A38">
        <f>[1]EPred!A39</f>
        <v>37</v>
      </c>
      <c r="B38" t="str">
        <f>[1]EPred!B39</f>
        <v>P 1020/2017</v>
      </c>
      <c r="C38" t="s">
        <v>2442</v>
      </c>
      <c r="D38" t="s">
        <v>204</v>
      </c>
      <c r="E38" t="s">
        <v>914</v>
      </c>
      <c r="F38" s="82" t="s">
        <v>903</v>
      </c>
      <c r="G38" s="102" t="s">
        <v>2443</v>
      </c>
      <c r="H38" t="s">
        <v>2444</v>
      </c>
      <c r="I38" t="str">
        <f t="shared" si="0"/>
        <v>Vršca</v>
      </c>
      <c r="J38" t="str">
        <f t="shared" si="1"/>
        <v>Zekić Radivoje advokat iz Vršca ul. Andje Ranković br. 2</v>
      </c>
      <c r="K38" s="35">
        <f>VLOOKUP(B38,[1]EPred!$B$3:$H$1019,3,FALSE)</f>
        <v>43173</v>
      </c>
    </row>
    <row r="39" spans="1:11" x14ac:dyDescent="0.3">
      <c r="A39">
        <f>[1]EPred!A40</f>
        <v>38</v>
      </c>
      <c r="B39" t="str">
        <f>[1]EPred!B40</f>
        <v>P 2893/2017</v>
      </c>
      <c r="C39" t="s">
        <v>2420</v>
      </c>
      <c r="D39" t="s">
        <v>204</v>
      </c>
      <c r="E39" t="s">
        <v>603</v>
      </c>
      <c r="F39" s="82" t="s">
        <v>315</v>
      </c>
      <c r="G39" s="102" t="s">
        <v>2421</v>
      </c>
      <c r="H39" t="s">
        <v>2422</v>
      </c>
      <c r="I39" t="str">
        <f t="shared" si="0"/>
        <v>Vršca</v>
      </c>
      <c r="J39" t="str">
        <f t="shared" si="1"/>
        <v>Ružić Miloš advokat iz Vršca ul. Vaska Pope br. 9</v>
      </c>
      <c r="K39" s="35">
        <f>VLOOKUP(B39,[1]EPred!$B$3:$H$1019,3,FALSE)</f>
        <v>43175</v>
      </c>
    </row>
    <row r="40" spans="1:11" x14ac:dyDescent="0.3">
      <c r="A40">
        <f>[1]EPred!A41</f>
        <v>39</v>
      </c>
      <c r="B40" t="str">
        <f>[1]EPred!B41</f>
        <v>P 1196/2017</v>
      </c>
      <c r="C40" t="s">
        <v>2434</v>
      </c>
      <c r="D40" t="s">
        <v>2424</v>
      </c>
      <c r="E40" t="s">
        <v>2435</v>
      </c>
      <c r="F40" s="82" t="s">
        <v>2436</v>
      </c>
      <c r="G40" s="102" t="s">
        <v>2437</v>
      </c>
      <c r="H40" t="s">
        <v>2438</v>
      </c>
      <c r="I40" t="str">
        <f t="shared" si="0"/>
        <v>Novog Sada</v>
      </c>
      <c r="J40" t="str">
        <f t="shared" si="1"/>
        <v>Pedja Dobrković advokat iz Novog Sada ul. Maksima Gorkog br. 10a</v>
      </c>
      <c r="K40" s="35">
        <f>VLOOKUP(B40,[1]EPred!$B$3:$H$1019,3,FALSE)</f>
        <v>43171</v>
      </c>
    </row>
    <row r="41" spans="1:11" x14ac:dyDescent="0.3">
      <c r="A41">
        <f>[1]EPred!A42</f>
        <v>40</v>
      </c>
      <c r="B41" t="str">
        <f>[1]EPred!B42</f>
        <v>P 2038/2017</v>
      </c>
      <c r="C41" t="s">
        <v>2431</v>
      </c>
      <c r="D41" t="s">
        <v>2424</v>
      </c>
      <c r="E41" t="s">
        <v>2425</v>
      </c>
      <c r="F41" s="82" t="s">
        <v>356</v>
      </c>
      <c r="G41" s="102" t="s">
        <v>2432</v>
      </c>
      <c r="H41" t="s">
        <v>2433</v>
      </c>
      <c r="I41" t="str">
        <f t="shared" si="0"/>
        <v>Novog Sada</v>
      </c>
      <c r="J41" t="str">
        <f t="shared" si="1"/>
        <v>Aleksandar Garabandić advokat iz Novog Sada ul. Radnička br. 10</v>
      </c>
      <c r="K41" s="35">
        <f>VLOOKUP(B41,[1]EPred!$B$3:$H$1019,3,FALSE)</f>
        <v>43171</v>
      </c>
    </row>
    <row r="42" spans="1:11" x14ac:dyDescent="0.3">
      <c r="A42">
        <f>[1]EPred!A43</f>
        <v>41</v>
      </c>
      <c r="B42" t="str">
        <f>[1]EPred!B43</f>
        <v>P 2058/2017</v>
      </c>
      <c r="C42" t="s">
        <v>2434</v>
      </c>
      <c r="D42" t="s">
        <v>2424</v>
      </c>
      <c r="E42" t="s">
        <v>2435</v>
      </c>
      <c r="F42" s="82" t="s">
        <v>2436</v>
      </c>
      <c r="G42" s="102" t="s">
        <v>2437</v>
      </c>
      <c r="H42" t="s">
        <v>2438</v>
      </c>
      <c r="I42" t="str">
        <f t="shared" si="0"/>
        <v>Novog Sada</v>
      </c>
      <c r="J42" t="str">
        <f t="shared" si="1"/>
        <v>Pedja Dobrković advokat iz Novog Sada ul. Maksima Gorkog br. 10a</v>
      </c>
      <c r="K42" s="35">
        <f>VLOOKUP(B42,[1]EPred!$B$3:$H$1019,3,FALSE)</f>
        <v>43171</v>
      </c>
    </row>
    <row r="43" spans="1:11" x14ac:dyDescent="0.3">
      <c r="A43">
        <f>[1]EPred!A44</f>
        <v>42</v>
      </c>
      <c r="B43" t="str">
        <f>[1]EPred!B44</f>
        <v>P 1186/2017</v>
      </c>
      <c r="C43" t="s">
        <v>2445</v>
      </c>
      <c r="D43" t="s">
        <v>2424</v>
      </c>
      <c r="E43" t="s">
        <v>2425</v>
      </c>
      <c r="F43" s="82" t="s">
        <v>356</v>
      </c>
      <c r="G43" s="102" t="s">
        <v>2446</v>
      </c>
      <c r="H43" t="s">
        <v>2447</v>
      </c>
      <c r="I43" t="str">
        <f t="shared" si="0"/>
        <v>Novog Sada</v>
      </c>
      <c r="J43" t="str">
        <f t="shared" si="1"/>
        <v>Terzić Branislav advokat iz Novog Sada ul. Radnička br. 10</v>
      </c>
      <c r="K43" s="35">
        <f>VLOOKUP(B43,[1]EPred!$B$3:$H$1019,3,FALSE)</f>
        <v>43172</v>
      </c>
    </row>
    <row r="44" spans="1:11" x14ac:dyDescent="0.3">
      <c r="A44">
        <f>[1]EPred!A45</f>
        <v>43</v>
      </c>
      <c r="B44" t="str">
        <f>[1]EPred!B45</f>
        <v>P 1860/2017</v>
      </c>
      <c r="C44" t="s">
        <v>2434</v>
      </c>
      <c r="D44" t="s">
        <v>2424</v>
      </c>
      <c r="E44" t="s">
        <v>2435</v>
      </c>
      <c r="F44" s="82" t="s">
        <v>2436</v>
      </c>
      <c r="G44" s="102" t="s">
        <v>2437</v>
      </c>
      <c r="H44" t="s">
        <v>2438</v>
      </c>
      <c r="I44" t="str">
        <f t="shared" si="0"/>
        <v>Novog Sada</v>
      </c>
      <c r="J44" t="str">
        <f t="shared" si="1"/>
        <v>Pedja Dobrković advokat iz Novog Sada ul. Maksima Gorkog br. 10a</v>
      </c>
      <c r="K44" s="35">
        <f>VLOOKUP(B44,[1]EPred!$B$3:$H$1019,3,FALSE)</f>
        <v>43171</v>
      </c>
    </row>
    <row r="45" spans="1:11" x14ac:dyDescent="0.3">
      <c r="A45">
        <f>[1]EPred!A46</f>
        <v>44</v>
      </c>
      <c r="B45" t="str">
        <f>[1]EPred!B46</f>
        <v>P 2204/2017</v>
      </c>
      <c r="C45" t="s">
        <v>2445</v>
      </c>
      <c r="D45" t="s">
        <v>2424</v>
      </c>
      <c r="E45" t="s">
        <v>2425</v>
      </c>
      <c r="F45" s="82" t="s">
        <v>356</v>
      </c>
      <c r="G45" s="102" t="s">
        <v>2446</v>
      </c>
      <c r="H45" t="s">
        <v>2447</v>
      </c>
      <c r="I45" t="str">
        <f t="shared" si="0"/>
        <v>Novog Sada</v>
      </c>
      <c r="J45" t="str">
        <f t="shared" si="1"/>
        <v>Terzić Branislav advokat iz Novog Sada ul. Radnička br. 10</v>
      </c>
      <c r="K45" s="35">
        <f>VLOOKUP(B45,[1]EPred!$B$3:$H$1019,3,FALSE)</f>
        <v>43171</v>
      </c>
    </row>
    <row r="46" spans="1:11" x14ac:dyDescent="0.3">
      <c r="A46">
        <f>[1]EPred!A47</f>
        <v>45</v>
      </c>
      <c r="B46" t="str">
        <f>[1]EPred!B47</f>
        <v>P 2723/2017</v>
      </c>
      <c r="C46" t="s">
        <v>2439</v>
      </c>
      <c r="D46" t="s">
        <v>204</v>
      </c>
      <c r="E46" t="s">
        <v>501</v>
      </c>
      <c r="F46" s="82" t="s">
        <v>619</v>
      </c>
      <c r="G46" s="102" t="s">
        <v>2440</v>
      </c>
      <c r="H46" t="s">
        <v>2441</v>
      </c>
      <c r="I46" t="str">
        <f t="shared" si="0"/>
        <v>Vršca</v>
      </c>
      <c r="J46" t="str">
        <f t="shared" si="1"/>
        <v>Bešlin Jelena advokat iz Vršca ul. Gavrila Principa br. 52</v>
      </c>
      <c r="K46" s="35">
        <f>VLOOKUP(B46,[1]EPred!$B$3:$H$1019,3,FALSE)</f>
        <v>43173</v>
      </c>
    </row>
    <row r="47" spans="1:11" x14ac:dyDescent="0.3">
      <c r="A47">
        <v>46</v>
      </c>
      <c r="B47" t="str">
        <f>[1]EPred!B48</f>
        <v>P 994/2017</v>
      </c>
      <c r="C47" t="s">
        <v>2458</v>
      </c>
      <c r="D47" t="s">
        <v>204</v>
      </c>
      <c r="E47" t="s">
        <v>552</v>
      </c>
      <c r="F47" s="82" t="s">
        <v>332</v>
      </c>
      <c r="G47" s="102" t="s">
        <v>2459</v>
      </c>
      <c r="H47" t="s">
        <v>2460</v>
      </c>
      <c r="I47" t="str">
        <f t="shared" si="0"/>
        <v>Vršca</v>
      </c>
      <c r="J47" t="str">
        <f t="shared" si="1"/>
        <v>Stevica Nazarčić advokat iz Vršca ul. Žarka Zrenjanina br. 29</v>
      </c>
      <c r="K47" s="35">
        <f>VLOOKUP(B47,[1]EPred!$B$3:$H$1019,3,FALSE)</f>
        <v>43175</v>
      </c>
    </row>
    <row r="48" spans="1:11" x14ac:dyDescent="0.3">
      <c r="A48">
        <v>47</v>
      </c>
      <c r="B48" t="str">
        <f>[1]EPred!B49</f>
        <v>P 3051/2017</v>
      </c>
      <c r="C48" t="s">
        <v>2461</v>
      </c>
      <c r="D48" t="s">
        <v>204</v>
      </c>
      <c r="E48" t="s">
        <v>308</v>
      </c>
      <c r="F48" s="82" t="s">
        <v>1001</v>
      </c>
      <c r="G48" s="102" t="s">
        <v>2462</v>
      </c>
      <c r="H48" t="s">
        <v>2463</v>
      </c>
      <c r="I48" t="str">
        <f t="shared" si="0"/>
        <v>Vršca</v>
      </c>
      <c r="J48" t="str">
        <f t="shared" si="1"/>
        <v>Mihaj Milka advokat iz Vršca ul. Sterijina br. 50</v>
      </c>
      <c r="K48" s="35">
        <f>VLOOKUP(B48,[1]EPred!$B$3:$H$1019,3,FALSE)</f>
        <v>43174</v>
      </c>
    </row>
    <row r="49" spans="1:11" x14ac:dyDescent="0.3">
      <c r="A49">
        <v>48</v>
      </c>
      <c r="B49" t="str">
        <f>[1]EPred!B50</f>
        <v>P 1136/2017</v>
      </c>
      <c r="C49" t="s">
        <v>2431</v>
      </c>
      <c r="D49" t="s">
        <v>2424</v>
      </c>
      <c r="E49" t="s">
        <v>2425</v>
      </c>
      <c r="F49" s="82" t="s">
        <v>356</v>
      </c>
      <c r="G49" s="102" t="s">
        <v>2432</v>
      </c>
      <c r="H49" t="s">
        <v>2433</v>
      </c>
      <c r="I49" t="str">
        <f t="shared" si="0"/>
        <v>Novog Sada</v>
      </c>
      <c r="J49" t="str">
        <f t="shared" si="1"/>
        <v>Aleksandar Garabandić advokat iz Novog Sada ul. Radnička br. 10</v>
      </c>
      <c r="K49" s="35">
        <f>VLOOKUP(B49,[1]EPred!$B$3:$H$1019,3,FALSE)</f>
        <v>43185</v>
      </c>
    </row>
    <row r="50" spans="1:11" x14ac:dyDescent="0.3">
      <c r="A50">
        <v>49</v>
      </c>
      <c r="B50" t="str">
        <f>[1]EPred!B51</f>
        <v>P 1523/2017</v>
      </c>
      <c r="C50" t="s">
        <v>2451</v>
      </c>
      <c r="D50" t="s">
        <v>204</v>
      </c>
      <c r="E50" t="s">
        <v>914</v>
      </c>
      <c r="F50" s="82" t="s">
        <v>2452</v>
      </c>
      <c r="G50" s="102" t="s">
        <v>2453</v>
      </c>
      <c r="H50" t="s">
        <v>2454</v>
      </c>
      <c r="I50" t="str">
        <f t="shared" si="0"/>
        <v>Vršca</v>
      </c>
      <c r="J50" t="str">
        <f t="shared" si="1"/>
        <v>Tucović Milana advokat iz Vršca ul. Andje Ranković br. 2/2</v>
      </c>
      <c r="K50" s="35">
        <f>VLOOKUP(B50,[1]EPred!$B$3:$H$1019,3,FALSE)</f>
        <v>43185</v>
      </c>
    </row>
    <row r="51" spans="1:11" x14ac:dyDescent="0.3">
      <c r="A51">
        <v>50</v>
      </c>
      <c r="B51" t="str">
        <f>[1]EPred!B52</f>
        <v>P 968/2017</v>
      </c>
      <c r="C51" t="s">
        <v>2420</v>
      </c>
      <c r="D51" t="s">
        <v>204</v>
      </c>
      <c r="E51" t="s">
        <v>603</v>
      </c>
      <c r="F51" s="82" t="s">
        <v>315</v>
      </c>
      <c r="G51" s="102" t="s">
        <v>2421</v>
      </c>
      <c r="H51" t="s">
        <v>2422</v>
      </c>
      <c r="I51" t="str">
        <f t="shared" si="0"/>
        <v>Vršca</v>
      </c>
      <c r="J51" t="str">
        <f t="shared" si="1"/>
        <v>Ružić Miloš advokat iz Vršca ul. Vaska Pope br. 9</v>
      </c>
      <c r="K51" s="35">
        <f>VLOOKUP(B51,[1]EPred!$B$3:$H$1019,3,FALSE)</f>
        <v>43175</v>
      </c>
    </row>
    <row r="52" spans="1:11" x14ac:dyDescent="0.3">
      <c r="A52">
        <v>51</v>
      </c>
      <c r="B52" t="str">
        <f>[1]EPred!B53</f>
        <v>P 3035/2017</v>
      </c>
      <c r="C52" t="s">
        <v>2464</v>
      </c>
      <c r="D52" t="s">
        <v>204</v>
      </c>
      <c r="E52" t="s">
        <v>603</v>
      </c>
      <c r="F52" s="82" t="s">
        <v>315</v>
      </c>
      <c r="G52" s="102" t="s">
        <v>2465</v>
      </c>
      <c r="H52" t="s">
        <v>2466</v>
      </c>
      <c r="I52" t="str">
        <f t="shared" si="0"/>
        <v>Vršca</v>
      </c>
      <c r="J52" t="str">
        <f t="shared" si="1"/>
        <v>Ružić Gradimir advokat iz Vršca ul. Vaska Pope br. 9</v>
      </c>
      <c r="K52" s="35">
        <f>VLOOKUP(B52,[1]EPred!$B$3:$H$1019,3,FALSE)</f>
        <v>43175</v>
      </c>
    </row>
    <row r="53" spans="1:11" x14ac:dyDescent="0.3">
      <c r="A53">
        <v>52</v>
      </c>
      <c r="B53" t="str">
        <f>[1]EPred!B54</f>
        <v>P 1277/2017</v>
      </c>
      <c r="C53" t="s">
        <v>2467</v>
      </c>
      <c r="D53" t="s">
        <v>204</v>
      </c>
      <c r="E53" t="s">
        <v>501</v>
      </c>
      <c r="F53" s="82" t="s">
        <v>619</v>
      </c>
      <c r="G53" s="102" t="s">
        <v>2468</v>
      </c>
      <c r="H53" t="s">
        <v>2469</v>
      </c>
      <c r="I53" t="str">
        <f t="shared" si="0"/>
        <v>Vršca</v>
      </c>
      <c r="J53" t="str">
        <f t="shared" si="1"/>
        <v>Patrić Bojan advokat iz Vršca ul. Gavrila Principa br. 52</v>
      </c>
      <c r="K53" s="35">
        <f>VLOOKUP(B53,[1]EPred!$B$3:$H$1019,3,FALSE)</f>
        <v>43173</v>
      </c>
    </row>
    <row r="54" spans="1:11" x14ac:dyDescent="0.3">
      <c r="A54">
        <v>53</v>
      </c>
      <c r="B54" s="85" t="str">
        <f>[1]EPred!B55</f>
        <v>P 574/2017</v>
      </c>
      <c r="C54" s="85" t="s">
        <v>2470</v>
      </c>
      <c r="D54" t="s">
        <v>204</v>
      </c>
      <c r="E54" t="s">
        <v>603</v>
      </c>
      <c r="F54" s="82" t="s">
        <v>384</v>
      </c>
      <c r="G54" s="102" t="s">
        <v>2471</v>
      </c>
      <c r="H54" t="s">
        <v>2472</v>
      </c>
      <c r="I54" t="str">
        <f t="shared" si="0"/>
        <v>Vršca</v>
      </c>
      <c r="J54" t="str">
        <f t="shared" si="1"/>
        <v>Mirća Popi advokat iz Vršca ul. Vaska Pope br. 12</v>
      </c>
      <c r="K54" s="35">
        <f>VLOOKUP(B54,[1]EPred!$B$3:$H$1019,3,FALSE)</f>
        <v>43192</v>
      </c>
    </row>
    <row r="55" spans="1:11" x14ac:dyDescent="0.3">
      <c r="A55">
        <v>54</v>
      </c>
      <c r="B55" t="str">
        <f>[1]EPred!B56</f>
        <v>P 941/2017</v>
      </c>
      <c r="C55" t="s">
        <v>2458</v>
      </c>
      <c r="D55" t="s">
        <v>204</v>
      </c>
      <c r="E55" t="s">
        <v>552</v>
      </c>
      <c r="F55" s="82" t="s">
        <v>332</v>
      </c>
      <c r="G55" s="102" t="s">
        <v>2459</v>
      </c>
      <c r="H55" t="s">
        <v>2460</v>
      </c>
      <c r="I55" t="str">
        <f>IF(D55="Vršac","Vršca",IF(D55="Novi Sad","Novog Sada","NEMA DODAJ!!!"))</f>
        <v>Vršca</v>
      </c>
      <c r="J55" t="str">
        <f t="shared" si="1"/>
        <v>Stevica Nazarčić advokat iz Vršca ul. Žarka Zrenjanina br. 29</v>
      </c>
      <c r="K55" s="35">
        <f>VLOOKUP(B55,[1]EPred!$B$3:$H$1019,3,FALSE)</f>
        <v>43192</v>
      </c>
    </row>
    <row r="56" spans="1:11" x14ac:dyDescent="0.3">
      <c r="A56">
        <v>55</v>
      </c>
      <c r="B56" t="str">
        <f>[1]EPred!B57</f>
        <v>P 391/2017</v>
      </c>
      <c r="C56" t="s">
        <v>2455</v>
      </c>
      <c r="D56" t="s">
        <v>204</v>
      </c>
      <c r="E56" t="s">
        <v>228</v>
      </c>
      <c r="F56" s="82" t="s">
        <v>356</v>
      </c>
      <c r="G56" s="102" t="s">
        <v>2456</v>
      </c>
      <c r="H56" t="s">
        <v>2457</v>
      </c>
      <c r="I56" t="str">
        <f t="shared" ref="I56:I70" si="2">IF(D56="Vršac","Vršca",IF(D56="Novi Sad","Novog Sada","NEMA DODAJ!!!"))</f>
        <v>Vršca</v>
      </c>
      <c r="J56" t="str">
        <f t="shared" si="1"/>
        <v>Guteša Lazar advokat iz Vršca ul. Laze Nančića br. 10</v>
      </c>
      <c r="K56" s="35">
        <f>VLOOKUP(B56,[1]EPred!$B$3:$H$1019,3,FALSE)</f>
        <v>43194</v>
      </c>
    </row>
    <row r="57" spans="1:11" x14ac:dyDescent="0.3">
      <c r="A57">
        <v>56</v>
      </c>
      <c r="B57" t="str">
        <f>[1]EPred!B58</f>
        <v>P 1364/2017</v>
      </c>
      <c r="C57" t="s">
        <v>2428</v>
      </c>
      <c r="D57" t="s">
        <v>2424</v>
      </c>
      <c r="E57" t="s">
        <v>2425</v>
      </c>
      <c r="F57" s="82" t="s">
        <v>356</v>
      </c>
      <c r="G57" s="102" t="s">
        <v>2429</v>
      </c>
      <c r="H57" t="s">
        <v>2430</v>
      </c>
      <c r="I57" t="str">
        <f t="shared" si="2"/>
        <v>Novog Sada</v>
      </c>
      <c r="J57" t="str">
        <f t="shared" si="1"/>
        <v>Kosanović Bojana advokat iz Novog Sada ul. Radnička br. 10</v>
      </c>
      <c r="K57" s="35">
        <f>VLOOKUP(B57,[1]EPred!$B$3:$H$1019,3,FALSE)</f>
        <v>43185</v>
      </c>
    </row>
    <row r="58" spans="1:11" x14ac:dyDescent="0.3">
      <c r="A58">
        <v>57</v>
      </c>
      <c r="B58" t="str">
        <f>[1]EPred!B59</f>
        <v>P 496/2018</v>
      </c>
      <c r="C58" t="s">
        <v>2442</v>
      </c>
      <c r="D58" t="s">
        <v>204</v>
      </c>
      <c r="E58" t="s">
        <v>914</v>
      </c>
      <c r="F58" s="82" t="s">
        <v>903</v>
      </c>
      <c r="G58" s="102" t="s">
        <v>2443</v>
      </c>
      <c r="H58" t="s">
        <v>2444</v>
      </c>
      <c r="I58" t="str">
        <f t="shared" si="2"/>
        <v>Vršca</v>
      </c>
      <c r="J58" t="str">
        <f t="shared" si="1"/>
        <v>Zekić Radivoje advokat iz Vršca ul. Andje Ranković br. 2</v>
      </c>
      <c r="K58" s="35">
        <f>VLOOKUP(B58,[1]EPred!$B$3:$H$1019,3,FALSE)</f>
        <v>43209</v>
      </c>
    </row>
    <row r="59" spans="1:11" x14ac:dyDescent="0.3">
      <c r="A59">
        <v>58</v>
      </c>
      <c r="B59" t="str">
        <f>[1]EPred!B60</f>
        <v>P 544/2018</v>
      </c>
      <c r="C59" t="s">
        <v>2451</v>
      </c>
      <c r="D59" t="s">
        <v>204</v>
      </c>
      <c r="E59" t="s">
        <v>914</v>
      </c>
      <c r="F59" s="82" t="s">
        <v>2452</v>
      </c>
      <c r="G59" s="102" t="s">
        <v>2453</v>
      </c>
      <c r="H59" t="s">
        <v>2454</v>
      </c>
      <c r="I59" t="str">
        <f t="shared" si="2"/>
        <v>Vršca</v>
      </c>
      <c r="J59" t="str">
        <f t="shared" si="1"/>
        <v>Tucović Milana advokat iz Vršca ul. Andje Ranković br. 2/2</v>
      </c>
      <c r="K59" s="35">
        <f>VLOOKUP(B59,[1]EPred!$B$3:$H$1019,3,FALSE)</f>
        <v>43209</v>
      </c>
    </row>
    <row r="60" spans="1:11" x14ac:dyDescent="0.3">
      <c r="A60">
        <v>59</v>
      </c>
      <c r="B60" t="str">
        <f>[1]EPred!B61</f>
        <v>P 1568/2017</v>
      </c>
      <c r="C60" t="s">
        <v>2473</v>
      </c>
      <c r="D60" t="s">
        <v>204</v>
      </c>
      <c r="E60" t="s">
        <v>280</v>
      </c>
      <c r="F60" s="82" t="s">
        <v>715</v>
      </c>
      <c r="G60" s="102" t="s">
        <v>2474</v>
      </c>
      <c r="H60" t="s">
        <v>2475</v>
      </c>
      <c r="I60" t="str">
        <f t="shared" si="2"/>
        <v>Vršca</v>
      </c>
      <c r="J60" t="str">
        <f t="shared" si="1"/>
        <v>Milovanović Pešić Dragana advokat iz Vršca ul. Vojnički Trg br. 1</v>
      </c>
      <c r="K60" s="35">
        <f>VLOOKUP(B60,[1]EPred!$B$3:$H$1019,3,FALSE)</f>
        <v>43185</v>
      </c>
    </row>
    <row r="61" spans="1:11" x14ac:dyDescent="0.3">
      <c r="A61">
        <v>60</v>
      </c>
      <c r="B61" t="str">
        <f>[1]EPred!B62</f>
        <v>P 988/2017</v>
      </c>
      <c r="C61" t="s">
        <v>2416</v>
      </c>
      <c r="D61" t="s">
        <v>204</v>
      </c>
      <c r="E61" t="s">
        <v>603</v>
      </c>
      <c r="F61" s="82" t="s">
        <v>2417</v>
      </c>
      <c r="G61" s="102" t="s">
        <v>2418</v>
      </c>
      <c r="H61" t="s">
        <v>2419</v>
      </c>
      <c r="I61" t="str">
        <f t="shared" si="2"/>
        <v>Vršca</v>
      </c>
      <c r="J61" t="str">
        <f t="shared" si="1"/>
        <v>Gavrilović Darko advokat iz Vršca ul. Vaska Pope br. 9a</v>
      </c>
      <c r="K61" s="35">
        <f>VLOOKUP(B61,[1]EPred!$B$3:$H$1019,3,FALSE)</f>
        <v>43209</v>
      </c>
    </row>
    <row r="62" spans="1:11" x14ac:dyDescent="0.3">
      <c r="A62">
        <v>61</v>
      </c>
      <c r="B62" t="str">
        <f>[1]EPred!B63</f>
        <v>P 36/2018</v>
      </c>
      <c r="C62" t="s">
        <v>2416</v>
      </c>
      <c r="D62" t="s">
        <v>204</v>
      </c>
      <c r="E62" t="s">
        <v>603</v>
      </c>
      <c r="F62" s="82" t="s">
        <v>2417</v>
      </c>
      <c r="G62" s="102" t="s">
        <v>2418</v>
      </c>
      <c r="H62" t="s">
        <v>2419</v>
      </c>
      <c r="I62" t="str">
        <f t="shared" si="2"/>
        <v>Vršca</v>
      </c>
      <c r="J62" t="str">
        <f t="shared" si="1"/>
        <v>Gavrilović Darko advokat iz Vršca ul. Vaska Pope br. 9a</v>
      </c>
      <c r="K62" s="35">
        <f>VLOOKUP(B62,[1]EPred!$B$3:$H$1019,3,FALSE)</f>
        <v>43209</v>
      </c>
    </row>
    <row r="63" spans="1:11" x14ac:dyDescent="0.3">
      <c r="A63">
        <v>62</v>
      </c>
      <c r="B63" t="str">
        <f>[1]EPred!B64</f>
        <v>P 973/2017</v>
      </c>
      <c r="C63" t="s">
        <v>2467</v>
      </c>
      <c r="D63" t="s">
        <v>204</v>
      </c>
      <c r="E63" t="s">
        <v>501</v>
      </c>
      <c r="F63" s="82" t="s">
        <v>619</v>
      </c>
      <c r="G63" s="102" t="s">
        <v>2468</v>
      </c>
      <c r="H63" t="s">
        <v>2469</v>
      </c>
      <c r="I63" t="str">
        <f t="shared" si="2"/>
        <v>Vršca</v>
      </c>
      <c r="J63" t="str">
        <f t="shared" si="1"/>
        <v>Patrić Bojan advokat iz Vršca ul. Gavrila Principa br. 52</v>
      </c>
      <c r="K63" s="35">
        <f>VLOOKUP(B63,[1]EPred!$B$3:$H$1019,3,FALSE)</f>
        <v>43209</v>
      </c>
    </row>
    <row r="64" spans="1:11" x14ac:dyDescent="0.3">
      <c r="A64">
        <v>63</v>
      </c>
      <c r="B64" t="str">
        <f>[1]EPred!B65</f>
        <v>P 811/2017</v>
      </c>
      <c r="C64" t="s">
        <v>2467</v>
      </c>
      <c r="D64" t="s">
        <v>204</v>
      </c>
      <c r="E64" t="s">
        <v>501</v>
      </c>
      <c r="F64" s="82" t="s">
        <v>2082</v>
      </c>
      <c r="G64" s="102" t="s">
        <v>2468</v>
      </c>
      <c r="H64" t="s">
        <v>2476</v>
      </c>
      <c r="I64" t="str">
        <f>IF(D64="Vršac","Vršca",IF(D64="Novi Sad","Novog Sada","NEMA DODAJ!!!"))</f>
        <v>Vršca</v>
      </c>
      <c r="J64" t="str">
        <f t="shared" si="1"/>
        <v>Patrić Bojan advokat iz Vršca ul. Gavrila Principa br. 53</v>
      </c>
      <c r="K64" s="35">
        <f>VLOOKUP(B64,[1]EPred!$B$3:$H$1019,3,FALSE)</f>
        <v>43229</v>
      </c>
    </row>
    <row r="65" spans="1:11" x14ac:dyDescent="0.3">
      <c r="A65">
        <v>64</v>
      </c>
      <c r="B65" t="str">
        <f>[1]EPred!B66</f>
        <v>P 579/2017</v>
      </c>
      <c r="C65" t="s">
        <v>2467</v>
      </c>
      <c r="D65" t="s">
        <v>204</v>
      </c>
      <c r="E65" t="s">
        <v>501</v>
      </c>
      <c r="F65" s="82" t="s">
        <v>259</v>
      </c>
      <c r="G65" s="102" t="s">
        <v>2468</v>
      </c>
      <c r="H65" t="s">
        <v>2477</v>
      </c>
      <c r="I65" t="str">
        <f>IF(D65="Vršac","Vršca",IF(D65="Novi Sad","Novog Sada","NEMA DODAJ!!!"))</f>
        <v>Vršca</v>
      </c>
      <c r="J65" t="str">
        <f t="shared" si="1"/>
        <v>Patrić Bojan advokat iz Vršca ul. Gavrila Principa br. 54</v>
      </c>
      <c r="K65" s="35">
        <f>VLOOKUP(B65,[1]EPred!$B$3:$H$1019,3,FALSE)</f>
        <v>43229</v>
      </c>
    </row>
    <row r="66" spans="1:11" x14ac:dyDescent="0.3">
      <c r="A66">
        <v>65</v>
      </c>
      <c r="B66" t="str">
        <f>[1]EPred!B67</f>
        <v>P 26/2018</v>
      </c>
      <c r="C66" t="s">
        <v>2420</v>
      </c>
      <c r="D66" t="s">
        <v>204</v>
      </c>
      <c r="E66" t="s">
        <v>603</v>
      </c>
      <c r="F66" s="82" t="s">
        <v>315</v>
      </c>
      <c r="G66" s="102" t="s">
        <v>2421</v>
      </c>
      <c r="H66" t="s">
        <v>2422</v>
      </c>
      <c r="I66" t="str">
        <f>IF(D66="Vršac","Vršca",IF(D66="Novi Sad","Novog Sada","NEMA DODAJ!!!"))</f>
        <v>Vršca</v>
      </c>
      <c r="J66" t="str">
        <f t="shared" si="1"/>
        <v>Ružić Miloš advokat iz Vršca ul. Vaska Pope br. 9</v>
      </c>
      <c r="K66" s="35">
        <f>VLOOKUP(B66,[1]EPred!$B$3:$H$1019,3,FALSE)</f>
        <v>43209</v>
      </c>
    </row>
    <row r="67" spans="1:11" x14ac:dyDescent="0.3">
      <c r="A67">
        <v>66</v>
      </c>
      <c r="B67" t="str">
        <f>[1]EPred!B68</f>
        <v>P 722/2018</v>
      </c>
      <c r="C67" t="s">
        <v>2467</v>
      </c>
      <c r="D67" t="s">
        <v>204</v>
      </c>
      <c r="E67" t="s">
        <v>501</v>
      </c>
      <c r="F67" s="82" t="s">
        <v>259</v>
      </c>
      <c r="G67" s="102" t="s">
        <v>2468</v>
      </c>
      <c r="H67" t="s">
        <v>2477</v>
      </c>
      <c r="I67" t="str">
        <f>IF(D67="Vršac","Vršca",IF(D67="Novi Sad","Novog Sada","NEMA DODAJ!!!"))</f>
        <v>Vršca</v>
      </c>
      <c r="J67" t="str">
        <f t="shared" ref="J67:J70" si="3">C67&amp;" advokat iz "&amp;I67&amp;" ul. "&amp;E67&amp;" br. "&amp;F67</f>
        <v>Patrić Bojan advokat iz Vršca ul. Gavrila Principa br. 54</v>
      </c>
      <c r="K67" s="35">
        <f>VLOOKUP(B67,[1]EPred!$B$3:$H$1019,3,FALSE)</f>
        <v>43209</v>
      </c>
    </row>
    <row r="68" spans="1:11" x14ac:dyDescent="0.3">
      <c r="A68">
        <v>67</v>
      </c>
      <c r="B68" t="str">
        <f>[1]EPred!B69</f>
        <v>P 200/2018</v>
      </c>
      <c r="C68" t="s">
        <v>2431</v>
      </c>
      <c r="D68" t="s">
        <v>2424</v>
      </c>
      <c r="E68" t="s">
        <v>2425</v>
      </c>
      <c r="F68" s="82" t="s">
        <v>356</v>
      </c>
      <c r="G68" s="102" t="s">
        <v>2432</v>
      </c>
      <c r="H68" t="s">
        <v>2433</v>
      </c>
      <c r="I68" t="str">
        <f t="shared" si="2"/>
        <v>Novog Sada</v>
      </c>
      <c r="J68" t="str">
        <f t="shared" si="3"/>
        <v>Aleksandar Garabandić advokat iz Novog Sada ul. Radnička br. 10</v>
      </c>
      <c r="K68" s="35">
        <f>VLOOKUP(B68,[1]EPred!$B$3:$H$1019,3,FALSE)</f>
        <v>43234</v>
      </c>
    </row>
    <row r="69" spans="1:11" x14ac:dyDescent="0.3">
      <c r="A69">
        <v>68</v>
      </c>
      <c r="B69" t="str">
        <f>[1]EPred!B70</f>
        <v>P 103/2018</v>
      </c>
      <c r="C69" t="s">
        <v>2478</v>
      </c>
      <c r="D69" t="s">
        <v>204</v>
      </c>
      <c r="E69" t="s">
        <v>319</v>
      </c>
      <c r="F69" s="82" t="s">
        <v>2479</v>
      </c>
      <c r="G69" s="102" t="s">
        <v>2480</v>
      </c>
      <c r="H69" t="s">
        <v>2481</v>
      </c>
      <c r="I69" t="str">
        <f t="shared" si="2"/>
        <v>Vršca</v>
      </c>
      <c r="J69" t="str">
        <f t="shared" si="3"/>
        <v>Miodrag Jeftić advokat iz Vršca ul. Ivana Milutinovića br. 43/A</v>
      </c>
      <c r="K69" s="35">
        <f>VLOOKUP(B69,[1]EPred!$B$3:$H$1019,3,FALSE)</f>
        <v>43234</v>
      </c>
    </row>
    <row r="70" spans="1:11" x14ac:dyDescent="0.3">
      <c r="A70">
        <v>69</v>
      </c>
      <c r="B70" t="str">
        <f>[1]EPred!B71</f>
        <v>P 190/2018</v>
      </c>
      <c r="C70" s="103" t="s">
        <v>2423</v>
      </c>
      <c r="D70" t="s">
        <v>2424</v>
      </c>
      <c r="E70" t="s">
        <v>2425</v>
      </c>
      <c r="F70" s="82" t="s">
        <v>2287</v>
      </c>
      <c r="G70" s="102" t="s">
        <v>2426</v>
      </c>
      <c r="H70" t="s">
        <v>2427</v>
      </c>
      <c r="I70" t="str">
        <f t="shared" si="2"/>
        <v>Novog Sada</v>
      </c>
      <c r="J70" t="str">
        <f t="shared" si="3"/>
        <v>Vojvodić Marija advokat iz Novog Sada ul. Radnička br. 10/1</v>
      </c>
      <c r="K70" s="35">
        <f>VLOOKUP(B70,[1]EPred!$B$3:$H$1019,3,FALSE)</f>
        <v>43234</v>
      </c>
    </row>
    <row r="71" spans="1:11" x14ac:dyDescent="0.3">
      <c r="K71" s="35" t="e">
        <f>VLOOKUP(B71,[1]EPred!$B$3:$H$1019,3,FALSE)</f>
        <v>#N/A</v>
      </c>
    </row>
    <row r="72" spans="1:11" x14ac:dyDescent="0.3">
      <c r="K72" s="35" t="e">
        <f>VLOOKUP(B72,[1]EPred!$B$3:$H$1019,3,FALSE)</f>
        <v>#N/A</v>
      </c>
    </row>
    <row r="73" spans="1:11" x14ac:dyDescent="0.3">
      <c r="K73" s="35" t="e">
        <f>VLOOKUP(B73,[1]EPred!$B$3:$H$1019,3,FALSE)</f>
        <v>#N/A</v>
      </c>
    </row>
    <row r="74" spans="1:11" x14ac:dyDescent="0.3">
      <c r="K74" s="35" t="e">
        <f>VLOOKUP(B74,[1]EPred!$B$3:$H$1019,3,FALSE)</f>
        <v>#N/A</v>
      </c>
    </row>
    <row r="75" spans="1:11" x14ac:dyDescent="0.3">
      <c r="K75" s="35" t="e">
        <f>VLOOKUP(B75,[1]EPred!$B$3:$H$1019,3,FALSE)</f>
        <v>#N/A</v>
      </c>
    </row>
    <row r="76" spans="1:11" x14ac:dyDescent="0.3">
      <c r="K76" s="35" t="e">
        <f>VLOOKUP(B76,[1]EPred!$B$3:$H$1019,3,FALSE)</f>
        <v>#N/A</v>
      </c>
    </row>
    <row r="77" spans="1:11" x14ac:dyDescent="0.3">
      <c r="K77" s="35" t="e">
        <f>VLOOKUP(B77,[1]EPred!$B$3:$H$1019,3,FALSE)</f>
        <v>#N/A</v>
      </c>
    </row>
    <row r="78" spans="1:11" x14ac:dyDescent="0.3">
      <c r="K78" s="35" t="e">
        <f>VLOOKUP(B78,[1]EPred!$B$3:$H$1019,3,FALSE)</f>
        <v>#N/A</v>
      </c>
    </row>
    <row r="79" spans="1:11" x14ac:dyDescent="0.3">
      <c r="K79" s="35" t="e">
        <f>VLOOKUP(B79,[1]EPred!$B$3:$H$1019,3,FALSE)</f>
        <v>#N/A</v>
      </c>
    </row>
    <row r="80" spans="1:11" x14ac:dyDescent="0.3">
      <c r="K80" s="35" t="e">
        <f>VLOOKUP(B80,[1]EPred!$B$3:$H$1019,3,FALSE)</f>
        <v>#N/A</v>
      </c>
    </row>
    <row r="81" spans="11:11" x14ac:dyDescent="0.3">
      <c r="K81" s="35" t="e">
        <f>VLOOKUP(B81,[1]EPred!$B$3:$H$1019,3,FALSE)</f>
        <v>#N/A</v>
      </c>
    </row>
    <row r="82" spans="11:11" x14ac:dyDescent="0.3">
      <c r="K82" s="35" t="e">
        <f>VLOOKUP(B82,[1]EPred!$B$3:$H$1019,3,FALSE)</f>
        <v>#N/A</v>
      </c>
    </row>
    <row r="83" spans="11:11" x14ac:dyDescent="0.3">
      <c r="K83" s="35" t="e">
        <f>VLOOKUP(B83,[1]EPred!$B$3:$H$1019,3,FALSE)</f>
        <v>#N/A</v>
      </c>
    </row>
    <row r="84" spans="11:11" x14ac:dyDescent="0.3">
      <c r="K84" s="35" t="e">
        <f>VLOOKUP(B84,[1]EPred!$B$3:$H$1019,3,FALSE)</f>
        <v>#N/A</v>
      </c>
    </row>
    <row r="85" spans="11:11" x14ac:dyDescent="0.3">
      <c r="K85" s="35" t="e">
        <f>VLOOKUP(B85,[1]EPred!$B$3:$H$1019,3,FALSE)</f>
        <v>#N/A</v>
      </c>
    </row>
    <row r="86" spans="11:11" x14ac:dyDescent="0.3">
      <c r="K86" s="35" t="e">
        <f>VLOOKUP(B86,[1]EPred!$B$3:$H$1019,3,FALSE)</f>
        <v>#N/A</v>
      </c>
    </row>
    <row r="87" spans="11:11" x14ac:dyDescent="0.3">
      <c r="K87" s="35" t="e">
        <f>VLOOKUP(B87,[1]EPred!$B$3:$H$1019,3,FALSE)</f>
        <v>#N/A</v>
      </c>
    </row>
    <row r="88" spans="11:11" x14ac:dyDescent="0.3">
      <c r="K88" s="35" t="e">
        <f>VLOOKUP(B88,[1]EPred!$B$3:$H$1019,3,FALSE)</f>
        <v>#N/A</v>
      </c>
    </row>
    <row r="89" spans="11:11" x14ac:dyDescent="0.3">
      <c r="K89" s="35" t="e">
        <f>VLOOKUP(B89,[1]EPred!$B$3:$H$1019,3,FALSE)</f>
        <v>#N/A</v>
      </c>
    </row>
    <row r="90" spans="11:11" x14ac:dyDescent="0.3">
      <c r="K90" s="35" t="e">
        <f>VLOOKUP(B90,[1]EPred!$B$3:$H$1019,3,FALSE)</f>
        <v>#N/A</v>
      </c>
    </row>
    <row r="91" spans="11:11" x14ac:dyDescent="0.3">
      <c r="K91" s="35" t="e">
        <f>VLOOKUP(B91,[1]EPred!$B$3:$H$1019,3,FALSE)</f>
        <v>#N/A</v>
      </c>
    </row>
    <row r="92" spans="11:11" x14ac:dyDescent="0.3">
      <c r="K92" s="35" t="e">
        <f>VLOOKUP(B92,[1]EPred!$B$3:$H$1019,3,FALSE)</f>
        <v>#N/A</v>
      </c>
    </row>
    <row r="93" spans="11:11" x14ac:dyDescent="0.3">
      <c r="K93" s="35" t="e">
        <f>VLOOKUP(B93,[1]EPred!$B$3:$H$1019,3,FALSE)</f>
        <v>#N/A</v>
      </c>
    </row>
    <row r="94" spans="11:11" x14ac:dyDescent="0.3">
      <c r="K94" s="35" t="e">
        <f>VLOOKUP(B94,[1]EPred!$B$3:$H$1019,3,FALSE)</f>
        <v>#N/A</v>
      </c>
    </row>
    <row r="95" spans="11:11" x14ac:dyDescent="0.3">
      <c r="K95" s="35" t="e">
        <f>VLOOKUP(B95,[1]EPred!$B$3:$H$1019,3,FALSE)</f>
        <v>#N/A</v>
      </c>
    </row>
    <row r="96" spans="11:11" x14ac:dyDescent="0.3">
      <c r="K96" s="35" t="e">
        <f>VLOOKUP(B96,[1]EPred!$B$3:$H$1019,3,FALSE)</f>
        <v>#N/A</v>
      </c>
    </row>
    <row r="97" spans="11:11" x14ac:dyDescent="0.3">
      <c r="K97" s="35" t="e">
        <f>VLOOKUP(B97,[1]EPred!$B$3:$H$1019,3,FALSE)</f>
        <v>#N/A</v>
      </c>
    </row>
    <row r="98" spans="11:11" x14ac:dyDescent="0.3">
      <c r="K98" s="35" t="e">
        <f>VLOOKUP(B98,[1]EPred!$B$3:$H$1019,3,FALSE)</f>
        <v>#N/A</v>
      </c>
    </row>
    <row r="99" spans="11:11" x14ac:dyDescent="0.3">
      <c r="K99" s="35" t="e">
        <f>VLOOKUP(B99,[1]EPred!$B$3:$H$1019,3,FALSE)</f>
        <v>#N/A</v>
      </c>
    </row>
    <row r="100" spans="11:11" x14ac:dyDescent="0.3">
      <c r="K100" s="35" t="e">
        <f>VLOOKUP(B100,[1]EPred!$B$3:$H$1019,3,FALSE)</f>
        <v>#N/A</v>
      </c>
    </row>
    <row r="101" spans="11:11" x14ac:dyDescent="0.3">
      <c r="K101" s="35" t="e">
        <f>VLOOKUP(B101,[1]EPred!$B$3:$H$1019,3,FALSE)</f>
        <v>#N/A</v>
      </c>
    </row>
    <row r="102" spans="11:11" x14ac:dyDescent="0.3">
      <c r="K102" s="35" t="e">
        <f>VLOOKUP(B102,[1]EPred!$B$3:$H$1019,3,FALSE)</f>
        <v>#N/A</v>
      </c>
    </row>
    <row r="103" spans="11:11" x14ac:dyDescent="0.3">
      <c r="K103" s="35" t="e">
        <f>VLOOKUP(B103,[1]EPred!$B$3:$H$1019,3,FALSE)</f>
        <v>#N/A</v>
      </c>
    </row>
    <row r="104" spans="11:11" x14ac:dyDescent="0.3">
      <c r="K104" s="35" t="e">
        <f>VLOOKUP(B104,[1]EPred!$B$3:$H$1019,3,FALSE)</f>
        <v>#N/A</v>
      </c>
    </row>
    <row r="105" spans="11:11" x14ac:dyDescent="0.3">
      <c r="K105" s="35" t="e">
        <f>VLOOKUP(B105,[1]EPred!$B$3:$H$1019,3,FALSE)</f>
        <v>#N/A</v>
      </c>
    </row>
    <row r="106" spans="11:11" x14ac:dyDescent="0.3">
      <c r="K106" s="35" t="e">
        <f>VLOOKUP(B106,[1]EPred!$B$3:$H$1019,3,FALSE)</f>
        <v>#N/A</v>
      </c>
    </row>
  </sheetData>
  <hyperlinks>
    <hyperlink ref="G6" r:id="rId1" xr:uid="{A6CE3CCB-30E6-498D-94AF-479BBE8FEC94}"/>
    <hyperlink ref="G7" r:id="rId2" xr:uid="{1B8E5AC6-62CF-4D6A-9404-5BDAFB2C331C}"/>
    <hyperlink ref="G8" r:id="rId3" xr:uid="{72F40849-D3BF-4DF2-B0FF-628B7278CB91}"/>
    <hyperlink ref="G4" r:id="rId4" xr:uid="{5C4F7AB3-70AA-4F4E-8CA3-3C32FA8978E9}"/>
    <hyperlink ref="G5" r:id="rId5" xr:uid="{A27BF7D5-4DA0-466D-83B8-5B5AD4FEFBEE}"/>
    <hyperlink ref="G3" r:id="rId6" xr:uid="{84C0DB35-E1ED-4F11-BC8C-B7DFB44BEA65}"/>
    <hyperlink ref="G2" r:id="rId7" xr:uid="{B5A72852-F578-4722-A36E-4713C8439310}"/>
    <hyperlink ref="G9" r:id="rId8" xr:uid="{7A02FB77-3A85-4980-91D1-0988B2256ECE}"/>
    <hyperlink ref="G10" r:id="rId9" xr:uid="{B2D6B51F-5DC4-487E-ABF8-901F690C1CCE}"/>
    <hyperlink ref="G11" r:id="rId10" xr:uid="{F35C48F6-3C17-4386-B63E-BEFE0ACD9B1A}"/>
    <hyperlink ref="G12" r:id="rId11" xr:uid="{FAF5029B-E07A-4BE4-A4B4-D32AE4ACE7C7}"/>
    <hyperlink ref="G20" r:id="rId12" xr:uid="{DC560AC2-8880-478B-A3AB-FCEB6DDCDB5F}"/>
    <hyperlink ref="G15" r:id="rId13" xr:uid="{E72530F3-8E0E-473B-93AE-748D308B7EC6}"/>
    <hyperlink ref="G17" r:id="rId14" xr:uid="{122121FA-70EB-4182-AA92-F51E14B52414}"/>
    <hyperlink ref="G18" r:id="rId15" xr:uid="{19A02847-8DA5-44A5-8C2C-EFB99B38EA08}"/>
    <hyperlink ref="G19" r:id="rId16" xr:uid="{4F4527B7-B628-41E7-A366-2A0E5CB39FB6}"/>
    <hyperlink ref="G21" r:id="rId17" xr:uid="{A2DC199B-87F6-4291-BC4B-7AF5F0DAF246}"/>
    <hyperlink ref="G22" r:id="rId18" xr:uid="{6E6831D2-29AB-4154-996D-FB8A33C3F8ED}"/>
    <hyperlink ref="G25" r:id="rId19" xr:uid="{C278B2C2-C8F9-401C-89CB-75D232D3693C}"/>
    <hyperlink ref="G28" r:id="rId20" xr:uid="{2AE092DD-4DD3-4CFE-B47B-9508223673FF}"/>
    <hyperlink ref="G27" r:id="rId21" xr:uid="{FBEACBD1-7441-4247-9C61-BB1851E3C6BA}"/>
    <hyperlink ref="G29" r:id="rId22" xr:uid="{750E69B0-3E65-4E74-B281-DC0A94316C66}"/>
    <hyperlink ref="G30" r:id="rId23" xr:uid="{C1853F66-8759-474E-B5C3-30398A9E7A8F}"/>
    <hyperlink ref="G31" r:id="rId24" xr:uid="{99DC5D62-52BF-48A0-85B6-FA7DE6856DC3}"/>
    <hyperlink ref="G32" r:id="rId25" xr:uid="{7C3C6858-60B9-471A-AD73-D50363C9186F}"/>
    <hyperlink ref="G34" r:id="rId26" xr:uid="{B736BC80-4054-465F-970D-D9672D4B6F27}"/>
    <hyperlink ref="G35" r:id="rId27" xr:uid="{940033D5-19B0-448A-B7EB-FE2C10F059FA}"/>
    <hyperlink ref="G36" r:id="rId28" xr:uid="{A7BE7AA2-A820-493E-B481-DFE7B8175ABB}"/>
    <hyperlink ref="G38" r:id="rId29" xr:uid="{5EB18464-3B16-424C-8C5B-BEE92F806C5D}"/>
    <hyperlink ref="G40" r:id="rId30" xr:uid="{5A807ABB-B586-40EF-9A9E-2E1298AE36A9}"/>
    <hyperlink ref="G39" r:id="rId31" xr:uid="{C16144DE-B37F-442E-A069-189485EF8C95}"/>
    <hyperlink ref="G23" r:id="rId32" xr:uid="{66E0E744-15D4-47F8-A025-DD9913831E45}"/>
    <hyperlink ref="G13" r:id="rId33" xr:uid="{9FD26D13-5E6A-4CBB-AFAA-1F633AE6C9D6}"/>
    <hyperlink ref="G14" r:id="rId34" xr:uid="{52A2F594-802D-40E8-80C6-AD5F956D225C}"/>
    <hyperlink ref="G16" r:id="rId35" xr:uid="{21392DB4-BFAA-42D1-8DF4-8EB63D594C8E}"/>
    <hyperlink ref="G33" r:id="rId36" xr:uid="{E517E134-1B8E-4CDB-89C7-D8BDC1BF517E}"/>
    <hyperlink ref="G37" r:id="rId37" xr:uid="{356299AC-D442-465B-8CE6-14F7746B9FCD}"/>
    <hyperlink ref="G24" r:id="rId38" xr:uid="{6FCCFD5A-B8D4-42F7-9D8B-C75C8C006131}"/>
    <hyperlink ref="G26" r:id="rId39" xr:uid="{BF4588D8-29D4-4051-A4EF-1B42A08E4654}"/>
    <hyperlink ref="G41" r:id="rId40" xr:uid="{D82C4DA2-6F9A-41E9-9A2B-F340C3A817A4}"/>
    <hyperlink ref="G42" r:id="rId41" xr:uid="{8C756428-CDB7-4F05-8F63-2CB246AEE962}"/>
    <hyperlink ref="G43" r:id="rId42" xr:uid="{E702EEE0-81A2-4C82-81FC-81009455B35C}"/>
    <hyperlink ref="G44" r:id="rId43" xr:uid="{387121AC-E368-4382-A1D8-AD52A37EBC99}"/>
    <hyperlink ref="G45" r:id="rId44" xr:uid="{39614C9B-B7C0-4636-A55E-8A7D98D1E8A0}"/>
    <hyperlink ref="G46" r:id="rId45" xr:uid="{F8EF4C06-DC99-4E2E-A441-C9EF15EA15AE}"/>
    <hyperlink ref="G47" r:id="rId46" xr:uid="{D2A52794-3FA8-4F72-8461-2D2FF5217F68}"/>
    <hyperlink ref="G48" r:id="rId47" xr:uid="{2F38C620-16BF-4FF0-B210-DB541E9ED641}"/>
    <hyperlink ref="G49" r:id="rId48" xr:uid="{B140CD80-A2CD-4135-AD83-BE94C0D9B8E4}"/>
    <hyperlink ref="G50" r:id="rId49" xr:uid="{9F553FB3-F62A-432B-9F38-F165C55F1EE7}"/>
    <hyperlink ref="G51" r:id="rId50" xr:uid="{A936F989-57D1-40F8-A7CF-A297311E98AE}"/>
    <hyperlink ref="G52" r:id="rId51" xr:uid="{D607592C-3CA1-41A3-AB7D-B33448C99A1F}"/>
    <hyperlink ref="G53" r:id="rId52" xr:uid="{F9CF0960-0E8C-43F1-BEAB-D3004E6EEA1B}"/>
    <hyperlink ref="G56" r:id="rId53" xr:uid="{BB8020BA-B6B8-4384-AE6B-30A343A53462}"/>
    <hyperlink ref="G58" r:id="rId54" xr:uid="{5D029040-E517-433F-B393-1FAFD337F015}"/>
    <hyperlink ref="G59" r:id="rId55" xr:uid="{C76D3063-C15A-481D-A24B-A6BC38B8B15C}"/>
    <hyperlink ref="G60" r:id="rId56" xr:uid="{B564844E-684D-4675-8D62-F23E2445DA55}"/>
    <hyperlink ref="G61" r:id="rId57" xr:uid="{3E495184-4576-408A-B7EC-17104C54FB6A}"/>
    <hyperlink ref="G62" r:id="rId58" xr:uid="{50DD8215-DB43-41E8-A38A-1A06C60FE0CE}"/>
    <hyperlink ref="G63" r:id="rId59" xr:uid="{E7B1F0DC-8A7E-4227-AD15-48352BDF85F9}"/>
    <hyperlink ref="G64" r:id="rId60" xr:uid="{CF31E7FF-88D2-41DB-9F69-9C3D14E918F1}"/>
    <hyperlink ref="G65" r:id="rId61" xr:uid="{2261DC74-3E39-4A8E-B172-A8FCFCE8F6E6}"/>
    <hyperlink ref="G66" r:id="rId62" xr:uid="{C7FF7B45-3D76-4D05-9F8E-9BDCFE423E50}"/>
    <hyperlink ref="G67" r:id="rId63" xr:uid="{1A1D6C2F-8654-442B-BDD2-E17826979EA8}"/>
    <hyperlink ref="G68" r:id="rId64" xr:uid="{B5C132B4-E1AE-4C2A-BC90-F77A7F8D0700}"/>
    <hyperlink ref="G55" r:id="rId65" xr:uid="{91431B36-F1D8-4297-BB81-E408E92271C2}"/>
    <hyperlink ref="G54" r:id="rId66" xr:uid="{84F13D8F-BD95-4129-B052-F512F2E9FA6F}"/>
    <hyperlink ref="G57" r:id="rId67" xr:uid="{7519D1BE-852A-4EBB-8791-46C2E968D85D}"/>
    <hyperlink ref="G70" r:id="rId68" xr:uid="{7DCB9C00-642A-4A06-91CF-7535E50157BD}"/>
    <hyperlink ref="G69" r:id="rId69" xr:uid="{BE8EF47C-5604-4286-B4BF-D4DE7B2605A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2BFEC-DB65-45DC-A7D3-1BF40F729AF6}">
  <dimension ref="A1:B8"/>
  <sheetViews>
    <sheetView topLeftCell="B1" workbookViewId="0">
      <selection activeCell="B13" sqref="B13"/>
    </sheetView>
  </sheetViews>
  <sheetFormatPr defaultRowHeight="14.4" x14ac:dyDescent="0.3"/>
  <cols>
    <col min="1" max="1" width="4.88671875" customWidth="1"/>
    <col min="2" max="2" width="181" customWidth="1"/>
  </cols>
  <sheetData>
    <row r="1" spans="1:2" x14ac:dyDescent="0.3">
      <c r="A1" s="104" t="s">
        <v>0</v>
      </c>
      <c r="B1" s="104" t="s">
        <v>2487</v>
      </c>
    </row>
    <row r="2" spans="1:2" x14ac:dyDescent="0.3">
      <c r="A2" s="27">
        <v>1</v>
      </c>
      <c r="B2" s="105" t="s">
        <v>2488</v>
      </c>
    </row>
    <row r="3" spans="1:2" x14ac:dyDescent="0.3">
      <c r="A3" s="27">
        <v>1</v>
      </c>
      <c r="B3" s="105" t="s">
        <v>2489</v>
      </c>
    </row>
    <row r="4" spans="1:2" ht="28.8" x14ac:dyDescent="0.3">
      <c r="A4" s="27">
        <v>1</v>
      </c>
      <c r="B4" s="105" t="s">
        <v>2490</v>
      </c>
    </row>
    <row r="5" spans="1:2" x14ac:dyDescent="0.3">
      <c r="A5" s="27">
        <v>2</v>
      </c>
      <c r="B5" s="105" t="s">
        <v>2488</v>
      </c>
    </row>
    <row r="6" spans="1:2" ht="28.8" x14ac:dyDescent="0.3">
      <c r="A6" s="27">
        <v>2</v>
      </c>
      <c r="B6" s="105" t="s">
        <v>2491</v>
      </c>
    </row>
    <row r="7" spans="1:2" x14ac:dyDescent="0.3">
      <c r="A7" s="27">
        <v>2</v>
      </c>
      <c r="B7" s="105" t="s">
        <v>2492</v>
      </c>
    </row>
    <row r="8" spans="1:2" x14ac:dyDescent="0.3">
      <c r="A8" s="27">
        <v>2</v>
      </c>
      <c r="B8" s="105" t="s">
        <v>2493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18631-B6DC-4912-89AC-CDCCE974831C}">
  <dimension ref="A1:AZ69"/>
  <sheetViews>
    <sheetView topLeftCell="AQ1" workbookViewId="0">
      <selection activeCell="BD4" sqref="BD4"/>
    </sheetView>
  </sheetViews>
  <sheetFormatPr defaultRowHeight="14.4" x14ac:dyDescent="0.3"/>
  <cols>
    <col min="1" max="1" width="4.33203125" customWidth="1"/>
    <col min="2" max="2" width="15.109375" customWidth="1"/>
    <col min="3" max="4" width="9.5546875" customWidth="1"/>
    <col min="5" max="5" width="12.109375" customWidth="1"/>
    <col min="6" max="6" width="12.88671875" customWidth="1"/>
    <col min="7" max="7" width="12.44140625" customWidth="1"/>
    <col min="8" max="11" width="15.109375" customWidth="1"/>
    <col min="12" max="15" width="14.109375" customWidth="1"/>
    <col min="16" max="16" width="16" customWidth="1"/>
    <col min="17" max="17" width="14.5546875" customWidth="1"/>
    <col min="18" max="18" width="12.88671875" customWidth="1"/>
    <col min="19" max="26" width="15.109375" customWidth="1"/>
    <col min="27" max="27" width="18.5546875" customWidth="1"/>
    <col min="28" max="28" width="17.33203125" customWidth="1"/>
    <col min="29" max="29" width="19.33203125" customWidth="1"/>
    <col min="30" max="30" width="13.88671875" customWidth="1"/>
    <col min="31" max="31" width="14.88671875" customWidth="1"/>
    <col min="32" max="32" width="16.44140625" customWidth="1"/>
    <col min="33" max="33" width="11.6640625" customWidth="1"/>
    <col min="34" max="34" width="16.44140625" customWidth="1"/>
    <col min="35" max="35" width="18.33203125" customWidth="1"/>
    <col min="36" max="36" width="19" customWidth="1"/>
    <col min="37" max="37" width="16.33203125" customWidth="1"/>
    <col min="38" max="38" width="12" customWidth="1"/>
    <col min="39" max="40" width="11.6640625" customWidth="1"/>
    <col min="42" max="42" width="11.6640625" customWidth="1"/>
    <col min="43" max="43" width="11.44140625" customWidth="1"/>
    <col min="44" max="44" width="11.77734375" customWidth="1"/>
    <col min="45" max="45" width="12.44140625" customWidth="1"/>
    <col min="46" max="46" width="12.109375" customWidth="1"/>
    <col min="47" max="48" width="11.33203125" customWidth="1"/>
    <col min="49" max="49" width="11.109375" customWidth="1"/>
    <col min="50" max="50" width="12.44140625" customWidth="1"/>
    <col min="51" max="52" width="12.44140625" style="66" customWidth="1"/>
  </cols>
  <sheetData>
    <row r="1" spans="1:52" ht="43.8" thickBot="1" x14ac:dyDescent="0.35">
      <c r="A1" s="1" t="s">
        <v>0</v>
      </c>
      <c r="B1" s="2" t="s">
        <v>1</v>
      </c>
      <c r="C1" s="2" t="s">
        <v>2486</v>
      </c>
      <c r="D1" s="2" t="s">
        <v>2487</v>
      </c>
      <c r="E1" s="2" t="s">
        <v>2482</v>
      </c>
      <c r="F1" s="3" t="s">
        <v>2697</v>
      </c>
      <c r="G1" s="1" t="s">
        <v>2483</v>
      </c>
      <c r="H1" s="107" t="s">
        <v>2698</v>
      </c>
      <c r="I1" s="107" t="s">
        <v>2699</v>
      </c>
      <c r="J1" s="107" t="s">
        <v>2696</v>
      </c>
      <c r="K1" s="107" t="s">
        <v>2695</v>
      </c>
      <c r="L1" s="2" t="s">
        <v>2700</v>
      </c>
      <c r="M1" s="2" t="s">
        <v>2701</v>
      </c>
      <c r="N1" s="2" t="s">
        <v>2702</v>
      </c>
      <c r="O1" s="2" t="s">
        <v>2703</v>
      </c>
      <c r="P1" s="2" t="s">
        <v>2704</v>
      </c>
      <c r="Q1" s="2" t="s">
        <v>2705</v>
      </c>
      <c r="R1" s="6" t="s">
        <v>2706</v>
      </c>
      <c r="S1" s="7" t="s">
        <v>2707</v>
      </c>
      <c r="T1" s="7" t="s">
        <v>2708</v>
      </c>
      <c r="U1" s="8" t="s">
        <v>2709</v>
      </c>
      <c r="V1" s="7" t="s">
        <v>2710</v>
      </c>
      <c r="W1" s="7" t="s">
        <v>2711</v>
      </c>
      <c r="X1" s="7" t="s">
        <v>2712</v>
      </c>
      <c r="Y1" s="7" t="s">
        <v>2713</v>
      </c>
      <c r="Z1" s="7" t="s">
        <v>2714</v>
      </c>
      <c r="AA1" s="7" t="s">
        <v>24</v>
      </c>
      <c r="AB1" s="9" t="s">
        <v>25</v>
      </c>
      <c r="AC1" s="10" t="s">
        <v>26</v>
      </c>
      <c r="AD1" s="11" t="s">
        <v>2715</v>
      </c>
      <c r="AE1" s="11" t="s">
        <v>28</v>
      </c>
      <c r="AF1" s="11" t="s">
        <v>5</v>
      </c>
      <c r="AG1" s="11" t="s">
        <v>29</v>
      </c>
      <c r="AH1" s="12" t="s">
        <v>2716</v>
      </c>
      <c r="AI1" s="12" t="s">
        <v>2717</v>
      </c>
      <c r="AJ1" s="12" t="s">
        <v>2485</v>
      </c>
      <c r="AK1" s="13" t="s">
        <v>2718</v>
      </c>
      <c r="AL1" s="13" t="s">
        <v>2719</v>
      </c>
      <c r="AM1" s="13" t="s">
        <v>2720</v>
      </c>
      <c r="AN1" s="13" t="s">
        <v>2721</v>
      </c>
      <c r="AO1" s="13" t="s">
        <v>2722</v>
      </c>
      <c r="AP1" s="13" t="s">
        <v>2723</v>
      </c>
      <c r="AQ1" s="13" t="s">
        <v>2724</v>
      </c>
      <c r="AR1" s="13" t="s">
        <v>2725</v>
      </c>
      <c r="AS1" s="13" t="s">
        <v>2726</v>
      </c>
      <c r="AT1" s="14" t="s">
        <v>2727</v>
      </c>
      <c r="AU1" s="14" t="s">
        <v>2728</v>
      </c>
      <c r="AV1" s="14" t="s">
        <v>2729</v>
      </c>
      <c r="AW1" s="14" t="s">
        <v>2730</v>
      </c>
      <c r="AX1" s="14" t="s">
        <v>2731</v>
      </c>
      <c r="AY1" s="15" t="s">
        <v>2732</v>
      </c>
      <c r="AZ1" s="15" t="s">
        <v>2733</v>
      </c>
    </row>
    <row r="2" spans="1:52" x14ac:dyDescent="0.3">
      <c r="A2" s="16">
        <v>1</v>
      </c>
      <c r="B2" s="17" t="s">
        <v>51</v>
      </c>
      <c r="C2" s="16">
        <v>10</v>
      </c>
      <c r="D2" s="16">
        <v>1</v>
      </c>
      <c r="E2" s="18">
        <v>43139</v>
      </c>
      <c r="F2" s="21">
        <v>43223</v>
      </c>
      <c r="G2" s="21">
        <v>43251</v>
      </c>
      <c r="H2" s="22">
        <v>42407</v>
      </c>
      <c r="I2" s="22">
        <v>4</v>
      </c>
      <c r="J2" s="22">
        <v>4608</v>
      </c>
      <c r="K2" s="22">
        <f>H2-J2</f>
        <v>37799</v>
      </c>
      <c r="L2" s="22">
        <v>107592.74999999999</v>
      </c>
      <c r="M2" s="22">
        <f>ROUND(L2*1.5060241,0)</f>
        <v>162037</v>
      </c>
      <c r="N2" s="22">
        <f>H2+M2</f>
        <v>204444</v>
      </c>
      <c r="O2" s="22">
        <v>195766</v>
      </c>
      <c r="P2" s="22">
        <v>150000</v>
      </c>
      <c r="Q2" s="22">
        <v>238173</v>
      </c>
      <c r="R2" s="23">
        <v>43251</v>
      </c>
      <c r="S2" s="23">
        <v>43251</v>
      </c>
      <c r="T2" s="23">
        <v>43325</v>
      </c>
      <c r="U2" s="23">
        <v>43371</v>
      </c>
      <c r="V2" s="23">
        <v>43332</v>
      </c>
      <c r="W2" s="23">
        <v>43339</v>
      </c>
      <c r="X2" s="23">
        <v>43350</v>
      </c>
      <c r="Y2" s="23">
        <v>43353</v>
      </c>
      <c r="Z2" s="23">
        <v>43354</v>
      </c>
      <c r="AA2" s="24" t="s">
        <v>52</v>
      </c>
      <c r="AB2" s="25"/>
      <c r="AC2" s="26" t="s">
        <v>53</v>
      </c>
      <c r="AD2" s="25"/>
      <c r="AE2" s="23">
        <v>43374</v>
      </c>
      <c r="AF2" s="25" t="s">
        <v>54</v>
      </c>
      <c r="AG2" s="23"/>
      <c r="AH2" s="23"/>
      <c r="AI2" s="32">
        <v>43672</v>
      </c>
      <c r="AJ2" s="32">
        <v>43672</v>
      </c>
      <c r="AM2" s="28">
        <v>0</v>
      </c>
      <c r="AN2" s="28"/>
      <c r="AO2">
        <v>20</v>
      </c>
      <c r="AP2" s="28"/>
      <c r="AQ2" s="28"/>
      <c r="AT2" s="28"/>
      <c r="AY2" s="29"/>
      <c r="AZ2" s="29"/>
    </row>
    <row r="3" spans="1:52" x14ac:dyDescent="0.3">
      <c r="A3" s="16">
        <v>2</v>
      </c>
      <c r="B3" s="16" t="s">
        <v>55</v>
      </c>
      <c r="C3" s="16">
        <v>10</v>
      </c>
      <c r="D3" s="16">
        <v>1</v>
      </c>
      <c r="E3" s="21">
        <v>43139</v>
      </c>
      <c r="F3" s="21">
        <v>43223</v>
      </c>
      <c r="G3" s="21">
        <v>43252</v>
      </c>
      <c r="H3" s="22">
        <v>42407</v>
      </c>
      <c r="I3" s="22">
        <v>4</v>
      </c>
      <c r="J3" s="22">
        <v>4608</v>
      </c>
      <c r="K3" s="22">
        <f t="shared" ref="K3:K66" si="0">H3-J3</f>
        <v>37799</v>
      </c>
      <c r="L3" s="22">
        <v>107592.74999999999</v>
      </c>
      <c r="M3" s="22">
        <f t="shared" ref="M3:M67" si="1">ROUND(L3*1.5060241,0)</f>
        <v>162037</v>
      </c>
      <c r="N3" s="22">
        <f t="shared" ref="N3:N66" si="2">H3+M3</f>
        <v>204444</v>
      </c>
      <c r="O3" s="22">
        <v>195766</v>
      </c>
      <c r="P3" s="22">
        <v>150000</v>
      </c>
      <c r="Q3" s="22">
        <v>238173</v>
      </c>
      <c r="R3" s="23">
        <v>43244</v>
      </c>
      <c r="S3" s="23">
        <v>43243</v>
      </c>
      <c r="T3" s="31">
        <v>43529</v>
      </c>
      <c r="U3" s="31">
        <v>43536</v>
      </c>
      <c r="V3" s="23"/>
      <c r="W3" s="23"/>
      <c r="X3" s="23"/>
      <c r="Y3" s="23"/>
      <c r="Z3" s="23"/>
      <c r="AA3" s="24"/>
      <c r="AB3" s="25"/>
      <c r="AC3" s="25"/>
      <c r="AD3" s="25"/>
      <c r="AE3" s="25"/>
      <c r="AF3" s="25" t="s">
        <v>56</v>
      </c>
      <c r="AG3" s="25"/>
      <c r="AH3" s="25"/>
      <c r="AI3" s="32">
        <v>43402</v>
      </c>
      <c r="AJ3" s="32">
        <v>43403</v>
      </c>
      <c r="AM3" s="28">
        <v>0</v>
      </c>
      <c r="AN3" s="28"/>
      <c r="AO3">
        <v>20</v>
      </c>
      <c r="AP3" s="28"/>
      <c r="AQ3" s="28"/>
      <c r="AT3" s="28"/>
      <c r="AY3" s="33">
        <v>43542</v>
      </c>
      <c r="AZ3" s="33">
        <v>43543</v>
      </c>
    </row>
    <row r="4" spans="1:52" x14ac:dyDescent="0.3">
      <c r="A4" s="16">
        <v>3</v>
      </c>
      <c r="B4" s="17" t="s">
        <v>57</v>
      </c>
      <c r="C4" s="16">
        <v>10</v>
      </c>
      <c r="D4" s="16">
        <v>1</v>
      </c>
      <c r="E4" s="21">
        <v>43151</v>
      </c>
      <c r="F4" s="21">
        <v>43228</v>
      </c>
      <c r="G4" s="21">
        <v>43243</v>
      </c>
      <c r="H4" s="22">
        <v>42407</v>
      </c>
      <c r="I4" s="22">
        <v>4</v>
      </c>
      <c r="J4" s="22">
        <v>4608</v>
      </c>
      <c r="K4" s="22">
        <f t="shared" si="0"/>
        <v>37799</v>
      </c>
      <c r="L4" s="22">
        <v>107592.74999999999</v>
      </c>
      <c r="M4" s="22">
        <f t="shared" si="1"/>
        <v>162037</v>
      </c>
      <c r="N4" s="22">
        <f t="shared" si="2"/>
        <v>204444</v>
      </c>
      <c r="O4" s="22">
        <v>195766</v>
      </c>
      <c r="P4" s="22">
        <v>150000</v>
      </c>
      <c r="Q4" s="22">
        <v>238173</v>
      </c>
      <c r="R4" s="23">
        <v>43243</v>
      </c>
      <c r="S4" s="23">
        <v>43242</v>
      </c>
      <c r="T4" s="23">
        <v>43320</v>
      </c>
      <c r="U4" s="23">
        <v>43332</v>
      </c>
      <c r="V4" s="23">
        <v>43332</v>
      </c>
      <c r="W4" s="23">
        <v>43335</v>
      </c>
      <c r="X4" s="23">
        <v>43341</v>
      </c>
      <c r="Y4" s="23">
        <v>43346</v>
      </c>
      <c r="Z4" s="23">
        <v>43347</v>
      </c>
      <c r="AA4" s="24"/>
      <c r="AB4" s="25"/>
      <c r="AC4" s="25"/>
      <c r="AD4" s="25"/>
      <c r="AE4" s="23">
        <v>43375</v>
      </c>
      <c r="AF4" s="25" t="s">
        <v>54</v>
      </c>
      <c r="AG4" s="25"/>
      <c r="AH4" s="25"/>
      <c r="AI4" s="32">
        <v>43672</v>
      </c>
      <c r="AJ4" s="32">
        <v>43672</v>
      </c>
      <c r="AM4" s="28">
        <v>0</v>
      </c>
      <c r="AN4" s="28"/>
      <c r="AO4">
        <v>20</v>
      </c>
      <c r="AP4" s="28"/>
      <c r="AQ4" s="28"/>
      <c r="AT4" s="28"/>
      <c r="AY4" s="29"/>
      <c r="AZ4" s="29"/>
    </row>
    <row r="5" spans="1:52" x14ac:dyDescent="0.3">
      <c r="A5" s="16">
        <v>4</v>
      </c>
      <c r="B5" s="34" t="s">
        <v>58</v>
      </c>
      <c r="C5" s="16">
        <v>7</v>
      </c>
      <c r="D5" s="16">
        <v>1</v>
      </c>
      <c r="E5" s="21">
        <v>43151</v>
      </c>
      <c r="F5" s="21">
        <v>43228</v>
      </c>
      <c r="G5" s="21">
        <v>43243</v>
      </c>
      <c r="H5" s="22">
        <v>21204</v>
      </c>
      <c r="I5" s="22">
        <v>4</v>
      </c>
      <c r="J5" s="22">
        <v>4608</v>
      </c>
      <c r="K5" s="22">
        <f t="shared" si="0"/>
        <v>16596</v>
      </c>
      <c r="L5" s="22">
        <v>53796.374999999993</v>
      </c>
      <c r="M5" s="22">
        <f t="shared" si="1"/>
        <v>81019</v>
      </c>
      <c r="N5" s="22">
        <f t="shared" si="2"/>
        <v>102223</v>
      </c>
      <c r="O5" s="22">
        <v>97883</v>
      </c>
      <c r="P5" s="22">
        <v>75000</v>
      </c>
      <c r="Q5" s="22">
        <v>119087</v>
      </c>
      <c r="R5" s="23">
        <v>43243</v>
      </c>
      <c r="S5" s="23">
        <v>43242</v>
      </c>
      <c r="T5" s="23">
        <v>43320</v>
      </c>
      <c r="U5" s="23">
        <v>43326</v>
      </c>
      <c r="V5" s="23">
        <v>43332</v>
      </c>
      <c r="W5" s="23">
        <v>43334</v>
      </c>
      <c r="X5" s="23">
        <v>43341</v>
      </c>
      <c r="Y5" s="23">
        <v>43346</v>
      </c>
      <c r="Z5" s="23">
        <v>43347</v>
      </c>
      <c r="AA5" s="24"/>
      <c r="AB5" s="25" t="s">
        <v>59</v>
      </c>
      <c r="AC5" s="25"/>
      <c r="AD5" s="25"/>
      <c r="AE5" s="23">
        <v>43375</v>
      </c>
      <c r="AF5" s="25" t="s">
        <v>60</v>
      </c>
      <c r="AG5" s="25"/>
      <c r="AH5" s="23">
        <v>43430</v>
      </c>
      <c r="AI5" s="32">
        <v>43433</v>
      </c>
      <c r="AJ5" s="32">
        <v>43434</v>
      </c>
      <c r="AK5" s="35">
        <v>43518</v>
      </c>
      <c r="AL5" s="35">
        <v>43523</v>
      </c>
      <c r="AM5" s="28">
        <v>8368</v>
      </c>
      <c r="AN5" s="28">
        <v>12602</v>
      </c>
      <c r="AO5">
        <v>14</v>
      </c>
      <c r="AP5" s="28">
        <v>3000</v>
      </c>
      <c r="AQ5" s="28">
        <v>3456</v>
      </c>
      <c r="AR5" s="35">
        <v>43529</v>
      </c>
      <c r="AS5" s="35">
        <v>43528</v>
      </c>
      <c r="AT5" s="28"/>
      <c r="AY5" s="29"/>
      <c r="AZ5" s="29"/>
    </row>
    <row r="6" spans="1:52" x14ac:dyDescent="0.3">
      <c r="A6" s="16">
        <v>5</v>
      </c>
      <c r="B6" s="16" t="s">
        <v>61</v>
      </c>
      <c r="C6" s="16">
        <v>10</v>
      </c>
      <c r="D6" s="16">
        <v>1</v>
      </c>
      <c r="E6" s="21">
        <v>43151</v>
      </c>
      <c r="F6" s="21">
        <v>43230</v>
      </c>
      <c r="G6" s="21">
        <v>43243</v>
      </c>
      <c r="H6" s="22">
        <v>42407</v>
      </c>
      <c r="I6" s="22">
        <v>4</v>
      </c>
      <c r="J6" s="22">
        <v>4608</v>
      </c>
      <c r="K6" s="22">
        <f t="shared" si="0"/>
        <v>37799</v>
      </c>
      <c r="L6" s="22">
        <v>107592.74999999999</v>
      </c>
      <c r="M6" s="22">
        <f t="shared" si="1"/>
        <v>162037</v>
      </c>
      <c r="N6" s="22">
        <f t="shared" si="2"/>
        <v>204444</v>
      </c>
      <c r="O6" s="22">
        <v>195766</v>
      </c>
      <c r="P6" s="22">
        <v>150000</v>
      </c>
      <c r="Q6" s="22">
        <v>238173</v>
      </c>
      <c r="R6" s="23">
        <v>43244</v>
      </c>
      <c r="S6" s="23">
        <v>43243</v>
      </c>
      <c r="T6" s="23">
        <v>43320</v>
      </c>
      <c r="U6" s="23">
        <v>43326</v>
      </c>
      <c r="V6" s="23">
        <v>43332</v>
      </c>
      <c r="W6" s="23">
        <v>43334</v>
      </c>
      <c r="X6" s="23">
        <v>43341</v>
      </c>
      <c r="Y6" s="23">
        <v>43346</v>
      </c>
      <c r="Z6" s="23">
        <v>43347</v>
      </c>
      <c r="AA6" s="24"/>
      <c r="AB6" s="25"/>
      <c r="AC6" s="25"/>
      <c r="AD6" s="25"/>
      <c r="AE6" s="23">
        <v>43375</v>
      </c>
      <c r="AF6" s="25" t="s">
        <v>60</v>
      </c>
      <c r="AG6" s="25"/>
      <c r="AH6" s="23">
        <v>43403</v>
      </c>
      <c r="AI6" s="32">
        <v>43403</v>
      </c>
      <c r="AJ6" s="32">
        <v>43404</v>
      </c>
      <c r="AK6" s="36">
        <v>43487</v>
      </c>
      <c r="AL6" s="35">
        <v>43497</v>
      </c>
      <c r="AM6" s="28">
        <v>11954.8</v>
      </c>
      <c r="AN6" s="28"/>
      <c r="AO6">
        <v>20</v>
      </c>
      <c r="AP6" s="28">
        <v>3000</v>
      </c>
      <c r="AQ6" s="28">
        <v>3456</v>
      </c>
      <c r="AR6" s="35">
        <v>43503</v>
      </c>
      <c r="AS6" s="35">
        <v>43502</v>
      </c>
      <c r="AT6" s="28">
        <v>6049.2</v>
      </c>
      <c r="AU6" s="35">
        <v>43509</v>
      </c>
      <c r="AV6" s="35">
        <v>43521</v>
      </c>
      <c r="AW6" s="35">
        <v>43528</v>
      </c>
      <c r="AX6" s="35">
        <v>43529</v>
      </c>
      <c r="AY6" s="33"/>
      <c r="AZ6" s="33"/>
    </row>
    <row r="7" spans="1:52" x14ac:dyDescent="0.3">
      <c r="A7" s="16">
        <v>6</v>
      </c>
      <c r="B7" s="16" t="s">
        <v>62</v>
      </c>
      <c r="C7" s="16">
        <v>10</v>
      </c>
      <c r="D7" s="16">
        <v>1</v>
      </c>
      <c r="E7" s="21">
        <v>43151</v>
      </c>
      <c r="F7" s="21">
        <v>43230</v>
      </c>
      <c r="G7" s="21">
        <v>43243</v>
      </c>
      <c r="H7" s="22">
        <v>42407</v>
      </c>
      <c r="I7" s="22">
        <v>4</v>
      </c>
      <c r="J7" s="22">
        <v>4608</v>
      </c>
      <c r="K7" s="22">
        <f t="shared" si="0"/>
        <v>37799</v>
      </c>
      <c r="L7" s="22">
        <v>107592.74999999999</v>
      </c>
      <c r="M7" s="22">
        <f t="shared" si="1"/>
        <v>162037</v>
      </c>
      <c r="N7" s="22">
        <f t="shared" si="2"/>
        <v>204444</v>
      </c>
      <c r="O7" s="22">
        <v>195766</v>
      </c>
      <c r="P7" s="22">
        <v>150000</v>
      </c>
      <c r="Q7" s="22">
        <v>238173</v>
      </c>
      <c r="R7" s="23">
        <v>43243</v>
      </c>
      <c r="S7" s="23">
        <v>43242</v>
      </c>
      <c r="T7" s="23">
        <v>43320</v>
      </c>
      <c r="U7" s="23">
        <v>43332</v>
      </c>
      <c r="V7" s="23">
        <v>43332</v>
      </c>
      <c r="W7" s="23">
        <v>43335</v>
      </c>
      <c r="X7" s="23">
        <v>43341</v>
      </c>
      <c r="Y7" s="23">
        <v>43346</v>
      </c>
      <c r="Z7" s="23">
        <v>43347</v>
      </c>
      <c r="AA7" s="24"/>
      <c r="AB7" s="25"/>
      <c r="AC7" s="25"/>
      <c r="AD7" s="25"/>
      <c r="AE7" s="23">
        <v>43375</v>
      </c>
      <c r="AF7" s="25" t="s">
        <v>60</v>
      </c>
      <c r="AG7" s="25"/>
      <c r="AH7" s="23">
        <v>43424</v>
      </c>
      <c r="AI7" s="32">
        <v>43424</v>
      </c>
      <c r="AJ7" s="32">
        <v>43425</v>
      </c>
      <c r="AK7" s="36">
        <v>43487</v>
      </c>
      <c r="AL7" s="35">
        <v>43497</v>
      </c>
      <c r="AM7" s="28">
        <v>11954.8</v>
      </c>
      <c r="AN7" s="28"/>
      <c r="AO7">
        <v>20</v>
      </c>
      <c r="AP7" s="28">
        <v>3000</v>
      </c>
      <c r="AQ7" s="28">
        <v>3456</v>
      </c>
      <c r="AR7" s="35">
        <v>43503</v>
      </c>
      <c r="AS7" s="35">
        <v>43502</v>
      </c>
      <c r="AT7" s="28">
        <v>6049.2</v>
      </c>
      <c r="AU7" s="35">
        <v>43509</v>
      </c>
      <c r="AV7" s="35">
        <v>43515</v>
      </c>
      <c r="AW7" s="35">
        <v>43522</v>
      </c>
      <c r="AX7" s="35">
        <v>43523</v>
      </c>
      <c r="AY7" s="33"/>
      <c r="AZ7" s="33"/>
    </row>
    <row r="8" spans="1:52" x14ac:dyDescent="0.3">
      <c r="A8" s="16">
        <v>7</v>
      </c>
      <c r="B8" s="16" t="s">
        <v>63</v>
      </c>
      <c r="C8" s="16">
        <v>8</v>
      </c>
      <c r="D8" s="16">
        <v>1</v>
      </c>
      <c r="E8" s="21">
        <v>43151</v>
      </c>
      <c r="F8" s="21">
        <v>43234</v>
      </c>
      <c r="G8" s="21">
        <v>43243</v>
      </c>
      <c r="H8" s="22">
        <v>33926</v>
      </c>
      <c r="I8" s="22">
        <v>4</v>
      </c>
      <c r="J8" s="22">
        <v>4608</v>
      </c>
      <c r="K8" s="22">
        <f t="shared" si="0"/>
        <v>29318</v>
      </c>
      <c r="L8" s="22">
        <v>86074.2</v>
      </c>
      <c r="M8" s="22">
        <f t="shared" si="1"/>
        <v>129630</v>
      </c>
      <c r="N8" s="22">
        <f t="shared" si="2"/>
        <v>163556</v>
      </c>
      <c r="O8" s="22">
        <v>156612</v>
      </c>
      <c r="P8" s="22">
        <v>120000</v>
      </c>
      <c r="Q8" s="22">
        <v>190538</v>
      </c>
      <c r="R8" s="23">
        <v>43243</v>
      </c>
      <c r="S8" s="23">
        <v>43242</v>
      </c>
      <c r="T8" s="23">
        <v>43325</v>
      </c>
      <c r="U8" s="23">
        <v>43341</v>
      </c>
      <c r="V8" s="23">
        <v>43341</v>
      </c>
      <c r="W8" s="23">
        <v>43342</v>
      </c>
      <c r="X8" s="23">
        <v>43350</v>
      </c>
      <c r="Y8" s="23">
        <v>43353</v>
      </c>
      <c r="Z8" s="23">
        <v>43354</v>
      </c>
      <c r="AA8" s="24"/>
      <c r="AB8" s="25"/>
      <c r="AC8" s="25"/>
      <c r="AD8" s="25"/>
      <c r="AE8" s="23">
        <v>43374</v>
      </c>
      <c r="AF8" s="25" t="s">
        <v>60</v>
      </c>
      <c r="AG8" s="25"/>
      <c r="AH8" s="23">
        <v>43430</v>
      </c>
      <c r="AI8" s="32">
        <v>43433</v>
      </c>
      <c r="AJ8" s="32">
        <v>43434</v>
      </c>
      <c r="AK8" s="35">
        <v>43509</v>
      </c>
      <c r="AL8" s="35">
        <v>43521</v>
      </c>
      <c r="AM8" s="28">
        <v>9564</v>
      </c>
      <c r="AN8" s="28">
        <v>14403</v>
      </c>
      <c r="AO8">
        <v>16</v>
      </c>
      <c r="AP8" s="28">
        <v>3000</v>
      </c>
      <c r="AQ8" s="28">
        <v>3456</v>
      </c>
      <c r="AR8" s="35">
        <v>43529</v>
      </c>
      <c r="AS8" s="35">
        <v>43528</v>
      </c>
      <c r="AT8" s="28"/>
      <c r="AX8" s="35"/>
      <c r="AY8" s="33"/>
      <c r="AZ8" s="33"/>
    </row>
    <row r="9" spans="1:52" x14ac:dyDescent="0.3">
      <c r="A9" s="16">
        <v>8</v>
      </c>
      <c r="B9" s="16" t="s">
        <v>64</v>
      </c>
      <c r="C9" s="16">
        <v>10</v>
      </c>
      <c r="D9" s="16">
        <v>1</v>
      </c>
      <c r="E9" s="21">
        <v>43139</v>
      </c>
      <c r="F9" s="21">
        <v>43223</v>
      </c>
      <c r="G9" s="21">
        <v>43252</v>
      </c>
      <c r="H9" s="22">
        <v>42407</v>
      </c>
      <c r="I9" s="22">
        <v>4</v>
      </c>
      <c r="J9" s="22">
        <v>4608</v>
      </c>
      <c r="K9" s="22">
        <f t="shared" si="0"/>
        <v>37799</v>
      </c>
      <c r="L9" s="22">
        <v>107592.74999999999</v>
      </c>
      <c r="M9" s="22">
        <f t="shared" si="1"/>
        <v>162037</v>
      </c>
      <c r="N9" s="22">
        <f t="shared" si="2"/>
        <v>204444</v>
      </c>
      <c r="O9" s="22">
        <v>195766</v>
      </c>
      <c r="P9" s="22">
        <v>150000</v>
      </c>
      <c r="Q9" s="22">
        <v>238173</v>
      </c>
      <c r="R9" s="23">
        <v>43244</v>
      </c>
      <c r="S9" s="23">
        <v>43243</v>
      </c>
      <c r="T9" s="31">
        <v>43529</v>
      </c>
      <c r="U9" s="31">
        <v>43536</v>
      </c>
      <c r="V9" s="23"/>
      <c r="W9" s="23"/>
      <c r="X9" s="23"/>
      <c r="Y9" s="23"/>
      <c r="Z9" s="23"/>
      <c r="AA9" s="24"/>
      <c r="AB9" s="25"/>
      <c r="AC9" s="25"/>
      <c r="AD9" s="25"/>
      <c r="AE9" s="25"/>
      <c r="AF9" s="25" t="s">
        <v>56</v>
      </c>
      <c r="AG9" s="25"/>
      <c r="AH9" s="25"/>
      <c r="AI9" s="32">
        <v>43402</v>
      </c>
      <c r="AJ9" s="32">
        <v>43403</v>
      </c>
      <c r="AM9" s="28">
        <v>0</v>
      </c>
      <c r="AN9" s="28"/>
      <c r="AO9">
        <v>20</v>
      </c>
      <c r="AP9" s="28"/>
      <c r="AQ9" s="28"/>
      <c r="AT9" s="28"/>
      <c r="AX9" s="35"/>
      <c r="AY9" s="33">
        <v>43542</v>
      </c>
      <c r="AZ9" s="33">
        <v>43543</v>
      </c>
    </row>
    <row r="10" spans="1:52" x14ac:dyDescent="0.3">
      <c r="A10" s="16">
        <v>9</v>
      </c>
      <c r="B10" s="16" t="s">
        <v>65</v>
      </c>
      <c r="C10" s="16">
        <v>10</v>
      </c>
      <c r="D10" s="16">
        <v>1</v>
      </c>
      <c r="E10" s="21">
        <v>43139</v>
      </c>
      <c r="F10" s="21">
        <v>43223</v>
      </c>
      <c r="G10" s="21">
        <v>43252</v>
      </c>
      <c r="H10" s="22">
        <v>42407</v>
      </c>
      <c r="I10" s="22">
        <v>4</v>
      </c>
      <c r="J10" s="22">
        <v>4608</v>
      </c>
      <c r="K10" s="22">
        <f t="shared" si="0"/>
        <v>37799</v>
      </c>
      <c r="L10" s="22">
        <v>107592.74999999999</v>
      </c>
      <c r="M10" s="22">
        <f t="shared" si="1"/>
        <v>162037</v>
      </c>
      <c r="N10" s="22">
        <f t="shared" si="2"/>
        <v>204444</v>
      </c>
      <c r="O10" s="22">
        <v>195766</v>
      </c>
      <c r="P10" s="22">
        <v>150000</v>
      </c>
      <c r="Q10" s="22">
        <v>238173</v>
      </c>
      <c r="R10" s="23">
        <v>43244</v>
      </c>
      <c r="S10" s="23">
        <v>43243</v>
      </c>
      <c r="T10" s="31">
        <v>43529</v>
      </c>
      <c r="U10" s="31">
        <v>43536</v>
      </c>
      <c r="V10" s="23"/>
      <c r="W10" s="23"/>
      <c r="X10" s="23"/>
      <c r="Y10" s="23"/>
      <c r="Z10" s="23"/>
      <c r="AA10" s="24"/>
      <c r="AB10" s="25"/>
      <c r="AC10" s="25"/>
      <c r="AD10" s="25"/>
      <c r="AE10" s="25"/>
      <c r="AF10" s="25" t="s">
        <v>56</v>
      </c>
      <c r="AG10" s="25"/>
      <c r="AH10" s="25"/>
      <c r="AI10" s="32">
        <v>43402</v>
      </c>
      <c r="AJ10" s="32">
        <v>43403</v>
      </c>
      <c r="AM10" s="28">
        <v>0</v>
      </c>
      <c r="AN10" s="28"/>
      <c r="AO10">
        <v>20</v>
      </c>
      <c r="AP10" s="28"/>
      <c r="AQ10" s="28"/>
      <c r="AT10" s="28"/>
      <c r="AX10" s="35"/>
      <c r="AY10" s="33">
        <v>43542</v>
      </c>
      <c r="AZ10" s="33">
        <v>43543</v>
      </c>
    </row>
    <row r="11" spans="1:52" x14ac:dyDescent="0.3">
      <c r="A11" s="16">
        <v>10</v>
      </c>
      <c r="B11" s="16" t="s">
        <v>66</v>
      </c>
      <c r="C11" s="16">
        <v>10</v>
      </c>
      <c r="D11" s="16">
        <v>1</v>
      </c>
      <c r="E11" s="21">
        <v>43152</v>
      </c>
      <c r="F11" s="21">
        <v>43223</v>
      </c>
      <c r="G11" s="21">
        <v>43252</v>
      </c>
      <c r="H11" s="22">
        <v>42407</v>
      </c>
      <c r="I11" s="22">
        <v>4</v>
      </c>
      <c r="J11" s="22">
        <v>4608</v>
      </c>
      <c r="K11" s="22">
        <f t="shared" si="0"/>
        <v>37799</v>
      </c>
      <c r="L11" s="22">
        <v>107592.74999999999</v>
      </c>
      <c r="M11" s="22">
        <f t="shared" si="1"/>
        <v>162037</v>
      </c>
      <c r="N11" s="22">
        <f t="shared" si="2"/>
        <v>204444</v>
      </c>
      <c r="O11" s="22">
        <v>195766</v>
      </c>
      <c r="P11" s="22">
        <v>150000</v>
      </c>
      <c r="Q11" s="22">
        <v>238173</v>
      </c>
      <c r="R11" s="23">
        <v>43251</v>
      </c>
      <c r="S11" s="23">
        <v>43245</v>
      </c>
      <c r="T11" s="31">
        <v>43529</v>
      </c>
      <c r="U11" s="31">
        <v>43537</v>
      </c>
      <c r="V11" s="23"/>
      <c r="W11" s="23"/>
      <c r="X11" s="23"/>
      <c r="Y11" s="23"/>
      <c r="Z11" s="23"/>
      <c r="AA11" s="24"/>
      <c r="AB11" s="25"/>
      <c r="AC11" s="25"/>
      <c r="AD11" s="25"/>
      <c r="AE11" s="25"/>
      <c r="AF11" s="25" t="s">
        <v>56</v>
      </c>
      <c r="AG11" s="25"/>
      <c r="AH11" s="25"/>
      <c r="AI11" s="32">
        <v>43402</v>
      </c>
      <c r="AJ11" s="32">
        <v>43403</v>
      </c>
      <c r="AM11" s="28">
        <v>0</v>
      </c>
      <c r="AN11" s="28"/>
      <c r="AO11">
        <v>20</v>
      </c>
      <c r="AP11" s="28"/>
      <c r="AQ11" s="28"/>
      <c r="AT11" s="28"/>
      <c r="AX11" s="35"/>
      <c r="AY11" s="33">
        <v>43544</v>
      </c>
      <c r="AZ11" s="33">
        <v>43544</v>
      </c>
    </row>
    <row r="12" spans="1:52" x14ac:dyDescent="0.3">
      <c r="A12" s="16">
        <v>11</v>
      </c>
      <c r="B12" s="16" t="s">
        <v>67</v>
      </c>
      <c r="C12" s="16">
        <v>10</v>
      </c>
      <c r="D12" s="16">
        <v>1</v>
      </c>
      <c r="E12" s="21">
        <v>43152</v>
      </c>
      <c r="F12" s="21">
        <v>43223</v>
      </c>
      <c r="G12" s="21">
        <v>43252</v>
      </c>
      <c r="H12" s="22">
        <v>42407</v>
      </c>
      <c r="I12" s="22">
        <v>4</v>
      </c>
      <c r="J12" s="22">
        <v>4608</v>
      </c>
      <c r="K12" s="22">
        <f t="shared" si="0"/>
        <v>37799</v>
      </c>
      <c r="L12" s="22">
        <v>107592.74999999999</v>
      </c>
      <c r="M12" s="22">
        <f t="shared" si="1"/>
        <v>162037</v>
      </c>
      <c r="N12" s="22">
        <f t="shared" si="2"/>
        <v>204444</v>
      </c>
      <c r="O12" s="22">
        <v>195766</v>
      </c>
      <c r="P12" s="22">
        <v>150000</v>
      </c>
      <c r="Q12" s="22">
        <v>238173</v>
      </c>
      <c r="R12" s="23">
        <v>43251</v>
      </c>
      <c r="S12" s="23">
        <v>43245</v>
      </c>
      <c r="T12" s="31">
        <v>43529</v>
      </c>
      <c r="U12" s="31">
        <v>43537</v>
      </c>
      <c r="V12" s="23"/>
      <c r="W12" s="23"/>
      <c r="X12" s="23"/>
      <c r="Y12" s="23"/>
      <c r="Z12" s="23"/>
      <c r="AA12" s="24"/>
      <c r="AB12" s="25"/>
      <c r="AC12" s="25"/>
      <c r="AD12" s="25"/>
      <c r="AE12" s="25"/>
      <c r="AF12" s="25" t="s">
        <v>56</v>
      </c>
      <c r="AG12" s="25"/>
      <c r="AH12" s="25"/>
      <c r="AI12" s="32">
        <v>43402</v>
      </c>
      <c r="AJ12" s="32">
        <v>43403</v>
      </c>
      <c r="AM12" s="28">
        <v>0</v>
      </c>
      <c r="AN12" s="28"/>
      <c r="AO12">
        <v>20</v>
      </c>
      <c r="AP12" s="28"/>
      <c r="AQ12" s="28"/>
      <c r="AT12" s="28"/>
      <c r="AX12" s="35"/>
      <c r="AY12" s="33">
        <v>43544</v>
      </c>
      <c r="AZ12" s="33">
        <v>43544</v>
      </c>
    </row>
    <row r="13" spans="1:52" x14ac:dyDescent="0.3">
      <c r="A13" s="16">
        <v>12</v>
      </c>
      <c r="B13" s="16" t="s">
        <v>68</v>
      </c>
      <c r="C13" s="16">
        <v>4</v>
      </c>
      <c r="D13" s="16">
        <v>1</v>
      </c>
      <c r="E13" s="21">
        <v>43150</v>
      </c>
      <c r="F13" s="21">
        <v>43227</v>
      </c>
      <c r="G13" s="21">
        <v>43242</v>
      </c>
      <c r="H13" s="22">
        <v>16963</v>
      </c>
      <c r="I13" s="22">
        <v>4</v>
      </c>
      <c r="J13" s="22">
        <v>4608</v>
      </c>
      <c r="K13" s="22">
        <f t="shared" si="0"/>
        <v>12355</v>
      </c>
      <c r="L13" s="22">
        <v>43037.1</v>
      </c>
      <c r="M13" s="22">
        <f t="shared" si="1"/>
        <v>64815</v>
      </c>
      <c r="N13" s="22">
        <f t="shared" si="2"/>
        <v>81778</v>
      </c>
      <c r="O13" s="22">
        <v>78306</v>
      </c>
      <c r="P13" s="22">
        <v>60000</v>
      </c>
      <c r="Q13" s="22">
        <v>95269</v>
      </c>
      <c r="R13" s="23">
        <v>43242</v>
      </c>
      <c r="S13" s="23">
        <v>43241</v>
      </c>
      <c r="T13" s="23">
        <v>43325</v>
      </c>
      <c r="U13" s="23">
        <v>43341</v>
      </c>
      <c r="V13" s="23">
        <v>43340</v>
      </c>
      <c r="W13" s="23">
        <v>43341</v>
      </c>
      <c r="X13" s="23">
        <v>43350</v>
      </c>
      <c r="Y13" s="23">
        <v>43353</v>
      </c>
      <c r="Z13" s="23">
        <v>43354</v>
      </c>
      <c r="AA13" s="24" t="s">
        <v>69</v>
      </c>
      <c r="AB13" s="25"/>
      <c r="AC13" s="25"/>
      <c r="AD13" s="25"/>
      <c r="AE13" s="23">
        <v>43375</v>
      </c>
      <c r="AF13" s="25" t="s">
        <v>60</v>
      </c>
      <c r="AG13" s="25"/>
      <c r="AH13" s="23">
        <v>43430</v>
      </c>
      <c r="AI13" s="32">
        <v>43433</v>
      </c>
      <c r="AJ13" s="32">
        <v>43434</v>
      </c>
      <c r="AK13" s="35">
        <v>43515</v>
      </c>
      <c r="AL13" s="35">
        <v>43521</v>
      </c>
      <c r="AM13" s="28">
        <v>4782</v>
      </c>
      <c r="AN13" s="28">
        <v>7202</v>
      </c>
      <c r="AO13">
        <v>8</v>
      </c>
      <c r="AP13" s="28">
        <v>3000</v>
      </c>
      <c r="AQ13" s="28">
        <v>3456</v>
      </c>
      <c r="AR13" s="35">
        <v>43529</v>
      </c>
      <c r="AS13" s="35">
        <v>43528</v>
      </c>
      <c r="AT13" s="28"/>
      <c r="AX13" s="35"/>
      <c r="AY13" s="33"/>
      <c r="AZ13" s="33"/>
    </row>
    <row r="14" spans="1:52" x14ac:dyDescent="0.3">
      <c r="A14" s="16">
        <v>13</v>
      </c>
      <c r="B14" s="16" t="s">
        <v>70</v>
      </c>
      <c r="C14" s="16">
        <v>10</v>
      </c>
      <c r="D14" s="16">
        <v>1</v>
      </c>
      <c r="E14" s="21">
        <v>43150</v>
      </c>
      <c r="F14" s="21">
        <v>43227</v>
      </c>
      <c r="G14" s="21">
        <v>43242</v>
      </c>
      <c r="H14" s="22">
        <v>42407</v>
      </c>
      <c r="I14" s="22">
        <v>4</v>
      </c>
      <c r="J14" s="22">
        <v>4608</v>
      </c>
      <c r="K14" s="22">
        <f t="shared" si="0"/>
        <v>37799</v>
      </c>
      <c r="L14" s="22">
        <v>107592.74999999999</v>
      </c>
      <c r="M14" s="22">
        <f t="shared" si="1"/>
        <v>162037</v>
      </c>
      <c r="N14" s="22">
        <f t="shared" si="2"/>
        <v>204444</v>
      </c>
      <c r="O14" s="22">
        <v>195766</v>
      </c>
      <c r="P14" s="22">
        <v>150000</v>
      </c>
      <c r="Q14" s="22">
        <v>238173</v>
      </c>
      <c r="R14" s="23">
        <v>43242</v>
      </c>
      <c r="S14" s="23">
        <v>43241</v>
      </c>
      <c r="T14" s="23">
        <v>43320</v>
      </c>
      <c r="U14" s="23">
        <v>43326</v>
      </c>
      <c r="V14" s="23">
        <v>43332</v>
      </c>
      <c r="W14" s="23">
        <v>43334</v>
      </c>
      <c r="X14" s="23">
        <v>43341</v>
      </c>
      <c r="Y14" s="23">
        <v>43346</v>
      </c>
      <c r="Z14" s="23">
        <v>43347</v>
      </c>
      <c r="AA14" s="24" t="s">
        <v>69</v>
      </c>
      <c r="AB14" s="25"/>
      <c r="AC14" s="25"/>
      <c r="AD14" s="25"/>
      <c r="AE14" s="23">
        <v>43375</v>
      </c>
      <c r="AF14" s="25" t="s">
        <v>60</v>
      </c>
      <c r="AG14" s="23">
        <v>43382</v>
      </c>
      <c r="AH14" s="23">
        <v>43411</v>
      </c>
      <c r="AI14" s="32">
        <v>43412</v>
      </c>
      <c r="AJ14" s="32">
        <v>43413</v>
      </c>
      <c r="AK14" s="36">
        <v>43487</v>
      </c>
      <c r="AL14" s="35">
        <v>43497</v>
      </c>
      <c r="AM14" s="28">
        <v>11954.8</v>
      </c>
      <c r="AN14" s="28"/>
      <c r="AO14">
        <v>20</v>
      </c>
      <c r="AP14" s="28">
        <v>3000</v>
      </c>
      <c r="AQ14" s="28">
        <v>3456</v>
      </c>
      <c r="AR14" s="35">
        <v>43503</v>
      </c>
      <c r="AS14" s="35">
        <v>43502</v>
      </c>
      <c r="AT14" s="28">
        <v>6049.2</v>
      </c>
      <c r="AU14" s="35">
        <v>43509</v>
      </c>
      <c r="AV14" s="35">
        <v>43515</v>
      </c>
      <c r="AW14" s="35">
        <v>43522</v>
      </c>
      <c r="AX14" s="35">
        <v>43523</v>
      </c>
      <c r="AY14" s="33"/>
      <c r="AZ14" s="33"/>
    </row>
    <row r="15" spans="1:52" x14ac:dyDescent="0.3">
      <c r="A15" s="16">
        <v>14</v>
      </c>
      <c r="B15" s="16" t="s">
        <v>71</v>
      </c>
      <c r="C15" s="16">
        <v>10</v>
      </c>
      <c r="D15" s="16">
        <v>1</v>
      </c>
      <c r="E15" s="21">
        <v>43150</v>
      </c>
      <c r="F15" s="21">
        <v>43227</v>
      </c>
      <c r="G15" s="21">
        <v>43242</v>
      </c>
      <c r="H15" s="22">
        <v>42407</v>
      </c>
      <c r="I15" s="22">
        <v>4</v>
      </c>
      <c r="J15" s="22">
        <v>4608</v>
      </c>
      <c r="K15" s="22">
        <f t="shared" si="0"/>
        <v>37799</v>
      </c>
      <c r="L15" s="22">
        <v>107592.74999999999</v>
      </c>
      <c r="M15" s="22">
        <f t="shared" si="1"/>
        <v>162037</v>
      </c>
      <c r="N15" s="22">
        <f t="shared" si="2"/>
        <v>204444</v>
      </c>
      <c r="O15" s="22">
        <v>195766</v>
      </c>
      <c r="P15" s="22">
        <v>150000</v>
      </c>
      <c r="Q15" s="22">
        <v>238173</v>
      </c>
      <c r="R15" s="23">
        <v>43242</v>
      </c>
      <c r="S15" s="23">
        <v>43241</v>
      </c>
      <c r="T15" s="23">
        <v>43320</v>
      </c>
      <c r="U15" s="23">
        <v>43332</v>
      </c>
      <c r="V15" s="23">
        <v>43332</v>
      </c>
      <c r="W15" s="23">
        <v>43335</v>
      </c>
      <c r="X15" s="23">
        <v>43341</v>
      </c>
      <c r="Y15" s="23">
        <v>43346</v>
      </c>
      <c r="Z15" s="23">
        <v>43347</v>
      </c>
      <c r="AA15" s="24" t="s">
        <v>69</v>
      </c>
      <c r="AB15" s="25"/>
      <c r="AC15" s="25"/>
      <c r="AD15" s="25"/>
      <c r="AE15" s="23">
        <v>43375</v>
      </c>
      <c r="AF15" s="25" t="s">
        <v>60</v>
      </c>
      <c r="AG15" s="25"/>
      <c r="AH15" s="23">
        <v>43420</v>
      </c>
      <c r="AI15" s="32">
        <v>43424</v>
      </c>
      <c r="AJ15" s="32">
        <v>43425</v>
      </c>
      <c r="AK15" s="36">
        <v>43487</v>
      </c>
      <c r="AL15" s="35">
        <v>43497</v>
      </c>
      <c r="AM15" s="28">
        <v>11954.8</v>
      </c>
      <c r="AN15" s="28"/>
      <c r="AO15">
        <v>20</v>
      </c>
      <c r="AP15" s="28">
        <v>3000</v>
      </c>
      <c r="AQ15" s="28">
        <v>3456</v>
      </c>
      <c r="AR15" s="35">
        <v>43503</v>
      </c>
      <c r="AS15" s="35">
        <v>43502</v>
      </c>
      <c r="AT15" s="28">
        <v>6049.2</v>
      </c>
      <c r="AU15" s="35">
        <v>43509</v>
      </c>
      <c r="AV15" s="35">
        <v>43521</v>
      </c>
      <c r="AW15" s="35">
        <v>43528</v>
      </c>
      <c r="AX15" s="35">
        <v>43529</v>
      </c>
      <c r="AY15" s="33"/>
      <c r="AZ15" s="33"/>
    </row>
    <row r="16" spans="1:52" x14ac:dyDescent="0.3">
      <c r="A16" s="16">
        <v>15</v>
      </c>
      <c r="B16" s="16" t="s">
        <v>72</v>
      </c>
      <c r="C16" s="16">
        <v>10</v>
      </c>
      <c r="D16" s="16">
        <v>1</v>
      </c>
      <c r="E16" s="21">
        <v>43150</v>
      </c>
      <c r="F16" s="21">
        <v>43227</v>
      </c>
      <c r="G16" s="21">
        <v>43242</v>
      </c>
      <c r="H16" s="22">
        <v>42407</v>
      </c>
      <c r="I16" s="22">
        <v>4</v>
      </c>
      <c r="J16" s="22">
        <v>4608</v>
      </c>
      <c r="K16" s="22">
        <f t="shared" si="0"/>
        <v>37799</v>
      </c>
      <c r="L16" s="22">
        <v>107592.74999999999</v>
      </c>
      <c r="M16" s="22">
        <f t="shared" si="1"/>
        <v>162037</v>
      </c>
      <c r="N16" s="22">
        <f t="shared" si="2"/>
        <v>204444</v>
      </c>
      <c r="O16" s="22">
        <v>195766</v>
      </c>
      <c r="P16" s="22">
        <v>150000</v>
      </c>
      <c r="Q16" s="22">
        <v>238173</v>
      </c>
      <c r="R16" s="23">
        <v>43242</v>
      </c>
      <c r="S16" s="23">
        <v>43241</v>
      </c>
      <c r="T16" s="23">
        <v>43320</v>
      </c>
      <c r="U16" s="23">
        <v>43326</v>
      </c>
      <c r="V16" s="23">
        <v>43332</v>
      </c>
      <c r="W16" s="23">
        <v>43335</v>
      </c>
      <c r="X16" s="23">
        <v>43341</v>
      </c>
      <c r="Y16" s="23">
        <v>43346</v>
      </c>
      <c r="Z16" s="23">
        <v>43347</v>
      </c>
      <c r="AA16" s="24" t="s">
        <v>69</v>
      </c>
      <c r="AB16" s="25"/>
      <c r="AC16" s="25"/>
      <c r="AD16" s="25"/>
      <c r="AE16" s="23">
        <v>43375</v>
      </c>
      <c r="AF16" s="25" t="s">
        <v>60</v>
      </c>
      <c r="AG16" s="25"/>
      <c r="AH16" s="23">
        <v>43430</v>
      </c>
      <c r="AI16" s="32">
        <v>43433</v>
      </c>
      <c r="AJ16" s="32">
        <v>43434</v>
      </c>
      <c r="AK16" s="36">
        <v>43487</v>
      </c>
      <c r="AL16" s="35">
        <v>43497</v>
      </c>
      <c r="AM16" s="28">
        <v>11954.8</v>
      </c>
      <c r="AN16" s="28"/>
      <c r="AO16">
        <v>20</v>
      </c>
      <c r="AP16" s="28">
        <v>3000</v>
      </c>
      <c r="AQ16" s="28">
        <v>3456</v>
      </c>
      <c r="AR16" s="35">
        <v>43503</v>
      </c>
      <c r="AS16" s="35">
        <v>43502</v>
      </c>
      <c r="AT16" s="28">
        <v>6049.2</v>
      </c>
      <c r="AU16" s="35">
        <v>43509</v>
      </c>
      <c r="AV16" s="35">
        <v>43515</v>
      </c>
      <c r="AW16" s="35">
        <v>43522</v>
      </c>
      <c r="AX16" s="35">
        <v>43523</v>
      </c>
      <c r="AY16" s="33"/>
      <c r="AZ16" s="33"/>
    </row>
    <row r="17" spans="1:52" x14ac:dyDescent="0.3">
      <c r="A17" s="16">
        <v>16</v>
      </c>
      <c r="B17" s="16" t="s">
        <v>73</v>
      </c>
      <c r="C17" s="16">
        <v>9</v>
      </c>
      <c r="D17" s="16">
        <v>1</v>
      </c>
      <c r="E17" s="21">
        <v>43143</v>
      </c>
      <c r="F17" s="21">
        <v>43223</v>
      </c>
      <c r="G17" s="21">
        <v>43258</v>
      </c>
      <c r="H17" s="22">
        <v>38167</v>
      </c>
      <c r="I17" s="22">
        <v>4</v>
      </c>
      <c r="J17" s="22">
        <v>4608</v>
      </c>
      <c r="K17" s="22">
        <f t="shared" si="0"/>
        <v>33559</v>
      </c>
      <c r="L17" s="22">
        <v>96833.474999999991</v>
      </c>
      <c r="M17" s="22">
        <f t="shared" si="1"/>
        <v>145834</v>
      </c>
      <c r="N17" s="22">
        <f t="shared" si="2"/>
        <v>184001</v>
      </c>
      <c r="O17" s="22">
        <v>176189</v>
      </c>
      <c r="P17" s="22">
        <v>135000</v>
      </c>
      <c r="Q17" s="22">
        <v>214356</v>
      </c>
      <c r="R17" s="23">
        <v>43251</v>
      </c>
      <c r="S17" s="23">
        <v>43245</v>
      </c>
      <c r="T17" s="23">
        <v>43327</v>
      </c>
      <c r="U17" s="23">
        <v>43350</v>
      </c>
      <c r="V17" s="23">
        <v>43356</v>
      </c>
      <c r="W17" s="23">
        <v>43356</v>
      </c>
      <c r="X17" s="23">
        <v>43371</v>
      </c>
      <c r="Y17" s="23">
        <v>43374</v>
      </c>
      <c r="Z17" s="23">
        <v>43375</v>
      </c>
      <c r="AA17" s="24"/>
      <c r="AB17" s="25"/>
      <c r="AC17" s="25"/>
      <c r="AD17" s="25"/>
      <c r="AE17" s="23">
        <v>43382</v>
      </c>
      <c r="AF17" s="25" t="s">
        <v>60</v>
      </c>
      <c r="AG17" s="25"/>
      <c r="AH17" s="23">
        <v>43420</v>
      </c>
      <c r="AI17" s="32">
        <v>43424</v>
      </c>
      <c r="AJ17" s="32">
        <v>43425</v>
      </c>
      <c r="AK17" s="36">
        <v>43487</v>
      </c>
      <c r="AL17" s="35">
        <v>43497</v>
      </c>
      <c r="AM17" s="28">
        <v>10759</v>
      </c>
      <c r="AN17" s="28"/>
      <c r="AO17">
        <v>18</v>
      </c>
      <c r="AP17" s="28">
        <v>3000</v>
      </c>
      <c r="AQ17" s="28">
        <v>3456</v>
      </c>
      <c r="AR17" s="35">
        <v>43503</v>
      </c>
      <c r="AS17" s="35">
        <v>43502</v>
      </c>
      <c r="AT17" s="28">
        <v>5444</v>
      </c>
      <c r="AU17" s="35">
        <v>43509</v>
      </c>
      <c r="AV17" s="35">
        <v>43515</v>
      </c>
      <c r="AW17" s="35">
        <v>43522</v>
      </c>
      <c r="AX17" s="35">
        <v>43523</v>
      </c>
      <c r="AY17" s="33"/>
      <c r="AZ17" s="33"/>
    </row>
    <row r="18" spans="1:52" x14ac:dyDescent="0.3">
      <c r="A18" s="16">
        <v>17</v>
      </c>
      <c r="B18" s="16" t="s">
        <v>74</v>
      </c>
      <c r="C18" s="16">
        <v>10</v>
      </c>
      <c r="D18" s="16">
        <v>1</v>
      </c>
      <c r="E18" s="21">
        <v>43143</v>
      </c>
      <c r="F18" s="21">
        <v>43223</v>
      </c>
      <c r="G18" s="21">
        <v>43251</v>
      </c>
      <c r="H18" s="22">
        <v>42407</v>
      </c>
      <c r="I18" s="22">
        <v>4</v>
      </c>
      <c r="J18" s="22">
        <v>4608</v>
      </c>
      <c r="K18" s="22">
        <f t="shared" si="0"/>
        <v>37799</v>
      </c>
      <c r="L18" s="22">
        <v>107592.74999999999</v>
      </c>
      <c r="M18" s="22">
        <f t="shared" si="1"/>
        <v>162037</v>
      </c>
      <c r="N18" s="22">
        <f t="shared" si="2"/>
        <v>204444</v>
      </c>
      <c r="O18" s="22">
        <v>195766</v>
      </c>
      <c r="P18" s="22">
        <v>150000</v>
      </c>
      <c r="Q18" s="22">
        <v>238173</v>
      </c>
      <c r="R18" s="23">
        <v>43251</v>
      </c>
      <c r="S18" s="23">
        <v>43245</v>
      </c>
      <c r="T18" s="23">
        <v>43325</v>
      </c>
      <c r="U18" s="23">
        <v>43334</v>
      </c>
      <c r="V18" s="23">
        <v>43333</v>
      </c>
      <c r="W18" s="23">
        <v>43340</v>
      </c>
      <c r="X18" s="23">
        <v>43350</v>
      </c>
      <c r="Y18" s="23">
        <v>43353</v>
      </c>
      <c r="Z18" s="23">
        <v>43354</v>
      </c>
      <c r="AA18" s="24"/>
      <c r="AB18" s="25"/>
      <c r="AC18" s="25"/>
      <c r="AD18" s="25"/>
      <c r="AE18" s="23">
        <v>43371</v>
      </c>
      <c r="AF18" s="25" t="s">
        <v>60</v>
      </c>
      <c r="AG18" s="23">
        <v>43382</v>
      </c>
      <c r="AH18" s="23">
        <v>43396</v>
      </c>
      <c r="AI18" s="32">
        <v>43402</v>
      </c>
      <c r="AJ18" s="32">
        <v>43403</v>
      </c>
      <c r="AK18" s="35">
        <v>43487</v>
      </c>
      <c r="AL18" s="35">
        <v>43489</v>
      </c>
      <c r="AM18" s="28">
        <v>11954.8</v>
      </c>
      <c r="AN18" s="28"/>
      <c r="AO18">
        <v>20</v>
      </c>
      <c r="AP18" s="28">
        <v>3000</v>
      </c>
      <c r="AQ18" s="28">
        <v>3456</v>
      </c>
      <c r="AR18" s="35">
        <v>43497</v>
      </c>
      <c r="AS18" s="35">
        <v>43496</v>
      </c>
      <c r="AT18" s="28">
        <v>6049.2</v>
      </c>
      <c r="AU18" s="35">
        <v>43515</v>
      </c>
      <c r="AV18" s="35">
        <v>43521</v>
      </c>
      <c r="AW18" s="35">
        <v>43528</v>
      </c>
      <c r="AX18" s="35">
        <v>43529</v>
      </c>
      <c r="AY18" s="33"/>
      <c r="AZ18" s="33"/>
    </row>
    <row r="19" spans="1:52" x14ac:dyDescent="0.3">
      <c r="A19" s="16">
        <v>18</v>
      </c>
      <c r="B19" s="16" t="s">
        <v>75</v>
      </c>
      <c r="C19" s="16">
        <v>10</v>
      </c>
      <c r="D19" s="16">
        <v>1</v>
      </c>
      <c r="E19" s="21">
        <v>43151</v>
      </c>
      <c r="F19" s="21">
        <v>43223</v>
      </c>
      <c r="G19" s="21">
        <v>43251</v>
      </c>
      <c r="H19" s="22">
        <v>42407</v>
      </c>
      <c r="I19" s="22">
        <v>4</v>
      </c>
      <c r="J19" s="22">
        <v>4608</v>
      </c>
      <c r="K19" s="22">
        <f t="shared" si="0"/>
        <v>37799</v>
      </c>
      <c r="L19" s="22">
        <v>107592.74999999999</v>
      </c>
      <c r="M19" s="22">
        <f t="shared" si="1"/>
        <v>162037</v>
      </c>
      <c r="N19" s="22">
        <f t="shared" si="2"/>
        <v>204444</v>
      </c>
      <c r="O19" s="22">
        <v>195766</v>
      </c>
      <c r="P19" s="22">
        <v>150000</v>
      </c>
      <c r="Q19" s="22">
        <v>238173</v>
      </c>
      <c r="R19" s="23">
        <v>43251</v>
      </c>
      <c r="S19" s="23">
        <v>43245</v>
      </c>
      <c r="T19" s="23">
        <v>43325</v>
      </c>
      <c r="U19" s="23">
        <v>43346</v>
      </c>
      <c r="V19" s="23">
        <v>43349</v>
      </c>
      <c r="W19" s="23">
        <v>43350</v>
      </c>
      <c r="X19" s="23">
        <v>43371</v>
      </c>
      <c r="Y19" s="23">
        <v>43374</v>
      </c>
      <c r="Z19" s="23">
        <v>43375</v>
      </c>
      <c r="AA19" s="24"/>
      <c r="AB19" s="25"/>
      <c r="AC19" s="25"/>
      <c r="AD19" s="25"/>
      <c r="AE19" s="23">
        <v>43383</v>
      </c>
      <c r="AF19" s="25" t="s">
        <v>60</v>
      </c>
      <c r="AG19" s="25"/>
      <c r="AH19" s="23">
        <v>43430</v>
      </c>
      <c r="AI19" s="32">
        <v>43433</v>
      </c>
      <c r="AJ19" s="32">
        <v>43434</v>
      </c>
      <c r="AK19" s="35">
        <v>43518</v>
      </c>
      <c r="AL19" s="35">
        <v>43523</v>
      </c>
      <c r="AM19" s="28">
        <v>11955</v>
      </c>
      <c r="AN19" s="28">
        <v>18004</v>
      </c>
      <c r="AO19">
        <v>20</v>
      </c>
      <c r="AP19" s="28">
        <v>3000</v>
      </c>
      <c r="AQ19" s="28">
        <v>3456</v>
      </c>
      <c r="AR19" s="35">
        <v>43529</v>
      </c>
      <c r="AS19" s="35">
        <v>43528</v>
      </c>
      <c r="AT19" s="28"/>
      <c r="AX19" s="35"/>
      <c r="AY19" s="33"/>
      <c r="AZ19" s="33"/>
    </row>
    <row r="20" spans="1:52" x14ac:dyDescent="0.3">
      <c r="A20" s="16">
        <v>19</v>
      </c>
      <c r="B20" s="16" t="s">
        <v>76</v>
      </c>
      <c r="C20" s="16">
        <v>8</v>
      </c>
      <c r="D20" s="16">
        <v>1</v>
      </c>
      <c r="E20" s="21">
        <v>43150</v>
      </c>
      <c r="F20" s="21">
        <v>43227</v>
      </c>
      <c r="G20" s="21">
        <v>43251</v>
      </c>
      <c r="H20" s="22">
        <v>33926</v>
      </c>
      <c r="I20" s="22">
        <v>4</v>
      </c>
      <c r="J20" s="22">
        <v>4608</v>
      </c>
      <c r="K20" s="22">
        <f t="shared" si="0"/>
        <v>29318</v>
      </c>
      <c r="L20" s="22">
        <v>86074.2</v>
      </c>
      <c r="M20" s="22">
        <f t="shared" si="1"/>
        <v>129630</v>
      </c>
      <c r="N20" s="22">
        <f t="shared" si="2"/>
        <v>163556</v>
      </c>
      <c r="O20" s="22">
        <v>156612</v>
      </c>
      <c r="P20" s="22">
        <v>120000</v>
      </c>
      <c r="Q20" s="22">
        <v>190538</v>
      </c>
      <c r="R20" s="23">
        <v>43251</v>
      </c>
      <c r="S20" s="23">
        <v>43251</v>
      </c>
      <c r="T20" s="23">
        <v>43327</v>
      </c>
      <c r="U20" s="23">
        <v>43346</v>
      </c>
      <c r="V20" s="23">
        <v>43348</v>
      </c>
      <c r="W20" s="23">
        <v>43349</v>
      </c>
      <c r="X20" s="23">
        <v>43375</v>
      </c>
      <c r="Y20" s="23">
        <v>43381</v>
      </c>
      <c r="Z20" s="23">
        <v>43382</v>
      </c>
      <c r="AA20" s="24" t="s">
        <v>52</v>
      </c>
      <c r="AB20" s="25" t="s">
        <v>77</v>
      </c>
      <c r="AC20" s="25"/>
      <c r="AD20" s="25"/>
      <c r="AE20" s="23">
        <v>43390</v>
      </c>
      <c r="AF20" s="25" t="s">
        <v>60</v>
      </c>
      <c r="AG20" s="25"/>
      <c r="AH20" s="23">
        <v>43430</v>
      </c>
      <c r="AI20" s="32">
        <v>43433</v>
      </c>
      <c r="AJ20" s="32">
        <v>43434</v>
      </c>
      <c r="AK20" s="35">
        <v>43487</v>
      </c>
      <c r="AL20" s="35">
        <v>43489</v>
      </c>
      <c r="AM20" s="28">
        <v>9564</v>
      </c>
      <c r="AN20" s="28"/>
      <c r="AO20">
        <v>16</v>
      </c>
      <c r="AP20" s="28">
        <v>3000</v>
      </c>
      <c r="AQ20" s="28">
        <v>3456</v>
      </c>
      <c r="AR20" s="35">
        <v>43497</v>
      </c>
      <c r="AS20" s="35">
        <v>43496</v>
      </c>
      <c r="AT20" s="28">
        <v>4839</v>
      </c>
      <c r="AU20" s="35">
        <v>43509</v>
      </c>
      <c r="AV20" s="35">
        <v>43515</v>
      </c>
      <c r="AW20" s="35">
        <v>43522</v>
      </c>
      <c r="AX20" s="35">
        <v>43523</v>
      </c>
      <c r="AY20" s="33"/>
      <c r="AZ20" s="33"/>
    </row>
    <row r="21" spans="1:52" x14ac:dyDescent="0.3">
      <c r="A21" s="16">
        <v>20</v>
      </c>
      <c r="B21" s="16" t="s">
        <v>78</v>
      </c>
      <c r="C21" s="16">
        <v>9</v>
      </c>
      <c r="D21" s="16">
        <v>1</v>
      </c>
      <c r="E21" s="21">
        <v>43145</v>
      </c>
      <c r="F21" s="21">
        <v>43223</v>
      </c>
      <c r="G21" s="21">
        <v>43252</v>
      </c>
      <c r="H21" s="22">
        <v>38167</v>
      </c>
      <c r="I21" s="22">
        <v>4</v>
      </c>
      <c r="J21" s="22">
        <v>4608</v>
      </c>
      <c r="K21" s="22">
        <f t="shared" si="0"/>
        <v>33559</v>
      </c>
      <c r="L21" s="22">
        <v>96833.474999999991</v>
      </c>
      <c r="M21" s="22">
        <f t="shared" si="1"/>
        <v>145834</v>
      </c>
      <c r="N21" s="22">
        <f t="shared" si="2"/>
        <v>184001</v>
      </c>
      <c r="O21" s="22">
        <v>176189</v>
      </c>
      <c r="P21" s="22">
        <v>135000</v>
      </c>
      <c r="Q21" s="22">
        <v>214356</v>
      </c>
      <c r="R21" s="23">
        <v>43244</v>
      </c>
      <c r="S21" s="23">
        <v>43243</v>
      </c>
      <c r="T21" s="31">
        <v>43529</v>
      </c>
      <c r="U21" s="31">
        <v>43536</v>
      </c>
      <c r="V21" s="23"/>
      <c r="W21" s="23"/>
      <c r="X21" s="23"/>
      <c r="Y21" s="23"/>
      <c r="Z21" s="23"/>
      <c r="AA21" s="24"/>
      <c r="AB21" s="25"/>
      <c r="AC21" s="25"/>
      <c r="AD21" s="25"/>
      <c r="AE21" s="25"/>
      <c r="AF21" s="25" t="s">
        <v>56</v>
      </c>
      <c r="AG21" s="25"/>
      <c r="AH21" s="25"/>
      <c r="AI21" s="32">
        <v>43402</v>
      </c>
      <c r="AJ21" s="32">
        <v>43403</v>
      </c>
      <c r="AM21" s="28">
        <v>0</v>
      </c>
      <c r="AN21" s="28"/>
      <c r="AO21">
        <v>18</v>
      </c>
      <c r="AP21" s="28"/>
      <c r="AQ21" s="28"/>
      <c r="AT21" s="28"/>
      <c r="AX21" s="35"/>
      <c r="AY21" s="33">
        <v>43542</v>
      </c>
      <c r="AZ21" s="33">
        <v>43543</v>
      </c>
    </row>
    <row r="22" spans="1:52" x14ac:dyDescent="0.3">
      <c r="A22" s="16">
        <v>21</v>
      </c>
      <c r="B22" s="16" t="s">
        <v>79</v>
      </c>
      <c r="C22" s="16">
        <v>9</v>
      </c>
      <c r="D22" s="16">
        <v>1</v>
      </c>
      <c r="E22" s="21">
        <v>43145</v>
      </c>
      <c r="F22" s="21">
        <v>43223</v>
      </c>
      <c r="G22" s="21">
        <v>43252</v>
      </c>
      <c r="H22" s="22">
        <v>38167</v>
      </c>
      <c r="I22" s="22">
        <v>4</v>
      </c>
      <c r="J22" s="22">
        <v>4608</v>
      </c>
      <c r="K22" s="22">
        <f t="shared" si="0"/>
        <v>33559</v>
      </c>
      <c r="L22" s="22">
        <v>96833.474999999991</v>
      </c>
      <c r="M22" s="22">
        <f t="shared" si="1"/>
        <v>145834</v>
      </c>
      <c r="N22" s="22">
        <f t="shared" si="2"/>
        <v>184001</v>
      </c>
      <c r="O22" s="22">
        <v>176189</v>
      </c>
      <c r="P22" s="22">
        <v>135000</v>
      </c>
      <c r="Q22" s="22">
        <v>214356</v>
      </c>
      <c r="R22" s="23">
        <v>43244</v>
      </c>
      <c r="S22" s="23">
        <v>43243</v>
      </c>
      <c r="T22" s="31">
        <v>43529</v>
      </c>
      <c r="U22" s="31">
        <v>43537</v>
      </c>
      <c r="V22" s="23"/>
      <c r="W22" s="23"/>
      <c r="X22" s="23"/>
      <c r="Y22" s="23"/>
      <c r="Z22" s="23"/>
      <c r="AA22" s="24"/>
      <c r="AB22" s="25"/>
      <c r="AC22" s="25"/>
      <c r="AD22" s="25"/>
      <c r="AE22" s="25"/>
      <c r="AF22" s="25" t="s">
        <v>56</v>
      </c>
      <c r="AG22" s="25"/>
      <c r="AH22" s="25"/>
      <c r="AI22" s="32">
        <v>43402</v>
      </c>
      <c r="AJ22" s="32">
        <v>43403</v>
      </c>
      <c r="AM22" s="28">
        <v>0</v>
      </c>
      <c r="AN22" s="28"/>
      <c r="AO22">
        <v>18</v>
      </c>
      <c r="AP22" s="28"/>
      <c r="AQ22" s="28"/>
      <c r="AT22" s="28"/>
      <c r="AX22" s="35"/>
      <c r="AY22" s="33">
        <v>43544</v>
      </c>
      <c r="AZ22" s="33">
        <v>43544</v>
      </c>
    </row>
    <row r="23" spans="1:52" x14ac:dyDescent="0.3">
      <c r="A23" s="16">
        <v>22</v>
      </c>
      <c r="B23" s="17" t="s">
        <v>80</v>
      </c>
      <c r="C23" s="16">
        <v>10</v>
      </c>
      <c r="D23" s="16">
        <v>2</v>
      </c>
      <c r="E23" s="21">
        <v>43171</v>
      </c>
      <c r="F23" s="21">
        <v>43237</v>
      </c>
      <c r="G23" s="21">
        <v>43244</v>
      </c>
      <c r="H23" s="22">
        <v>42407</v>
      </c>
      <c r="I23" s="22">
        <v>4</v>
      </c>
      <c r="J23" s="22">
        <v>4608</v>
      </c>
      <c r="K23" s="22">
        <f t="shared" si="0"/>
        <v>37799</v>
      </c>
      <c r="L23" s="22">
        <v>107592.74999999999</v>
      </c>
      <c r="M23" s="22">
        <f t="shared" si="1"/>
        <v>162037</v>
      </c>
      <c r="N23" s="22">
        <f t="shared" si="2"/>
        <v>204444</v>
      </c>
      <c r="O23" s="22">
        <v>195766</v>
      </c>
      <c r="P23" s="22">
        <v>150000</v>
      </c>
      <c r="Q23" s="22">
        <v>238173</v>
      </c>
      <c r="R23" s="23">
        <v>43243</v>
      </c>
      <c r="S23" s="23">
        <v>43242</v>
      </c>
      <c r="T23" s="23">
        <v>43320</v>
      </c>
      <c r="U23" s="23">
        <v>43326</v>
      </c>
      <c r="V23" s="23">
        <v>43332</v>
      </c>
      <c r="W23" s="23">
        <v>43334</v>
      </c>
      <c r="X23" s="23">
        <v>43341</v>
      </c>
      <c r="Y23" s="23">
        <v>43346</v>
      </c>
      <c r="Z23" s="23">
        <v>43347</v>
      </c>
      <c r="AA23" s="24"/>
      <c r="AB23" s="25"/>
      <c r="AC23" s="25"/>
      <c r="AD23" s="25"/>
      <c r="AE23" s="25" t="s">
        <v>81</v>
      </c>
      <c r="AF23" s="25" t="s">
        <v>82</v>
      </c>
      <c r="AG23" s="25"/>
      <c r="AH23" s="23">
        <v>43424</v>
      </c>
      <c r="AI23" s="32">
        <v>43424</v>
      </c>
      <c r="AJ23" s="32">
        <v>43425</v>
      </c>
      <c r="AK23" s="35">
        <v>43556</v>
      </c>
      <c r="AL23" s="35">
        <v>43566</v>
      </c>
      <c r="AM23" s="28">
        <v>11954.8</v>
      </c>
      <c r="AN23" s="28"/>
      <c r="AO23">
        <v>20</v>
      </c>
      <c r="AP23" s="28">
        <v>3000</v>
      </c>
      <c r="AQ23" s="28">
        <v>3456</v>
      </c>
      <c r="AR23" s="35">
        <v>43574</v>
      </c>
      <c r="AS23" s="35">
        <v>43574</v>
      </c>
      <c r="AT23" s="28">
        <v>6049.2000000000007</v>
      </c>
      <c r="AX23" s="35"/>
      <c r="AY23" s="33"/>
      <c r="AZ23" s="33"/>
    </row>
    <row r="24" spans="1:52" x14ac:dyDescent="0.3">
      <c r="A24" s="16">
        <v>23</v>
      </c>
      <c r="B24" s="16" t="s">
        <v>83</v>
      </c>
      <c r="C24" s="16">
        <v>10</v>
      </c>
      <c r="D24" s="16">
        <v>2</v>
      </c>
      <c r="E24" s="21">
        <v>43171</v>
      </c>
      <c r="F24" s="21">
        <v>43251</v>
      </c>
      <c r="G24" s="21">
        <v>43257</v>
      </c>
      <c r="H24" s="22">
        <v>42407</v>
      </c>
      <c r="I24" s="22">
        <v>4</v>
      </c>
      <c r="J24" s="22">
        <v>4608</v>
      </c>
      <c r="K24" s="22">
        <f t="shared" si="0"/>
        <v>37799</v>
      </c>
      <c r="L24" s="22">
        <v>107592.74999999999</v>
      </c>
      <c r="M24" s="22">
        <f t="shared" si="1"/>
        <v>162037</v>
      </c>
      <c r="N24" s="22">
        <f t="shared" si="2"/>
        <v>204444</v>
      </c>
      <c r="O24" s="22">
        <v>195766</v>
      </c>
      <c r="P24" s="22">
        <v>150000</v>
      </c>
      <c r="Q24" s="22">
        <v>238173</v>
      </c>
      <c r="R24" s="23">
        <v>43255</v>
      </c>
      <c r="S24" s="23">
        <v>43254</v>
      </c>
      <c r="T24" s="23">
        <v>43320</v>
      </c>
      <c r="U24" s="23">
        <v>43326</v>
      </c>
      <c r="V24" s="23">
        <v>43332</v>
      </c>
      <c r="W24" s="23">
        <v>43334</v>
      </c>
      <c r="X24" s="23">
        <v>43341</v>
      </c>
      <c r="Y24" s="23">
        <v>43346</v>
      </c>
      <c r="Z24" s="23">
        <v>43347</v>
      </c>
      <c r="AA24" s="24"/>
      <c r="AB24" s="25"/>
      <c r="AC24" s="25"/>
      <c r="AD24" s="25"/>
      <c r="AE24" s="23">
        <v>43375</v>
      </c>
      <c r="AF24" s="25" t="s">
        <v>60</v>
      </c>
      <c r="AG24" s="23">
        <v>43382</v>
      </c>
      <c r="AH24" s="23">
        <v>43411</v>
      </c>
      <c r="AI24" s="32">
        <v>43412</v>
      </c>
      <c r="AJ24" s="32">
        <v>43413</v>
      </c>
      <c r="AK24" s="36">
        <v>43487</v>
      </c>
      <c r="AL24" s="35">
        <v>43497</v>
      </c>
      <c r="AM24" s="28">
        <v>11954.8</v>
      </c>
      <c r="AN24" s="28"/>
      <c r="AO24">
        <v>20</v>
      </c>
      <c r="AP24" s="28">
        <v>3000</v>
      </c>
      <c r="AQ24" s="28">
        <v>3456</v>
      </c>
      <c r="AR24" s="35">
        <v>43504</v>
      </c>
      <c r="AS24" s="35">
        <v>43502</v>
      </c>
      <c r="AT24" s="28">
        <v>6049.2</v>
      </c>
      <c r="AU24" s="35">
        <v>43509</v>
      </c>
      <c r="AV24" s="35">
        <v>43515</v>
      </c>
      <c r="AW24" s="35">
        <v>43522</v>
      </c>
      <c r="AX24" s="35">
        <v>43523</v>
      </c>
      <c r="AY24" s="33"/>
      <c r="AZ24" s="33"/>
    </row>
    <row r="25" spans="1:52" x14ac:dyDescent="0.3">
      <c r="A25" s="16">
        <v>24</v>
      </c>
      <c r="B25" s="16" t="s">
        <v>84</v>
      </c>
      <c r="C25" s="16">
        <v>3</v>
      </c>
      <c r="D25" s="16">
        <v>2</v>
      </c>
      <c r="E25" s="21">
        <v>43174</v>
      </c>
      <c r="F25" s="21">
        <v>43252</v>
      </c>
      <c r="G25" s="21">
        <v>43259</v>
      </c>
      <c r="H25" s="22">
        <v>12722</v>
      </c>
      <c r="I25" s="22">
        <v>2</v>
      </c>
      <c r="J25" s="22">
        <v>2304</v>
      </c>
      <c r="K25" s="22">
        <f t="shared" si="0"/>
        <v>10418</v>
      </c>
      <c r="L25" s="22">
        <v>32277.824999999997</v>
      </c>
      <c r="M25" s="22">
        <f t="shared" si="1"/>
        <v>48611</v>
      </c>
      <c r="N25" s="22">
        <f t="shared" si="2"/>
        <v>61333</v>
      </c>
      <c r="O25" s="22">
        <v>58730</v>
      </c>
      <c r="P25" s="22">
        <v>45000</v>
      </c>
      <c r="Q25" s="22">
        <v>71452</v>
      </c>
      <c r="R25" s="23">
        <v>43255</v>
      </c>
      <c r="S25" s="23">
        <v>43254</v>
      </c>
      <c r="T25" s="31">
        <v>43529</v>
      </c>
      <c r="U25" s="31">
        <v>43536</v>
      </c>
      <c r="V25" s="23"/>
      <c r="W25" s="23"/>
      <c r="X25" s="23"/>
      <c r="Y25" s="23"/>
      <c r="Z25" s="23"/>
      <c r="AA25" s="24"/>
      <c r="AB25" s="25"/>
      <c r="AC25" s="25"/>
      <c r="AD25" s="25"/>
      <c r="AE25" s="25"/>
      <c r="AF25" s="25" t="s">
        <v>56</v>
      </c>
      <c r="AG25" s="25"/>
      <c r="AH25" s="25"/>
      <c r="AI25" s="32">
        <v>43403</v>
      </c>
      <c r="AJ25" s="32">
        <v>43404</v>
      </c>
      <c r="AM25" s="28">
        <v>0</v>
      </c>
      <c r="AN25" s="28"/>
      <c r="AO25">
        <v>6</v>
      </c>
      <c r="AP25" s="28"/>
      <c r="AQ25" s="28"/>
      <c r="AT25" s="28"/>
      <c r="AX25" s="35"/>
      <c r="AY25" s="33">
        <v>43542</v>
      </c>
      <c r="AZ25" s="33">
        <v>43543</v>
      </c>
    </row>
    <row r="26" spans="1:52" x14ac:dyDescent="0.3">
      <c r="A26" s="16">
        <v>25</v>
      </c>
      <c r="B26" s="37" t="s">
        <v>85</v>
      </c>
      <c r="C26" s="16">
        <v>10</v>
      </c>
      <c r="D26" s="16">
        <v>2</v>
      </c>
      <c r="E26" s="21">
        <v>43171</v>
      </c>
      <c r="F26" s="21">
        <v>43251</v>
      </c>
      <c r="G26" s="21">
        <v>43257</v>
      </c>
      <c r="H26" s="22">
        <v>42407</v>
      </c>
      <c r="I26" s="22">
        <v>4</v>
      </c>
      <c r="J26" s="22">
        <v>4608</v>
      </c>
      <c r="K26" s="22">
        <f t="shared" si="0"/>
        <v>37799</v>
      </c>
      <c r="L26" s="22">
        <v>107592.74999999999</v>
      </c>
      <c r="M26" s="22">
        <f t="shared" si="1"/>
        <v>162037</v>
      </c>
      <c r="N26" s="22">
        <f t="shared" si="2"/>
        <v>204444</v>
      </c>
      <c r="O26" s="22">
        <v>195766</v>
      </c>
      <c r="P26" s="22">
        <v>150000</v>
      </c>
      <c r="Q26" s="22">
        <v>238173</v>
      </c>
      <c r="R26" s="23">
        <v>43255</v>
      </c>
      <c r="S26" s="23">
        <v>43254</v>
      </c>
      <c r="T26" s="23">
        <v>43320</v>
      </c>
      <c r="U26" s="23">
        <v>43332</v>
      </c>
      <c r="V26" s="23">
        <v>43332</v>
      </c>
      <c r="W26" s="23">
        <v>43335</v>
      </c>
      <c r="X26" s="23">
        <v>43341</v>
      </c>
      <c r="Y26" s="23">
        <v>43346</v>
      </c>
      <c r="Z26" s="23">
        <v>43347</v>
      </c>
      <c r="AA26" s="24"/>
      <c r="AB26" s="25"/>
      <c r="AC26" s="25"/>
      <c r="AD26" s="25"/>
      <c r="AE26" s="23">
        <v>43376</v>
      </c>
      <c r="AF26" s="25" t="s">
        <v>86</v>
      </c>
      <c r="AG26" s="25"/>
      <c r="AH26" s="23">
        <v>43420</v>
      </c>
      <c r="AI26" s="32">
        <v>43424</v>
      </c>
      <c r="AJ26" s="32">
        <v>43425</v>
      </c>
      <c r="AK26" s="35">
        <v>43487</v>
      </c>
      <c r="AL26" s="35">
        <v>43489</v>
      </c>
      <c r="AM26" s="28">
        <v>11954.8</v>
      </c>
      <c r="AN26" s="28"/>
      <c r="AO26">
        <v>20</v>
      </c>
      <c r="AP26" s="28">
        <v>3000</v>
      </c>
      <c r="AQ26" s="28">
        <v>3456</v>
      </c>
      <c r="AR26" s="35">
        <v>43497</v>
      </c>
      <c r="AS26" s="35">
        <v>43496</v>
      </c>
      <c r="AT26" s="38">
        <v>6049.2</v>
      </c>
      <c r="AU26" s="39">
        <v>43515</v>
      </c>
      <c r="AV26" s="39">
        <v>43523</v>
      </c>
      <c r="AW26" s="35">
        <v>43528</v>
      </c>
      <c r="AX26" s="35">
        <v>43529</v>
      </c>
      <c r="AY26" s="33"/>
      <c r="AZ26" s="33"/>
    </row>
    <row r="27" spans="1:52" x14ac:dyDescent="0.3">
      <c r="A27" s="16">
        <v>26</v>
      </c>
      <c r="B27" s="41" t="s">
        <v>87</v>
      </c>
      <c r="C27" s="40">
        <v>7</v>
      </c>
      <c r="D27" s="40">
        <v>2</v>
      </c>
      <c r="E27" s="42">
        <v>43172</v>
      </c>
      <c r="F27" s="42">
        <v>43234</v>
      </c>
      <c r="G27" s="42">
        <v>43251</v>
      </c>
      <c r="H27" s="45">
        <v>29685</v>
      </c>
      <c r="I27" s="45">
        <v>4</v>
      </c>
      <c r="J27" s="45">
        <v>4608</v>
      </c>
      <c r="K27" s="22">
        <f t="shared" si="0"/>
        <v>25077</v>
      </c>
      <c r="L27" s="45">
        <v>75314.924999999988</v>
      </c>
      <c r="M27" s="22">
        <f t="shared" si="1"/>
        <v>113426</v>
      </c>
      <c r="N27" s="22">
        <f t="shared" si="2"/>
        <v>143111</v>
      </c>
      <c r="O27" s="45">
        <v>113426</v>
      </c>
      <c r="P27" s="45">
        <v>105000</v>
      </c>
      <c r="Q27" s="45">
        <v>143111</v>
      </c>
      <c r="R27" s="46">
        <v>43251</v>
      </c>
      <c r="S27" s="46">
        <v>43251</v>
      </c>
      <c r="T27" s="46">
        <v>43327</v>
      </c>
      <c r="U27" s="46">
        <v>43346</v>
      </c>
      <c r="V27" s="46"/>
      <c r="W27" s="46"/>
      <c r="X27" s="46"/>
      <c r="Y27" s="46"/>
      <c r="Z27" s="46"/>
      <c r="AA27" s="47" t="s">
        <v>52</v>
      </c>
      <c r="AB27" s="48" t="s">
        <v>88</v>
      </c>
      <c r="AC27" s="49"/>
      <c r="AD27" s="49"/>
      <c r="AE27" s="46">
        <v>43371</v>
      </c>
      <c r="AF27" s="49" t="s">
        <v>89</v>
      </c>
      <c r="AG27" s="46">
        <v>43382</v>
      </c>
      <c r="AH27" s="46">
        <v>43396</v>
      </c>
      <c r="AI27" s="46" t="s">
        <v>90</v>
      </c>
      <c r="AJ27" s="46" t="s">
        <v>90</v>
      </c>
      <c r="AM27" s="28">
        <v>0</v>
      </c>
      <c r="AN27" s="28"/>
      <c r="AO27">
        <v>14</v>
      </c>
      <c r="AP27" s="28"/>
      <c r="AQ27" s="28"/>
      <c r="AT27" s="28"/>
      <c r="AX27" s="35"/>
      <c r="AY27" s="33"/>
      <c r="AZ27" s="33"/>
    </row>
    <row r="28" spans="1:52" x14ac:dyDescent="0.3">
      <c r="A28" s="16">
        <v>27</v>
      </c>
      <c r="B28" s="50" t="s">
        <v>91</v>
      </c>
      <c r="C28" s="16">
        <v>3</v>
      </c>
      <c r="D28" s="16">
        <v>2</v>
      </c>
      <c r="E28" s="21">
        <v>43172</v>
      </c>
      <c r="F28" s="21">
        <v>43252</v>
      </c>
      <c r="G28" s="21">
        <v>43259</v>
      </c>
      <c r="H28" s="22">
        <v>12722</v>
      </c>
      <c r="I28" s="22">
        <v>2</v>
      </c>
      <c r="J28" s="22">
        <v>2304</v>
      </c>
      <c r="K28" s="22">
        <f t="shared" si="0"/>
        <v>10418</v>
      </c>
      <c r="L28" s="22">
        <v>32277.824999999997</v>
      </c>
      <c r="M28" s="22">
        <f t="shared" si="1"/>
        <v>48611</v>
      </c>
      <c r="N28" s="22">
        <f t="shared" si="2"/>
        <v>61333</v>
      </c>
      <c r="O28" s="22">
        <v>58730</v>
      </c>
      <c r="P28" s="22">
        <v>45000</v>
      </c>
      <c r="Q28" s="22">
        <v>71452</v>
      </c>
      <c r="R28" s="23">
        <v>43255</v>
      </c>
      <c r="S28" s="23">
        <v>43254</v>
      </c>
      <c r="T28" s="23"/>
      <c r="U28" s="23"/>
      <c r="V28" s="23"/>
      <c r="W28" s="23"/>
      <c r="X28" s="23"/>
      <c r="Y28" s="23"/>
      <c r="Z28" s="23"/>
      <c r="AA28" s="25"/>
      <c r="AB28" s="24" t="s">
        <v>92</v>
      </c>
      <c r="AC28" s="25"/>
      <c r="AD28" s="25"/>
      <c r="AE28" s="23">
        <v>43377</v>
      </c>
      <c r="AF28" s="25" t="s">
        <v>60</v>
      </c>
      <c r="AG28" s="25"/>
      <c r="AH28" s="23">
        <v>43420</v>
      </c>
      <c r="AI28" s="32">
        <v>43424</v>
      </c>
      <c r="AJ28" s="32">
        <v>43425</v>
      </c>
      <c r="AM28" s="28">
        <v>0</v>
      </c>
      <c r="AN28" s="28"/>
      <c r="AO28">
        <v>6</v>
      </c>
      <c r="AP28" s="28"/>
      <c r="AQ28" s="28"/>
      <c r="AT28" s="28"/>
      <c r="AX28" s="35"/>
      <c r="AY28" s="33"/>
      <c r="AZ28" s="33"/>
    </row>
    <row r="29" spans="1:52" x14ac:dyDescent="0.3">
      <c r="A29" s="16">
        <v>28</v>
      </c>
      <c r="B29" s="16" t="s">
        <v>93</v>
      </c>
      <c r="C29" s="16">
        <v>8</v>
      </c>
      <c r="D29" s="16">
        <v>2</v>
      </c>
      <c r="E29" s="21">
        <v>43173</v>
      </c>
      <c r="F29" s="21">
        <v>43251</v>
      </c>
      <c r="G29" s="21">
        <v>43258</v>
      </c>
      <c r="H29" s="22">
        <v>33926</v>
      </c>
      <c r="I29" s="22">
        <v>4</v>
      </c>
      <c r="J29" s="22">
        <v>4608</v>
      </c>
      <c r="K29" s="22">
        <f t="shared" si="0"/>
        <v>29318</v>
      </c>
      <c r="L29" s="22">
        <v>86074.2</v>
      </c>
      <c r="M29" s="22">
        <f t="shared" si="1"/>
        <v>129630</v>
      </c>
      <c r="N29" s="22">
        <f t="shared" si="2"/>
        <v>163556</v>
      </c>
      <c r="O29" s="22">
        <v>156612</v>
      </c>
      <c r="P29" s="22">
        <v>120000</v>
      </c>
      <c r="Q29" s="22">
        <v>190538</v>
      </c>
      <c r="R29" s="23">
        <v>43255</v>
      </c>
      <c r="S29" s="23">
        <v>43254</v>
      </c>
      <c r="T29" s="23">
        <v>43327</v>
      </c>
      <c r="U29" s="23">
        <v>43346</v>
      </c>
      <c r="V29" s="23">
        <v>43348</v>
      </c>
      <c r="W29" s="23">
        <v>43349</v>
      </c>
      <c r="X29" s="23">
        <v>43361</v>
      </c>
      <c r="Y29" s="23">
        <v>43363</v>
      </c>
      <c r="Z29" s="23">
        <v>43364</v>
      </c>
      <c r="AA29" s="24"/>
      <c r="AB29" s="25"/>
      <c r="AC29" s="25" t="s">
        <v>94</v>
      </c>
      <c r="AD29" s="23">
        <v>43375</v>
      </c>
      <c r="AE29" s="23">
        <v>43375</v>
      </c>
      <c r="AF29" s="25" t="s">
        <v>60</v>
      </c>
      <c r="AG29" s="25"/>
      <c r="AH29" s="23">
        <v>43424</v>
      </c>
      <c r="AI29" s="32">
        <v>43424</v>
      </c>
      <c r="AJ29" s="32">
        <v>43425</v>
      </c>
      <c r="AK29" s="35">
        <v>43509</v>
      </c>
      <c r="AL29" s="35">
        <v>43521</v>
      </c>
      <c r="AM29" s="28">
        <v>9564</v>
      </c>
      <c r="AN29" s="28">
        <v>14403</v>
      </c>
      <c r="AO29">
        <v>16</v>
      </c>
      <c r="AP29" s="28">
        <v>3000</v>
      </c>
      <c r="AQ29" s="28">
        <v>3456</v>
      </c>
      <c r="AR29" s="35">
        <v>43529</v>
      </c>
      <c r="AS29" s="35">
        <v>43528</v>
      </c>
      <c r="AT29" s="28"/>
      <c r="AX29" s="35"/>
      <c r="AY29" s="33"/>
      <c r="AZ29" s="33"/>
    </row>
    <row r="30" spans="1:52" x14ac:dyDescent="0.3">
      <c r="A30" s="16">
        <v>29</v>
      </c>
      <c r="B30" s="41" t="s">
        <v>95</v>
      </c>
      <c r="C30" s="40">
        <v>9</v>
      </c>
      <c r="D30" s="40">
        <v>2</v>
      </c>
      <c r="E30" s="42">
        <v>43174</v>
      </c>
      <c r="F30" s="42">
        <v>43223</v>
      </c>
      <c r="G30" s="42">
        <v>43251</v>
      </c>
      <c r="H30" s="45">
        <v>38167</v>
      </c>
      <c r="I30" s="45">
        <v>4</v>
      </c>
      <c r="J30" s="45">
        <v>4608</v>
      </c>
      <c r="K30" s="22">
        <f t="shared" si="0"/>
        <v>33559</v>
      </c>
      <c r="L30" s="45">
        <v>96833.474999999991</v>
      </c>
      <c r="M30" s="22">
        <f t="shared" si="1"/>
        <v>145834</v>
      </c>
      <c r="N30" s="22">
        <f t="shared" si="2"/>
        <v>184001</v>
      </c>
      <c r="O30" s="45">
        <v>145834</v>
      </c>
      <c r="P30" s="45">
        <v>135000</v>
      </c>
      <c r="Q30" s="45">
        <v>184001</v>
      </c>
      <c r="R30" s="46">
        <v>43251</v>
      </c>
      <c r="S30" s="46">
        <v>43245</v>
      </c>
      <c r="T30" s="46">
        <v>43325</v>
      </c>
      <c r="U30" s="46">
        <v>43346</v>
      </c>
      <c r="V30" s="46"/>
      <c r="W30" s="46"/>
      <c r="X30" s="46"/>
      <c r="Y30" s="46"/>
      <c r="Z30" s="46"/>
      <c r="AA30" s="47"/>
      <c r="AB30" s="48" t="s">
        <v>88</v>
      </c>
      <c r="AC30" s="49"/>
      <c r="AD30" s="49"/>
      <c r="AE30" s="46">
        <v>43371</v>
      </c>
      <c r="AF30" s="49" t="s">
        <v>89</v>
      </c>
      <c r="AG30" s="49"/>
      <c r="AH30" s="46">
        <v>43430</v>
      </c>
      <c r="AI30" s="49" t="s">
        <v>90</v>
      </c>
      <c r="AJ30" s="49" t="s">
        <v>90</v>
      </c>
      <c r="AM30" s="28">
        <v>0</v>
      </c>
      <c r="AN30" s="28"/>
      <c r="AO30">
        <v>18</v>
      </c>
      <c r="AP30" s="28"/>
      <c r="AQ30" s="28"/>
      <c r="AT30" s="28"/>
      <c r="AX30" s="35"/>
      <c r="AY30" s="33"/>
      <c r="AZ30" s="33"/>
    </row>
    <row r="31" spans="1:52" x14ac:dyDescent="0.3">
      <c r="A31" s="16">
        <v>30</v>
      </c>
      <c r="B31" s="51" t="s">
        <v>96</v>
      </c>
      <c r="C31" s="52">
        <v>7</v>
      </c>
      <c r="D31" s="52">
        <v>2</v>
      </c>
      <c r="E31" s="53">
        <v>43171</v>
      </c>
      <c r="F31" s="21">
        <v>43234</v>
      </c>
      <c r="G31" s="21">
        <v>43251</v>
      </c>
      <c r="H31" s="22">
        <v>25444</v>
      </c>
      <c r="I31" s="22">
        <v>4</v>
      </c>
      <c r="J31" s="22">
        <v>4608</v>
      </c>
      <c r="K31" s="22">
        <f t="shared" si="0"/>
        <v>20836</v>
      </c>
      <c r="L31" s="22">
        <v>64555.649999999994</v>
      </c>
      <c r="M31" s="22">
        <f t="shared" si="1"/>
        <v>97222</v>
      </c>
      <c r="N31" s="22">
        <f t="shared" si="2"/>
        <v>122666</v>
      </c>
      <c r="O31" s="22">
        <v>117459</v>
      </c>
      <c r="P31" s="22">
        <v>90000</v>
      </c>
      <c r="Q31" s="22">
        <v>142903</v>
      </c>
      <c r="R31" s="23">
        <v>43251</v>
      </c>
      <c r="S31" s="23">
        <v>43251</v>
      </c>
      <c r="T31" s="23">
        <v>43327</v>
      </c>
      <c r="U31" s="23">
        <v>43347</v>
      </c>
      <c r="V31" s="23">
        <v>43307</v>
      </c>
      <c r="W31" s="23">
        <v>43354</v>
      </c>
      <c r="X31" s="23">
        <v>43375</v>
      </c>
      <c r="Y31" s="23">
        <v>43381</v>
      </c>
      <c r="Z31" s="23">
        <v>43382</v>
      </c>
      <c r="AA31" s="24" t="s">
        <v>52</v>
      </c>
      <c r="AB31" s="25" t="s">
        <v>97</v>
      </c>
      <c r="AC31" s="54" t="s">
        <v>98</v>
      </c>
      <c r="AD31" s="25"/>
      <c r="AE31" s="23">
        <v>43390</v>
      </c>
      <c r="AF31" s="25" t="s">
        <v>60</v>
      </c>
      <c r="AG31" s="25"/>
      <c r="AH31" s="23">
        <v>43424</v>
      </c>
      <c r="AI31" s="32">
        <v>43424</v>
      </c>
      <c r="AJ31" s="32">
        <v>43425</v>
      </c>
      <c r="AK31" s="35">
        <v>43515</v>
      </c>
      <c r="AL31" s="35">
        <v>43521</v>
      </c>
      <c r="AM31" s="28">
        <v>11954.8</v>
      </c>
      <c r="AN31" s="28">
        <v>18004</v>
      </c>
      <c r="AO31">
        <v>20</v>
      </c>
      <c r="AP31" s="28">
        <v>3000</v>
      </c>
      <c r="AQ31" s="55">
        <v>3456</v>
      </c>
      <c r="AR31" s="35">
        <v>43529</v>
      </c>
      <c r="AS31" s="35">
        <v>43528</v>
      </c>
      <c r="AT31" s="28"/>
      <c r="AX31" s="35"/>
      <c r="AY31" s="33"/>
      <c r="AZ31" s="33"/>
    </row>
    <row r="32" spans="1:52" x14ac:dyDescent="0.3">
      <c r="A32" s="16">
        <v>31</v>
      </c>
      <c r="B32" s="41" t="s">
        <v>99</v>
      </c>
      <c r="C32" s="40">
        <v>10</v>
      </c>
      <c r="D32" s="40">
        <v>2</v>
      </c>
      <c r="E32" s="42">
        <v>43171</v>
      </c>
      <c r="F32" s="42">
        <v>43258</v>
      </c>
      <c r="G32" s="42">
        <v>43279</v>
      </c>
      <c r="H32" s="45">
        <v>42407</v>
      </c>
      <c r="I32" s="45">
        <v>4</v>
      </c>
      <c r="J32" s="45">
        <v>4608</v>
      </c>
      <c r="K32" s="22">
        <f t="shared" si="0"/>
        <v>37799</v>
      </c>
      <c r="L32" s="45">
        <v>107592.74999999999</v>
      </c>
      <c r="M32" s="22">
        <f t="shared" si="1"/>
        <v>162037</v>
      </c>
      <c r="N32" s="22">
        <f t="shared" si="2"/>
        <v>204444</v>
      </c>
      <c r="O32" s="45">
        <v>162037</v>
      </c>
      <c r="P32" s="45">
        <v>150000</v>
      </c>
      <c r="Q32" s="45">
        <v>204444</v>
      </c>
      <c r="R32" s="46">
        <v>43259</v>
      </c>
      <c r="S32" s="46">
        <v>43258</v>
      </c>
      <c r="T32" s="46">
        <v>43327</v>
      </c>
      <c r="U32" s="46">
        <v>43346</v>
      </c>
      <c r="V32" s="46"/>
      <c r="W32" s="46"/>
      <c r="X32" s="46"/>
      <c r="Y32" s="46"/>
      <c r="Z32" s="46"/>
      <c r="AA32" s="47"/>
      <c r="AB32" s="48" t="s">
        <v>88</v>
      </c>
      <c r="AC32" s="49"/>
      <c r="AD32" s="49"/>
      <c r="AE32" s="46">
        <v>43374</v>
      </c>
      <c r="AF32" s="49" t="s">
        <v>89</v>
      </c>
      <c r="AG32" s="46">
        <v>43382</v>
      </c>
      <c r="AH32" s="46">
        <v>43404</v>
      </c>
      <c r="AI32" s="49" t="s">
        <v>90</v>
      </c>
      <c r="AJ32" s="49" t="s">
        <v>90</v>
      </c>
      <c r="AK32" s="35"/>
      <c r="AL32" s="35"/>
      <c r="AM32" s="28"/>
      <c r="AN32" s="28"/>
      <c r="AO32">
        <v>20</v>
      </c>
      <c r="AP32" s="28"/>
      <c r="AQ32" s="28"/>
      <c r="AT32" s="28"/>
      <c r="AX32" s="35"/>
      <c r="AY32" s="33"/>
      <c r="AZ32" s="33"/>
    </row>
    <row r="33" spans="1:52" x14ac:dyDescent="0.3">
      <c r="A33" s="16">
        <v>32</v>
      </c>
      <c r="B33" s="16" t="s">
        <v>100</v>
      </c>
      <c r="C33" s="16">
        <v>10</v>
      </c>
      <c r="D33" s="16">
        <v>2</v>
      </c>
      <c r="E33" s="21">
        <v>43171</v>
      </c>
      <c r="F33" s="21">
        <v>43237</v>
      </c>
      <c r="G33" s="21">
        <v>43244</v>
      </c>
      <c r="H33" s="22">
        <v>42407</v>
      </c>
      <c r="I33" s="22">
        <v>4</v>
      </c>
      <c r="J33" s="22">
        <v>4608</v>
      </c>
      <c r="K33" s="22">
        <f t="shared" si="0"/>
        <v>37799</v>
      </c>
      <c r="L33" s="22">
        <v>107592.74999999999</v>
      </c>
      <c r="M33" s="22">
        <f t="shared" si="1"/>
        <v>162037</v>
      </c>
      <c r="N33" s="22">
        <f t="shared" si="2"/>
        <v>204444</v>
      </c>
      <c r="O33" s="22">
        <v>195766</v>
      </c>
      <c r="P33" s="22">
        <v>150000</v>
      </c>
      <c r="Q33" s="22">
        <v>238173</v>
      </c>
      <c r="R33" s="23">
        <v>43243</v>
      </c>
      <c r="S33" s="23">
        <v>43242</v>
      </c>
      <c r="T33" s="23">
        <v>43320</v>
      </c>
      <c r="U33" s="23">
        <v>43341</v>
      </c>
      <c r="V33" s="23">
        <v>43340</v>
      </c>
      <c r="W33" s="23">
        <v>43341</v>
      </c>
      <c r="X33" s="23">
        <v>43350</v>
      </c>
      <c r="Y33" s="23">
        <v>43353</v>
      </c>
      <c r="Z33" s="23">
        <v>43354</v>
      </c>
      <c r="AA33" s="24"/>
      <c r="AB33" s="25"/>
      <c r="AC33" s="25"/>
      <c r="AD33" s="25"/>
      <c r="AE33" s="23">
        <v>43375</v>
      </c>
      <c r="AF33" s="25" t="s">
        <v>60</v>
      </c>
      <c r="AG33" s="23">
        <v>43382</v>
      </c>
      <c r="AH33" s="23">
        <v>43396</v>
      </c>
      <c r="AI33" s="32">
        <v>43402</v>
      </c>
      <c r="AJ33" s="32">
        <v>43403</v>
      </c>
      <c r="AK33" s="36">
        <v>43487</v>
      </c>
      <c r="AL33" s="35">
        <v>43497</v>
      </c>
      <c r="AM33" s="28">
        <v>11954.8</v>
      </c>
      <c r="AN33" s="28"/>
      <c r="AO33">
        <v>20</v>
      </c>
      <c r="AP33" s="28">
        <v>3000</v>
      </c>
      <c r="AQ33" s="28">
        <v>3456</v>
      </c>
      <c r="AR33" s="35">
        <v>43504</v>
      </c>
      <c r="AS33" s="35">
        <v>43502</v>
      </c>
      <c r="AT33" s="28">
        <v>6049.2</v>
      </c>
      <c r="AU33" s="35">
        <v>43509</v>
      </c>
      <c r="AV33" s="35">
        <v>43515</v>
      </c>
      <c r="AW33" s="35">
        <v>43522</v>
      </c>
      <c r="AX33" s="35">
        <v>43523</v>
      </c>
      <c r="AY33" s="33"/>
      <c r="AZ33" s="33"/>
    </row>
    <row r="34" spans="1:52" x14ac:dyDescent="0.3">
      <c r="A34" s="16">
        <v>33</v>
      </c>
      <c r="B34" s="16" t="s">
        <v>101</v>
      </c>
      <c r="C34" s="16">
        <v>10</v>
      </c>
      <c r="D34" s="16">
        <v>2</v>
      </c>
      <c r="E34" s="21">
        <v>43171</v>
      </c>
      <c r="F34" s="21">
        <v>43258</v>
      </c>
      <c r="G34" s="21">
        <v>43279</v>
      </c>
      <c r="H34" s="22">
        <v>42407</v>
      </c>
      <c r="I34" s="22">
        <v>4</v>
      </c>
      <c r="J34" s="22">
        <v>4608</v>
      </c>
      <c r="K34" s="22">
        <f t="shared" si="0"/>
        <v>37799</v>
      </c>
      <c r="L34" s="22">
        <v>107592.74999999999</v>
      </c>
      <c r="M34" s="22">
        <f t="shared" si="1"/>
        <v>162037</v>
      </c>
      <c r="N34" s="22">
        <f t="shared" si="2"/>
        <v>204444</v>
      </c>
      <c r="O34" s="22">
        <v>195766</v>
      </c>
      <c r="P34" s="22">
        <v>150000</v>
      </c>
      <c r="Q34" s="22">
        <v>238173</v>
      </c>
      <c r="R34" s="23">
        <v>43259</v>
      </c>
      <c r="S34" s="23">
        <v>43258</v>
      </c>
      <c r="T34" s="23">
        <v>43327</v>
      </c>
      <c r="U34" s="23">
        <v>43346</v>
      </c>
      <c r="V34" s="23">
        <v>43349</v>
      </c>
      <c r="W34" s="23">
        <v>43350</v>
      </c>
      <c r="X34" s="23">
        <v>43375</v>
      </c>
      <c r="Y34" s="23">
        <v>43381</v>
      </c>
      <c r="Z34" s="23">
        <v>43382</v>
      </c>
      <c r="AA34" s="24"/>
      <c r="AB34" s="25"/>
      <c r="AC34" s="25"/>
      <c r="AD34" s="25"/>
      <c r="AE34" s="25" t="s">
        <v>81</v>
      </c>
      <c r="AF34" s="25" t="s">
        <v>60</v>
      </c>
      <c r="AG34" s="25"/>
      <c r="AH34" s="23">
        <v>43424</v>
      </c>
      <c r="AI34" s="32">
        <v>43424</v>
      </c>
      <c r="AJ34" s="32">
        <v>43425</v>
      </c>
      <c r="AK34" s="35">
        <v>43515</v>
      </c>
      <c r="AL34" s="35">
        <v>43521</v>
      </c>
      <c r="AM34" s="28">
        <v>11954.8</v>
      </c>
      <c r="AN34" s="28">
        <v>18004</v>
      </c>
      <c r="AO34">
        <v>20</v>
      </c>
      <c r="AP34" s="28">
        <v>3000</v>
      </c>
      <c r="AQ34" s="28">
        <v>3456</v>
      </c>
      <c r="AR34" s="35">
        <v>43529</v>
      </c>
      <c r="AS34" s="35">
        <v>43528</v>
      </c>
      <c r="AT34" s="28"/>
      <c r="AX34" s="35"/>
      <c r="AY34" s="33"/>
      <c r="AZ34" s="33"/>
    </row>
    <row r="35" spans="1:52" x14ac:dyDescent="0.3">
      <c r="A35" s="16">
        <v>34</v>
      </c>
      <c r="B35" s="16" t="s">
        <v>102</v>
      </c>
      <c r="C35" s="16">
        <v>8</v>
      </c>
      <c r="D35" s="16">
        <v>2</v>
      </c>
      <c r="E35" s="21">
        <v>43174</v>
      </c>
      <c r="F35" s="21">
        <v>43223</v>
      </c>
      <c r="G35" s="21">
        <v>43251</v>
      </c>
      <c r="H35" s="22">
        <v>33926</v>
      </c>
      <c r="I35" s="22">
        <v>4</v>
      </c>
      <c r="J35" s="22">
        <v>4608</v>
      </c>
      <c r="K35" s="22">
        <f t="shared" si="0"/>
        <v>29318</v>
      </c>
      <c r="L35" s="22">
        <v>86074.2</v>
      </c>
      <c r="M35" s="22">
        <f t="shared" si="1"/>
        <v>129630</v>
      </c>
      <c r="N35" s="22">
        <f t="shared" si="2"/>
        <v>163556</v>
      </c>
      <c r="O35" s="22">
        <v>156612</v>
      </c>
      <c r="P35" s="22">
        <v>120000</v>
      </c>
      <c r="Q35" s="22">
        <v>190538</v>
      </c>
      <c r="R35" s="23">
        <v>43251</v>
      </c>
      <c r="S35" s="23">
        <v>43245</v>
      </c>
      <c r="T35" s="23">
        <v>43325</v>
      </c>
      <c r="U35" s="23">
        <v>43346</v>
      </c>
      <c r="V35" s="23">
        <v>43348</v>
      </c>
      <c r="W35" s="23">
        <v>43349</v>
      </c>
      <c r="X35" s="23">
        <v>43361</v>
      </c>
      <c r="Y35" s="23">
        <v>43363</v>
      </c>
      <c r="Z35" s="23">
        <v>43364</v>
      </c>
      <c r="AA35" s="24"/>
      <c r="AB35" s="25"/>
      <c r="AC35" s="25"/>
      <c r="AD35" s="25"/>
      <c r="AE35" s="23">
        <v>43382</v>
      </c>
      <c r="AF35" s="25" t="s">
        <v>60</v>
      </c>
      <c r="AG35" s="25"/>
      <c r="AH35" s="23">
        <v>43420</v>
      </c>
      <c r="AI35" s="32">
        <v>43424</v>
      </c>
      <c r="AJ35" s="32">
        <v>43425</v>
      </c>
      <c r="AK35" s="35">
        <v>43515</v>
      </c>
      <c r="AL35" s="35">
        <v>43521</v>
      </c>
      <c r="AM35" s="28">
        <v>9564</v>
      </c>
      <c r="AN35" s="28">
        <v>14403</v>
      </c>
      <c r="AO35">
        <v>16</v>
      </c>
      <c r="AP35" s="28">
        <v>3000</v>
      </c>
      <c r="AQ35" s="28">
        <v>3456</v>
      </c>
      <c r="AR35" s="35">
        <v>43529</v>
      </c>
      <c r="AS35" s="35">
        <v>43528</v>
      </c>
      <c r="AT35" s="28"/>
      <c r="AX35" s="35"/>
      <c r="AY35" s="33"/>
      <c r="AZ35" s="33"/>
    </row>
    <row r="36" spans="1:52" x14ac:dyDescent="0.3">
      <c r="A36" s="16">
        <v>35</v>
      </c>
      <c r="B36" s="16" t="s">
        <v>103</v>
      </c>
      <c r="C36" s="16">
        <v>9</v>
      </c>
      <c r="D36" s="16">
        <v>2</v>
      </c>
      <c r="E36" s="21">
        <v>43175</v>
      </c>
      <c r="F36" s="21">
        <v>43258</v>
      </c>
      <c r="G36" s="21">
        <v>43266</v>
      </c>
      <c r="H36" s="22">
        <v>38167</v>
      </c>
      <c r="I36" s="22">
        <v>4</v>
      </c>
      <c r="J36" s="22">
        <v>4608</v>
      </c>
      <c r="K36" s="22">
        <f t="shared" si="0"/>
        <v>33559</v>
      </c>
      <c r="L36" s="22">
        <v>96833.474999999991</v>
      </c>
      <c r="M36" s="22">
        <f t="shared" si="1"/>
        <v>145834</v>
      </c>
      <c r="N36" s="22">
        <f t="shared" si="2"/>
        <v>184001</v>
      </c>
      <c r="O36" s="22">
        <v>176189</v>
      </c>
      <c r="P36" s="22">
        <v>135000</v>
      </c>
      <c r="Q36" s="22">
        <v>214356</v>
      </c>
      <c r="R36" s="23">
        <v>43259</v>
      </c>
      <c r="S36" s="23">
        <v>43258</v>
      </c>
      <c r="T36" s="31">
        <v>43543</v>
      </c>
      <c r="U36" s="31">
        <v>43546</v>
      </c>
      <c r="V36" s="23"/>
      <c r="W36" s="23"/>
      <c r="X36" s="23"/>
      <c r="Y36" s="23"/>
      <c r="Z36" s="23"/>
      <c r="AA36" s="24"/>
      <c r="AB36" s="25"/>
      <c r="AC36" s="56"/>
      <c r="AD36" s="25"/>
      <c r="AE36" s="25"/>
      <c r="AF36" s="25" t="s">
        <v>56</v>
      </c>
      <c r="AG36" s="25"/>
      <c r="AH36" s="25"/>
      <c r="AI36" s="32">
        <v>43402</v>
      </c>
      <c r="AJ36" s="32">
        <v>43403</v>
      </c>
      <c r="AM36" s="28">
        <v>0</v>
      </c>
      <c r="AN36" s="28"/>
      <c r="AO36">
        <v>18</v>
      </c>
      <c r="AP36" s="28"/>
      <c r="AQ36" s="28"/>
      <c r="AT36" s="28"/>
      <c r="AX36" s="35"/>
      <c r="AY36" s="33">
        <v>43551</v>
      </c>
      <c r="AZ36" s="33">
        <v>43551</v>
      </c>
    </row>
    <row r="37" spans="1:52" x14ac:dyDescent="0.3">
      <c r="A37" s="16">
        <v>36</v>
      </c>
      <c r="B37" s="16" t="s">
        <v>104</v>
      </c>
      <c r="C37" s="16">
        <v>10</v>
      </c>
      <c r="D37" s="16">
        <v>2</v>
      </c>
      <c r="E37" s="21">
        <v>43171</v>
      </c>
      <c r="F37" s="21">
        <v>43237</v>
      </c>
      <c r="G37" s="21">
        <v>43244</v>
      </c>
      <c r="H37" s="22">
        <v>42407</v>
      </c>
      <c r="I37" s="22">
        <v>4</v>
      </c>
      <c r="J37" s="22">
        <v>4608</v>
      </c>
      <c r="K37" s="22">
        <f t="shared" si="0"/>
        <v>37799</v>
      </c>
      <c r="L37" s="22">
        <v>107592.74999999999</v>
      </c>
      <c r="M37" s="22">
        <f t="shared" si="1"/>
        <v>162037</v>
      </c>
      <c r="N37" s="22">
        <f t="shared" si="2"/>
        <v>204444</v>
      </c>
      <c r="O37" s="22">
        <v>195766</v>
      </c>
      <c r="P37" s="22">
        <v>150000</v>
      </c>
      <c r="Q37" s="22">
        <v>238173</v>
      </c>
      <c r="R37" s="23">
        <v>43243</v>
      </c>
      <c r="S37" s="23">
        <v>43242</v>
      </c>
      <c r="T37" s="23">
        <v>43320</v>
      </c>
      <c r="U37" s="23">
        <v>43326</v>
      </c>
      <c r="V37" s="23">
        <v>43332</v>
      </c>
      <c r="W37" s="23">
        <v>43334</v>
      </c>
      <c r="X37" s="23">
        <v>43341</v>
      </c>
      <c r="Y37" s="23">
        <v>43346</v>
      </c>
      <c r="Z37" s="23">
        <v>43347</v>
      </c>
      <c r="AA37" s="24"/>
      <c r="AB37" s="25"/>
      <c r="AC37" s="25"/>
      <c r="AD37" s="25"/>
      <c r="AE37" s="23">
        <v>43375</v>
      </c>
      <c r="AF37" s="54" t="s">
        <v>60</v>
      </c>
      <c r="AG37" s="25"/>
      <c r="AH37" s="23">
        <v>43404</v>
      </c>
      <c r="AI37" s="32">
        <v>43408</v>
      </c>
      <c r="AJ37" s="32">
        <v>43409</v>
      </c>
      <c r="AK37" s="36">
        <v>43487</v>
      </c>
      <c r="AL37" s="35">
        <v>43497</v>
      </c>
      <c r="AM37" s="28">
        <v>11954.8</v>
      </c>
      <c r="AN37" s="28"/>
      <c r="AO37">
        <v>20</v>
      </c>
      <c r="AP37" s="28">
        <v>3000</v>
      </c>
      <c r="AQ37" s="28">
        <v>3456</v>
      </c>
      <c r="AR37" s="35">
        <v>43503</v>
      </c>
      <c r="AS37" s="35">
        <v>43502</v>
      </c>
      <c r="AT37" s="28">
        <v>6049.2</v>
      </c>
      <c r="AU37" s="35">
        <v>43509</v>
      </c>
      <c r="AV37" s="35">
        <v>43515</v>
      </c>
      <c r="AW37" s="35">
        <v>43522</v>
      </c>
      <c r="AX37" s="35">
        <v>43523</v>
      </c>
      <c r="AY37" s="33"/>
      <c r="AZ37" s="33"/>
    </row>
    <row r="38" spans="1:52" x14ac:dyDescent="0.3">
      <c r="A38" s="16">
        <v>37</v>
      </c>
      <c r="B38" s="34" t="s">
        <v>105</v>
      </c>
      <c r="C38" s="16">
        <v>9</v>
      </c>
      <c r="D38" s="16">
        <v>2</v>
      </c>
      <c r="E38" s="21">
        <v>43173</v>
      </c>
      <c r="F38" s="21">
        <v>43234</v>
      </c>
      <c r="G38" s="21">
        <v>43251</v>
      </c>
      <c r="H38" s="22">
        <v>29685</v>
      </c>
      <c r="I38" s="22">
        <v>4</v>
      </c>
      <c r="J38" s="22">
        <v>4608</v>
      </c>
      <c r="K38" s="22">
        <f t="shared" si="0"/>
        <v>25077</v>
      </c>
      <c r="L38" s="22">
        <v>75314.924999999988</v>
      </c>
      <c r="M38" s="22">
        <f t="shared" si="1"/>
        <v>113426</v>
      </c>
      <c r="N38" s="22">
        <f t="shared" si="2"/>
        <v>143111</v>
      </c>
      <c r="O38" s="22">
        <v>137036</v>
      </c>
      <c r="P38" s="22">
        <v>105000</v>
      </c>
      <c r="Q38" s="22">
        <v>166721</v>
      </c>
      <c r="R38" s="23">
        <v>43251</v>
      </c>
      <c r="S38" s="23">
        <v>43251</v>
      </c>
      <c r="T38" s="23">
        <v>43327</v>
      </c>
      <c r="U38" s="23">
        <v>43346</v>
      </c>
      <c r="V38" s="23">
        <v>43349</v>
      </c>
      <c r="W38" s="23">
        <v>43350</v>
      </c>
      <c r="X38" s="23">
        <v>43371</v>
      </c>
      <c r="Y38" s="23">
        <v>43374</v>
      </c>
      <c r="Z38" s="23">
        <v>43375</v>
      </c>
      <c r="AA38" s="24" t="s">
        <v>52</v>
      </c>
      <c r="AB38" s="25" t="s">
        <v>106</v>
      </c>
      <c r="AC38" s="25"/>
      <c r="AD38" s="25"/>
      <c r="AE38" s="23">
        <v>43382</v>
      </c>
      <c r="AF38" s="25" t="s">
        <v>60</v>
      </c>
      <c r="AG38" s="25"/>
      <c r="AH38" s="23">
        <v>43413</v>
      </c>
      <c r="AI38" s="32">
        <v>43419</v>
      </c>
      <c r="AJ38" s="32">
        <v>43420</v>
      </c>
      <c r="AK38" s="36">
        <v>43487</v>
      </c>
      <c r="AL38" s="35">
        <v>43497</v>
      </c>
      <c r="AM38" s="28">
        <v>10759</v>
      </c>
      <c r="AN38" s="28"/>
      <c r="AO38">
        <v>18</v>
      </c>
      <c r="AP38" s="28">
        <v>3000</v>
      </c>
      <c r="AQ38" s="28">
        <v>3456</v>
      </c>
      <c r="AR38" s="35">
        <v>43503</v>
      </c>
      <c r="AS38" s="35">
        <v>43502</v>
      </c>
      <c r="AT38" s="28">
        <v>5444</v>
      </c>
      <c r="AU38" s="35">
        <v>43509</v>
      </c>
      <c r="AV38" s="35">
        <v>43515</v>
      </c>
      <c r="AW38" s="35">
        <v>43522</v>
      </c>
      <c r="AX38" s="35">
        <v>43523</v>
      </c>
      <c r="AY38" s="33"/>
      <c r="AZ38" s="33"/>
    </row>
    <row r="39" spans="1:52" x14ac:dyDescent="0.3">
      <c r="A39" s="16">
        <v>38</v>
      </c>
      <c r="B39" s="16" t="s">
        <v>107</v>
      </c>
      <c r="C39" s="16">
        <v>9</v>
      </c>
      <c r="D39" s="16">
        <v>2</v>
      </c>
      <c r="E39" s="21">
        <v>43175</v>
      </c>
      <c r="F39" s="21">
        <v>43258</v>
      </c>
      <c r="G39" s="21">
        <v>43266</v>
      </c>
      <c r="H39" s="22">
        <v>38167</v>
      </c>
      <c r="I39" s="22">
        <v>4</v>
      </c>
      <c r="J39" s="22">
        <v>4608</v>
      </c>
      <c r="K39" s="22">
        <f t="shared" si="0"/>
        <v>33559</v>
      </c>
      <c r="L39" s="22">
        <v>96833.474999999991</v>
      </c>
      <c r="M39" s="22">
        <f t="shared" si="1"/>
        <v>145834</v>
      </c>
      <c r="N39" s="22">
        <f t="shared" si="2"/>
        <v>184001</v>
      </c>
      <c r="O39" s="22">
        <v>176189</v>
      </c>
      <c r="P39" s="22">
        <v>135000</v>
      </c>
      <c r="Q39" s="22">
        <v>214356</v>
      </c>
      <c r="R39" s="23">
        <v>43259</v>
      </c>
      <c r="S39" s="23">
        <v>43258</v>
      </c>
      <c r="T39" s="31">
        <v>43529</v>
      </c>
      <c r="U39" s="31">
        <v>43536</v>
      </c>
      <c r="V39" s="23"/>
      <c r="W39" s="23"/>
      <c r="X39" s="23"/>
      <c r="Y39" s="23"/>
      <c r="Z39" s="23"/>
      <c r="AA39" s="24"/>
      <c r="AB39" s="25"/>
      <c r="AC39" s="25"/>
      <c r="AD39" s="25"/>
      <c r="AE39" s="25"/>
      <c r="AF39" s="25" t="s">
        <v>56</v>
      </c>
      <c r="AG39" s="25"/>
      <c r="AH39" s="25"/>
      <c r="AI39" s="32">
        <v>43403</v>
      </c>
      <c r="AJ39" s="32">
        <v>43404</v>
      </c>
      <c r="AM39" s="28">
        <v>0</v>
      </c>
      <c r="AN39" s="28"/>
      <c r="AO39">
        <v>18</v>
      </c>
      <c r="AP39" s="28"/>
      <c r="AQ39" s="28"/>
      <c r="AT39" s="28"/>
      <c r="AX39" s="35"/>
      <c r="AY39" s="33">
        <v>43542</v>
      </c>
      <c r="AZ39" s="33">
        <v>43543</v>
      </c>
    </row>
    <row r="40" spans="1:52" x14ac:dyDescent="0.3">
      <c r="A40" s="16">
        <v>39</v>
      </c>
      <c r="B40" s="16" t="s">
        <v>108</v>
      </c>
      <c r="C40" s="16">
        <v>7</v>
      </c>
      <c r="D40" s="16">
        <v>2</v>
      </c>
      <c r="E40" s="21">
        <v>43171</v>
      </c>
      <c r="F40" s="21">
        <v>43243</v>
      </c>
      <c r="G40" s="21">
        <v>43245</v>
      </c>
      <c r="H40" s="22">
        <v>29685</v>
      </c>
      <c r="I40" s="22">
        <v>4</v>
      </c>
      <c r="J40" s="22">
        <v>4608</v>
      </c>
      <c r="K40" s="22">
        <f t="shared" si="0"/>
        <v>25077</v>
      </c>
      <c r="L40" s="22">
        <v>75314.924999999988</v>
      </c>
      <c r="M40" s="22">
        <f t="shared" si="1"/>
        <v>113426</v>
      </c>
      <c r="N40" s="22">
        <f t="shared" si="2"/>
        <v>143111</v>
      </c>
      <c r="O40" s="22">
        <v>137036</v>
      </c>
      <c r="P40" s="22">
        <v>105000</v>
      </c>
      <c r="Q40" s="22">
        <v>166721</v>
      </c>
      <c r="R40" s="23">
        <v>43244</v>
      </c>
      <c r="S40" s="23">
        <v>43243</v>
      </c>
      <c r="T40" s="23">
        <v>43320</v>
      </c>
      <c r="U40" s="23">
        <v>43341</v>
      </c>
      <c r="V40" s="23">
        <v>43340</v>
      </c>
      <c r="W40" s="23">
        <v>43341</v>
      </c>
      <c r="X40" s="23">
        <v>43350</v>
      </c>
      <c r="Y40" s="23">
        <v>43353</v>
      </c>
      <c r="Z40" s="23">
        <v>43354</v>
      </c>
      <c r="AA40" s="24"/>
      <c r="AB40" s="25"/>
      <c r="AC40" s="25"/>
      <c r="AD40" s="25"/>
      <c r="AE40" s="23">
        <v>43375</v>
      </c>
      <c r="AF40" s="25" t="s">
        <v>60</v>
      </c>
      <c r="AG40" s="25"/>
      <c r="AH40" s="23">
        <v>43420</v>
      </c>
      <c r="AI40" s="32">
        <v>43424</v>
      </c>
      <c r="AJ40" s="32">
        <v>43425</v>
      </c>
      <c r="AK40" s="35">
        <v>43518</v>
      </c>
      <c r="AL40" s="35">
        <v>43523</v>
      </c>
      <c r="AM40" s="28">
        <v>8368</v>
      </c>
      <c r="AN40" s="28">
        <v>12602</v>
      </c>
      <c r="AO40">
        <v>14</v>
      </c>
      <c r="AP40" s="28">
        <v>3000</v>
      </c>
      <c r="AQ40" s="28">
        <v>3456</v>
      </c>
      <c r="AR40" s="35">
        <v>43529</v>
      </c>
      <c r="AS40" s="35">
        <v>43528</v>
      </c>
      <c r="AT40" s="28"/>
      <c r="AX40" s="35"/>
      <c r="AY40" s="33"/>
      <c r="AZ40" s="33"/>
    </row>
    <row r="41" spans="1:52" x14ac:dyDescent="0.3">
      <c r="A41" s="16">
        <v>40</v>
      </c>
      <c r="B41" s="16" t="s">
        <v>109</v>
      </c>
      <c r="C41" s="16">
        <v>10</v>
      </c>
      <c r="D41" s="16">
        <v>2</v>
      </c>
      <c r="E41" s="21">
        <v>43171</v>
      </c>
      <c r="F41" s="21">
        <v>43237</v>
      </c>
      <c r="G41" s="21">
        <v>43244</v>
      </c>
      <c r="H41" s="22">
        <v>42407</v>
      </c>
      <c r="I41" s="22">
        <v>4</v>
      </c>
      <c r="J41" s="22">
        <v>4608</v>
      </c>
      <c r="K41" s="22">
        <f t="shared" si="0"/>
        <v>37799</v>
      </c>
      <c r="L41" s="22">
        <v>107592.74999999999</v>
      </c>
      <c r="M41" s="22">
        <f t="shared" si="1"/>
        <v>162037</v>
      </c>
      <c r="N41" s="22">
        <f t="shared" si="2"/>
        <v>204444</v>
      </c>
      <c r="O41" s="22">
        <v>195766</v>
      </c>
      <c r="P41" s="22">
        <v>150000</v>
      </c>
      <c r="Q41" s="22">
        <v>238173</v>
      </c>
      <c r="R41" s="23">
        <v>43243</v>
      </c>
      <c r="S41" s="23">
        <v>43242</v>
      </c>
      <c r="T41" s="23">
        <v>43320</v>
      </c>
      <c r="U41" s="23">
        <v>43326</v>
      </c>
      <c r="V41" s="23">
        <v>43332</v>
      </c>
      <c r="W41" s="23">
        <v>43334</v>
      </c>
      <c r="X41" s="23">
        <v>43341</v>
      </c>
      <c r="Y41" s="23">
        <v>43346</v>
      </c>
      <c r="Z41" s="23">
        <v>43347</v>
      </c>
      <c r="AA41" s="24"/>
      <c r="AB41" s="25"/>
      <c r="AC41" s="25"/>
      <c r="AD41" s="25"/>
      <c r="AE41" s="23">
        <v>43376</v>
      </c>
      <c r="AF41" s="25" t="s">
        <v>86</v>
      </c>
      <c r="AG41" s="25"/>
      <c r="AH41" s="23">
        <v>43403</v>
      </c>
      <c r="AI41" s="32">
        <v>43403</v>
      </c>
      <c r="AJ41" s="32">
        <v>43404</v>
      </c>
      <c r="AK41" s="36">
        <v>43487</v>
      </c>
      <c r="AL41" s="35">
        <v>43497</v>
      </c>
      <c r="AM41" s="28">
        <v>11954.8</v>
      </c>
      <c r="AN41" s="28"/>
      <c r="AO41">
        <v>20</v>
      </c>
      <c r="AP41" s="28">
        <v>3000</v>
      </c>
      <c r="AQ41" s="28">
        <v>3456</v>
      </c>
      <c r="AR41" s="35">
        <v>43503</v>
      </c>
      <c r="AS41" s="35">
        <v>43502</v>
      </c>
      <c r="AT41" s="28">
        <v>6049.2</v>
      </c>
      <c r="AU41" s="35">
        <v>43509</v>
      </c>
      <c r="AV41" s="35">
        <v>43515</v>
      </c>
      <c r="AW41" s="35">
        <v>43522</v>
      </c>
      <c r="AX41" s="35">
        <v>43523</v>
      </c>
      <c r="AY41" s="33"/>
      <c r="AZ41" s="33"/>
    </row>
    <row r="42" spans="1:52" x14ac:dyDescent="0.3">
      <c r="A42" s="16">
        <v>41</v>
      </c>
      <c r="B42" s="16" t="s">
        <v>110</v>
      </c>
      <c r="C42" s="16">
        <v>10</v>
      </c>
      <c r="D42" s="16">
        <v>2</v>
      </c>
      <c r="E42" s="21">
        <v>43171</v>
      </c>
      <c r="F42" s="21">
        <v>43242</v>
      </c>
      <c r="G42" s="21">
        <v>43245</v>
      </c>
      <c r="H42" s="22">
        <v>42407</v>
      </c>
      <c r="I42" s="22">
        <v>4</v>
      </c>
      <c r="J42" s="22">
        <v>4608</v>
      </c>
      <c r="K42" s="22">
        <f t="shared" si="0"/>
        <v>37799</v>
      </c>
      <c r="L42" s="22">
        <v>107592.74999999999</v>
      </c>
      <c r="M42" s="22">
        <f t="shared" si="1"/>
        <v>162037</v>
      </c>
      <c r="N42" s="22">
        <f t="shared" si="2"/>
        <v>204444</v>
      </c>
      <c r="O42" s="22">
        <v>195766</v>
      </c>
      <c r="P42" s="22">
        <v>150000</v>
      </c>
      <c r="Q42" s="22">
        <v>238173</v>
      </c>
      <c r="R42" s="23">
        <v>43244</v>
      </c>
      <c r="S42" s="23">
        <v>43243</v>
      </c>
      <c r="T42" s="23">
        <v>43320</v>
      </c>
      <c r="U42" s="23">
        <v>43332</v>
      </c>
      <c r="V42" s="23">
        <v>43332</v>
      </c>
      <c r="W42" s="23">
        <v>43335</v>
      </c>
      <c r="X42" s="23">
        <v>43341</v>
      </c>
      <c r="Y42" s="23">
        <v>43346</v>
      </c>
      <c r="Z42" s="23">
        <v>43347</v>
      </c>
      <c r="AA42" s="24"/>
      <c r="AB42" s="25"/>
      <c r="AC42" s="25"/>
      <c r="AD42" s="25"/>
      <c r="AE42" s="23">
        <v>43376</v>
      </c>
      <c r="AF42" s="25" t="s">
        <v>60</v>
      </c>
      <c r="AG42" s="25"/>
      <c r="AH42" s="23">
        <v>43413</v>
      </c>
      <c r="AI42" s="32">
        <v>43419</v>
      </c>
      <c r="AJ42" s="32">
        <v>43420</v>
      </c>
      <c r="AK42" s="36">
        <v>43487</v>
      </c>
      <c r="AL42" s="35">
        <v>43497</v>
      </c>
      <c r="AM42" s="28">
        <v>11954.8</v>
      </c>
      <c r="AN42" s="28"/>
      <c r="AO42">
        <v>20</v>
      </c>
      <c r="AP42" s="28">
        <v>3000</v>
      </c>
      <c r="AQ42" s="28">
        <v>3456</v>
      </c>
      <c r="AR42" s="35">
        <v>43504</v>
      </c>
      <c r="AS42" s="35">
        <v>43502</v>
      </c>
      <c r="AT42" s="28">
        <v>6049.2</v>
      </c>
      <c r="AU42" s="35">
        <v>43509</v>
      </c>
      <c r="AV42" s="35">
        <v>43515</v>
      </c>
      <c r="AW42" s="35">
        <v>43522</v>
      </c>
      <c r="AX42" s="35">
        <v>43523</v>
      </c>
      <c r="AY42" s="33"/>
      <c r="AZ42" s="33"/>
    </row>
    <row r="43" spans="1:52" x14ac:dyDescent="0.3">
      <c r="A43" s="16">
        <v>42</v>
      </c>
      <c r="B43" s="16" t="s">
        <v>111</v>
      </c>
      <c r="C43" s="16">
        <v>11</v>
      </c>
      <c r="D43" s="16">
        <v>2</v>
      </c>
      <c r="E43" s="21">
        <v>43172</v>
      </c>
      <c r="F43" s="21">
        <v>43251</v>
      </c>
      <c r="G43" s="21">
        <v>43257</v>
      </c>
      <c r="H43" s="22">
        <v>46648</v>
      </c>
      <c r="I43" s="22">
        <v>4</v>
      </c>
      <c r="J43" s="22">
        <v>4608</v>
      </c>
      <c r="K43" s="22">
        <f t="shared" si="0"/>
        <v>42040</v>
      </c>
      <c r="L43" s="22">
        <v>118352.02499999999</v>
      </c>
      <c r="M43" s="22">
        <f t="shared" si="1"/>
        <v>178241</v>
      </c>
      <c r="N43" s="22">
        <f t="shared" si="2"/>
        <v>224889</v>
      </c>
      <c r="O43" s="22">
        <v>215342</v>
      </c>
      <c r="P43" s="22">
        <v>165000</v>
      </c>
      <c r="Q43" s="22">
        <v>261990</v>
      </c>
      <c r="R43" s="23">
        <v>43255</v>
      </c>
      <c r="S43" s="23">
        <v>43254</v>
      </c>
      <c r="T43" s="23">
        <v>43325</v>
      </c>
      <c r="U43" s="23">
        <v>43341</v>
      </c>
      <c r="V43" s="23">
        <v>43341</v>
      </c>
      <c r="W43" s="23">
        <v>43342</v>
      </c>
      <c r="X43" s="23">
        <v>43350</v>
      </c>
      <c r="Y43" s="23">
        <v>43353</v>
      </c>
      <c r="Z43" s="23">
        <v>43354</v>
      </c>
      <c r="AA43" s="24"/>
      <c r="AB43" s="25"/>
      <c r="AC43" s="25"/>
      <c r="AD43" s="25"/>
      <c r="AE43" s="23">
        <v>43375</v>
      </c>
      <c r="AF43" s="25" t="s">
        <v>60</v>
      </c>
      <c r="AG43" s="25"/>
      <c r="AH43" s="25"/>
      <c r="AI43" s="32">
        <v>43403</v>
      </c>
      <c r="AJ43" s="32">
        <v>43404</v>
      </c>
      <c r="AK43" s="35">
        <v>43515</v>
      </c>
      <c r="AL43" s="35">
        <v>43521</v>
      </c>
      <c r="AM43" s="28">
        <v>13150</v>
      </c>
      <c r="AN43" s="28">
        <v>19804</v>
      </c>
      <c r="AO43">
        <v>22</v>
      </c>
      <c r="AP43" s="28">
        <v>3000</v>
      </c>
      <c r="AQ43" s="28">
        <v>3456</v>
      </c>
      <c r="AR43" s="35">
        <v>43529</v>
      </c>
      <c r="AS43" s="35">
        <v>43528</v>
      </c>
      <c r="AT43" s="28"/>
      <c r="AX43" s="35"/>
      <c r="AY43" s="33"/>
      <c r="AZ43" s="33"/>
    </row>
    <row r="44" spans="1:52" x14ac:dyDescent="0.3">
      <c r="A44" s="16">
        <v>43</v>
      </c>
      <c r="B44" s="16" t="s">
        <v>112</v>
      </c>
      <c r="C44" s="16">
        <v>10</v>
      </c>
      <c r="D44" s="16">
        <v>2</v>
      </c>
      <c r="E44" s="21">
        <v>43171</v>
      </c>
      <c r="F44" s="21">
        <v>43243</v>
      </c>
      <c r="G44" s="21">
        <v>43245</v>
      </c>
      <c r="H44" s="22">
        <v>42407</v>
      </c>
      <c r="I44" s="22">
        <v>4</v>
      </c>
      <c r="J44" s="22">
        <v>4608</v>
      </c>
      <c r="K44" s="22">
        <f t="shared" si="0"/>
        <v>37799</v>
      </c>
      <c r="L44" s="22">
        <v>107592.74999999999</v>
      </c>
      <c r="M44" s="22">
        <f t="shared" si="1"/>
        <v>162037</v>
      </c>
      <c r="N44" s="22">
        <f t="shared" si="2"/>
        <v>204444</v>
      </c>
      <c r="O44" s="22">
        <v>195766</v>
      </c>
      <c r="P44" s="22">
        <v>150000</v>
      </c>
      <c r="Q44" s="22">
        <v>238173</v>
      </c>
      <c r="R44" s="23">
        <v>43244</v>
      </c>
      <c r="S44" s="23">
        <v>43243</v>
      </c>
      <c r="T44" s="23">
        <v>43320</v>
      </c>
      <c r="U44" s="23">
        <v>43332</v>
      </c>
      <c r="V44" s="23">
        <v>43332</v>
      </c>
      <c r="W44" s="23">
        <v>43335</v>
      </c>
      <c r="X44" s="23">
        <v>43341</v>
      </c>
      <c r="Y44" s="23">
        <v>43346</v>
      </c>
      <c r="Z44" s="23">
        <v>43347</v>
      </c>
      <c r="AA44" s="24"/>
      <c r="AB44" s="25"/>
      <c r="AC44" s="25"/>
      <c r="AD44" s="25"/>
      <c r="AE44" s="23">
        <v>43375</v>
      </c>
      <c r="AF44" s="25" t="s">
        <v>60</v>
      </c>
      <c r="AG44" s="25"/>
      <c r="AH44" s="23">
        <v>43420</v>
      </c>
      <c r="AI44" s="32">
        <v>43424</v>
      </c>
      <c r="AJ44" s="32">
        <v>43425</v>
      </c>
      <c r="AK44" s="36">
        <v>43487</v>
      </c>
      <c r="AL44" s="35">
        <v>43497</v>
      </c>
      <c r="AM44" s="28">
        <v>11954.8</v>
      </c>
      <c r="AN44" s="28"/>
      <c r="AO44">
        <v>20</v>
      </c>
      <c r="AP44" s="28">
        <v>3000</v>
      </c>
      <c r="AQ44" s="28">
        <v>3456</v>
      </c>
      <c r="AR44" s="35">
        <v>43503</v>
      </c>
      <c r="AS44" s="35">
        <v>43502</v>
      </c>
      <c r="AT44" s="28">
        <v>6049.2</v>
      </c>
      <c r="AU44" s="35">
        <v>43509</v>
      </c>
      <c r="AV44" s="35">
        <v>43515</v>
      </c>
      <c r="AW44" s="35">
        <v>43522</v>
      </c>
      <c r="AX44" s="35">
        <v>43523</v>
      </c>
      <c r="AY44" s="33"/>
      <c r="AZ44" s="33"/>
    </row>
    <row r="45" spans="1:52" x14ac:dyDescent="0.3">
      <c r="A45" s="16">
        <v>44</v>
      </c>
      <c r="B45" s="16" t="s">
        <v>113</v>
      </c>
      <c r="C45" s="16">
        <v>10</v>
      </c>
      <c r="D45" s="16">
        <v>2</v>
      </c>
      <c r="E45" s="21">
        <v>43171</v>
      </c>
      <c r="F45" s="21">
        <v>43251</v>
      </c>
      <c r="G45" s="21">
        <v>43257</v>
      </c>
      <c r="H45" s="22">
        <v>42407</v>
      </c>
      <c r="I45" s="22">
        <v>4</v>
      </c>
      <c r="J45" s="22">
        <v>4608</v>
      </c>
      <c r="K45" s="22">
        <f t="shared" si="0"/>
        <v>37799</v>
      </c>
      <c r="L45" s="22">
        <v>107592.74999999999</v>
      </c>
      <c r="M45" s="22">
        <f t="shared" si="1"/>
        <v>162037</v>
      </c>
      <c r="N45" s="22">
        <f t="shared" si="2"/>
        <v>204444</v>
      </c>
      <c r="O45" s="22">
        <v>195766</v>
      </c>
      <c r="P45" s="22">
        <v>150000</v>
      </c>
      <c r="Q45" s="22">
        <v>238173</v>
      </c>
      <c r="R45" s="23">
        <v>43255</v>
      </c>
      <c r="S45" s="23">
        <v>43254</v>
      </c>
      <c r="T45" s="23">
        <v>43320</v>
      </c>
      <c r="U45" s="23">
        <v>43332</v>
      </c>
      <c r="V45" s="23">
        <v>43332</v>
      </c>
      <c r="W45" s="23">
        <v>43335</v>
      </c>
      <c r="X45" s="23">
        <v>43341</v>
      </c>
      <c r="Y45" s="23">
        <v>43346</v>
      </c>
      <c r="Z45" s="23">
        <v>43347</v>
      </c>
      <c r="AA45" s="24"/>
      <c r="AB45" s="25"/>
      <c r="AC45" s="25"/>
      <c r="AD45" s="25"/>
      <c r="AE45" s="23">
        <v>43375</v>
      </c>
      <c r="AF45" s="25" t="s">
        <v>60</v>
      </c>
      <c r="AG45" s="25"/>
      <c r="AH45" s="23">
        <v>43413</v>
      </c>
      <c r="AI45" s="32">
        <v>43419</v>
      </c>
      <c r="AJ45" s="32">
        <v>43420</v>
      </c>
      <c r="AK45" s="36">
        <v>43487</v>
      </c>
      <c r="AL45" s="35">
        <v>43497</v>
      </c>
      <c r="AM45" s="28">
        <v>11954.8</v>
      </c>
      <c r="AN45" s="28"/>
      <c r="AO45">
        <v>20</v>
      </c>
      <c r="AP45" s="28">
        <v>3000</v>
      </c>
      <c r="AQ45" s="28">
        <v>3456</v>
      </c>
      <c r="AR45" s="35">
        <v>43504</v>
      </c>
      <c r="AS45" s="35">
        <v>43502</v>
      </c>
      <c r="AT45" s="28">
        <v>6049.2</v>
      </c>
      <c r="AU45" s="35">
        <v>43509</v>
      </c>
      <c r="AV45" s="35">
        <v>43515</v>
      </c>
      <c r="AW45" s="35">
        <v>43522</v>
      </c>
      <c r="AX45" s="35">
        <v>43523</v>
      </c>
      <c r="AY45" s="33"/>
      <c r="AZ45" s="33"/>
    </row>
    <row r="46" spans="1:52" x14ac:dyDescent="0.3">
      <c r="A46" s="16">
        <v>45</v>
      </c>
      <c r="B46" s="16" t="s">
        <v>114</v>
      </c>
      <c r="C46" s="16">
        <v>6</v>
      </c>
      <c r="D46" s="16">
        <v>2</v>
      </c>
      <c r="E46" s="21">
        <v>43173</v>
      </c>
      <c r="F46" s="21">
        <v>43251</v>
      </c>
      <c r="G46" s="21">
        <v>43258</v>
      </c>
      <c r="H46" s="22">
        <v>25444</v>
      </c>
      <c r="I46" s="22">
        <v>4</v>
      </c>
      <c r="J46" s="22">
        <v>4608</v>
      </c>
      <c r="K46" s="22">
        <f t="shared" si="0"/>
        <v>20836</v>
      </c>
      <c r="L46" s="22">
        <v>64555.649999999994</v>
      </c>
      <c r="M46" s="22">
        <f t="shared" si="1"/>
        <v>97222</v>
      </c>
      <c r="N46" s="22">
        <f t="shared" si="2"/>
        <v>122666</v>
      </c>
      <c r="O46" s="22">
        <v>117459</v>
      </c>
      <c r="P46" s="22">
        <v>90000</v>
      </c>
      <c r="Q46" s="22">
        <v>142903</v>
      </c>
      <c r="R46" s="23">
        <v>43255</v>
      </c>
      <c r="S46" s="23">
        <v>43254</v>
      </c>
      <c r="T46" s="23">
        <v>43327</v>
      </c>
      <c r="U46" s="23">
        <v>43346</v>
      </c>
      <c r="V46" s="23">
        <v>43349</v>
      </c>
      <c r="W46" s="23">
        <v>43350</v>
      </c>
      <c r="X46" s="23">
        <v>43375</v>
      </c>
      <c r="Y46" s="23"/>
      <c r="Z46" s="23"/>
      <c r="AA46" s="24"/>
      <c r="AB46" s="54" t="s">
        <v>115</v>
      </c>
      <c r="AC46" s="25" t="s">
        <v>116</v>
      </c>
      <c r="AD46" s="23">
        <v>43375</v>
      </c>
      <c r="AE46" s="23">
        <v>43395</v>
      </c>
      <c r="AF46" s="25" t="s">
        <v>60</v>
      </c>
      <c r="AG46" s="25"/>
      <c r="AH46" s="23">
        <v>43424</v>
      </c>
      <c r="AI46" s="32">
        <v>43424</v>
      </c>
      <c r="AJ46" s="32">
        <v>43425</v>
      </c>
      <c r="AK46" s="35">
        <v>43515</v>
      </c>
      <c r="AL46" s="35">
        <v>43521</v>
      </c>
      <c r="AM46" s="28">
        <v>7173</v>
      </c>
      <c r="AN46" s="28">
        <v>10803</v>
      </c>
      <c r="AO46">
        <v>12</v>
      </c>
      <c r="AP46" s="28">
        <v>3000</v>
      </c>
      <c r="AQ46" s="28">
        <v>3456</v>
      </c>
      <c r="AR46" s="35">
        <v>43529</v>
      </c>
      <c r="AS46" s="35">
        <v>43528</v>
      </c>
      <c r="AT46" s="28"/>
      <c r="AX46" s="35"/>
      <c r="AY46" s="33"/>
      <c r="AZ46" s="33"/>
    </row>
    <row r="47" spans="1:52" x14ac:dyDescent="0.3">
      <c r="A47" s="16">
        <v>46</v>
      </c>
      <c r="B47" s="50" t="s">
        <v>117</v>
      </c>
      <c r="C47" s="16">
        <v>2</v>
      </c>
      <c r="D47" s="16">
        <v>2</v>
      </c>
      <c r="E47" s="21">
        <v>43175</v>
      </c>
      <c r="F47" s="21">
        <v>43255</v>
      </c>
      <c r="G47" s="21">
        <v>43259</v>
      </c>
      <c r="H47" s="22">
        <v>8481</v>
      </c>
      <c r="I47" s="22">
        <v>1</v>
      </c>
      <c r="J47" s="22">
        <v>1152</v>
      </c>
      <c r="K47" s="22">
        <f t="shared" si="0"/>
        <v>7329</v>
      </c>
      <c r="L47" s="22">
        <v>21518.55</v>
      </c>
      <c r="M47" s="22">
        <f t="shared" si="1"/>
        <v>32407</v>
      </c>
      <c r="N47" s="22">
        <f t="shared" si="2"/>
        <v>40888</v>
      </c>
      <c r="O47" s="22">
        <v>39153</v>
      </c>
      <c r="P47" s="22">
        <v>30000</v>
      </c>
      <c r="Q47" s="22">
        <v>47634</v>
      </c>
      <c r="R47" s="23">
        <v>43255</v>
      </c>
      <c r="S47" s="23">
        <v>43254</v>
      </c>
      <c r="T47" s="23"/>
      <c r="U47" s="23"/>
      <c r="V47" s="23"/>
      <c r="W47" s="23"/>
      <c r="X47" s="23"/>
      <c r="Y47" s="23"/>
      <c r="Z47" s="23"/>
      <c r="AA47" s="24"/>
      <c r="AB47" s="25" t="s">
        <v>118</v>
      </c>
      <c r="AC47" s="25"/>
      <c r="AD47" s="25"/>
      <c r="AE47" s="25"/>
      <c r="AF47" s="25" t="s">
        <v>86</v>
      </c>
      <c r="AG47" s="25"/>
      <c r="AH47" s="23">
        <v>43403</v>
      </c>
      <c r="AI47" s="32">
        <v>43403</v>
      </c>
      <c r="AJ47" s="32">
        <v>43404</v>
      </c>
      <c r="AM47" s="28">
        <v>0</v>
      </c>
      <c r="AN47" s="28"/>
      <c r="AO47">
        <v>4</v>
      </c>
      <c r="AP47" s="28"/>
      <c r="AQ47" s="28"/>
      <c r="AT47" s="28"/>
      <c r="AX47" s="35"/>
      <c r="AY47" s="33"/>
      <c r="AZ47" s="33"/>
    </row>
    <row r="48" spans="1:52" x14ac:dyDescent="0.3">
      <c r="A48" s="16">
        <v>47</v>
      </c>
      <c r="B48" s="57" t="s">
        <v>119</v>
      </c>
      <c r="C48" s="16">
        <v>3</v>
      </c>
      <c r="D48" s="16">
        <v>2</v>
      </c>
      <c r="E48" s="21">
        <v>43174</v>
      </c>
      <c r="F48" s="21">
        <v>43255</v>
      </c>
      <c r="G48" s="21">
        <v>43259</v>
      </c>
      <c r="H48" s="22">
        <v>12722</v>
      </c>
      <c r="I48" s="22">
        <v>2</v>
      </c>
      <c r="J48" s="22">
        <v>2304</v>
      </c>
      <c r="K48" s="22">
        <f t="shared" si="0"/>
        <v>10418</v>
      </c>
      <c r="L48" s="22">
        <v>32277.824999999997</v>
      </c>
      <c r="M48" s="22">
        <f t="shared" si="1"/>
        <v>48611</v>
      </c>
      <c r="N48" s="22">
        <f t="shared" si="2"/>
        <v>61333</v>
      </c>
      <c r="O48" s="22">
        <v>58730</v>
      </c>
      <c r="P48" s="22">
        <v>45000</v>
      </c>
      <c r="Q48" s="22">
        <v>71452</v>
      </c>
      <c r="R48" s="23">
        <v>43255</v>
      </c>
      <c r="S48" s="23">
        <v>43254</v>
      </c>
      <c r="T48" s="58">
        <v>43529</v>
      </c>
      <c r="U48" s="58">
        <v>43536</v>
      </c>
      <c r="V48" s="23"/>
      <c r="W48" s="23"/>
      <c r="X48" s="23"/>
      <c r="Y48" s="23"/>
      <c r="Z48" s="23"/>
      <c r="AA48" s="24"/>
      <c r="AB48" s="25"/>
      <c r="AC48" s="25"/>
      <c r="AD48" s="25"/>
      <c r="AE48" s="25"/>
      <c r="AF48" s="25" t="s">
        <v>56</v>
      </c>
      <c r="AG48" s="25"/>
      <c r="AH48" s="23"/>
      <c r="AI48" s="32">
        <v>43403</v>
      </c>
      <c r="AJ48" s="32">
        <v>43404</v>
      </c>
      <c r="AK48" s="35">
        <v>43529</v>
      </c>
      <c r="AL48" s="35">
        <v>43536</v>
      </c>
      <c r="AM48" s="28">
        <v>3586</v>
      </c>
      <c r="AN48" s="28">
        <v>5400</v>
      </c>
      <c r="AO48">
        <v>6</v>
      </c>
      <c r="AP48" s="28">
        <v>3000</v>
      </c>
      <c r="AQ48" s="28">
        <v>3456</v>
      </c>
      <c r="AR48" s="35">
        <v>43544</v>
      </c>
      <c r="AS48" s="35">
        <v>43544</v>
      </c>
      <c r="AT48" s="28"/>
      <c r="AX48" s="35"/>
      <c r="AY48" s="33">
        <v>43542</v>
      </c>
      <c r="AZ48" s="33">
        <v>43543</v>
      </c>
    </row>
    <row r="49" spans="1:52" x14ac:dyDescent="0.3">
      <c r="A49" s="16">
        <v>48</v>
      </c>
      <c r="B49" s="16" t="s">
        <v>120</v>
      </c>
      <c r="C49" s="16">
        <v>9</v>
      </c>
      <c r="D49" s="16">
        <v>2</v>
      </c>
      <c r="E49" s="21">
        <v>43185</v>
      </c>
      <c r="F49" s="21">
        <v>43237</v>
      </c>
      <c r="G49" s="21">
        <v>43242</v>
      </c>
      <c r="H49" s="22">
        <v>38167</v>
      </c>
      <c r="I49" s="22">
        <v>4</v>
      </c>
      <c r="J49" s="22">
        <v>4608</v>
      </c>
      <c r="K49" s="22">
        <f t="shared" si="0"/>
        <v>33559</v>
      </c>
      <c r="L49" s="22">
        <v>96833.474999999991</v>
      </c>
      <c r="M49" s="22">
        <f t="shared" si="1"/>
        <v>145834</v>
      </c>
      <c r="N49" s="22">
        <f t="shared" si="2"/>
        <v>184001</v>
      </c>
      <c r="O49" s="22">
        <v>176189</v>
      </c>
      <c r="P49" s="22">
        <v>135000</v>
      </c>
      <c r="Q49" s="22">
        <v>214356</v>
      </c>
      <c r="R49" s="23">
        <v>43242</v>
      </c>
      <c r="S49" s="23">
        <v>43241</v>
      </c>
      <c r="T49" s="23">
        <v>43325</v>
      </c>
      <c r="U49" s="23">
        <v>43341</v>
      </c>
      <c r="V49" s="23">
        <v>43340</v>
      </c>
      <c r="W49" s="23">
        <v>43341</v>
      </c>
      <c r="X49" s="23">
        <v>43350</v>
      </c>
      <c r="Y49" s="23">
        <v>43353</v>
      </c>
      <c r="Z49" s="23">
        <v>43354</v>
      </c>
      <c r="AA49" s="24" t="s">
        <v>69</v>
      </c>
      <c r="AB49" s="25"/>
      <c r="AC49" s="25"/>
      <c r="AD49" s="25"/>
      <c r="AE49" s="23">
        <v>43383</v>
      </c>
      <c r="AF49" s="25" t="s">
        <v>60</v>
      </c>
      <c r="AG49" s="25"/>
      <c r="AH49" s="23">
        <v>43424</v>
      </c>
      <c r="AI49" s="32">
        <v>43424</v>
      </c>
      <c r="AJ49" s="32">
        <v>43425</v>
      </c>
      <c r="AK49" s="36">
        <v>43487</v>
      </c>
      <c r="AL49" s="35">
        <v>43497</v>
      </c>
      <c r="AM49" s="28">
        <v>10759</v>
      </c>
      <c r="AN49" s="28"/>
      <c r="AO49">
        <v>18</v>
      </c>
      <c r="AP49" s="28">
        <v>3000</v>
      </c>
      <c r="AQ49" s="28">
        <v>3456</v>
      </c>
      <c r="AR49" s="35">
        <v>43503</v>
      </c>
      <c r="AS49" s="35">
        <v>43502</v>
      </c>
      <c r="AT49" s="28">
        <v>5444</v>
      </c>
      <c r="AU49" s="35">
        <v>43509</v>
      </c>
      <c r="AV49" s="35">
        <v>43521</v>
      </c>
      <c r="AW49" s="35">
        <v>43528</v>
      </c>
      <c r="AX49" s="35">
        <v>43529</v>
      </c>
      <c r="AY49" s="33"/>
      <c r="AZ49" s="33"/>
    </row>
    <row r="50" spans="1:52" x14ac:dyDescent="0.3">
      <c r="A50" s="16">
        <v>49</v>
      </c>
      <c r="B50" s="50" t="s">
        <v>121</v>
      </c>
      <c r="C50" s="52">
        <v>3</v>
      </c>
      <c r="D50" s="52">
        <v>2</v>
      </c>
      <c r="E50" s="53">
        <v>43185</v>
      </c>
      <c r="F50" s="21">
        <v>43234</v>
      </c>
      <c r="G50" s="21">
        <v>43251</v>
      </c>
      <c r="H50" s="22">
        <v>12722</v>
      </c>
      <c r="I50" s="22">
        <v>2</v>
      </c>
      <c r="J50" s="22">
        <v>2304</v>
      </c>
      <c r="K50" s="22">
        <f t="shared" si="0"/>
        <v>10418</v>
      </c>
      <c r="L50" s="22">
        <v>32277.824999999997</v>
      </c>
      <c r="M50" s="22">
        <f t="shared" si="1"/>
        <v>48611</v>
      </c>
      <c r="N50" s="22">
        <f t="shared" si="2"/>
        <v>61333</v>
      </c>
      <c r="O50" s="22">
        <v>58730</v>
      </c>
      <c r="P50" s="22">
        <v>45000</v>
      </c>
      <c r="Q50" s="22">
        <v>71452</v>
      </c>
      <c r="R50" s="23">
        <v>43251</v>
      </c>
      <c r="S50" s="23">
        <v>43251</v>
      </c>
      <c r="T50" s="23"/>
      <c r="U50" s="23"/>
      <c r="V50" s="23"/>
      <c r="W50" s="23"/>
      <c r="X50" s="23"/>
      <c r="Y50" s="23"/>
      <c r="Z50" s="23"/>
      <c r="AA50" s="24" t="s">
        <v>52</v>
      </c>
      <c r="AB50" s="25" t="s">
        <v>122</v>
      </c>
      <c r="AC50" s="25"/>
      <c r="AD50" s="25"/>
      <c r="AE50" s="23">
        <v>43390</v>
      </c>
      <c r="AF50" s="25" t="s">
        <v>60</v>
      </c>
      <c r="AG50" s="25"/>
      <c r="AH50" s="23">
        <v>43424</v>
      </c>
      <c r="AI50" s="32">
        <v>43424</v>
      </c>
      <c r="AJ50" s="32">
        <v>43425</v>
      </c>
      <c r="AM50" s="28">
        <v>0</v>
      </c>
      <c r="AN50" s="28"/>
      <c r="AO50">
        <v>6</v>
      </c>
      <c r="AP50" s="28"/>
      <c r="AQ50" s="28"/>
      <c r="AT50" s="28"/>
      <c r="AX50" s="35"/>
      <c r="AY50" s="33"/>
      <c r="AZ50" s="33"/>
    </row>
    <row r="51" spans="1:52" x14ac:dyDescent="0.3">
      <c r="A51" s="16">
        <v>50</v>
      </c>
      <c r="B51" s="16" t="s">
        <v>123</v>
      </c>
      <c r="C51" s="16">
        <v>9</v>
      </c>
      <c r="D51" s="16">
        <v>2</v>
      </c>
      <c r="E51" s="21">
        <v>43175</v>
      </c>
      <c r="F51" s="21">
        <v>43252</v>
      </c>
      <c r="G51" s="21">
        <v>43266</v>
      </c>
      <c r="H51" s="22">
        <v>38167</v>
      </c>
      <c r="I51" s="22">
        <v>4</v>
      </c>
      <c r="J51" s="22">
        <v>4608</v>
      </c>
      <c r="K51" s="22">
        <f t="shared" si="0"/>
        <v>33559</v>
      </c>
      <c r="L51" s="22">
        <v>96833.474999999991</v>
      </c>
      <c r="M51" s="22">
        <f t="shared" si="1"/>
        <v>145834</v>
      </c>
      <c r="N51" s="22">
        <f t="shared" si="2"/>
        <v>184001</v>
      </c>
      <c r="O51" s="22">
        <v>176189</v>
      </c>
      <c r="P51" s="22">
        <v>135000</v>
      </c>
      <c r="Q51" s="22">
        <v>214356</v>
      </c>
      <c r="R51" s="23">
        <v>43255</v>
      </c>
      <c r="S51" s="23">
        <v>43254</v>
      </c>
      <c r="T51" s="31">
        <v>43543</v>
      </c>
      <c r="U51" s="31">
        <v>43546</v>
      </c>
      <c r="V51" s="23"/>
      <c r="W51" s="23"/>
      <c r="X51" s="23"/>
      <c r="Y51" s="23"/>
      <c r="Z51" s="23"/>
      <c r="AA51" s="24"/>
      <c r="AB51" s="25"/>
      <c r="AC51" s="25"/>
      <c r="AD51" s="25"/>
      <c r="AE51" s="25"/>
      <c r="AF51" s="25" t="s">
        <v>56</v>
      </c>
      <c r="AG51" s="25"/>
      <c r="AH51" s="25"/>
      <c r="AI51" s="32">
        <v>43403</v>
      </c>
      <c r="AJ51" s="32">
        <v>43404</v>
      </c>
      <c r="AM51" s="28">
        <v>0</v>
      </c>
      <c r="AN51" s="28"/>
      <c r="AO51">
        <v>18</v>
      </c>
      <c r="AP51" s="28"/>
      <c r="AQ51" s="28"/>
      <c r="AT51" s="28"/>
      <c r="AY51" s="33">
        <v>43551</v>
      </c>
      <c r="AZ51" s="33">
        <v>43551</v>
      </c>
    </row>
    <row r="52" spans="1:52" x14ac:dyDescent="0.3">
      <c r="A52" s="16">
        <v>51</v>
      </c>
      <c r="B52" s="16" t="s">
        <v>124</v>
      </c>
      <c r="C52" s="16">
        <v>2</v>
      </c>
      <c r="D52" s="16">
        <v>2</v>
      </c>
      <c r="E52" s="21">
        <v>43175</v>
      </c>
      <c r="F52" s="21">
        <v>43258</v>
      </c>
      <c r="G52" s="21">
        <v>43266</v>
      </c>
      <c r="H52" s="22">
        <v>8481</v>
      </c>
      <c r="I52" s="22">
        <v>1</v>
      </c>
      <c r="J52" s="22">
        <v>1152</v>
      </c>
      <c r="K52" s="22">
        <f t="shared" si="0"/>
        <v>7329</v>
      </c>
      <c r="L52" s="22">
        <v>21518.55</v>
      </c>
      <c r="M52" s="22">
        <f t="shared" si="1"/>
        <v>32407</v>
      </c>
      <c r="N52" s="22">
        <f t="shared" si="2"/>
        <v>40888</v>
      </c>
      <c r="O52" s="22">
        <v>39153</v>
      </c>
      <c r="P52" s="22">
        <v>30000</v>
      </c>
      <c r="Q52" s="22">
        <v>47634</v>
      </c>
      <c r="R52" s="23">
        <v>43259</v>
      </c>
      <c r="S52" s="23">
        <v>43258</v>
      </c>
      <c r="T52" s="31">
        <v>43543</v>
      </c>
      <c r="U52" s="31">
        <v>43546</v>
      </c>
      <c r="V52" s="23"/>
      <c r="W52" s="23"/>
      <c r="X52" s="23"/>
      <c r="Y52" s="23"/>
      <c r="Z52" s="23"/>
      <c r="AA52" s="24"/>
      <c r="AB52" s="25"/>
      <c r="AC52" s="25"/>
      <c r="AD52" s="25"/>
      <c r="AE52" s="25"/>
      <c r="AF52" s="25" t="s">
        <v>56</v>
      </c>
      <c r="AG52" s="25"/>
      <c r="AH52" s="25"/>
      <c r="AI52" s="32">
        <v>43403</v>
      </c>
      <c r="AJ52" s="32">
        <v>43404</v>
      </c>
      <c r="AM52" s="28">
        <v>0</v>
      </c>
      <c r="AN52" s="28"/>
      <c r="AO52">
        <v>4</v>
      </c>
      <c r="AP52" s="28"/>
      <c r="AQ52" s="28"/>
      <c r="AT52" s="28"/>
      <c r="AY52" s="33">
        <v>43551</v>
      </c>
      <c r="AZ52" s="33">
        <v>43551</v>
      </c>
    </row>
    <row r="53" spans="1:52" x14ac:dyDescent="0.3">
      <c r="A53" s="16">
        <v>52</v>
      </c>
      <c r="B53" s="16" t="s">
        <v>125</v>
      </c>
      <c r="C53" s="59">
        <v>9</v>
      </c>
      <c r="D53" s="59">
        <v>2</v>
      </c>
      <c r="E53" s="21">
        <v>43173</v>
      </c>
      <c r="F53" s="21">
        <v>43255</v>
      </c>
      <c r="G53" s="21">
        <v>43258</v>
      </c>
      <c r="H53" s="22">
        <v>38167</v>
      </c>
      <c r="I53" s="22">
        <v>4</v>
      </c>
      <c r="J53" s="22">
        <v>4608</v>
      </c>
      <c r="K53" s="22">
        <f t="shared" si="0"/>
        <v>33559</v>
      </c>
      <c r="L53" s="22">
        <v>96833.474999999991</v>
      </c>
      <c r="M53" s="22">
        <f t="shared" si="1"/>
        <v>145834</v>
      </c>
      <c r="N53" s="22">
        <f t="shared" si="2"/>
        <v>184001</v>
      </c>
      <c r="O53" s="22">
        <v>176189</v>
      </c>
      <c r="P53" s="22">
        <v>135000</v>
      </c>
      <c r="Q53" s="22">
        <v>214356</v>
      </c>
      <c r="R53" s="23">
        <v>43255</v>
      </c>
      <c r="S53" s="23">
        <v>43254</v>
      </c>
      <c r="T53" s="23">
        <v>43327</v>
      </c>
      <c r="U53" s="23">
        <v>43350</v>
      </c>
      <c r="V53" s="23">
        <v>43356</v>
      </c>
      <c r="W53" s="23">
        <v>43356</v>
      </c>
      <c r="X53" s="23">
        <v>43371</v>
      </c>
      <c r="Y53" s="23">
        <v>43374</v>
      </c>
      <c r="Z53" s="23">
        <v>43375</v>
      </c>
      <c r="AA53" s="24"/>
      <c r="AB53" s="25"/>
      <c r="AC53" s="25" t="s">
        <v>94</v>
      </c>
      <c r="AD53" s="23">
        <v>43375</v>
      </c>
      <c r="AE53" s="23">
        <v>43383</v>
      </c>
      <c r="AF53" s="25" t="s">
        <v>60</v>
      </c>
      <c r="AG53" s="25"/>
      <c r="AH53" s="23">
        <v>43059</v>
      </c>
      <c r="AI53" s="32">
        <v>43424</v>
      </c>
      <c r="AJ53" s="32">
        <v>43425</v>
      </c>
      <c r="AK53" s="39">
        <v>43509</v>
      </c>
      <c r="AL53" s="39">
        <v>43521</v>
      </c>
      <c r="AM53" s="60">
        <v>10759</v>
      </c>
      <c r="AN53" s="60">
        <v>16203</v>
      </c>
      <c r="AO53" s="61">
        <v>18</v>
      </c>
      <c r="AP53" s="60">
        <v>3000</v>
      </c>
      <c r="AQ53" s="60">
        <v>3456</v>
      </c>
      <c r="AR53" s="39">
        <v>43529</v>
      </c>
      <c r="AS53" s="39">
        <v>43528</v>
      </c>
      <c r="AT53" s="28"/>
      <c r="AU53" s="62"/>
      <c r="AV53" s="62"/>
      <c r="AW53" s="62"/>
      <c r="AX53" s="62"/>
      <c r="AY53" s="29"/>
      <c r="AZ53" s="29"/>
    </row>
    <row r="54" spans="1:52" x14ac:dyDescent="0.3">
      <c r="A54" s="16">
        <v>53</v>
      </c>
      <c r="B54" s="17" t="s">
        <v>126</v>
      </c>
      <c r="C54" s="16">
        <v>1</v>
      </c>
      <c r="D54" s="16">
        <v>2</v>
      </c>
      <c r="E54" s="21">
        <v>43192</v>
      </c>
      <c r="F54" s="21">
        <v>43255</v>
      </c>
      <c r="G54" s="21">
        <v>43259</v>
      </c>
      <c r="H54" s="22">
        <v>4241</v>
      </c>
      <c r="I54" s="22">
        <v>1</v>
      </c>
      <c r="J54" s="22">
        <v>1152</v>
      </c>
      <c r="K54" s="22">
        <f t="shared" si="0"/>
        <v>3089</v>
      </c>
      <c r="L54" s="22">
        <v>10759.275</v>
      </c>
      <c r="M54" s="22">
        <f t="shared" si="1"/>
        <v>16204</v>
      </c>
      <c r="N54" s="22">
        <f t="shared" si="2"/>
        <v>20445</v>
      </c>
      <c r="O54" s="22">
        <v>19577</v>
      </c>
      <c r="P54" s="22">
        <v>15000</v>
      </c>
      <c r="Q54" s="22">
        <v>23818</v>
      </c>
      <c r="R54" s="23">
        <v>43255</v>
      </c>
      <c r="S54" s="23">
        <v>43254</v>
      </c>
      <c r="T54" s="23">
        <v>43327</v>
      </c>
      <c r="U54" s="23">
        <v>43346</v>
      </c>
      <c r="V54" s="23">
        <v>43356</v>
      </c>
      <c r="W54" s="23">
        <v>43350</v>
      </c>
      <c r="X54" s="23">
        <v>43375</v>
      </c>
      <c r="Y54" s="23">
        <v>43381</v>
      </c>
      <c r="Z54" s="23">
        <v>43382</v>
      </c>
      <c r="AA54" s="24"/>
      <c r="AB54" s="25"/>
      <c r="AC54" s="25"/>
      <c r="AD54" s="25"/>
      <c r="AE54" s="25" t="s">
        <v>81</v>
      </c>
      <c r="AF54" s="25" t="s">
        <v>54</v>
      </c>
      <c r="AG54" s="25"/>
      <c r="AH54" s="25"/>
      <c r="AI54" s="27"/>
      <c r="AJ54" s="27"/>
      <c r="AM54" s="28">
        <v>0</v>
      </c>
      <c r="AN54" s="28"/>
      <c r="AO54">
        <v>2</v>
      </c>
      <c r="AP54" s="28"/>
      <c r="AQ54" s="28"/>
      <c r="AT54" s="28"/>
      <c r="AY54" s="29"/>
      <c r="AZ54" s="29"/>
    </row>
    <row r="55" spans="1:52" x14ac:dyDescent="0.3">
      <c r="A55" s="16">
        <v>54</v>
      </c>
      <c r="B55" s="51" t="s">
        <v>127</v>
      </c>
      <c r="C55" s="16">
        <v>3</v>
      </c>
      <c r="D55" s="16">
        <v>2</v>
      </c>
      <c r="E55" s="21">
        <v>43192</v>
      </c>
      <c r="F55" s="21">
        <v>43255</v>
      </c>
      <c r="G55" s="21">
        <v>43259</v>
      </c>
      <c r="H55" s="22">
        <v>12722</v>
      </c>
      <c r="I55" s="22">
        <v>2</v>
      </c>
      <c r="J55" s="22">
        <v>2304</v>
      </c>
      <c r="K55" s="22">
        <f t="shared" si="0"/>
        <v>10418</v>
      </c>
      <c r="L55" s="22">
        <v>32277.824999999997</v>
      </c>
      <c r="M55" s="22">
        <f t="shared" si="1"/>
        <v>48611</v>
      </c>
      <c r="N55" s="22">
        <f t="shared" si="2"/>
        <v>61333</v>
      </c>
      <c r="O55" s="22">
        <v>48611</v>
      </c>
      <c r="P55" s="22">
        <v>45000</v>
      </c>
      <c r="Q55" s="22">
        <v>61333</v>
      </c>
      <c r="R55" s="23">
        <v>43255</v>
      </c>
      <c r="S55" s="23">
        <v>43254</v>
      </c>
      <c r="T55" s="23">
        <v>43327</v>
      </c>
      <c r="U55" s="23">
        <v>43347</v>
      </c>
      <c r="V55" s="23"/>
      <c r="W55" s="23"/>
      <c r="X55" s="23"/>
      <c r="Y55" s="23"/>
      <c r="Z55" s="23"/>
      <c r="AA55" s="24"/>
      <c r="AB55" s="25" t="s">
        <v>128</v>
      </c>
      <c r="AC55" s="54" t="s">
        <v>129</v>
      </c>
      <c r="AD55" s="25"/>
      <c r="AE55" s="23">
        <v>43382</v>
      </c>
      <c r="AF55" s="25" t="s">
        <v>60</v>
      </c>
      <c r="AG55" s="25"/>
      <c r="AH55" s="23">
        <v>43403</v>
      </c>
      <c r="AI55" s="32">
        <v>43403</v>
      </c>
      <c r="AJ55" s="32">
        <v>43404</v>
      </c>
      <c r="AK55" s="35">
        <v>43515</v>
      </c>
      <c r="AL55" s="35">
        <v>43521</v>
      </c>
      <c r="AM55" s="28">
        <v>5974</v>
      </c>
      <c r="AN55" s="28">
        <v>8997</v>
      </c>
      <c r="AO55">
        <v>10</v>
      </c>
      <c r="AP55" s="28">
        <v>3000</v>
      </c>
      <c r="AQ55" s="28">
        <v>3456</v>
      </c>
      <c r="AR55" s="35">
        <v>43529</v>
      </c>
      <c r="AS55" s="35">
        <v>43528</v>
      </c>
      <c r="AT55" s="28"/>
      <c r="AY55" s="29"/>
      <c r="AZ55" s="29"/>
    </row>
    <row r="56" spans="1:52" x14ac:dyDescent="0.3">
      <c r="A56" s="16">
        <v>55</v>
      </c>
      <c r="B56" s="34" t="s">
        <v>130</v>
      </c>
      <c r="C56" s="16">
        <v>2</v>
      </c>
      <c r="D56" s="16">
        <v>2</v>
      </c>
      <c r="E56" s="21">
        <v>43194</v>
      </c>
      <c r="F56" s="21">
        <v>43252</v>
      </c>
      <c r="G56" s="21">
        <v>43259</v>
      </c>
      <c r="H56" s="22">
        <v>8481</v>
      </c>
      <c r="I56" s="22">
        <v>1</v>
      </c>
      <c r="J56" s="22">
        <v>1152</v>
      </c>
      <c r="K56" s="22">
        <f t="shared" si="0"/>
        <v>7329</v>
      </c>
      <c r="L56" s="22">
        <v>21518.55</v>
      </c>
      <c r="M56" s="22">
        <f t="shared" si="1"/>
        <v>32407</v>
      </c>
      <c r="N56" s="22">
        <f t="shared" si="2"/>
        <v>40888</v>
      </c>
      <c r="O56" s="22">
        <v>39153</v>
      </c>
      <c r="P56" s="22">
        <v>30000</v>
      </c>
      <c r="Q56" s="22">
        <v>47634</v>
      </c>
      <c r="R56" s="23">
        <v>43255</v>
      </c>
      <c r="S56" s="23">
        <v>43254</v>
      </c>
      <c r="T56" s="23">
        <v>43327</v>
      </c>
      <c r="U56" s="23">
        <v>43346</v>
      </c>
      <c r="V56" s="23">
        <v>43348</v>
      </c>
      <c r="W56" s="23">
        <v>43349</v>
      </c>
      <c r="X56" s="23">
        <v>43361</v>
      </c>
      <c r="Y56" s="23">
        <v>43363</v>
      </c>
      <c r="Z56" s="23">
        <v>43364</v>
      </c>
      <c r="AA56" s="24"/>
      <c r="AB56" s="25" t="s">
        <v>131</v>
      </c>
      <c r="AC56" s="25"/>
      <c r="AD56" s="25"/>
      <c r="AE56" s="23">
        <v>43377</v>
      </c>
      <c r="AF56" s="25" t="s">
        <v>60</v>
      </c>
      <c r="AG56" s="25"/>
      <c r="AH56" s="23">
        <v>43420</v>
      </c>
      <c r="AI56" s="32">
        <v>43424</v>
      </c>
      <c r="AJ56" s="32">
        <v>43425</v>
      </c>
      <c r="AK56" s="35">
        <v>43515</v>
      </c>
      <c r="AL56" s="35">
        <v>43521</v>
      </c>
      <c r="AM56" s="28">
        <v>3586</v>
      </c>
      <c r="AN56" s="28">
        <v>5400</v>
      </c>
      <c r="AO56" s="63">
        <v>6</v>
      </c>
      <c r="AP56" s="28">
        <v>3000</v>
      </c>
      <c r="AQ56" s="28">
        <v>3456</v>
      </c>
      <c r="AR56" s="35">
        <v>43529</v>
      </c>
      <c r="AS56" s="35">
        <v>43528</v>
      </c>
      <c r="AT56" s="28"/>
      <c r="AY56" s="29"/>
      <c r="AZ56" s="29"/>
    </row>
    <row r="57" spans="1:52" x14ac:dyDescent="0.3">
      <c r="A57" s="16">
        <v>56</v>
      </c>
      <c r="B57" s="50" t="s">
        <v>132</v>
      </c>
      <c r="C57" s="16">
        <v>2</v>
      </c>
      <c r="D57" s="16">
        <v>2</v>
      </c>
      <c r="E57" s="21">
        <v>43185</v>
      </c>
      <c r="F57" s="21">
        <v>43237</v>
      </c>
      <c r="G57" s="21">
        <v>43243</v>
      </c>
      <c r="H57" s="22">
        <v>8481</v>
      </c>
      <c r="I57" s="22">
        <v>1</v>
      </c>
      <c r="J57" s="22">
        <v>1152</v>
      </c>
      <c r="K57" s="22">
        <f t="shared" si="0"/>
        <v>7329</v>
      </c>
      <c r="L57" s="22">
        <v>21518.55</v>
      </c>
      <c r="M57" s="22">
        <f t="shared" si="1"/>
        <v>32407</v>
      </c>
      <c r="N57" s="22">
        <f t="shared" si="2"/>
        <v>40888</v>
      </c>
      <c r="O57" s="22">
        <v>39153</v>
      </c>
      <c r="P57" s="22">
        <v>30000</v>
      </c>
      <c r="Q57" s="22">
        <v>47634</v>
      </c>
      <c r="R57" s="64">
        <v>43243</v>
      </c>
      <c r="S57" s="64">
        <v>43242</v>
      </c>
      <c r="T57" s="64"/>
      <c r="U57" s="64"/>
      <c r="V57" s="64"/>
      <c r="W57" s="64"/>
      <c r="X57" s="64"/>
      <c r="Y57" s="64"/>
      <c r="Z57" s="64"/>
      <c r="AA57" s="65" t="s">
        <v>133</v>
      </c>
      <c r="AB57" s="25" t="s">
        <v>134</v>
      </c>
      <c r="AC57" s="25"/>
      <c r="AD57" s="25"/>
      <c r="AE57" s="23">
        <v>43375</v>
      </c>
      <c r="AF57" s="25" t="s">
        <v>60</v>
      </c>
      <c r="AG57" s="25"/>
      <c r="AH57" s="23">
        <v>43430</v>
      </c>
      <c r="AI57" s="32">
        <v>43433</v>
      </c>
      <c r="AJ57" s="32">
        <v>43434</v>
      </c>
      <c r="AM57" s="28">
        <v>0</v>
      </c>
      <c r="AN57" s="28"/>
      <c r="AO57">
        <v>4</v>
      </c>
      <c r="AP57" s="28"/>
      <c r="AQ57" s="28"/>
      <c r="AT57" s="28"/>
      <c r="AY57" s="29"/>
      <c r="AZ57" s="29"/>
    </row>
    <row r="58" spans="1:52" x14ac:dyDescent="0.3">
      <c r="A58" s="16">
        <v>57</v>
      </c>
      <c r="B58" s="50" t="s">
        <v>2054</v>
      </c>
      <c r="C58" s="16">
        <v>2</v>
      </c>
      <c r="D58" s="16">
        <v>2</v>
      </c>
      <c r="E58" s="21">
        <v>43209</v>
      </c>
      <c r="I58">
        <v>1</v>
      </c>
      <c r="J58">
        <v>1152</v>
      </c>
      <c r="K58" s="22"/>
      <c r="M58" s="22">
        <f t="shared" si="1"/>
        <v>0</v>
      </c>
      <c r="N58" s="22">
        <f t="shared" si="2"/>
        <v>0</v>
      </c>
    </row>
    <row r="59" spans="1:52" x14ac:dyDescent="0.3">
      <c r="A59" s="16">
        <v>58</v>
      </c>
      <c r="B59" s="50" t="s">
        <v>2063</v>
      </c>
      <c r="C59" s="16">
        <v>1</v>
      </c>
      <c r="D59" s="16">
        <v>2</v>
      </c>
      <c r="E59" s="21">
        <v>43209</v>
      </c>
      <c r="I59">
        <v>1</v>
      </c>
      <c r="J59">
        <v>1152</v>
      </c>
      <c r="K59" s="22"/>
      <c r="M59" s="22">
        <f t="shared" si="1"/>
        <v>0</v>
      </c>
      <c r="N59" s="22">
        <f t="shared" si="2"/>
        <v>0</v>
      </c>
    </row>
    <row r="60" spans="1:52" x14ac:dyDescent="0.3">
      <c r="A60" s="16">
        <v>59</v>
      </c>
      <c r="B60" s="16" t="s">
        <v>135</v>
      </c>
      <c r="C60" s="16">
        <v>2</v>
      </c>
      <c r="D60" s="16">
        <v>2</v>
      </c>
      <c r="E60" s="21">
        <v>43185</v>
      </c>
      <c r="F60" s="21">
        <v>43255</v>
      </c>
      <c r="G60" s="21">
        <v>43259</v>
      </c>
      <c r="H60" s="22">
        <v>8481</v>
      </c>
      <c r="I60" s="22">
        <v>1</v>
      </c>
      <c r="J60" s="22">
        <v>1152</v>
      </c>
      <c r="K60" s="22">
        <f t="shared" si="0"/>
        <v>7329</v>
      </c>
      <c r="L60" s="22">
        <v>21518.55</v>
      </c>
      <c r="M60" s="22">
        <f t="shared" si="1"/>
        <v>32407</v>
      </c>
      <c r="N60" s="22">
        <f t="shared" si="2"/>
        <v>40888</v>
      </c>
      <c r="O60" s="22">
        <v>39153</v>
      </c>
      <c r="P60" s="22">
        <v>30000</v>
      </c>
      <c r="Q60" s="22">
        <v>47634</v>
      </c>
      <c r="R60" s="23">
        <v>43255</v>
      </c>
      <c r="S60" s="23">
        <v>43254</v>
      </c>
      <c r="T60" s="23">
        <v>43327</v>
      </c>
      <c r="U60" s="23">
        <v>43346</v>
      </c>
      <c r="V60" s="23">
        <v>43348</v>
      </c>
      <c r="W60" s="23">
        <v>43355</v>
      </c>
      <c r="X60" s="23">
        <v>43361</v>
      </c>
      <c r="Y60" s="23">
        <v>43363</v>
      </c>
      <c r="Z60" s="23">
        <v>43364</v>
      </c>
      <c r="AA60" s="24"/>
      <c r="AB60" s="25"/>
      <c r="AC60" s="25"/>
      <c r="AD60" s="25"/>
      <c r="AE60" s="23">
        <v>43382</v>
      </c>
      <c r="AF60" s="25" t="s">
        <v>60</v>
      </c>
      <c r="AG60" s="25"/>
      <c r="AH60" s="23">
        <v>43424</v>
      </c>
      <c r="AI60" s="32">
        <v>43424</v>
      </c>
      <c r="AJ60" s="32">
        <v>43425</v>
      </c>
      <c r="AK60" s="35">
        <v>43515</v>
      </c>
      <c r="AL60" s="35">
        <v>43521</v>
      </c>
      <c r="AM60" s="28">
        <v>2391</v>
      </c>
      <c r="AN60" s="28">
        <v>3600</v>
      </c>
      <c r="AO60">
        <v>4</v>
      </c>
      <c r="AP60" s="28">
        <v>3000</v>
      </c>
      <c r="AQ60" s="55">
        <v>1152</v>
      </c>
      <c r="AR60" s="35">
        <v>43529</v>
      </c>
      <c r="AS60" s="35">
        <v>43528</v>
      </c>
      <c r="AT60" s="28"/>
      <c r="AY60" s="29"/>
      <c r="AZ60" s="29"/>
    </row>
    <row r="61" spans="1:52" x14ac:dyDescent="0.3">
      <c r="A61" s="16">
        <v>60</v>
      </c>
      <c r="B61" s="17" t="s">
        <v>136</v>
      </c>
      <c r="C61" s="16">
        <v>10</v>
      </c>
      <c r="D61" s="16">
        <v>2</v>
      </c>
      <c r="E61" s="21">
        <v>43209</v>
      </c>
      <c r="F61" s="21">
        <v>43252</v>
      </c>
      <c r="G61" s="21">
        <v>43279</v>
      </c>
      <c r="H61" s="22">
        <v>42407</v>
      </c>
      <c r="I61" s="22">
        <v>4</v>
      </c>
      <c r="J61" s="22">
        <v>4608</v>
      </c>
      <c r="K61" s="22">
        <f t="shared" si="0"/>
        <v>37799</v>
      </c>
      <c r="L61" s="22">
        <v>107592.74999999999</v>
      </c>
      <c r="M61" s="22">
        <f t="shared" si="1"/>
        <v>162037</v>
      </c>
      <c r="N61" s="22">
        <f t="shared" si="2"/>
        <v>204444</v>
      </c>
      <c r="O61" s="22">
        <v>195766</v>
      </c>
      <c r="P61" s="22">
        <v>150000</v>
      </c>
      <c r="Q61" s="22">
        <v>238173</v>
      </c>
      <c r="R61" s="23">
        <v>43255</v>
      </c>
      <c r="S61" s="23">
        <v>43254</v>
      </c>
      <c r="T61" s="23">
        <v>43325</v>
      </c>
      <c r="U61" s="23">
        <v>43334</v>
      </c>
      <c r="V61" s="23">
        <v>43333</v>
      </c>
      <c r="W61" s="23">
        <v>43340</v>
      </c>
      <c r="X61" s="23">
        <v>43350</v>
      </c>
      <c r="Y61" s="23">
        <v>43353</v>
      </c>
      <c r="Z61" s="23">
        <v>43354</v>
      </c>
      <c r="AA61" s="24"/>
      <c r="AB61" s="25"/>
      <c r="AC61" s="25"/>
      <c r="AD61" s="25"/>
      <c r="AE61" s="23">
        <v>43374</v>
      </c>
      <c r="AF61" s="25" t="s">
        <v>60</v>
      </c>
      <c r="AG61" s="25"/>
      <c r="AH61" s="23">
        <v>43420</v>
      </c>
      <c r="AI61" s="32">
        <v>43424</v>
      </c>
      <c r="AJ61" s="32">
        <v>43425</v>
      </c>
      <c r="AK61" s="35">
        <v>43549</v>
      </c>
      <c r="AL61" s="35">
        <v>43616</v>
      </c>
      <c r="AM61" s="28">
        <v>12925.52</v>
      </c>
      <c r="AN61" s="28">
        <v>12925.52</v>
      </c>
      <c r="AO61">
        <v>20</v>
      </c>
      <c r="AP61" s="28">
        <v>2790</v>
      </c>
      <c r="AQ61" s="28">
        <v>4608</v>
      </c>
      <c r="AR61" s="35">
        <v>43622</v>
      </c>
      <c r="AS61" s="35">
        <v>43622</v>
      </c>
      <c r="AT61" s="28"/>
      <c r="AY61" s="33"/>
      <c r="AZ61" s="29"/>
    </row>
    <row r="62" spans="1:52" x14ac:dyDescent="0.3">
      <c r="A62" s="16">
        <v>61</v>
      </c>
      <c r="B62" s="16" t="s">
        <v>137</v>
      </c>
      <c r="C62" s="16">
        <v>10</v>
      </c>
      <c r="D62" s="16">
        <v>2</v>
      </c>
      <c r="E62" s="21">
        <v>43209</v>
      </c>
      <c r="F62" s="21">
        <v>43252</v>
      </c>
      <c r="G62" s="21">
        <v>43279</v>
      </c>
      <c r="H62" s="22">
        <v>42407</v>
      </c>
      <c r="I62" s="22">
        <v>4</v>
      </c>
      <c r="J62" s="22">
        <v>4608</v>
      </c>
      <c r="K62" s="22">
        <f t="shared" si="0"/>
        <v>37799</v>
      </c>
      <c r="L62" s="22">
        <v>107592.74999999999</v>
      </c>
      <c r="M62" s="22">
        <f t="shared" si="1"/>
        <v>162037</v>
      </c>
      <c r="N62" s="22">
        <f t="shared" si="2"/>
        <v>204444</v>
      </c>
      <c r="O62" s="22">
        <v>195766</v>
      </c>
      <c r="P62" s="22">
        <v>150000</v>
      </c>
      <c r="Q62" s="22">
        <v>238173</v>
      </c>
      <c r="R62" s="23">
        <v>43255</v>
      </c>
      <c r="S62" s="23">
        <v>43254</v>
      </c>
      <c r="T62" s="23">
        <v>43325</v>
      </c>
      <c r="U62" s="23">
        <v>43346</v>
      </c>
      <c r="V62" s="23">
        <v>43348</v>
      </c>
      <c r="W62" s="23">
        <v>43349</v>
      </c>
      <c r="X62" s="23">
        <v>43375</v>
      </c>
      <c r="Y62" s="23">
        <v>43381</v>
      </c>
      <c r="Z62" s="23">
        <v>43382</v>
      </c>
      <c r="AA62" s="24"/>
      <c r="AB62" s="25"/>
      <c r="AC62" s="25"/>
      <c r="AD62" s="25"/>
      <c r="AE62" s="23">
        <v>43390</v>
      </c>
      <c r="AF62" s="25" t="s">
        <v>60</v>
      </c>
      <c r="AG62" s="25"/>
      <c r="AH62" s="23">
        <v>43434</v>
      </c>
      <c r="AI62" s="32">
        <v>43440</v>
      </c>
      <c r="AJ62" s="32">
        <v>43441</v>
      </c>
      <c r="AK62" s="36">
        <v>43487</v>
      </c>
      <c r="AL62" s="35">
        <v>43497</v>
      </c>
      <c r="AM62" s="28">
        <v>11954.8</v>
      </c>
      <c r="AN62" s="28"/>
      <c r="AO62">
        <v>20</v>
      </c>
      <c r="AP62" s="28">
        <v>3000</v>
      </c>
      <c r="AQ62" s="28">
        <v>3456</v>
      </c>
      <c r="AR62" s="35">
        <v>43503</v>
      </c>
      <c r="AS62" s="35">
        <v>43502</v>
      </c>
      <c r="AT62" s="28">
        <v>6049.2</v>
      </c>
      <c r="AU62" s="35">
        <v>43509</v>
      </c>
      <c r="AV62" s="35">
        <v>43515</v>
      </c>
      <c r="AW62" s="35">
        <v>43522</v>
      </c>
      <c r="AX62" s="35">
        <v>43523</v>
      </c>
      <c r="AY62" s="33"/>
      <c r="AZ62" s="33"/>
    </row>
    <row r="63" spans="1:52" x14ac:dyDescent="0.3">
      <c r="A63" s="16">
        <v>62</v>
      </c>
      <c r="B63" s="16" t="s">
        <v>138</v>
      </c>
      <c r="C63" s="16">
        <v>10</v>
      </c>
      <c r="D63" s="16">
        <v>2</v>
      </c>
      <c r="E63" s="21">
        <v>43209</v>
      </c>
      <c r="F63" s="21">
        <v>43255</v>
      </c>
      <c r="G63" s="21">
        <v>43258</v>
      </c>
      <c r="H63" s="22">
        <v>42407</v>
      </c>
      <c r="I63" s="22">
        <v>4</v>
      </c>
      <c r="J63" s="22">
        <v>4608</v>
      </c>
      <c r="K63" s="22">
        <f t="shared" si="0"/>
        <v>37799</v>
      </c>
      <c r="L63" s="22">
        <v>107592.74999999999</v>
      </c>
      <c r="M63" s="22">
        <f t="shared" si="1"/>
        <v>162037</v>
      </c>
      <c r="N63" s="22">
        <f t="shared" si="2"/>
        <v>204444</v>
      </c>
      <c r="O63" s="22">
        <v>195766</v>
      </c>
      <c r="P63" s="22">
        <v>150000</v>
      </c>
      <c r="Q63" s="22">
        <v>238173</v>
      </c>
      <c r="R63" s="23">
        <v>43255</v>
      </c>
      <c r="S63" s="23">
        <v>43254</v>
      </c>
      <c r="T63" s="23">
        <v>43327</v>
      </c>
      <c r="U63" s="23">
        <v>43350</v>
      </c>
      <c r="V63" s="23">
        <v>43356</v>
      </c>
      <c r="W63" s="23">
        <v>43356</v>
      </c>
      <c r="X63" s="23">
        <v>43371</v>
      </c>
      <c r="Y63" s="23">
        <v>43374</v>
      </c>
      <c r="Z63" s="23">
        <v>43375</v>
      </c>
      <c r="AA63" s="24"/>
      <c r="AB63" s="25"/>
      <c r="AC63" s="25" t="s">
        <v>139</v>
      </c>
      <c r="AD63" s="23">
        <v>43375</v>
      </c>
      <c r="AE63" s="25" t="s">
        <v>81</v>
      </c>
      <c r="AF63" s="25" t="s">
        <v>60</v>
      </c>
      <c r="AG63" s="25"/>
      <c r="AH63" s="23">
        <v>43434</v>
      </c>
      <c r="AI63" s="32">
        <v>43440</v>
      </c>
      <c r="AJ63" s="32">
        <v>43441</v>
      </c>
      <c r="AK63" s="36">
        <v>43487</v>
      </c>
      <c r="AL63" s="35">
        <v>43497</v>
      </c>
      <c r="AM63" s="28">
        <v>11954.8</v>
      </c>
      <c r="AN63" s="28"/>
      <c r="AO63">
        <v>20</v>
      </c>
      <c r="AP63" s="28">
        <v>3000</v>
      </c>
      <c r="AQ63" s="28">
        <v>3456</v>
      </c>
      <c r="AR63" s="35">
        <v>43503</v>
      </c>
      <c r="AS63" s="35">
        <v>43502</v>
      </c>
      <c r="AT63" s="28">
        <v>6049.2</v>
      </c>
      <c r="AU63" s="35">
        <v>43509</v>
      </c>
      <c r="AV63" s="35">
        <v>43515</v>
      </c>
      <c r="AW63" s="35">
        <v>43522</v>
      </c>
      <c r="AX63" s="35">
        <v>43523</v>
      </c>
      <c r="AY63" s="33"/>
      <c r="AZ63" s="33"/>
    </row>
    <row r="64" spans="1:52" x14ac:dyDescent="0.3">
      <c r="A64" s="16">
        <v>63</v>
      </c>
      <c r="B64" s="16" t="s">
        <v>140</v>
      </c>
      <c r="C64" s="16">
        <v>9</v>
      </c>
      <c r="D64" s="16">
        <v>2</v>
      </c>
      <c r="E64" s="21">
        <v>43229</v>
      </c>
      <c r="F64" s="21">
        <v>43255</v>
      </c>
      <c r="G64" s="21">
        <v>43258</v>
      </c>
      <c r="H64" s="22">
        <v>38167</v>
      </c>
      <c r="I64" s="22">
        <v>4</v>
      </c>
      <c r="J64" s="22">
        <v>4608</v>
      </c>
      <c r="K64" s="22">
        <f t="shared" si="0"/>
        <v>33559</v>
      </c>
      <c r="L64" s="22">
        <v>96833.474999999991</v>
      </c>
      <c r="M64" s="22">
        <f t="shared" si="1"/>
        <v>145834</v>
      </c>
      <c r="N64" s="22">
        <f t="shared" si="2"/>
        <v>184001</v>
      </c>
      <c r="O64" s="22">
        <v>176189</v>
      </c>
      <c r="P64" s="22">
        <v>135000</v>
      </c>
      <c r="Q64" s="22">
        <v>214356</v>
      </c>
      <c r="R64" s="23">
        <v>43255</v>
      </c>
      <c r="S64" s="23">
        <v>43254</v>
      </c>
      <c r="T64" s="23">
        <v>43327</v>
      </c>
      <c r="U64" s="23">
        <v>43346</v>
      </c>
      <c r="V64" s="23">
        <v>43350</v>
      </c>
      <c r="W64" s="23">
        <v>43353</v>
      </c>
      <c r="X64" s="23">
        <v>43371</v>
      </c>
      <c r="Y64" s="23">
        <v>43374</v>
      </c>
      <c r="Z64" s="23">
        <v>43375</v>
      </c>
      <c r="AA64" s="24"/>
      <c r="AB64" s="25"/>
      <c r="AC64" s="25" t="s">
        <v>94</v>
      </c>
      <c r="AD64" s="23">
        <v>43375</v>
      </c>
      <c r="AE64" s="25" t="s">
        <v>81</v>
      </c>
      <c r="AF64" s="25" t="s">
        <v>60</v>
      </c>
      <c r="AG64" s="25"/>
      <c r="AH64" s="23">
        <v>43434</v>
      </c>
      <c r="AI64" s="32">
        <v>43440</v>
      </c>
      <c r="AJ64" s="32">
        <v>43441</v>
      </c>
      <c r="AK64" s="36">
        <v>43486</v>
      </c>
      <c r="AL64" s="35">
        <v>43497</v>
      </c>
      <c r="AM64" s="28">
        <v>10759</v>
      </c>
      <c r="AN64" s="28"/>
      <c r="AO64">
        <v>18</v>
      </c>
      <c r="AP64" s="28">
        <v>3000</v>
      </c>
      <c r="AQ64" s="28">
        <v>3456</v>
      </c>
      <c r="AR64" s="35">
        <v>43503</v>
      </c>
      <c r="AS64" s="35">
        <v>43502</v>
      </c>
      <c r="AT64" s="28">
        <v>5444</v>
      </c>
      <c r="AU64" s="35">
        <v>43509</v>
      </c>
      <c r="AV64" s="35">
        <v>43515</v>
      </c>
      <c r="AW64" s="35">
        <v>43522</v>
      </c>
      <c r="AX64" s="35">
        <v>43523</v>
      </c>
      <c r="AY64" s="33"/>
      <c r="AZ64" s="33"/>
    </row>
    <row r="65" spans="1:52" x14ac:dyDescent="0.3">
      <c r="A65" s="16">
        <v>64</v>
      </c>
      <c r="B65" s="16" t="s">
        <v>141</v>
      </c>
      <c r="C65" s="16">
        <v>9</v>
      </c>
      <c r="D65" s="16">
        <v>2</v>
      </c>
      <c r="E65" s="21">
        <v>43229</v>
      </c>
      <c r="F65" s="21">
        <v>43255</v>
      </c>
      <c r="G65" s="21">
        <v>43258</v>
      </c>
      <c r="H65" s="22">
        <v>38167</v>
      </c>
      <c r="I65" s="22">
        <v>4</v>
      </c>
      <c r="J65" s="22">
        <v>4608</v>
      </c>
      <c r="K65" s="22">
        <f t="shared" si="0"/>
        <v>33559</v>
      </c>
      <c r="L65" s="22">
        <v>96833.474999999991</v>
      </c>
      <c r="M65" s="22">
        <f t="shared" si="1"/>
        <v>145834</v>
      </c>
      <c r="N65" s="22">
        <f t="shared" si="2"/>
        <v>184001</v>
      </c>
      <c r="O65" s="22">
        <v>176189</v>
      </c>
      <c r="P65" s="22">
        <v>135000</v>
      </c>
      <c r="Q65" s="22">
        <v>214356</v>
      </c>
      <c r="R65" s="23">
        <v>43255</v>
      </c>
      <c r="S65" s="23">
        <v>43254</v>
      </c>
      <c r="T65" s="23">
        <v>43327</v>
      </c>
      <c r="U65" s="23">
        <v>43346</v>
      </c>
      <c r="V65" s="23">
        <v>43349</v>
      </c>
      <c r="W65" s="23">
        <v>43350</v>
      </c>
      <c r="X65" s="23">
        <v>43371</v>
      </c>
      <c r="Y65" s="23">
        <v>43374</v>
      </c>
      <c r="Z65" s="23">
        <v>43375</v>
      </c>
      <c r="AA65" s="24"/>
      <c r="AB65" s="25"/>
      <c r="AC65" s="25" t="s">
        <v>142</v>
      </c>
      <c r="AD65" s="23">
        <v>43375</v>
      </c>
      <c r="AE65" s="25" t="s">
        <v>81</v>
      </c>
      <c r="AF65" s="25" t="s">
        <v>60</v>
      </c>
      <c r="AG65" s="25"/>
      <c r="AH65" s="23">
        <v>43430</v>
      </c>
      <c r="AI65" s="32">
        <v>43433</v>
      </c>
      <c r="AJ65" s="32">
        <v>43434</v>
      </c>
      <c r="AK65" s="35">
        <v>43509</v>
      </c>
      <c r="AL65" s="35">
        <v>43521</v>
      </c>
      <c r="AM65" s="28">
        <v>10759</v>
      </c>
      <c r="AN65" s="28">
        <v>16203</v>
      </c>
      <c r="AO65">
        <v>18</v>
      </c>
      <c r="AP65" s="28">
        <v>3000</v>
      </c>
      <c r="AQ65" s="28">
        <v>3456</v>
      </c>
      <c r="AR65" s="35">
        <v>43529</v>
      </c>
      <c r="AS65" s="35">
        <v>43528</v>
      </c>
      <c r="AT65" s="28"/>
      <c r="AY65" s="29"/>
      <c r="AZ65" s="29"/>
    </row>
    <row r="66" spans="1:52" x14ac:dyDescent="0.3">
      <c r="A66" s="16">
        <v>65</v>
      </c>
      <c r="B66" s="16" t="s">
        <v>143</v>
      </c>
      <c r="C66" s="16">
        <v>11</v>
      </c>
      <c r="D66" s="16">
        <v>2</v>
      </c>
      <c r="E66" s="21">
        <v>43209</v>
      </c>
      <c r="F66" s="21">
        <v>43259</v>
      </c>
      <c r="G66" s="21">
        <v>43266</v>
      </c>
      <c r="H66" s="22">
        <v>46648</v>
      </c>
      <c r="I66" s="22">
        <v>4</v>
      </c>
      <c r="J66" s="22">
        <v>4608</v>
      </c>
      <c r="K66" s="22">
        <f t="shared" si="0"/>
        <v>42040</v>
      </c>
      <c r="L66" s="22">
        <v>118352.02499999999</v>
      </c>
      <c r="M66" s="22">
        <f>ROUND(L66*1.5060241,0)</f>
        <v>178241</v>
      </c>
      <c r="N66" s="22">
        <f t="shared" si="2"/>
        <v>224889</v>
      </c>
      <c r="O66" s="22">
        <v>215342</v>
      </c>
      <c r="P66" s="22">
        <v>165000</v>
      </c>
      <c r="Q66" s="22">
        <v>261990</v>
      </c>
      <c r="R66" s="23">
        <v>43259</v>
      </c>
      <c r="S66" s="23">
        <v>43258</v>
      </c>
      <c r="T66" s="31">
        <v>43529</v>
      </c>
      <c r="U66" s="31">
        <v>43537</v>
      </c>
      <c r="V66" s="23"/>
      <c r="W66" s="23"/>
      <c r="X66" s="23"/>
      <c r="Y66" s="23"/>
      <c r="Z66" s="23"/>
      <c r="AA66" s="24"/>
      <c r="AB66" s="25"/>
      <c r="AC66" s="25"/>
      <c r="AD66" s="25"/>
      <c r="AE66" s="25"/>
      <c r="AF66" s="25" t="s">
        <v>56</v>
      </c>
      <c r="AG66" s="25"/>
      <c r="AH66" s="25"/>
      <c r="AI66" s="32">
        <v>43403</v>
      </c>
      <c r="AJ66" s="32">
        <v>43404</v>
      </c>
      <c r="AM66" s="28">
        <v>0</v>
      </c>
      <c r="AN66" s="28"/>
      <c r="AO66">
        <v>22</v>
      </c>
      <c r="AP66" s="28"/>
      <c r="AQ66" s="28"/>
      <c r="AT66" s="28"/>
      <c r="AY66" s="33">
        <v>43544</v>
      </c>
      <c r="AZ66" s="33">
        <v>43544</v>
      </c>
    </row>
    <row r="67" spans="1:52" x14ac:dyDescent="0.3">
      <c r="A67" s="16">
        <v>66</v>
      </c>
      <c r="B67" s="16" t="s">
        <v>144</v>
      </c>
      <c r="C67" s="16">
        <v>3</v>
      </c>
      <c r="D67" s="16">
        <v>2</v>
      </c>
      <c r="E67" s="21">
        <v>43209</v>
      </c>
      <c r="F67" s="21">
        <v>43255</v>
      </c>
      <c r="G67" s="21">
        <v>43258</v>
      </c>
      <c r="H67" s="22">
        <v>12722</v>
      </c>
      <c r="I67" s="22">
        <v>2</v>
      </c>
      <c r="J67" s="22">
        <v>2304</v>
      </c>
      <c r="K67" s="22">
        <f t="shared" ref="K67:K69" si="3">H67-J67</f>
        <v>10418</v>
      </c>
      <c r="L67" s="22">
        <v>32277.824999999997</v>
      </c>
      <c r="M67" s="22">
        <f t="shared" si="1"/>
        <v>48611</v>
      </c>
      <c r="N67" s="22">
        <f t="shared" ref="N67:N69" si="4">H67+M67</f>
        <v>61333</v>
      </c>
      <c r="O67" s="22">
        <v>58730</v>
      </c>
      <c r="P67" s="22">
        <v>45000</v>
      </c>
      <c r="Q67" s="22">
        <v>71452</v>
      </c>
      <c r="R67" s="23">
        <v>43255</v>
      </c>
      <c r="S67" s="23">
        <v>43254</v>
      </c>
      <c r="T67" s="23">
        <v>43327</v>
      </c>
      <c r="U67" s="23">
        <v>43346</v>
      </c>
      <c r="V67" s="23">
        <v>43349</v>
      </c>
      <c r="W67" s="23">
        <v>43350</v>
      </c>
      <c r="X67" s="23">
        <v>43375</v>
      </c>
      <c r="Y67" s="23">
        <v>43381</v>
      </c>
      <c r="Z67" s="23">
        <v>43382</v>
      </c>
      <c r="AA67" s="24" t="s">
        <v>145</v>
      </c>
      <c r="AB67" s="25"/>
      <c r="AC67" s="25" t="s">
        <v>146</v>
      </c>
      <c r="AD67" s="23">
        <v>43375</v>
      </c>
      <c r="AE67" s="25" t="s">
        <v>81</v>
      </c>
      <c r="AF67" s="25" t="s">
        <v>60</v>
      </c>
      <c r="AG67" s="25"/>
      <c r="AH67" s="23">
        <v>43434</v>
      </c>
      <c r="AI67" s="32">
        <v>43440</v>
      </c>
      <c r="AJ67" s="32">
        <v>43441</v>
      </c>
      <c r="AK67" s="35">
        <v>43515</v>
      </c>
      <c r="AL67" s="35">
        <v>43521</v>
      </c>
      <c r="AM67" s="28">
        <v>3586</v>
      </c>
      <c r="AN67" s="28">
        <v>5400</v>
      </c>
      <c r="AO67">
        <v>6</v>
      </c>
      <c r="AP67" s="28">
        <v>3000</v>
      </c>
      <c r="AQ67" s="28">
        <v>3456</v>
      </c>
      <c r="AR67" s="35">
        <v>43529</v>
      </c>
      <c r="AS67" s="35">
        <v>43528</v>
      </c>
      <c r="AT67" s="28"/>
      <c r="AY67" s="29"/>
      <c r="AZ67" s="29"/>
    </row>
    <row r="68" spans="1:52" x14ac:dyDescent="0.3">
      <c r="A68" s="16">
        <v>67</v>
      </c>
      <c r="B68" s="57" t="s">
        <v>147</v>
      </c>
      <c r="C68" s="16">
        <v>10</v>
      </c>
      <c r="D68" s="16">
        <v>2</v>
      </c>
      <c r="E68" s="21">
        <v>43234</v>
      </c>
      <c r="F68" s="21">
        <v>43259</v>
      </c>
      <c r="G68" s="21">
        <v>43488</v>
      </c>
      <c r="H68" s="22">
        <v>42407</v>
      </c>
      <c r="I68" s="22">
        <v>4</v>
      </c>
      <c r="J68" s="22">
        <v>4608</v>
      </c>
      <c r="K68" s="22">
        <f t="shared" si="3"/>
        <v>37799</v>
      </c>
      <c r="L68" s="22">
        <v>107592.74999999999</v>
      </c>
      <c r="M68" s="22">
        <f t="shared" ref="M68:M69" si="5">ROUND(L68*1.5060241,0)</f>
        <v>162037</v>
      </c>
      <c r="N68" s="22">
        <f t="shared" si="4"/>
        <v>204444</v>
      </c>
      <c r="O68" s="22">
        <v>195766</v>
      </c>
      <c r="P68" s="22">
        <v>150000</v>
      </c>
      <c r="Q68" s="22">
        <v>238173</v>
      </c>
      <c r="R68" s="23">
        <v>43259</v>
      </c>
      <c r="S68" s="23">
        <v>43259</v>
      </c>
      <c r="T68" s="31">
        <v>43525</v>
      </c>
      <c r="U68" s="31">
        <v>43545</v>
      </c>
      <c r="V68" s="23"/>
      <c r="W68" s="23"/>
      <c r="X68" s="23"/>
      <c r="Y68" s="23"/>
      <c r="Z68" s="23"/>
      <c r="AA68" s="24"/>
      <c r="AB68" s="25"/>
      <c r="AC68" s="25"/>
      <c r="AD68" s="25"/>
      <c r="AE68" s="25"/>
      <c r="AF68" s="25" t="s">
        <v>56</v>
      </c>
      <c r="AG68" s="25"/>
      <c r="AH68" s="25"/>
      <c r="AI68" s="32">
        <v>43403</v>
      </c>
      <c r="AJ68" s="32">
        <v>43404</v>
      </c>
      <c r="AK68" s="35">
        <v>43551</v>
      </c>
      <c r="AL68" s="35">
        <v>43551</v>
      </c>
      <c r="AM68" s="28">
        <v>11954.8</v>
      </c>
      <c r="AN68" s="28">
        <v>24460</v>
      </c>
      <c r="AO68">
        <v>20</v>
      </c>
      <c r="AP68" s="28">
        <v>3000</v>
      </c>
      <c r="AQ68" s="28">
        <v>3456</v>
      </c>
      <c r="AR68" s="35">
        <v>43551</v>
      </c>
      <c r="AS68" s="35">
        <v>43551</v>
      </c>
      <c r="AT68" s="28"/>
      <c r="AY68" s="33">
        <v>43551</v>
      </c>
      <c r="AZ68" s="33">
        <v>43551</v>
      </c>
    </row>
    <row r="69" spans="1:52" x14ac:dyDescent="0.3">
      <c r="A69" s="16">
        <v>68</v>
      </c>
      <c r="B69" s="16" t="s">
        <v>148</v>
      </c>
      <c r="C69" s="16">
        <v>7</v>
      </c>
      <c r="D69" s="16">
        <v>3</v>
      </c>
      <c r="E69" s="21">
        <v>43234</v>
      </c>
      <c r="F69" s="21"/>
      <c r="G69" s="16"/>
      <c r="H69" s="22">
        <v>29685</v>
      </c>
      <c r="I69" s="22">
        <v>4</v>
      </c>
      <c r="J69" s="22">
        <v>4608</v>
      </c>
      <c r="K69" s="22">
        <f t="shared" si="3"/>
        <v>25077</v>
      </c>
      <c r="L69" s="22">
        <v>37657.462499999994</v>
      </c>
      <c r="M69" s="22">
        <f t="shared" si="5"/>
        <v>56713</v>
      </c>
      <c r="N69" s="22">
        <f t="shared" si="4"/>
        <v>86398</v>
      </c>
      <c r="O69" s="22">
        <v>68518</v>
      </c>
      <c r="P69" s="22">
        <v>67342</v>
      </c>
      <c r="Q69" s="22">
        <v>98203</v>
      </c>
      <c r="R69" s="25"/>
      <c r="S69" s="25"/>
      <c r="T69" s="25"/>
      <c r="U69" s="25"/>
      <c r="V69" s="25"/>
      <c r="W69" s="25"/>
      <c r="X69" s="25"/>
      <c r="Y69" s="25"/>
      <c r="Z69" s="25"/>
      <c r="AA69" s="24"/>
      <c r="AB69" s="25"/>
      <c r="AC69" s="25"/>
      <c r="AD69" s="25"/>
      <c r="AE69" s="25"/>
      <c r="AF69" s="25" t="s">
        <v>149</v>
      </c>
      <c r="AG69" s="25"/>
      <c r="AH69" s="25"/>
      <c r="AI69" s="27"/>
      <c r="AJ69" s="27"/>
      <c r="AM69" s="28">
        <v>0</v>
      </c>
      <c r="AN69" s="28"/>
      <c r="AO69">
        <v>14</v>
      </c>
      <c r="AP69" s="28"/>
      <c r="AQ69" s="28"/>
      <c r="AT69" s="28"/>
      <c r="AY69" s="29"/>
      <c r="AZ69" s="29"/>
    </row>
  </sheetData>
  <conditionalFormatting sqref="A2:G65">
    <cfRule type="expression" dxfId="2" priority="4">
      <formula>#REF!="U fazi izrade"</formula>
    </cfRule>
    <cfRule type="expression" dxfId="1" priority="5">
      <formula>#REF!="Pred štampom"</formula>
    </cfRule>
  </conditionalFormatting>
  <conditionalFormatting sqref="A2:G65">
    <cfRule type="expression" dxfId="0" priority="8">
      <formula>#REF!="Predat sudu"</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9B545ED0D9A76419B583D8C31F66F48" ma:contentTypeVersion="11" ma:contentTypeDescription="Kreiraj novi dokument." ma:contentTypeScope="" ma:versionID="c68bfa5e7ba54877669b98fa146b05e2">
  <xsd:schema xmlns:xsd="http://www.w3.org/2001/XMLSchema" xmlns:xs="http://www.w3.org/2001/XMLSchema" xmlns:p="http://schemas.microsoft.com/office/2006/metadata/properties" xmlns:ns3="270eec6f-5151-45e7-9bb2-94d69b65f82f" xmlns:ns4="bc3b3f48-a712-422d-a472-8b11b5e42bf2" targetNamespace="http://schemas.microsoft.com/office/2006/metadata/properties" ma:root="true" ma:fieldsID="d1732131eaebc1e6d5d53f508d6cd19c" ns3:_="" ns4:_="">
    <xsd:import namespace="270eec6f-5151-45e7-9bb2-94d69b65f82f"/>
    <xsd:import namespace="bc3b3f48-a712-422d-a472-8b11b5e42bf2"/>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0eec6f-5151-45e7-9bb2-94d69b65f82f" elementFormDefault="qualified">
    <xsd:import namespace="http://schemas.microsoft.com/office/2006/documentManagement/types"/>
    <xsd:import namespace="http://schemas.microsoft.com/office/infopath/2007/PartnerControls"/>
    <xsd:element name="SharedWithUsers" ma:index="8" nillable="true" ma:displayName="Deljeno sa"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Heš oznaka pogotka za deljenje" ma:internalName="SharingHintHash" ma:readOnly="true">
      <xsd:simpleType>
        <xsd:restriction base="dms:Text"/>
      </xsd:simpleType>
    </xsd:element>
    <xsd:element name="SharedWithDetails" ma:index="10" nillable="true" ma:displayName="Deljeno sa detaljima"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3b3f48-a712-422d-a472-8b11b5e42bf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 sadržaja"/>
        <xsd:element ref="dc:title" minOccurs="0" maxOccurs="1" ma:index="4" ma:displayName="Naslov"/>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FB0C06-6AA0-473B-88C9-3442400C9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0eec6f-5151-45e7-9bb2-94d69b65f82f"/>
    <ds:schemaRef ds:uri="bc3b3f48-a712-422d-a472-8b11b5e42b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D94415-6215-433A-BC1D-9C5CB9567999}">
  <ds:schemaRefs>
    <ds:schemaRef ds:uri="http://schemas.microsoft.com/sharepoint/v3/contenttype/forms"/>
  </ds:schemaRefs>
</ds:datastoreItem>
</file>

<file path=customXml/itemProps3.xml><?xml version="1.0" encoding="utf-8"?>
<ds:datastoreItem xmlns:ds="http://schemas.openxmlformats.org/officeDocument/2006/customXml" ds:itemID="{34C49460-A93E-41F0-9F03-E93EA59EFF7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Istorija</vt:lpstr>
      <vt:lpstr>Sheet1</vt:lpstr>
      <vt:lpstr>spojeni</vt:lpstr>
      <vt:lpstr>spojeni_short</vt:lpstr>
      <vt:lpstr>Troskovnik</vt:lpstr>
      <vt:lpstr>Tuzioci</vt:lpstr>
      <vt:lpstr>Punomocnici</vt:lpstr>
      <vt:lpstr>Zadaci</vt:lpstr>
      <vt:lpstr>Revizija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Miloš Basaraba</dc:creator>
  <cp:lastModifiedBy>Milos Basaraba</cp:lastModifiedBy>
  <dcterms:created xsi:type="dcterms:W3CDTF">2019-09-05T13:37:08Z</dcterms:created>
  <dcterms:modified xsi:type="dcterms:W3CDTF">2019-09-20T14:10:15Z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0x010100D9B545ED0D9A76419B583D8C31F66F48</vt:lpwstr>
  </property>
</Properties>
</file>