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ngada\Software Division\10 Projects\01 GBC Portal\02 Planning\"/>
    </mc:Choice>
  </mc:AlternateContent>
  <bookViews>
    <workbookView xWindow="120" yWindow="375" windowWidth="15195" windowHeight="7830" tabRatio="784"/>
  </bookViews>
  <sheets>
    <sheet name="Home" sheetId="4" r:id="rId1"/>
    <sheet name="Version Info" sheetId="5" r:id="rId2"/>
    <sheet name="RESOLUTIONS" sheetId="17" r:id="rId3"/>
    <sheet name="RESOLUTION_META" sheetId="32" r:id="rId4"/>
    <sheet name="RESOLUTION_HISTORY" sheetId="36" r:id="rId5"/>
    <sheet name="RESOLUTION _COMMENTS" sheetId="19" r:id="rId6"/>
    <sheet name="RESOLUTION _TAGS" sheetId="53" r:id="rId7"/>
    <sheet name="TASK_LIST" sheetId="38" r:id="rId8"/>
    <sheet name="TASK_ASSIGNMENT" sheetId="42" r:id="rId9"/>
    <sheet name="MSTR_USERS" sheetId="16" r:id="rId10"/>
    <sheet name="MSTR_CATEGORY" sheetId="18" r:id="rId11"/>
    <sheet name="MSTR_TAG" sheetId="51" r:id="rId12"/>
    <sheet name="LKP_USER_TYPE" sheetId="15" r:id="rId13"/>
    <sheet name="LKP_APPROVER" sheetId="49" r:id="rId14"/>
    <sheet name="CTRL_VISIBILITY" sheetId="39" r:id="rId15"/>
    <sheet name="LOG_ACTIVITY" sheetId="13" r:id="rId16"/>
  </sheets>
  <definedNames>
    <definedName name="Excel_BuiltIn_Print_Area_1">"$#REF!.$A$1:$G$17"</definedName>
    <definedName name="Excel_BuiltIn_Print_Area_1_1" localSheetId="13">#REF!</definedName>
    <definedName name="Excel_BuiltIn_Print_Area_1_1" localSheetId="12">"$#REF!.$A$1:$G$21"</definedName>
    <definedName name="Excel_BuiltIn_Print_Area_1_1" localSheetId="9">"$#REF!.$A$1:$G$21"</definedName>
    <definedName name="Excel_BuiltIn_Print_Area_1_1" localSheetId="5">"$#REF!.$A$1:$G$21"</definedName>
    <definedName name="Excel_BuiltIn_Print_Area_1_1" localSheetId="4">"$#REF!.$A$1:$G$21"</definedName>
    <definedName name="Excel_BuiltIn_Print_Area_1_1" localSheetId="3">"$#REF!.$A$1:$G$21"</definedName>
    <definedName name="Excel_BuiltIn_Print_Area_1_1" localSheetId="2">"$#REF!.$A$1:$G$21"</definedName>
    <definedName name="Excel_BuiltIn_Print_Area_1_1">"$#REF!.$A$1:$G$3"</definedName>
    <definedName name="Excel_BuiltIn_Print_Area_2">"$#REF!.$A$1:$G$26"</definedName>
    <definedName name="Excel_BuiltIn_Print_Area_3" localSheetId="13">#REF!</definedName>
    <definedName name="Excel_BuiltIn_Print_Area_3" localSheetId="12">"$#REF!.$A$1:$G$15"</definedName>
    <definedName name="Excel_BuiltIn_Print_Area_3" localSheetId="9">"$#REF!.$A$1:$G$15"</definedName>
    <definedName name="Excel_BuiltIn_Print_Area_3" localSheetId="5">"$#REF!.$A$1:$G$15"</definedName>
    <definedName name="Excel_BuiltIn_Print_Area_3" localSheetId="4">"$#REF!.$A$1:$G$15"</definedName>
    <definedName name="Excel_BuiltIn_Print_Area_3" localSheetId="3">"$#REF!.$A$1:$G$15"</definedName>
    <definedName name="Excel_BuiltIn_Print_Area_3" localSheetId="2">"$#REF!.$A$1:$G$15"</definedName>
    <definedName name="Excel_BuiltIn_Print_Area_3">"$#REF!.$A$1:$G$3"</definedName>
    <definedName name="Excel_BuiltIn_Print_Area_4" localSheetId="13">#REF!</definedName>
    <definedName name="Excel_BuiltIn_Print_Area_4" localSheetId="12">"$#REF!.$A$1:$G$18"</definedName>
    <definedName name="Excel_BuiltIn_Print_Area_4" localSheetId="9">"$#REF!.$A$1:$G$18"</definedName>
    <definedName name="Excel_BuiltIn_Print_Area_4" localSheetId="5">"$#REF!.$A$1:$G$18"</definedName>
    <definedName name="Excel_BuiltIn_Print_Area_4" localSheetId="4">"$#REF!.$A$1:$G$18"</definedName>
    <definedName name="Excel_BuiltIn_Print_Area_4" localSheetId="3">"$#REF!.$A$1:$G$18"</definedName>
    <definedName name="Excel_BuiltIn_Print_Area_4" localSheetId="2">"$#REF!.$A$1:$G$18"</definedName>
    <definedName name="Excel_BuiltIn_Print_Area_4">"$#REF!.$A$1:$G$3"</definedName>
    <definedName name="Excel_BuiltIn_Print_Area_5" localSheetId="13">#REF!</definedName>
    <definedName name="Excel_BuiltIn_Print_Area_5" localSheetId="12">"$#REF!.$A$1:$G$7"</definedName>
    <definedName name="Excel_BuiltIn_Print_Area_5" localSheetId="9">"$#REF!.$A$1:$G$7"</definedName>
    <definedName name="Excel_BuiltIn_Print_Area_5" localSheetId="5">"$#REF!.$A$1:$G$7"</definedName>
    <definedName name="Excel_BuiltIn_Print_Area_5" localSheetId="4">"$#REF!.$A$1:$G$7"</definedName>
    <definedName name="Excel_BuiltIn_Print_Area_5" localSheetId="3">"$#REF!.$A$1:$G$7"</definedName>
    <definedName name="Excel_BuiltIn_Print_Area_5" localSheetId="2">"$#REF!.$A$1:$G$7"</definedName>
    <definedName name="Excel_BuiltIn_Print_Area_5">"$#REF!.$A$1:$G$3"</definedName>
    <definedName name="G">"$#REF!.$A$1:$G$21"</definedName>
    <definedName name="_xlnm.Print_Area" localSheetId="4">RESOLUTION_HISTORY!$A$1:$G$32</definedName>
    <definedName name="_xlnm.Print_Area" localSheetId="3">RESOLUTION_META!$A$1:$G$25</definedName>
    <definedName name="_xlnm.Print_Area" localSheetId="2">RESOLUTIONS!$A$1:$G$29</definedName>
  </definedNames>
  <calcPr calcId="152511"/>
</workbook>
</file>

<file path=xl/calcChain.xml><?xml version="1.0" encoding="utf-8"?>
<calcChain xmlns="http://schemas.openxmlformats.org/spreadsheetml/2006/main">
  <c r="J4" i="32" l="1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4" i="18"/>
  <c r="J5" i="18"/>
  <c r="J6" i="18"/>
  <c r="J7" i="18"/>
  <c r="J8" i="18"/>
  <c r="J9" i="18"/>
  <c r="J8" i="39" l="1"/>
  <c r="J7" i="39"/>
  <c r="J11" i="39"/>
  <c r="J10" i="39"/>
  <c r="J9" i="39"/>
  <c r="J6" i="39"/>
  <c r="J4" i="39"/>
  <c r="J3" i="39"/>
  <c r="J21" i="36" l="1"/>
  <c r="J4" i="15" l="1"/>
  <c r="J5" i="15"/>
  <c r="J6" i="15"/>
  <c r="J7" i="15"/>
  <c r="J4" i="16" l="1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6" i="53" l="1"/>
  <c r="J5" i="53"/>
  <c r="J4" i="53"/>
  <c r="J9" i="53" l="1"/>
  <c r="J13" i="53" l="1"/>
  <c r="J12" i="53"/>
  <c r="J11" i="53"/>
  <c r="J10" i="53"/>
  <c r="J8" i="53"/>
  <c r="J3" i="53"/>
  <c r="J1" i="53"/>
  <c r="J11" i="51"/>
  <c r="J13" i="51" l="1"/>
  <c r="J12" i="51"/>
  <c r="J10" i="51"/>
  <c r="J8" i="51"/>
  <c r="J7" i="51"/>
  <c r="J6" i="51"/>
  <c r="J5" i="51"/>
  <c r="J4" i="51"/>
  <c r="J3" i="51"/>
  <c r="J14" i="51" s="1"/>
  <c r="J1" i="51"/>
  <c r="J19" i="36"/>
  <c r="J18" i="36"/>
  <c r="J17" i="36"/>
  <c r="J10" i="49" l="1"/>
  <c r="J9" i="49"/>
  <c r="J8" i="49"/>
  <c r="J7" i="49"/>
  <c r="J5" i="49"/>
  <c r="J4" i="49"/>
  <c r="J3" i="49"/>
  <c r="J11" i="49" s="1"/>
  <c r="J1" i="49"/>
  <c r="J4" i="17" l="1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4" i="36" l="1"/>
  <c r="J5" i="36"/>
  <c r="J6" i="36"/>
  <c r="J7" i="36"/>
  <c r="J8" i="36"/>
  <c r="J9" i="36"/>
  <c r="J10" i="36"/>
  <c r="J11" i="36"/>
  <c r="J12" i="36"/>
  <c r="J13" i="36"/>
  <c r="J14" i="36"/>
  <c r="J15" i="36"/>
  <c r="J16" i="36"/>
  <c r="J20" i="36"/>
  <c r="J22" i="36"/>
  <c r="J23" i="36"/>
  <c r="J24" i="36"/>
  <c r="J25" i="36"/>
  <c r="J26" i="36"/>
  <c r="J3" i="36"/>
  <c r="J3" i="32"/>
  <c r="J19" i="17"/>
  <c r="J20" i="17"/>
  <c r="J21" i="17"/>
  <c r="J22" i="17"/>
  <c r="J23" i="17"/>
  <c r="J3" i="17"/>
  <c r="J4" i="38" l="1"/>
  <c r="J5" i="38"/>
  <c r="J6" i="38"/>
  <c r="J7" i="38"/>
  <c r="J8" i="38"/>
  <c r="J9" i="38"/>
  <c r="J10" i="38"/>
  <c r="J6" i="42"/>
  <c r="J9" i="42" l="1"/>
  <c r="J4" i="42"/>
  <c r="J5" i="42"/>
  <c r="J7" i="42"/>
  <c r="J8" i="42"/>
  <c r="J10" i="42"/>
  <c r="J11" i="42"/>
  <c r="J12" i="42"/>
  <c r="J17" i="42"/>
  <c r="J16" i="42"/>
  <c r="J15" i="42"/>
  <c r="J14" i="42"/>
  <c r="J3" i="42"/>
  <c r="J18" i="42" s="1"/>
  <c r="J1" i="42"/>
  <c r="J3" i="38"/>
  <c r="J1" i="39" l="1"/>
  <c r="J15" i="38" l="1"/>
  <c r="J14" i="38"/>
  <c r="J13" i="38"/>
  <c r="J12" i="38"/>
  <c r="J16" i="38"/>
  <c r="J1" i="38"/>
  <c r="J32" i="36" l="1"/>
  <c r="J31" i="36"/>
  <c r="J30" i="36"/>
  <c r="J29" i="36"/>
  <c r="J28" i="36"/>
  <c r="J1" i="36"/>
  <c r="J25" i="32" l="1"/>
  <c r="J24" i="32"/>
  <c r="J23" i="32"/>
  <c r="J22" i="32"/>
  <c r="J21" i="32"/>
  <c r="J1" i="32"/>
  <c r="J26" i="17" l="1"/>
  <c r="J11" i="18"/>
  <c r="J12" i="18"/>
  <c r="J13" i="18"/>
  <c r="J4" i="19"/>
  <c r="J5" i="19"/>
  <c r="J6" i="19"/>
  <c r="J7" i="19"/>
  <c r="J3" i="19"/>
  <c r="J13" i="19" s="1"/>
  <c r="J12" i="19"/>
  <c r="J11" i="19"/>
  <c r="J10" i="19"/>
  <c r="J9" i="19"/>
  <c r="J1" i="19"/>
  <c r="J14" i="18"/>
  <c r="J3" i="18"/>
  <c r="J15" i="18" s="1"/>
  <c r="J1" i="18"/>
  <c r="J28" i="17"/>
  <c r="J27" i="17"/>
  <c r="J25" i="17"/>
  <c r="J29" i="17"/>
  <c r="J1" i="17"/>
  <c r="J23" i="16"/>
  <c r="J22" i="16"/>
  <c r="J21" i="16"/>
  <c r="J20" i="16"/>
  <c r="J18" i="16"/>
  <c r="J3" i="16"/>
  <c r="J24" i="16" s="1"/>
  <c r="J1" i="16"/>
  <c r="J12" i="15"/>
  <c r="J11" i="15"/>
  <c r="J10" i="15"/>
  <c r="J9" i="15"/>
  <c r="J3" i="15"/>
  <c r="J13" i="15" s="1"/>
  <c r="J1" i="15"/>
  <c r="J16" i="13"/>
  <c r="J15" i="13"/>
  <c r="J14" i="13"/>
  <c r="J13" i="13"/>
  <c r="J12" i="13"/>
  <c r="J10" i="13"/>
  <c r="J9" i="13"/>
  <c r="J8" i="13"/>
  <c r="J7" i="13"/>
  <c r="J6" i="13"/>
  <c r="J5" i="13"/>
  <c r="J4" i="13"/>
  <c r="J3" i="13"/>
  <c r="J1" i="13"/>
</calcChain>
</file>

<file path=xl/sharedStrings.xml><?xml version="1.0" encoding="utf-8"?>
<sst xmlns="http://schemas.openxmlformats.org/spreadsheetml/2006/main" count="1054" uniqueCount="264">
  <si>
    <t>RESOLUTION_NO</t>
  </si>
  <si>
    <t>CATEGORY_ID</t>
  </si>
  <si>
    <t>TITLE</t>
  </si>
  <si>
    <t>RESOLUTION_DESC</t>
  </si>
  <si>
    <t>PREAMBLE</t>
  </si>
  <si>
    <t>RESOLUTION_COMMENTS</t>
  </si>
  <si>
    <t>RESOLUTION_MONTH</t>
  </si>
  <si>
    <t>RESOLUTION_YEAR</t>
  </si>
  <si>
    <t>COMMENT_ID</t>
  </si>
  <si>
    <t>COMMENTED_BY</t>
  </si>
  <si>
    <t>COMMENT</t>
  </si>
  <si>
    <t>COMMENTED_ON</t>
  </si>
  <si>
    <t>CATEGORY</t>
  </si>
  <si>
    <t>CREATED_BY</t>
  </si>
  <si>
    <t>CREATED_ON</t>
  </si>
  <si>
    <t>MSTR_USERS</t>
  </si>
  <si>
    <t>USER_ID</t>
  </si>
  <si>
    <t>LOGIN_ID</t>
  </si>
  <si>
    <t>PASSWORD</t>
  </si>
  <si>
    <t>USER_NAME</t>
  </si>
  <si>
    <t>EMAIL</t>
  </si>
  <si>
    <t>SECRET_QUESTION</t>
  </si>
  <si>
    <t>SECRET_ANSWER</t>
  </si>
  <si>
    <t>ACTIVATED_ON</t>
  </si>
  <si>
    <t>ACTIVATED_BY</t>
  </si>
  <si>
    <t>INACTIVATED_ON</t>
  </si>
  <si>
    <t>INACTIVATED_BY</t>
  </si>
  <si>
    <t>REMARKS</t>
  </si>
  <si>
    <t>ACTIVE_FLAG</t>
  </si>
  <si>
    <t>MODIFIED_BY</t>
  </si>
  <si>
    <t>MODIFIED_ON</t>
  </si>
  <si>
    <t>PAGE 1</t>
  </si>
  <si>
    <t>PAGE 2</t>
  </si>
  <si>
    <t>PAGE 3</t>
  </si>
  <si>
    <t>PAGE 4</t>
  </si>
  <si>
    <t>PAGE 5</t>
  </si>
  <si>
    <t>PAGE 6</t>
  </si>
  <si>
    <t>Master Tables</t>
  </si>
  <si>
    <t>Lookup Tables</t>
  </si>
  <si>
    <t>Log Tables</t>
  </si>
  <si>
    <t>mstr_users</t>
  </si>
  <si>
    <t>log_activity</t>
  </si>
  <si>
    <t>Resolution Tables</t>
  </si>
  <si>
    <t>Group Name</t>
  </si>
  <si>
    <t>Table Name</t>
  </si>
  <si>
    <t>Baseline Date</t>
  </si>
  <si>
    <t>Release Version</t>
  </si>
  <si>
    <t>Field Name</t>
  </si>
  <si>
    <t>Data Type</t>
  </si>
  <si>
    <t>Length</t>
  </si>
  <si>
    <t>MYSQL DT</t>
  </si>
  <si>
    <t>Comments</t>
  </si>
  <si>
    <t>Default Values</t>
  </si>
  <si>
    <t>Is Null</t>
  </si>
  <si>
    <t>(</t>
  </si>
  <si>
    <t>NUMBER</t>
  </si>
  <si>
    <t>INT(1) UNSIGNED</t>
  </si>
  <si>
    <t>N</t>
  </si>
  <si>
    <t>VARCHAR</t>
  </si>
  <si>
    <t>VARCHAR(50)</t>
  </si>
  <si>
    <t>CHAR</t>
  </si>
  <si>
    <t>CHAR(1)</t>
  </si>
  <si>
    <t>Y</t>
  </si>
  <si>
    <t>);</t>
  </si>
  <si>
    <t>PRIMARY KEY</t>
  </si>
  <si>
    <t>FOREIGN KEY</t>
  </si>
  <si>
    <t>NONE</t>
  </si>
  <si>
    <t>INDEX ON</t>
  </si>
  <si>
    <t>UNIQUE KEY</t>
  </si>
  <si>
    <t>AUTO_INCREMENT</t>
  </si>
  <si>
    <t>INT(2) UNSIGNED</t>
  </si>
  <si>
    <t>Unanimous / Majority</t>
  </si>
  <si>
    <t>VOTING_TYPE</t>
  </si>
  <si>
    <t>VARCHAR(10)</t>
  </si>
  <si>
    <t>Default</t>
  </si>
  <si>
    <t>INT(10) UNSIGNED</t>
  </si>
  <si>
    <t>MODULE</t>
  </si>
  <si>
    <t>VARCHAR(60)</t>
  </si>
  <si>
    <t>KEY_NUMBER</t>
  </si>
  <si>
    <t>VARCHAR(40)</t>
  </si>
  <si>
    <t>VARCHAR(12)</t>
  </si>
  <si>
    <t>DATETIME</t>
  </si>
  <si>
    <t>INT UNSIGNED</t>
  </si>
  <si>
    <t>INT(4) UNSIGNED</t>
  </si>
  <si>
    <t>LOG_ACTIVITY</t>
  </si>
  <si>
    <t>ACTIVITY_ID</t>
  </si>
  <si>
    <t>KEY_TYPE</t>
  </si>
  <si>
    <t>VARCHAR(20)</t>
  </si>
  <si>
    <t>User ID: Primary Key</t>
  </si>
  <si>
    <t>Login ID: Unique Constraint</t>
  </si>
  <si>
    <t>Encryption using SHA Algorithm (one way algorithm)</t>
  </si>
  <si>
    <t>Name of the User</t>
  </si>
  <si>
    <t>E mail id</t>
  </si>
  <si>
    <t>If they forget the password</t>
  </si>
  <si>
    <t>If they forget the password (Encrypted)</t>
  </si>
  <si>
    <t>Date on which the User is Activated</t>
  </si>
  <si>
    <r>
      <t xml:space="preserve">Master: </t>
    </r>
    <r>
      <rPr>
        <sz val="10"/>
        <rFont val="Cambria"/>
        <family val="1"/>
      </rPr>
      <t>MSTR_USERS.LOGIN_ID</t>
    </r>
  </si>
  <si>
    <t>Date on which the User is inactivated</t>
  </si>
  <si>
    <t>User Remarks</t>
  </si>
  <si>
    <t>VARCHAR(100)</t>
  </si>
  <si>
    <t>Date on which record is created</t>
  </si>
  <si>
    <t>Date on which record is modified</t>
  </si>
  <si>
    <t>Month of Resolution</t>
  </si>
  <si>
    <t>Year of Resolution</t>
  </si>
  <si>
    <t>Resolution Number</t>
  </si>
  <si>
    <t>Category</t>
  </si>
  <si>
    <t>Resolution Title</t>
  </si>
  <si>
    <t>Resolution Description</t>
  </si>
  <si>
    <t>Resolution Preface</t>
  </si>
  <si>
    <t>Identifier to identify the record uniquely</t>
  </si>
  <si>
    <t>Comment on the resolution</t>
  </si>
  <si>
    <t>Y (Yes) / N (No)</t>
  </si>
  <si>
    <t>Unique Indentifier to identify category</t>
  </si>
  <si>
    <t>Map Tables</t>
  </si>
  <si>
    <t>resolution_comments</t>
  </si>
  <si>
    <t>TEXT</t>
  </si>
  <si>
    <t>RESOLUTIONS</t>
  </si>
  <si>
    <t>resolutions</t>
  </si>
  <si>
    <t>Activity Id</t>
  </si>
  <si>
    <t>Module Name</t>
  </si>
  <si>
    <t>Key Number</t>
  </si>
  <si>
    <t>Key Type</t>
  </si>
  <si>
    <t>mstr_category</t>
  </si>
  <si>
    <t>MSTR_CATEGORY</t>
  </si>
  <si>
    <t>ENCRYPTION_SEED</t>
  </si>
  <si>
    <t>LONGTEXT</t>
  </si>
  <si>
    <t>PROPOSED_BY</t>
  </si>
  <si>
    <t>SECONDED_BY</t>
  </si>
  <si>
    <t>Seconded By</t>
  </si>
  <si>
    <t>Proposed By</t>
  </si>
  <si>
    <t>VARCHAR(22)</t>
  </si>
  <si>
    <t>HOME</t>
  </si>
  <si>
    <t>RESOLUTION_META</t>
  </si>
  <si>
    <t>MSTR_TAG</t>
  </si>
  <si>
    <t>TAG_ID</t>
  </si>
  <si>
    <t>IS_ACTIVE</t>
  </si>
  <si>
    <t>MOBILE</t>
  </si>
  <si>
    <t>Mobile Number</t>
  </si>
  <si>
    <t>GBC Portal</t>
  </si>
  <si>
    <t>resolution_meta</t>
  </si>
  <si>
    <t>mstr_tag</t>
  </si>
  <si>
    <r>
      <rPr>
        <b/>
        <sz val="10"/>
        <rFont val="Cambria"/>
        <family val="1"/>
        <scheme val="major"/>
      </rPr>
      <t xml:space="preserve">Master: </t>
    </r>
    <r>
      <rPr>
        <sz val="10"/>
        <rFont val="Cambria"/>
        <family val="1"/>
        <scheme val="major"/>
      </rPr>
      <t>MSTR_CATEGORY.CATEGORY_ID</t>
    </r>
  </si>
  <si>
    <t>VISIBILITY</t>
  </si>
  <si>
    <t>If voting type = Majority, then number of people voted</t>
  </si>
  <si>
    <t>If voting type = Majority, then number of people opted</t>
  </si>
  <si>
    <t>VOTES_RECEIVED</t>
  </si>
  <si>
    <t>VOTES_TOTAL</t>
  </si>
  <si>
    <t>PUBLISH_STATUS</t>
  </si>
  <si>
    <t>Random number to encrypt the resolution if sensitivity = 5</t>
  </si>
  <si>
    <t>REVISED_BY</t>
  </si>
  <si>
    <t>Number of the Resoultion that revises this resolution</t>
  </si>
  <si>
    <t xml:space="preserve">ALLOW_COMMENTS </t>
  </si>
  <si>
    <t>Allow the member to give comments Y (Yes) / N (No)</t>
  </si>
  <si>
    <t>VALID_FROM</t>
  </si>
  <si>
    <t>FILE_PATH</t>
  </si>
  <si>
    <t>Attachment Path</t>
  </si>
  <si>
    <t xml:space="preserve">SPECIAL_NOTE </t>
  </si>
  <si>
    <t xml:space="preserve">Special note on the resolution </t>
  </si>
  <si>
    <t>resolution_history</t>
  </si>
  <si>
    <t>RESOLUTION_HISTORY</t>
  </si>
  <si>
    <t>VALID_TILL</t>
  </si>
  <si>
    <t>HISTORY_ID</t>
  </si>
  <si>
    <t>Auto Increment Number</t>
  </si>
  <si>
    <t>SP_VANI_CITATION</t>
  </si>
  <si>
    <t>Sp vani citation</t>
  </si>
  <si>
    <t>IS_RESOLUTION</t>
  </si>
  <si>
    <t>Yes (Y) / No (N)</t>
  </si>
  <si>
    <t>IS_ENCRYPTED</t>
  </si>
  <si>
    <t>REFERENCE_ID</t>
  </si>
  <si>
    <t>STATUS</t>
  </si>
  <si>
    <t>O</t>
  </si>
  <si>
    <t>VARCHAR(250)</t>
  </si>
  <si>
    <t>Unique Indentifier to identify the task owner</t>
  </si>
  <si>
    <t>COMPLETED_ON</t>
  </si>
  <si>
    <t>Unique Indentifier to identify the task</t>
  </si>
  <si>
    <t>Task to be act on</t>
  </si>
  <si>
    <t>Recurring number of the task</t>
  </si>
  <si>
    <t>TARGET_DATE</t>
  </si>
  <si>
    <t>DATE</t>
  </si>
  <si>
    <t>Date on which the task has to complete</t>
  </si>
  <si>
    <t>IS_RECURRING</t>
  </si>
  <si>
    <t>Yes (Y) if the task is recurring / No (N) if the task is not recurring</t>
  </si>
  <si>
    <t>RECURRING_FREQUENCY</t>
  </si>
  <si>
    <t>No of days in which the task will be recurring</t>
  </si>
  <si>
    <t>RESOLUTION.RESOLUTION_NO</t>
  </si>
  <si>
    <t>YES / NO</t>
  </si>
  <si>
    <t>TASK_LIST</t>
  </si>
  <si>
    <t>TASK_ID</t>
  </si>
  <si>
    <t>TASK_DESC</t>
  </si>
  <si>
    <t>TASK_OWNER</t>
  </si>
  <si>
    <t>RECURRENCE</t>
  </si>
  <si>
    <t xml:space="preserve">Open (O) / Closed (C) / Cancelled (X) </t>
  </si>
  <si>
    <t>Remarks by Task Owner</t>
  </si>
  <si>
    <t>TASK_ASSIGNMENT</t>
  </si>
  <si>
    <t>TASK_LIST.TASK_ID</t>
  </si>
  <si>
    <t>Date on which record is last modified</t>
  </si>
  <si>
    <t>ACTIVITY</t>
  </si>
  <si>
    <t>CHAR(50)</t>
  </si>
  <si>
    <t>Activity done by the user</t>
  </si>
  <si>
    <t>CHAR(250)</t>
  </si>
  <si>
    <t>DISSEMINATE_TO</t>
  </si>
  <si>
    <t>Disseminate To</t>
  </si>
  <si>
    <t xml:space="preserve">Implementation Agency </t>
  </si>
  <si>
    <t>IMPLEMENTATION_AGENCY</t>
  </si>
  <si>
    <t>Remarks on the activity</t>
  </si>
  <si>
    <t>APPROVER_ID</t>
  </si>
  <si>
    <t>APPROVER</t>
  </si>
  <si>
    <t>Approver Id</t>
  </si>
  <si>
    <t>Approver</t>
  </si>
  <si>
    <t>task_list</t>
  </si>
  <si>
    <t>task_assignment</t>
  </si>
  <si>
    <t>VALIDATE_ON</t>
  </si>
  <si>
    <t>VALIDITY_STATUS</t>
  </si>
  <si>
    <t>REFERENCE_NO</t>
  </si>
  <si>
    <t>CHECK_VALIDITY</t>
  </si>
  <si>
    <t xml:space="preserve">Discuss (D) / Valid (V) / Invalid (X) / Amended (A) / Modified (M) </t>
  </si>
  <si>
    <t>V</t>
  </si>
  <si>
    <t>Date on which the resolution has to come for validate</t>
  </si>
  <si>
    <t>Reference of resolution number that modifies this resolution</t>
  </si>
  <si>
    <t>Public (P) / Internal (I) / Private (R) / Restricted (G) / Confidential (C)</t>
  </si>
  <si>
    <t xml:space="preserve">New (N) / Published (P) / Revised And Pending For Approval (R) </t>
  </si>
  <si>
    <t>Srila Prabhupada Vani Citation</t>
  </si>
  <si>
    <t>Disseminate to</t>
  </si>
  <si>
    <t>Implementation agency</t>
  </si>
  <si>
    <t>Revised And Pending For Approval (R)/ Approval (A) / Rejected (X)</t>
  </si>
  <si>
    <t>R</t>
  </si>
  <si>
    <t>TAG_NAME</t>
  </si>
  <si>
    <t>TAG_VALUE</t>
  </si>
  <si>
    <t>Center / Trust / Ministry / Department</t>
  </si>
  <si>
    <t>Tag Id</t>
  </si>
  <si>
    <t>Tag Value</t>
  </si>
  <si>
    <t>IS_GROUP_TAG</t>
  </si>
  <si>
    <t>Yes (Y) if the Tag is group tag / No (N) if the tag is not Group tag</t>
  </si>
  <si>
    <r>
      <t xml:space="preserve">Master: </t>
    </r>
    <r>
      <rPr>
        <sz val="10"/>
        <rFont val="Cambria"/>
        <family val="1"/>
      </rPr>
      <t>MSTR_TAG.TAG_ID</t>
    </r>
  </si>
  <si>
    <t>TAGGED_BY</t>
  </si>
  <si>
    <t>TAGGED_ON</t>
  </si>
  <si>
    <t>RESOLUTION_TAGS</t>
  </si>
  <si>
    <t>USER_TYPE_ID</t>
  </si>
  <si>
    <r>
      <rPr>
        <b/>
        <sz val="10"/>
        <rFont val="Cambria"/>
        <family val="1"/>
        <scheme val="major"/>
      </rPr>
      <t>Lookup:</t>
    </r>
    <r>
      <rPr>
        <sz val="10"/>
        <rFont val="Cambria"/>
        <family val="1"/>
        <scheme val="major"/>
      </rPr>
      <t xml:space="preserve"> LKP_USER_TYPE.USER_TYPE_ID</t>
    </r>
  </si>
  <si>
    <t>IS_ADMINISTRATOR</t>
  </si>
  <si>
    <t>IS_SECRETARIAT</t>
  </si>
  <si>
    <t>If the user is an Administrator (Y) / (N)</t>
  </si>
  <si>
    <t>LKP_USER_TYPE</t>
  </si>
  <si>
    <t>USER_TYPE</t>
  </si>
  <si>
    <t>User Type ID: Primary Key</t>
  </si>
  <si>
    <t>User Type Name</t>
  </si>
  <si>
    <t>lkp_user_type</t>
  </si>
  <si>
    <t>The color code that should be displayed as user profile background</t>
  </si>
  <si>
    <t>User type display order</t>
  </si>
  <si>
    <t>DISPLAY_ORDER</t>
  </si>
  <si>
    <t>If the user is a Secreatariat (Y) / (N)</t>
  </si>
  <si>
    <t>User Type Id</t>
  </si>
  <si>
    <t>BG_COLOR_CODE</t>
  </si>
  <si>
    <t>resolution_tags</t>
  </si>
  <si>
    <t>LKP_APPROVER</t>
  </si>
  <si>
    <t>lkp_approver</t>
  </si>
  <si>
    <t>CTRL_VISIBILITY</t>
  </si>
  <si>
    <t>Control Tables</t>
  </si>
  <si>
    <t>ctrl_visibility</t>
  </si>
  <si>
    <t>Revision History</t>
  </si>
  <si>
    <t>Change Description</t>
  </si>
  <si>
    <t>#</t>
  </si>
  <si>
    <t>Doc. Version</t>
  </si>
  <si>
    <t>Database Design for GBC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</si>
</sst>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Cambria"/>
      <family val="1"/>
      <scheme val="major"/>
    </font>
    <font>
      <sz val="10"/>
      <name val="Arial"/>
      <family val="2"/>
    </font>
    <font>
      <b/>
      <sz val="10"/>
      <color indexed="10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0"/>
      <name val="Calibri"/>
      <family val="2"/>
    </font>
    <font>
      <sz val="10"/>
      <color theme="1"/>
      <name val="Cambria"/>
      <family val="1"/>
      <scheme val="maj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thin">
        <color theme="5" tint="0.59996337778862885"/>
      </bottom>
      <diagonal/>
    </border>
    <border>
      <left/>
      <right/>
      <top style="thin">
        <color theme="5" tint="0.59996337778862885"/>
      </top>
      <bottom style="thin">
        <color theme="5" tint="0.59996337778862885"/>
      </bottom>
      <diagonal/>
    </border>
    <border>
      <left/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12" applyNumberFormat="0" applyAlignment="0" applyProtection="0"/>
    <xf numFmtId="0" fontId="20" fillId="7" borderId="13" applyNumberFormat="0" applyAlignment="0" applyProtection="0"/>
    <xf numFmtId="0" fontId="21" fillId="7" borderId="12" applyNumberFormat="0" applyAlignment="0" applyProtection="0"/>
    <xf numFmtId="0" fontId="22" fillId="0" borderId="14" applyNumberFormat="0" applyFill="0" applyAlignment="0" applyProtection="0"/>
    <xf numFmtId="0" fontId="23" fillId="8" borderId="15" applyNumberFormat="0" applyAlignment="0" applyProtection="0"/>
    <xf numFmtId="0" fontId="24" fillId="0" borderId="0" applyNumberFormat="0" applyFill="0" applyBorder="0" applyAlignment="0" applyProtection="0"/>
    <xf numFmtId="0" fontId="11" fillId="9" borderId="16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26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6" fillId="33" borderId="0" applyNumberFormat="0" applyBorder="0" applyAlignment="0" applyProtection="0"/>
  </cellStyleXfs>
  <cellXfs count="103">
    <xf numFmtId="0" fontId="0" fillId="0" borderId="0" xfId="0"/>
    <xf numFmtId="0" fontId="0" fillId="0" borderId="0" xfId="0" applyAlignment="1">
      <alignment vertical="center"/>
    </xf>
    <xf numFmtId="0" fontId="3" fillId="0" borderId="0" xfId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1" applyAlignment="1" applyProtection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9" fillId="2" borderId="1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2" xfId="2" applyFont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0" fontId="6" fillId="0" borderId="2" xfId="3" applyFont="1" applyBorder="1" applyAlignment="1">
      <alignment horizontal="center" vertical="center"/>
    </xf>
    <xf numFmtId="0" fontId="9" fillId="2" borderId="1" xfId="2" applyFont="1" applyFill="1" applyBorder="1" applyAlignment="1">
      <alignment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center" vertical="center"/>
    </xf>
    <xf numFmtId="0" fontId="6" fillId="0" borderId="0" xfId="2" applyFont="1" applyBorder="1" applyAlignment="1">
      <alignment vertical="center"/>
    </xf>
    <xf numFmtId="0" fontId="6" fillId="0" borderId="0" xfId="2" applyFont="1"/>
    <xf numFmtId="0" fontId="6" fillId="0" borderId="0" xfId="2" applyFont="1" applyAlignment="1">
      <alignment horizontal="center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6" fillId="0" borderId="1" xfId="3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9" fillId="2" borderId="1" xfId="2" applyFont="1" applyFill="1" applyBorder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10" fillId="0" borderId="2" xfId="2" applyFont="1" applyBorder="1" applyAlignment="1">
      <alignment vertical="center"/>
    </xf>
    <xf numFmtId="0" fontId="6" fillId="0" borderId="2" xfId="3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2" xfId="3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 applyFont="1" applyAlignment="1" applyProtection="1">
      <alignment vertical="center"/>
    </xf>
    <xf numFmtId="0" fontId="27" fillId="34" borderId="0" xfId="1" applyFont="1" applyFill="1" applyBorder="1" applyAlignment="1" applyProtection="1">
      <alignment horizontal="center"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9" fillId="2" borderId="5" xfId="2" applyFont="1" applyFill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28" fillId="0" borderId="2" xfId="3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25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3" xfId="2" applyFont="1" applyBorder="1" applyAlignment="1">
      <alignment horizontal="left" vertical="center"/>
    </xf>
    <xf numFmtId="0" fontId="6" fillId="0" borderId="8" xfId="2" applyFont="1" applyBorder="1" applyAlignment="1">
      <alignment vertical="center"/>
    </xf>
    <xf numFmtId="0" fontId="6" fillId="0" borderId="5" xfId="2" applyFont="1" applyBorder="1" applyAlignment="1">
      <alignment horizontal="left" vertical="center"/>
    </xf>
    <xf numFmtId="0" fontId="6" fillId="0" borderId="4" xfId="2" applyFont="1" applyBorder="1" applyAlignment="1">
      <alignment horizontal="left" vertical="center"/>
    </xf>
    <xf numFmtId="0" fontId="6" fillId="0" borderId="6" xfId="2" applyFont="1" applyBorder="1" applyAlignment="1">
      <alignment horizontal="left" vertical="center"/>
    </xf>
    <xf numFmtId="0" fontId="6" fillId="0" borderId="7" xfId="2" applyFont="1" applyBorder="1" applyAlignment="1">
      <alignment horizontal="left" vertical="center"/>
    </xf>
    <xf numFmtId="0" fontId="6" fillId="0" borderId="4" xfId="2" applyFont="1" applyBorder="1" applyAlignment="1">
      <alignment vertical="center"/>
    </xf>
    <xf numFmtId="0" fontId="6" fillId="0" borderId="26" xfId="2" applyFont="1" applyBorder="1" applyAlignment="1">
      <alignment horizontal="left" vertical="center"/>
    </xf>
    <xf numFmtId="0" fontId="6" fillId="0" borderId="24" xfId="2" applyFont="1" applyBorder="1" applyAlignment="1">
      <alignment horizontal="left" vertic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20" xfId="2" applyFont="1" applyBorder="1" applyAlignment="1">
      <alignment horizontal="left" vertical="center"/>
    </xf>
    <xf numFmtId="0" fontId="6" fillId="0" borderId="21" xfId="2" applyFont="1" applyBorder="1" applyAlignment="1">
      <alignment horizontal="left" vertical="center"/>
    </xf>
    <xf numFmtId="0" fontId="6" fillId="0" borderId="22" xfId="2" applyFont="1" applyBorder="1" applyAlignment="1">
      <alignment horizontal="left" vertical="center"/>
    </xf>
    <xf numFmtId="0" fontId="6" fillId="0" borderId="23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29" fillId="35" borderId="0" xfId="0" applyFont="1" applyFill="1" applyAlignment="1">
      <alignment horizontal="center" vertical="center"/>
    </xf>
    <xf numFmtId="0" fontId="3" fillId="0" borderId="27" xfId="1" applyBorder="1" applyAlignment="1" applyProtection="1">
      <alignment vertical="center"/>
    </xf>
    <xf numFmtId="0" fontId="0" fillId="0" borderId="27" xfId="0" applyBorder="1" applyAlignment="1">
      <alignment vertical="center"/>
    </xf>
    <xf numFmtId="0" fontId="3" fillId="0" borderId="27" xfId="1" applyBorder="1" applyAlignment="1" applyProtection="1">
      <alignment horizontal="left" vertical="center"/>
    </xf>
    <xf numFmtId="0" fontId="5" fillId="0" borderId="27" xfId="1" applyFont="1" applyBorder="1" applyAlignment="1" applyProtection="1">
      <alignment vertical="center"/>
    </xf>
    <xf numFmtId="0" fontId="4" fillId="0" borderId="27" xfId="0" applyFont="1" applyBorder="1" applyAlignment="1">
      <alignment vertical="center"/>
    </xf>
    <xf numFmtId="0" fontId="1" fillId="37" borderId="27" xfId="0" applyFont="1" applyFill="1" applyBorder="1" applyAlignment="1">
      <alignment horizontal="center" vertical="center"/>
    </xf>
    <xf numFmtId="0" fontId="1" fillId="36" borderId="27" xfId="0" applyFont="1" applyFill="1" applyBorder="1" applyAlignment="1">
      <alignment horizontal="center" vertical="center"/>
    </xf>
    <xf numFmtId="0" fontId="1" fillId="37" borderId="27" xfId="0" applyFont="1" applyFill="1" applyBorder="1" applyAlignment="1">
      <alignment horizontal="center" vertical="center" wrapText="1"/>
    </xf>
    <xf numFmtId="0" fontId="30" fillId="35" borderId="28" xfId="0" applyFont="1" applyFill="1" applyBorder="1" applyAlignment="1">
      <alignment horizontal="center" vertical="center"/>
    </xf>
    <xf numFmtId="0" fontId="30" fillId="35" borderId="29" xfId="0" applyFont="1" applyFill="1" applyBorder="1" applyAlignment="1">
      <alignment horizontal="center" vertical="center"/>
    </xf>
    <xf numFmtId="0" fontId="30" fillId="35" borderId="30" xfId="0" applyFont="1" applyFill="1" applyBorder="1" applyAlignment="1">
      <alignment horizontal="center" vertical="center"/>
    </xf>
    <xf numFmtId="0" fontId="2" fillId="36" borderId="28" xfId="0" applyFont="1" applyFill="1" applyBorder="1" applyAlignment="1">
      <alignment horizontal="left" vertical="center"/>
    </xf>
    <xf numFmtId="0" fontId="2" fillId="36" borderId="29" xfId="0" applyFont="1" applyFill="1" applyBorder="1" applyAlignment="1">
      <alignment horizontal="left" vertical="center"/>
    </xf>
    <xf numFmtId="0" fontId="2" fillId="36" borderId="30" xfId="0" applyFont="1" applyFill="1" applyBorder="1" applyAlignment="1">
      <alignment horizontal="left" vertic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_Master Tables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F28"/>
  <sheetViews>
    <sheetView tabSelected="1" workbookViewId="0">
      <selection activeCell="A4" sqref="A4:F4"/>
    </sheetView>
  </sheetViews>
  <sheetFormatPr defaultRowHeight="24.95" customHeight="1" x14ac:dyDescent="0.25"/>
  <cols>
    <col min="1" max="6" width="25.7109375" style="1" customWidth="1"/>
    <col min="7" max="7" width="2.7109375" style="1" customWidth="1"/>
    <col min="8" max="251" width="9.140625" style="1"/>
    <col min="252" max="252" width="20.7109375" style="1" customWidth="1"/>
    <col min="253" max="253" width="2.7109375" style="1" customWidth="1"/>
    <col min="254" max="254" width="20.7109375" style="1" customWidth="1"/>
    <col min="255" max="255" width="2.7109375" style="1" customWidth="1"/>
    <col min="256" max="256" width="20.7109375" style="1" customWidth="1"/>
    <col min="257" max="257" width="2.7109375" style="1" customWidth="1"/>
    <col min="258" max="258" width="20.7109375" style="1" customWidth="1"/>
    <col min="259" max="259" width="2.7109375" style="1" customWidth="1"/>
    <col min="260" max="260" width="20.7109375" style="1" customWidth="1"/>
    <col min="261" max="261" width="2.7109375" style="1" customWidth="1"/>
    <col min="262" max="262" width="20.7109375" style="1" customWidth="1"/>
    <col min="263" max="263" width="2.7109375" style="1" customWidth="1"/>
    <col min="264" max="507" width="9.140625" style="1"/>
    <col min="508" max="508" width="20.7109375" style="1" customWidth="1"/>
    <col min="509" max="509" width="2.7109375" style="1" customWidth="1"/>
    <col min="510" max="510" width="20.7109375" style="1" customWidth="1"/>
    <col min="511" max="511" width="2.7109375" style="1" customWidth="1"/>
    <col min="512" max="512" width="20.7109375" style="1" customWidth="1"/>
    <col min="513" max="513" width="2.7109375" style="1" customWidth="1"/>
    <col min="514" max="514" width="20.7109375" style="1" customWidth="1"/>
    <col min="515" max="515" width="2.7109375" style="1" customWidth="1"/>
    <col min="516" max="516" width="20.7109375" style="1" customWidth="1"/>
    <col min="517" max="517" width="2.7109375" style="1" customWidth="1"/>
    <col min="518" max="518" width="20.7109375" style="1" customWidth="1"/>
    <col min="519" max="519" width="2.7109375" style="1" customWidth="1"/>
    <col min="520" max="763" width="9.140625" style="1"/>
    <col min="764" max="764" width="20.7109375" style="1" customWidth="1"/>
    <col min="765" max="765" width="2.7109375" style="1" customWidth="1"/>
    <col min="766" max="766" width="20.7109375" style="1" customWidth="1"/>
    <col min="767" max="767" width="2.7109375" style="1" customWidth="1"/>
    <col min="768" max="768" width="20.7109375" style="1" customWidth="1"/>
    <col min="769" max="769" width="2.7109375" style="1" customWidth="1"/>
    <col min="770" max="770" width="20.7109375" style="1" customWidth="1"/>
    <col min="771" max="771" width="2.7109375" style="1" customWidth="1"/>
    <col min="772" max="772" width="20.7109375" style="1" customWidth="1"/>
    <col min="773" max="773" width="2.7109375" style="1" customWidth="1"/>
    <col min="774" max="774" width="20.7109375" style="1" customWidth="1"/>
    <col min="775" max="775" width="2.7109375" style="1" customWidth="1"/>
    <col min="776" max="1019" width="9.140625" style="1"/>
    <col min="1020" max="1020" width="20.7109375" style="1" customWidth="1"/>
    <col min="1021" max="1021" width="2.7109375" style="1" customWidth="1"/>
    <col min="1022" max="1022" width="20.7109375" style="1" customWidth="1"/>
    <col min="1023" max="1023" width="2.7109375" style="1" customWidth="1"/>
    <col min="1024" max="1024" width="20.7109375" style="1" customWidth="1"/>
    <col min="1025" max="1025" width="2.7109375" style="1" customWidth="1"/>
    <col min="1026" max="1026" width="20.7109375" style="1" customWidth="1"/>
    <col min="1027" max="1027" width="2.7109375" style="1" customWidth="1"/>
    <col min="1028" max="1028" width="20.7109375" style="1" customWidth="1"/>
    <col min="1029" max="1029" width="2.7109375" style="1" customWidth="1"/>
    <col min="1030" max="1030" width="20.7109375" style="1" customWidth="1"/>
    <col min="1031" max="1031" width="2.7109375" style="1" customWidth="1"/>
    <col min="1032" max="1275" width="9.140625" style="1"/>
    <col min="1276" max="1276" width="20.7109375" style="1" customWidth="1"/>
    <col min="1277" max="1277" width="2.7109375" style="1" customWidth="1"/>
    <col min="1278" max="1278" width="20.7109375" style="1" customWidth="1"/>
    <col min="1279" max="1279" width="2.7109375" style="1" customWidth="1"/>
    <col min="1280" max="1280" width="20.7109375" style="1" customWidth="1"/>
    <col min="1281" max="1281" width="2.7109375" style="1" customWidth="1"/>
    <col min="1282" max="1282" width="20.7109375" style="1" customWidth="1"/>
    <col min="1283" max="1283" width="2.7109375" style="1" customWidth="1"/>
    <col min="1284" max="1284" width="20.7109375" style="1" customWidth="1"/>
    <col min="1285" max="1285" width="2.7109375" style="1" customWidth="1"/>
    <col min="1286" max="1286" width="20.7109375" style="1" customWidth="1"/>
    <col min="1287" max="1287" width="2.7109375" style="1" customWidth="1"/>
    <col min="1288" max="1531" width="9.140625" style="1"/>
    <col min="1532" max="1532" width="20.7109375" style="1" customWidth="1"/>
    <col min="1533" max="1533" width="2.7109375" style="1" customWidth="1"/>
    <col min="1534" max="1534" width="20.7109375" style="1" customWidth="1"/>
    <col min="1535" max="1535" width="2.7109375" style="1" customWidth="1"/>
    <col min="1536" max="1536" width="20.7109375" style="1" customWidth="1"/>
    <col min="1537" max="1537" width="2.7109375" style="1" customWidth="1"/>
    <col min="1538" max="1538" width="20.7109375" style="1" customWidth="1"/>
    <col min="1539" max="1539" width="2.7109375" style="1" customWidth="1"/>
    <col min="1540" max="1540" width="20.7109375" style="1" customWidth="1"/>
    <col min="1541" max="1541" width="2.7109375" style="1" customWidth="1"/>
    <col min="1542" max="1542" width="20.7109375" style="1" customWidth="1"/>
    <col min="1543" max="1543" width="2.7109375" style="1" customWidth="1"/>
    <col min="1544" max="1787" width="9.140625" style="1"/>
    <col min="1788" max="1788" width="20.7109375" style="1" customWidth="1"/>
    <col min="1789" max="1789" width="2.7109375" style="1" customWidth="1"/>
    <col min="1790" max="1790" width="20.7109375" style="1" customWidth="1"/>
    <col min="1791" max="1791" width="2.7109375" style="1" customWidth="1"/>
    <col min="1792" max="1792" width="20.7109375" style="1" customWidth="1"/>
    <col min="1793" max="1793" width="2.7109375" style="1" customWidth="1"/>
    <col min="1794" max="1794" width="20.7109375" style="1" customWidth="1"/>
    <col min="1795" max="1795" width="2.7109375" style="1" customWidth="1"/>
    <col min="1796" max="1796" width="20.7109375" style="1" customWidth="1"/>
    <col min="1797" max="1797" width="2.7109375" style="1" customWidth="1"/>
    <col min="1798" max="1798" width="20.7109375" style="1" customWidth="1"/>
    <col min="1799" max="1799" width="2.7109375" style="1" customWidth="1"/>
    <col min="1800" max="2043" width="9.140625" style="1"/>
    <col min="2044" max="2044" width="20.7109375" style="1" customWidth="1"/>
    <col min="2045" max="2045" width="2.7109375" style="1" customWidth="1"/>
    <col min="2046" max="2046" width="20.7109375" style="1" customWidth="1"/>
    <col min="2047" max="2047" width="2.7109375" style="1" customWidth="1"/>
    <col min="2048" max="2048" width="20.7109375" style="1" customWidth="1"/>
    <col min="2049" max="2049" width="2.7109375" style="1" customWidth="1"/>
    <col min="2050" max="2050" width="20.7109375" style="1" customWidth="1"/>
    <col min="2051" max="2051" width="2.7109375" style="1" customWidth="1"/>
    <col min="2052" max="2052" width="20.7109375" style="1" customWidth="1"/>
    <col min="2053" max="2053" width="2.7109375" style="1" customWidth="1"/>
    <col min="2054" max="2054" width="20.7109375" style="1" customWidth="1"/>
    <col min="2055" max="2055" width="2.7109375" style="1" customWidth="1"/>
    <col min="2056" max="2299" width="9.140625" style="1"/>
    <col min="2300" max="2300" width="20.7109375" style="1" customWidth="1"/>
    <col min="2301" max="2301" width="2.7109375" style="1" customWidth="1"/>
    <col min="2302" max="2302" width="20.7109375" style="1" customWidth="1"/>
    <col min="2303" max="2303" width="2.7109375" style="1" customWidth="1"/>
    <col min="2304" max="2304" width="20.7109375" style="1" customWidth="1"/>
    <col min="2305" max="2305" width="2.7109375" style="1" customWidth="1"/>
    <col min="2306" max="2306" width="20.7109375" style="1" customWidth="1"/>
    <col min="2307" max="2307" width="2.7109375" style="1" customWidth="1"/>
    <col min="2308" max="2308" width="20.7109375" style="1" customWidth="1"/>
    <col min="2309" max="2309" width="2.7109375" style="1" customWidth="1"/>
    <col min="2310" max="2310" width="20.7109375" style="1" customWidth="1"/>
    <col min="2311" max="2311" width="2.7109375" style="1" customWidth="1"/>
    <col min="2312" max="2555" width="9.140625" style="1"/>
    <col min="2556" max="2556" width="20.7109375" style="1" customWidth="1"/>
    <col min="2557" max="2557" width="2.7109375" style="1" customWidth="1"/>
    <col min="2558" max="2558" width="20.7109375" style="1" customWidth="1"/>
    <col min="2559" max="2559" width="2.7109375" style="1" customWidth="1"/>
    <col min="2560" max="2560" width="20.7109375" style="1" customWidth="1"/>
    <col min="2561" max="2561" width="2.7109375" style="1" customWidth="1"/>
    <col min="2562" max="2562" width="20.7109375" style="1" customWidth="1"/>
    <col min="2563" max="2563" width="2.7109375" style="1" customWidth="1"/>
    <col min="2564" max="2564" width="20.7109375" style="1" customWidth="1"/>
    <col min="2565" max="2565" width="2.7109375" style="1" customWidth="1"/>
    <col min="2566" max="2566" width="20.7109375" style="1" customWidth="1"/>
    <col min="2567" max="2567" width="2.7109375" style="1" customWidth="1"/>
    <col min="2568" max="2811" width="9.140625" style="1"/>
    <col min="2812" max="2812" width="20.7109375" style="1" customWidth="1"/>
    <col min="2813" max="2813" width="2.7109375" style="1" customWidth="1"/>
    <col min="2814" max="2814" width="20.7109375" style="1" customWidth="1"/>
    <col min="2815" max="2815" width="2.7109375" style="1" customWidth="1"/>
    <col min="2816" max="2816" width="20.7109375" style="1" customWidth="1"/>
    <col min="2817" max="2817" width="2.7109375" style="1" customWidth="1"/>
    <col min="2818" max="2818" width="20.7109375" style="1" customWidth="1"/>
    <col min="2819" max="2819" width="2.7109375" style="1" customWidth="1"/>
    <col min="2820" max="2820" width="20.7109375" style="1" customWidth="1"/>
    <col min="2821" max="2821" width="2.7109375" style="1" customWidth="1"/>
    <col min="2822" max="2822" width="20.7109375" style="1" customWidth="1"/>
    <col min="2823" max="2823" width="2.7109375" style="1" customWidth="1"/>
    <col min="2824" max="3067" width="9.140625" style="1"/>
    <col min="3068" max="3068" width="20.7109375" style="1" customWidth="1"/>
    <col min="3069" max="3069" width="2.7109375" style="1" customWidth="1"/>
    <col min="3070" max="3070" width="20.7109375" style="1" customWidth="1"/>
    <col min="3071" max="3071" width="2.7109375" style="1" customWidth="1"/>
    <col min="3072" max="3072" width="20.7109375" style="1" customWidth="1"/>
    <col min="3073" max="3073" width="2.7109375" style="1" customWidth="1"/>
    <col min="3074" max="3074" width="20.7109375" style="1" customWidth="1"/>
    <col min="3075" max="3075" width="2.7109375" style="1" customWidth="1"/>
    <col min="3076" max="3076" width="20.7109375" style="1" customWidth="1"/>
    <col min="3077" max="3077" width="2.7109375" style="1" customWidth="1"/>
    <col min="3078" max="3078" width="20.7109375" style="1" customWidth="1"/>
    <col min="3079" max="3079" width="2.7109375" style="1" customWidth="1"/>
    <col min="3080" max="3323" width="9.140625" style="1"/>
    <col min="3324" max="3324" width="20.7109375" style="1" customWidth="1"/>
    <col min="3325" max="3325" width="2.7109375" style="1" customWidth="1"/>
    <col min="3326" max="3326" width="20.7109375" style="1" customWidth="1"/>
    <col min="3327" max="3327" width="2.7109375" style="1" customWidth="1"/>
    <col min="3328" max="3328" width="20.7109375" style="1" customWidth="1"/>
    <col min="3329" max="3329" width="2.7109375" style="1" customWidth="1"/>
    <col min="3330" max="3330" width="20.7109375" style="1" customWidth="1"/>
    <col min="3331" max="3331" width="2.7109375" style="1" customWidth="1"/>
    <col min="3332" max="3332" width="20.7109375" style="1" customWidth="1"/>
    <col min="3333" max="3333" width="2.7109375" style="1" customWidth="1"/>
    <col min="3334" max="3334" width="20.7109375" style="1" customWidth="1"/>
    <col min="3335" max="3335" width="2.7109375" style="1" customWidth="1"/>
    <col min="3336" max="3579" width="9.140625" style="1"/>
    <col min="3580" max="3580" width="20.7109375" style="1" customWidth="1"/>
    <col min="3581" max="3581" width="2.7109375" style="1" customWidth="1"/>
    <col min="3582" max="3582" width="20.7109375" style="1" customWidth="1"/>
    <col min="3583" max="3583" width="2.7109375" style="1" customWidth="1"/>
    <col min="3584" max="3584" width="20.7109375" style="1" customWidth="1"/>
    <col min="3585" max="3585" width="2.7109375" style="1" customWidth="1"/>
    <col min="3586" max="3586" width="20.7109375" style="1" customWidth="1"/>
    <col min="3587" max="3587" width="2.7109375" style="1" customWidth="1"/>
    <col min="3588" max="3588" width="20.7109375" style="1" customWidth="1"/>
    <col min="3589" max="3589" width="2.7109375" style="1" customWidth="1"/>
    <col min="3590" max="3590" width="20.7109375" style="1" customWidth="1"/>
    <col min="3591" max="3591" width="2.7109375" style="1" customWidth="1"/>
    <col min="3592" max="3835" width="9.140625" style="1"/>
    <col min="3836" max="3836" width="20.7109375" style="1" customWidth="1"/>
    <col min="3837" max="3837" width="2.7109375" style="1" customWidth="1"/>
    <col min="3838" max="3838" width="20.7109375" style="1" customWidth="1"/>
    <col min="3839" max="3839" width="2.7109375" style="1" customWidth="1"/>
    <col min="3840" max="3840" width="20.7109375" style="1" customWidth="1"/>
    <col min="3841" max="3841" width="2.7109375" style="1" customWidth="1"/>
    <col min="3842" max="3842" width="20.7109375" style="1" customWidth="1"/>
    <col min="3843" max="3843" width="2.7109375" style="1" customWidth="1"/>
    <col min="3844" max="3844" width="20.7109375" style="1" customWidth="1"/>
    <col min="3845" max="3845" width="2.7109375" style="1" customWidth="1"/>
    <col min="3846" max="3846" width="20.7109375" style="1" customWidth="1"/>
    <col min="3847" max="3847" width="2.7109375" style="1" customWidth="1"/>
    <col min="3848" max="4091" width="9.140625" style="1"/>
    <col min="4092" max="4092" width="20.7109375" style="1" customWidth="1"/>
    <col min="4093" max="4093" width="2.7109375" style="1" customWidth="1"/>
    <col min="4094" max="4094" width="20.7109375" style="1" customWidth="1"/>
    <col min="4095" max="4095" width="2.7109375" style="1" customWidth="1"/>
    <col min="4096" max="4096" width="20.7109375" style="1" customWidth="1"/>
    <col min="4097" max="4097" width="2.7109375" style="1" customWidth="1"/>
    <col min="4098" max="4098" width="20.7109375" style="1" customWidth="1"/>
    <col min="4099" max="4099" width="2.7109375" style="1" customWidth="1"/>
    <col min="4100" max="4100" width="20.7109375" style="1" customWidth="1"/>
    <col min="4101" max="4101" width="2.7109375" style="1" customWidth="1"/>
    <col min="4102" max="4102" width="20.7109375" style="1" customWidth="1"/>
    <col min="4103" max="4103" width="2.7109375" style="1" customWidth="1"/>
    <col min="4104" max="4347" width="9.140625" style="1"/>
    <col min="4348" max="4348" width="20.7109375" style="1" customWidth="1"/>
    <col min="4349" max="4349" width="2.7109375" style="1" customWidth="1"/>
    <col min="4350" max="4350" width="20.7109375" style="1" customWidth="1"/>
    <col min="4351" max="4351" width="2.7109375" style="1" customWidth="1"/>
    <col min="4352" max="4352" width="20.7109375" style="1" customWidth="1"/>
    <col min="4353" max="4353" width="2.7109375" style="1" customWidth="1"/>
    <col min="4354" max="4354" width="20.7109375" style="1" customWidth="1"/>
    <col min="4355" max="4355" width="2.7109375" style="1" customWidth="1"/>
    <col min="4356" max="4356" width="20.7109375" style="1" customWidth="1"/>
    <col min="4357" max="4357" width="2.7109375" style="1" customWidth="1"/>
    <col min="4358" max="4358" width="20.7109375" style="1" customWidth="1"/>
    <col min="4359" max="4359" width="2.7109375" style="1" customWidth="1"/>
    <col min="4360" max="4603" width="9.140625" style="1"/>
    <col min="4604" max="4604" width="20.7109375" style="1" customWidth="1"/>
    <col min="4605" max="4605" width="2.7109375" style="1" customWidth="1"/>
    <col min="4606" max="4606" width="20.7109375" style="1" customWidth="1"/>
    <col min="4607" max="4607" width="2.7109375" style="1" customWidth="1"/>
    <col min="4608" max="4608" width="20.7109375" style="1" customWidth="1"/>
    <col min="4609" max="4609" width="2.7109375" style="1" customWidth="1"/>
    <col min="4610" max="4610" width="20.7109375" style="1" customWidth="1"/>
    <col min="4611" max="4611" width="2.7109375" style="1" customWidth="1"/>
    <col min="4612" max="4612" width="20.7109375" style="1" customWidth="1"/>
    <col min="4613" max="4613" width="2.7109375" style="1" customWidth="1"/>
    <col min="4614" max="4614" width="20.7109375" style="1" customWidth="1"/>
    <col min="4615" max="4615" width="2.7109375" style="1" customWidth="1"/>
    <col min="4616" max="4859" width="9.140625" style="1"/>
    <col min="4860" max="4860" width="20.7109375" style="1" customWidth="1"/>
    <col min="4861" max="4861" width="2.7109375" style="1" customWidth="1"/>
    <col min="4862" max="4862" width="20.7109375" style="1" customWidth="1"/>
    <col min="4863" max="4863" width="2.7109375" style="1" customWidth="1"/>
    <col min="4864" max="4864" width="20.7109375" style="1" customWidth="1"/>
    <col min="4865" max="4865" width="2.7109375" style="1" customWidth="1"/>
    <col min="4866" max="4866" width="20.7109375" style="1" customWidth="1"/>
    <col min="4867" max="4867" width="2.7109375" style="1" customWidth="1"/>
    <col min="4868" max="4868" width="20.7109375" style="1" customWidth="1"/>
    <col min="4869" max="4869" width="2.7109375" style="1" customWidth="1"/>
    <col min="4870" max="4870" width="20.7109375" style="1" customWidth="1"/>
    <col min="4871" max="4871" width="2.7109375" style="1" customWidth="1"/>
    <col min="4872" max="5115" width="9.140625" style="1"/>
    <col min="5116" max="5116" width="20.7109375" style="1" customWidth="1"/>
    <col min="5117" max="5117" width="2.7109375" style="1" customWidth="1"/>
    <col min="5118" max="5118" width="20.7109375" style="1" customWidth="1"/>
    <col min="5119" max="5119" width="2.7109375" style="1" customWidth="1"/>
    <col min="5120" max="5120" width="20.7109375" style="1" customWidth="1"/>
    <col min="5121" max="5121" width="2.7109375" style="1" customWidth="1"/>
    <col min="5122" max="5122" width="20.7109375" style="1" customWidth="1"/>
    <col min="5123" max="5123" width="2.7109375" style="1" customWidth="1"/>
    <col min="5124" max="5124" width="20.7109375" style="1" customWidth="1"/>
    <col min="5125" max="5125" width="2.7109375" style="1" customWidth="1"/>
    <col min="5126" max="5126" width="20.7109375" style="1" customWidth="1"/>
    <col min="5127" max="5127" width="2.7109375" style="1" customWidth="1"/>
    <col min="5128" max="5371" width="9.140625" style="1"/>
    <col min="5372" max="5372" width="20.7109375" style="1" customWidth="1"/>
    <col min="5373" max="5373" width="2.7109375" style="1" customWidth="1"/>
    <col min="5374" max="5374" width="20.7109375" style="1" customWidth="1"/>
    <col min="5375" max="5375" width="2.7109375" style="1" customWidth="1"/>
    <col min="5376" max="5376" width="20.7109375" style="1" customWidth="1"/>
    <col min="5377" max="5377" width="2.7109375" style="1" customWidth="1"/>
    <col min="5378" max="5378" width="20.7109375" style="1" customWidth="1"/>
    <col min="5379" max="5379" width="2.7109375" style="1" customWidth="1"/>
    <col min="5380" max="5380" width="20.7109375" style="1" customWidth="1"/>
    <col min="5381" max="5381" width="2.7109375" style="1" customWidth="1"/>
    <col min="5382" max="5382" width="20.7109375" style="1" customWidth="1"/>
    <col min="5383" max="5383" width="2.7109375" style="1" customWidth="1"/>
    <col min="5384" max="5627" width="9.140625" style="1"/>
    <col min="5628" max="5628" width="20.7109375" style="1" customWidth="1"/>
    <col min="5629" max="5629" width="2.7109375" style="1" customWidth="1"/>
    <col min="5630" max="5630" width="20.7109375" style="1" customWidth="1"/>
    <col min="5631" max="5631" width="2.7109375" style="1" customWidth="1"/>
    <col min="5632" max="5632" width="20.7109375" style="1" customWidth="1"/>
    <col min="5633" max="5633" width="2.7109375" style="1" customWidth="1"/>
    <col min="5634" max="5634" width="20.7109375" style="1" customWidth="1"/>
    <col min="5635" max="5635" width="2.7109375" style="1" customWidth="1"/>
    <col min="5636" max="5636" width="20.7109375" style="1" customWidth="1"/>
    <col min="5637" max="5637" width="2.7109375" style="1" customWidth="1"/>
    <col min="5638" max="5638" width="20.7109375" style="1" customWidth="1"/>
    <col min="5639" max="5639" width="2.7109375" style="1" customWidth="1"/>
    <col min="5640" max="5883" width="9.140625" style="1"/>
    <col min="5884" max="5884" width="20.7109375" style="1" customWidth="1"/>
    <col min="5885" max="5885" width="2.7109375" style="1" customWidth="1"/>
    <col min="5886" max="5886" width="20.7109375" style="1" customWidth="1"/>
    <col min="5887" max="5887" width="2.7109375" style="1" customWidth="1"/>
    <col min="5888" max="5888" width="20.7109375" style="1" customWidth="1"/>
    <col min="5889" max="5889" width="2.7109375" style="1" customWidth="1"/>
    <col min="5890" max="5890" width="20.7109375" style="1" customWidth="1"/>
    <col min="5891" max="5891" width="2.7109375" style="1" customWidth="1"/>
    <col min="5892" max="5892" width="20.7109375" style="1" customWidth="1"/>
    <col min="5893" max="5893" width="2.7109375" style="1" customWidth="1"/>
    <col min="5894" max="5894" width="20.7109375" style="1" customWidth="1"/>
    <col min="5895" max="5895" width="2.7109375" style="1" customWidth="1"/>
    <col min="5896" max="6139" width="9.140625" style="1"/>
    <col min="6140" max="6140" width="20.7109375" style="1" customWidth="1"/>
    <col min="6141" max="6141" width="2.7109375" style="1" customWidth="1"/>
    <col min="6142" max="6142" width="20.7109375" style="1" customWidth="1"/>
    <col min="6143" max="6143" width="2.7109375" style="1" customWidth="1"/>
    <col min="6144" max="6144" width="20.7109375" style="1" customWidth="1"/>
    <col min="6145" max="6145" width="2.7109375" style="1" customWidth="1"/>
    <col min="6146" max="6146" width="20.7109375" style="1" customWidth="1"/>
    <col min="6147" max="6147" width="2.7109375" style="1" customWidth="1"/>
    <col min="6148" max="6148" width="20.7109375" style="1" customWidth="1"/>
    <col min="6149" max="6149" width="2.7109375" style="1" customWidth="1"/>
    <col min="6150" max="6150" width="20.7109375" style="1" customWidth="1"/>
    <col min="6151" max="6151" width="2.7109375" style="1" customWidth="1"/>
    <col min="6152" max="6395" width="9.140625" style="1"/>
    <col min="6396" max="6396" width="20.7109375" style="1" customWidth="1"/>
    <col min="6397" max="6397" width="2.7109375" style="1" customWidth="1"/>
    <col min="6398" max="6398" width="20.7109375" style="1" customWidth="1"/>
    <col min="6399" max="6399" width="2.7109375" style="1" customWidth="1"/>
    <col min="6400" max="6400" width="20.7109375" style="1" customWidth="1"/>
    <col min="6401" max="6401" width="2.7109375" style="1" customWidth="1"/>
    <col min="6402" max="6402" width="20.7109375" style="1" customWidth="1"/>
    <col min="6403" max="6403" width="2.7109375" style="1" customWidth="1"/>
    <col min="6404" max="6404" width="20.7109375" style="1" customWidth="1"/>
    <col min="6405" max="6405" width="2.7109375" style="1" customWidth="1"/>
    <col min="6406" max="6406" width="20.7109375" style="1" customWidth="1"/>
    <col min="6407" max="6407" width="2.7109375" style="1" customWidth="1"/>
    <col min="6408" max="6651" width="9.140625" style="1"/>
    <col min="6652" max="6652" width="20.7109375" style="1" customWidth="1"/>
    <col min="6653" max="6653" width="2.7109375" style="1" customWidth="1"/>
    <col min="6654" max="6654" width="20.7109375" style="1" customWidth="1"/>
    <col min="6655" max="6655" width="2.7109375" style="1" customWidth="1"/>
    <col min="6656" max="6656" width="20.7109375" style="1" customWidth="1"/>
    <col min="6657" max="6657" width="2.7109375" style="1" customWidth="1"/>
    <col min="6658" max="6658" width="20.7109375" style="1" customWidth="1"/>
    <col min="6659" max="6659" width="2.7109375" style="1" customWidth="1"/>
    <col min="6660" max="6660" width="20.7109375" style="1" customWidth="1"/>
    <col min="6661" max="6661" width="2.7109375" style="1" customWidth="1"/>
    <col min="6662" max="6662" width="20.7109375" style="1" customWidth="1"/>
    <col min="6663" max="6663" width="2.7109375" style="1" customWidth="1"/>
    <col min="6664" max="6907" width="9.140625" style="1"/>
    <col min="6908" max="6908" width="20.7109375" style="1" customWidth="1"/>
    <col min="6909" max="6909" width="2.7109375" style="1" customWidth="1"/>
    <col min="6910" max="6910" width="20.7109375" style="1" customWidth="1"/>
    <col min="6911" max="6911" width="2.7109375" style="1" customWidth="1"/>
    <col min="6912" max="6912" width="20.7109375" style="1" customWidth="1"/>
    <col min="6913" max="6913" width="2.7109375" style="1" customWidth="1"/>
    <col min="6914" max="6914" width="20.7109375" style="1" customWidth="1"/>
    <col min="6915" max="6915" width="2.7109375" style="1" customWidth="1"/>
    <col min="6916" max="6916" width="20.7109375" style="1" customWidth="1"/>
    <col min="6917" max="6917" width="2.7109375" style="1" customWidth="1"/>
    <col min="6918" max="6918" width="20.7109375" style="1" customWidth="1"/>
    <col min="6919" max="6919" width="2.7109375" style="1" customWidth="1"/>
    <col min="6920" max="7163" width="9.140625" style="1"/>
    <col min="7164" max="7164" width="20.7109375" style="1" customWidth="1"/>
    <col min="7165" max="7165" width="2.7109375" style="1" customWidth="1"/>
    <col min="7166" max="7166" width="20.7109375" style="1" customWidth="1"/>
    <col min="7167" max="7167" width="2.7109375" style="1" customWidth="1"/>
    <col min="7168" max="7168" width="20.7109375" style="1" customWidth="1"/>
    <col min="7169" max="7169" width="2.7109375" style="1" customWidth="1"/>
    <col min="7170" max="7170" width="20.7109375" style="1" customWidth="1"/>
    <col min="7171" max="7171" width="2.7109375" style="1" customWidth="1"/>
    <col min="7172" max="7172" width="20.7109375" style="1" customWidth="1"/>
    <col min="7173" max="7173" width="2.7109375" style="1" customWidth="1"/>
    <col min="7174" max="7174" width="20.7109375" style="1" customWidth="1"/>
    <col min="7175" max="7175" width="2.7109375" style="1" customWidth="1"/>
    <col min="7176" max="7419" width="9.140625" style="1"/>
    <col min="7420" max="7420" width="20.7109375" style="1" customWidth="1"/>
    <col min="7421" max="7421" width="2.7109375" style="1" customWidth="1"/>
    <col min="7422" max="7422" width="20.7109375" style="1" customWidth="1"/>
    <col min="7423" max="7423" width="2.7109375" style="1" customWidth="1"/>
    <col min="7424" max="7424" width="20.7109375" style="1" customWidth="1"/>
    <col min="7425" max="7425" width="2.7109375" style="1" customWidth="1"/>
    <col min="7426" max="7426" width="20.7109375" style="1" customWidth="1"/>
    <col min="7427" max="7427" width="2.7109375" style="1" customWidth="1"/>
    <col min="7428" max="7428" width="20.7109375" style="1" customWidth="1"/>
    <col min="7429" max="7429" width="2.7109375" style="1" customWidth="1"/>
    <col min="7430" max="7430" width="20.7109375" style="1" customWidth="1"/>
    <col min="7431" max="7431" width="2.7109375" style="1" customWidth="1"/>
    <col min="7432" max="7675" width="9.140625" style="1"/>
    <col min="7676" max="7676" width="20.7109375" style="1" customWidth="1"/>
    <col min="7677" max="7677" width="2.7109375" style="1" customWidth="1"/>
    <col min="7678" max="7678" width="20.7109375" style="1" customWidth="1"/>
    <col min="7679" max="7679" width="2.7109375" style="1" customWidth="1"/>
    <col min="7680" max="7680" width="20.7109375" style="1" customWidth="1"/>
    <col min="7681" max="7681" width="2.7109375" style="1" customWidth="1"/>
    <col min="7682" max="7682" width="20.7109375" style="1" customWidth="1"/>
    <col min="7683" max="7683" width="2.7109375" style="1" customWidth="1"/>
    <col min="7684" max="7684" width="20.7109375" style="1" customWidth="1"/>
    <col min="7685" max="7685" width="2.7109375" style="1" customWidth="1"/>
    <col min="7686" max="7686" width="20.7109375" style="1" customWidth="1"/>
    <col min="7687" max="7687" width="2.7109375" style="1" customWidth="1"/>
    <col min="7688" max="7931" width="9.140625" style="1"/>
    <col min="7932" max="7932" width="20.7109375" style="1" customWidth="1"/>
    <col min="7933" max="7933" width="2.7109375" style="1" customWidth="1"/>
    <col min="7934" max="7934" width="20.7109375" style="1" customWidth="1"/>
    <col min="7935" max="7935" width="2.7109375" style="1" customWidth="1"/>
    <col min="7936" max="7936" width="20.7109375" style="1" customWidth="1"/>
    <col min="7937" max="7937" width="2.7109375" style="1" customWidth="1"/>
    <col min="7938" max="7938" width="20.7109375" style="1" customWidth="1"/>
    <col min="7939" max="7939" width="2.7109375" style="1" customWidth="1"/>
    <col min="7940" max="7940" width="20.7109375" style="1" customWidth="1"/>
    <col min="7941" max="7941" width="2.7109375" style="1" customWidth="1"/>
    <col min="7942" max="7942" width="20.7109375" style="1" customWidth="1"/>
    <col min="7943" max="7943" width="2.7109375" style="1" customWidth="1"/>
    <col min="7944" max="8187" width="9.140625" style="1"/>
    <col min="8188" max="8188" width="20.7109375" style="1" customWidth="1"/>
    <col min="8189" max="8189" width="2.7109375" style="1" customWidth="1"/>
    <col min="8190" max="8190" width="20.7109375" style="1" customWidth="1"/>
    <col min="8191" max="8191" width="2.7109375" style="1" customWidth="1"/>
    <col min="8192" max="8192" width="20.7109375" style="1" customWidth="1"/>
    <col min="8193" max="8193" width="2.7109375" style="1" customWidth="1"/>
    <col min="8194" max="8194" width="20.7109375" style="1" customWidth="1"/>
    <col min="8195" max="8195" width="2.7109375" style="1" customWidth="1"/>
    <col min="8196" max="8196" width="20.7109375" style="1" customWidth="1"/>
    <col min="8197" max="8197" width="2.7109375" style="1" customWidth="1"/>
    <col min="8198" max="8198" width="20.7109375" style="1" customWidth="1"/>
    <col min="8199" max="8199" width="2.7109375" style="1" customWidth="1"/>
    <col min="8200" max="8443" width="9.140625" style="1"/>
    <col min="8444" max="8444" width="20.7109375" style="1" customWidth="1"/>
    <col min="8445" max="8445" width="2.7109375" style="1" customWidth="1"/>
    <col min="8446" max="8446" width="20.7109375" style="1" customWidth="1"/>
    <col min="8447" max="8447" width="2.7109375" style="1" customWidth="1"/>
    <col min="8448" max="8448" width="20.7109375" style="1" customWidth="1"/>
    <col min="8449" max="8449" width="2.7109375" style="1" customWidth="1"/>
    <col min="8450" max="8450" width="20.7109375" style="1" customWidth="1"/>
    <col min="8451" max="8451" width="2.7109375" style="1" customWidth="1"/>
    <col min="8452" max="8452" width="20.7109375" style="1" customWidth="1"/>
    <col min="8453" max="8453" width="2.7109375" style="1" customWidth="1"/>
    <col min="8454" max="8454" width="20.7109375" style="1" customWidth="1"/>
    <col min="8455" max="8455" width="2.7109375" style="1" customWidth="1"/>
    <col min="8456" max="8699" width="9.140625" style="1"/>
    <col min="8700" max="8700" width="20.7109375" style="1" customWidth="1"/>
    <col min="8701" max="8701" width="2.7109375" style="1" customWidth="1"/>
    <col min="8702" max="8702" width="20.7109375" style="1" customWidth="1"/>
    <col min="8703" max="8703" width="2.7109375" style="1" customWidth="1"/>
    <col min="8704" max="8704" width="20.7109375" style="1" customWidth="1"/>
    <col min="8705" max="8705" width="2.7109375" style="1" customWidth="1"/>
    <col min="8706" max="8706" width="20.7109375" style="1" customWidth="1"/>
    <col min="8707" max="8707" width="2.7109375" style="1" customWidth="1"/>
    <col min="8708" max="8708" width="20.7109375" style="1" customWidth="1"/>
    <col min="8709" max="8709" width="2.7109375" style="1" customWidth="1"/>
    <col min="8710" max="8710" width="20.7109375" style="1" customWidth="1"/>
    <col min="8711" max="8711" width="2.7109375" style="1" customWidth="1"/>
    <col min="8712" max="8955" width="9.140625" style="1"/>
    <col min="8956" max="8956" width="20.7109375" style="1" customWidth="1"/>
    <col min="8957" max="8957" width="2.7109375" style="1" customWidth="1"/>
    <col min="8958" max="8958" width="20.7109375" style="1" customWidth="1"/>
    <col min="8959" max="8959" width="2.7109375" style="1" customWidth="1"/>
    <col min="8960" max="8960" width="20.7109375" style="1" customWidth="1"/>
    <col min="8961" max="8961" width="2.7109375" style="1" customWidth="1"/>
    <col min="8962" max="8962" width="20.7109375" style="1" customWidth="1"/>
    <col min="8963" max="8963" width="2.7109375" style="1" customWidth="1"/>
    <col min="8964" max="8964" width="20.7109375" style="1" customWidth="1"/>
    <col min="8965" max="8965" width="2.7109375" style="1" customWidth="1"/>
    <col min="8966" max="8966" width="20.7109375" style="1" customWidth="1"/>
    <col min="8967" max="8967" width="2.7109375" style="1" customWidth="1"/>
    <col min="8968" max="9211" width="9.140625" style="1"/>
    <col min="9212" max="9212" width="20.7109375" style="1" customWidth="1"/>
    <col min="9213" max="9213" width="2.7109375" style="1" customWidth="1"/>
    <col min="9214" max="9214" width="20.7109375" style="1" customWidth="1"/>
    <col min="9215" max="9215" width="2.7109375" style="1" customWidth="1"/>
    <col min="9216" max="9216" width="20.7109375" style="1" customWidth="1"/>
    <col min="9217" max="9217" width="2.7109375" style="1" customWidth="1"/>
    <col min="9218" max="9218" width="20.7109375" style="1" customWidth="1"/>
    <col min="9219" max="9219" width="2.7109375" style="1" customWidth="1"/>
    <col min="9220" max="9220" width="20.7109375" style="1" customWidth="1"/>
    <col min="9221" max="9221" width="2.7109375" style="1" customWidth="1"/>
    <col min="9222" max="9222" width="20.7109375" style="1" customWidth="1"/>
    <col min="9223" max="9223" width="2.7109375" style="1" customWidth="1"/>
    <col min="9224" max="9467" width="9.140625" style="1"/>
    <col min="9468" max="9468" width="20.7109375" style="1" customWidth="1"/>
    <col min="9469" max="9469" width="2.7109375" style="1" customWidth="1"/>
    <col min="9470" max="9470" width="20.7109375" style="1" customWidth="1"/>
    <col min="9471" max="9471" width="2.7109375" style="1" customWidth="1"/>
    <col min="9472" max="9472" width="20.7109375" style="1" customWidth="1"/>
    <col min="9473" max="9473" width="2.7109375" style="1" customWidth="1"/>
    <col min="9474" max="9474" width="20.7109375" style="1" customWidth="1"/>
    <col min="9475" max="9475" width="2.7109375" style="1" customWidth="1"/>
    <col min="9476" max="9476" width="20.7109375" style="1" customWidth="1"/>
    <col min="9477" max="9477" width="2.7109375" style="1" customWidth="1"/>
    <col min="9478" max="9478" width="20.7109375" style="1" customWidth="1"/>
    <col min="9479" max="9479" width="2.7109375" style="1" customWidth="1"/>
    <col min="9480" max="9723" width="9.140625" style="1"/>
    <col min="9724" max="9724" width="20.7109375" style="1" customWidth="1"/>
    <col min="9725" max="9725" width="2.7109375" style="1" customWidth="1"/>
    <col min="9726" max="9726" width="20.7109375" style="1" customWidth="1"/>
    <col min="9727" max="9727" width="2.7109375" style="1" customWidth="1"/>
    <col min="9728" max="9728" width="20.7109375" style="1" customWidth="1"/>
    <col min="9729" max="9729" width="2.7109375" style="1" customWidth="1"/>
    <col min="9730" max="9730" width="20.7109375" style="1" customWidth="1"/>
    <col min="9731" max="9731" width="2.7109375" style="1" customWidth="1"/>
    <col min="9732" max="9732" width="20.7109375" style="1" customWidth="1"/>
    <col min="9733" max="9733" width="2.7109375" style="1" customWidth="1"/>
    <col min="9734" max="9734" width="20.7109375" style="1" customWidth="1"/>
    <col min="9735" max="9735" width="2.7109375" style="1" customWidth="1"/>
    <col min="9736" max="9979" width="9.140625" style="1"/>
    <col min="9980" max="9980" width="20.7109375" style="1" customWidth="1"/>
    <col min="9981" max="9981" width="2.7109375" style="1" customWidth="1"/>
    <col min="9982" max="9982" width="20.7109375" style="1" customWidth="1"/>
    <col min="9983" max="9983" width="2.7109375" style="1" customWidth="1"/>
    <col min="9984" max="9984" width="20.7109375" style="1" customWidth="1"/>
    <col min="9985" max="9985" width="2.7109375" style="1" customWidth="1"/>
    <col min="9986" max="9986" width="20.7109375" style="1" customWidth="1"/>
    <col min="9987" max="9987" width="2.7109375" style="1" customWidth="1"/>
    <col min="9988" max="9988" width="20.7109375" style="1" customWidth="1"/>
    <col min="9989" max="9989" width="2.7109375" style="1" customWidth="1"/>
    <col min="9990" max="9990" width="20.7109375" style="1" customWidth="1"/>
    <col min="9991" max="9991" width="2.7109375" style="1" customWidth="1"/>
    <col min="9992" max="10235" width="9.140625" style="1"/>
    <col min="10236" max="10236" width="20.7109375" style="1" customWidth="1"/>
    <col min="10237" max="10237" width="2.7109375" style="1" customWidth="1"/>
    <col min="10238" max="10238" width="20.7109375" style="1" customWidth="1"/>
    <col min="10239" max="10239" width="2.7109375" style="1" customWidth="1"/>
    <col min="10240" max="10240" width="20.7109375" style="1" customWidth="1"/>
    <col min="10241" max="10241" width="2.7109375" style="1" customWidth="1"/>
    <col min="10242" max="10242" width="20.7109375" style="1" customWidth="1"/>
    <col min="10243" max="10243" width="2.7109375" style="1" customWidth="1"/>
    <col min="10244" max="10244" width="20.7109375" style="1" customWidth="1"/>
    <col min="10245" max="10245" width="2.7109375" style="1" customWidth="1"/>
    <col min="10246" max="10246" width="20.7109375" style="1" customWidth="1"/>
    <col min="10247" max="10247" width="2.7109375" style="1" customWidth="1"/>
    <col min="10248" max="10491" width="9.140625" style="1"/>
    <col min="10492" max="10492" width="20.7109375" style="1" customWidth="1"/>
    <col min="10493" max="10493" width="2.7109375" style="1" customWidth="1"/>
    <col min="10494" max="10494" width="20.7109375" style="1" customWidth="1"/>
    <col min="10495" max="10495" width="2.7109375" style="1" customWidth="1"/>
    <col min="10496" max="10496" width="20.7109375" style="1" customWidth="1"/>
    <col min="10497" max="10497" width="2.7109375" style="1" customWidth="1"/>
    <col min="10498" max="10498" width="20.7109375" style="1" customWidth="1"/>
    <col min="10499" max="10499" width="2.7109375" style="1" customWidth="1"/>
    <col min="10500" max="10500" width="20.7109375" style="1" customWidth="1"/>
    <col min="10501" max="10501" width="2.7109375" style="1" customWidth="1"/>
    <col min="10502" max="10502" width="20.7109375" style="1" customWidth="1"/>
    <col min="10503" max="10503" width="2.7109375" style="1" customWidth="1"/>
    <col min="10504" max="10747" width="9.140625" style="1"/>
    <col min="10748" max="10748" width="20.7109375" style="1" customWidth="1"/>
    <col min="10749" max="10749" width="2.7109375" style="1" customWidth="1"/>
    <col min="10750" max="10750" width="20.7109375" style="1" customWidth="1"/>
    <col min="10751" max="10751" width="2.7109375" style="1" customWidth="1"/>
    <col min="10752" max="10752" width="20.7109375" style="1" customWidth="1"/>
    <col min="10753" max="10753" width="2.7109375" style="1" customWidth="1"/>
    <col min="10754" max="10754" width="20.7109375" style="1" customWidth="1"/>
    <col min="10755" max="10755" width="2.7109375" style="1" customWidth="1"/>
    <col min="10756" max="10756" width="20.7109375" style="1" customWidth="1"/>
    <col min="10757" max="10757" width="2.7109375" style="1" customWidth="1"/>
    <col min="10758" max="10758" width="20.7109375" style="1" customWidth="1"/>
    <col min="10759" max="10759" width="2.7109375" style="1" customWidth="1"/>
    <col min="10760" max="11003" width="9.140625" style="1"/>
    <col min="11004" max="11004" width="20.7109375" style="1" customWidth="1"/>
    <col min="11005" max="11005" width="2.7109375" style="1" customWidth="1"/>
    <col min="11006" max="11006" width="20.7109375" style="1" customWidth="1"/>
    <col min="11007" max="11007" width="2.7109375" style="1" customWidth="1"/>
    <col min="11008" max="11008" width="20.7109375" style="1" customWidth="1"/>
    <col min="11009" max="11009" width="2.7109375" style="1" customWidth="1"/>
    <col min="11010" max="11010" width="20.7109375" style="1" customWidth="1"/>
    <col min="11011" max="11011" width="2.7109375" style="1" customWidth="1"/>
    <col min="11012" max="11012" width="20.7109375" style="1" customWidth="1"/>
    <col min="11013" max="11013" width="2.7109375" style="1" customWidth="1"/>
    <col min="11014" max="11014" width="20.7109375" style="1" customWidth="1"/>
    <col min="11015" max="11015" width="2.7109375" style="1" customWidth="1"/>
    <col min="11016" max="11259" width="9.140625" style="1"/>
    <col min="11260" max="11260" width="20.7109375" style="1" customWidth="1"/>
    <col min="11261" max="11261" width="2.7109375" style="1" customWidth="1"/>
    <col min="11262" max="11262" width="20.7109375" style="1" customWidth="1"/>
    <col min="11263" max="11263" width="2.7109375" style="1" customWidth="1"/>
    <col min="11264" max="11264" width="20.7109375" style="1" customWidth="1"/>
    <col min="11265" max="11265" width="2.7109375" style="1" customWidth="1"/>
    <col min="11266" max="11266" width="20.7109375" style="1" customWidth="1"/>
    <col min="11267" max="11267" width="2.7109375" style="1" customWidth="1"/>
    <col min="11268" max="11268" width="20.7109375" style="1" customWidth="1"/>
    <col min="11269" max="11269" width="2.7109375" style="1" customWidth="1"/>
    <col min="11270" max="11270" width="20.7109375" style="1" customWidth="1"/>
    <col min="11271" max="11271" width="2.7109375" style="1" customWidth="1"/>
    <col min="11272" max="11515" width="9.140625" style="1"/>
    <col min="11516" max="11516" width="20.7109375" style="1" customWidth="1"/>
    <col min="11517" max="11517" width="2.7109375" style="1" customWidth="1"/>
    <col min="11518" max="11518" width="20.7109375" style="1" customWidth="1"/>
    <col min="11519" max="11519" width="2.7109375" style="1" customWidth="1"/>
    <col min="11520" max="11520" width="20.7109375" style="1" customWidth="1"/>
    <col min="11521" max="11521" width="2.7109375" style="1" customWidth="1"/>
    <col min="11522" max="11522" width="20.7109375" style="1" customWidth="1"/>
    <col min="11523" max="11523" width="2.7109375" style="1" customWidth="1"/>
    <col min="11524" max="11524" width="20.7109375" style="1" customWidth="1"/>
    <col min="11525" max="11525" width="2.7109375" style="1" customWidth="1"/>
    <col min="11526" max="11526" width="20.7109375" style="1" customWidth="1"/>
    <col min="11527" max="11527" width="2.7109375" style="1" customWidth="1"/>
    <col min="11528" max="11771" width="9.140625" style="1"/>
    <col min="11772" max="11772" width="20.7109375" style="1" customWidth="1"/>
    <col min="11773" max="11773" width="2.7109375" style="1" customWidth="1"/>
    <col min="11774" max="11774" width="20.7109375" style="1" customWidth="1"/>
    <col min="11775" max="11775" width="2.7109375" style="1" customWidth="1"/>
    <col min="11776" max="11776" width="20.7109375" style="1" customWidth="1"/>
    <col min="11777" max="11777" width="2.7109375" style="1" customWidth="1"/>
    <col min="11778" max="11778" width="20.7109375" style="1" customWidth="1"/>
    <col min="11779" max="11779" width="2.7109375" style="1" customWidth="1"/>
    <col min="11780" max="11780" width="20.7109375" style="1" customWidth="1"/>
    <col min="11781" max="11781" width="2.7109375" style="1" customWidth="1"/>
    <col min="11782" max="11782" width="20.7109375" style="1" customWidth="1"/>
    <col min="11783" max="11783" width="2.7109375" style="1" customWidth="1"/>
    <col min="11784" max="12027" width="9.140625" style="1"/>
    <col min="12028" max="12028" width="20.7109375" style="1" customWidth="1"/>
    <col min="12029" max="12029" width="2.7109375" style="1" customWidth="1"/>
    <col min="12030" max="12030" width="20.7109375" style="1" customWidth="1"/>
    <col min="12031" max="12031" width="2.7109375" style="1" customWidth="1"/>
    <col min="12032" max="12032" width="20.7109375" style="1" customWidth="1"/>
    <col min="12033" max="12033" width="2.7109375" style="1" customWidth="1"/>
    <col min="12034" max="12034" width="20.7109375" style="1" customWidth="1"/>
    <col min="12035" max="12035" width="2.7109375" style="1" customWidth="1"/>
    <col min="12036" max="12036" width="20.7109375" style="1" customWidth="1"/>
    <col min="12037" max="12037" width="2.7109375" style="1" customWidth="1"/>
    <col min="12038" max="12038" width="20.7109375" style="1" customWidth="1"/>
    <col min="12039" max="12039" width="2.7109375" style="1" customWidth="1"/>
    <col min="12040" max="12283" width="9.140625" style="1"/>
    <col min="12284" max="12284" width="20.7109375" style="1" customWidth="1"/>
    <col min="12285" max="12285" width="2.7109375" style="1" customWidth="1"/>
    <col min="12286" max="12286" width="20.7109375" style="1" customWidth="1"/>
    <col min="12287" max="12287" width="2.7109375" style="1" customWidth="1"/>
    <col min="12288" max="12288" width="20.7109375" style="1" customWidth="1"/>
    <col min="12289" max="12289" width="2.7109375" style="1" customWidth="1"/>
    <col min="12290" max="12290" width="20.7109375" style="1" customWidth="1"/>
    <col min="12291" max="12291" width="2.7109375" style="1" customWidth="1"/>
    <col min="12292" max="12292" width="20.7109375" style="1" customWidth="1"/>
    <col min="12293" max="12293" width="2.7109375" style="1" customWidth="1"/>
    <col min="12294" max="12294" width="20.7109375" style="1" customWidth="1"/>
    <col min="12295" max="12295" width="2.7109375" style="1" customWidth="1"/>
    <col min="12296" max="12539" width="9.140625" style="1"/>
    <col min="12540" max="12540" width="20.7109375" style="1" customWidth="1"/>
    <col min="12541" max="12541" width="2.7109375" style="1" customWidth="1"/>
    <col min="12542" max="12542" width="20.7109375" style="1" customWidth="1"/>
    <col min="12543" max="12543" width="2.7109375" style="1" customWidth="1"/>
    <col min="12544" max="12544" width="20.7109375" style="1" customWidth="1"/>
    <col min="12545" max="12545" width="2.7109375" style="1" customWidth="1"/>
    <col min="12546" max="12546" width="20.7109375" style="1" customWidth="1"/>
    <col min="12547" max="12547" width="2.7109375" style="1" customWidth="1"/>
    <col min="12548" max="12548" width="20.7109375" style="1" customWidth="1"/>
    <col min="12549" max="12549" width="2.7109375" style="1" customWidth="1"/>
    <col min="12550" max="12550" width="20.7109375" style="1" customWidth="1"/>
    <col min="12551" max="12551" width="2.7109375" style="1" customWidth="1"/>
    <col min="12552" max="12795" width="9.140625" style="1"/>
    <col min="12796" max="12796" width="20.7109375" style="1" customWidth="1"/>
    <col min="12797" max="12797" width="2.7109375" style="1" customWidth="1"/>
    <col min="12798" max="12798" width="20.7109375" style="1" customWidth="1"/>
    <col min="12799" max="12799" width="2.7109375" style="1" customWidth="1"/>
    <col min="12800" max="12800" width="20.7109375" style="1" customWidth="1"/>
    <col min="12801" max="12801" width="2.7109375" style="1" customWidth="1"/>
    <col min="12802" max="12802" width="20.7109375" style="1" customWidth="1"/>
    <col min="12803" max="12803" width="2.7109375" style="1" customWidth="1"/>
    <col min="12804" max="12804" width="20.7109375" style="1" customWidth="1"/>
    <col min="12805" max="12805" width="2.7109375" style="1" customWidth="1"/>
    <col min="12806" max="12806" width="20.7109375" style="1" customWidth="1"/>
    <col min="12807" max="12807" width="2.7109375" style="1" customWidth="1"/>
    <col min="12808" max="13051" width="9.140625" style="1"/>
    <col min="13052" max="13052" width="20.7109375" style="1" customWidth="1"/>
    <col min="13053" max="13053" width="2.7109375" style="1" customWidth="1"/>
    <col min="13054" max="13054" width="20.7109375" style="1" customWidth="1"/>
    <col min="13055" max="13055" width="2.7109375" style="1" customWidth="1"/>
    <col min="13056" max="13056" width="20.7109375" style="1" customWidth="1"/>
    <col min="13057" max="13057" width="2.7109375" style="1" customWidth="1"/>
    <col min="13058" max="13058" width="20.7109375" style="1" customWidth="1"/>
    <col min="13059" max="13059" width="2.7109375" style="1" customWidth="1"/>
    <col min="13060" max="13060" width="20.7109375" style="1" customWidth="1"/>
    <col min="13061" max="13061" width="2.7109375" style="1" customWidth="1"/>
    <col min="13062" max="13062" width="20.7109375" style="1" customWidth="1"/>
    <col min="13063" max="13063" width="2.7109375" style="1" customWidth="1"/>
    <col min="13064" max="13307" width="9.140625" style="1"/>
    <col min="13308" max="13308" width="20.7109375" style="1" customWidth="1"/>
    <col min="13309" max="13309" width="2.7109375" style="1" customWidth="1"/>
    <col min="13310" max="13310" width="20.7109375" style="1" customWidth="1"/>
    <col min="13311" max="13311" width="2.7109375" style="1" customWidth="1"/>
    <col min="13312" max="13312" width="20.7109375" style="1" customWidth="1"/>
    <col min="13313" max="13313" width="2.7109375" style="1" customWidth="1"/>
    <col min="13314" max="13314" width="20.7109375" style="1" customWidth="1"/>
    <col min="13315" max="13315" width="2.7109375" style="1" customWidth="1"/>
    <col min="13316" max="13316" width="20.7109375" style="1" customWidth="1"/>
    <col min="13317" max="13317" width="2.7109375" style="1" customWidth="1"/>
    <col min="13318" max="13318" width="20.7109375" style="1" customWidth="1"/>
    <col min="13319" max="13319" width="2.7109375" style="1" customWidth="1"/>
    <col min="13320" max="13563" width="9.140625" style="1"/>
    <col min="13564" max="13564" width="20.7109375" style="1" customWidth="1"/>
    <col min="13565" max="13565" width="2.7109375" style="1" customWidth="1"/>
    <col min="13566" max="13566" width="20.7109375" style="1" customWidth="1"/>
    <col min="13567" max="13567" width="2.7109375" style="1" customWidth="1"/>
    <col min="13568" max="13568" width="20.7109375" style="1" customWidth="1"/>
    <col min="13569" max="13569" width="2.7109375" style="1" customWidth="1"/>
    <col min="13570" max="13570" width="20.7109375" style="1" customWidth="1"/>
    <col min="13571" max="13571" width="2.7109375" style="1" customWidth="1"/>
    <col min="13572" max="13572" width="20.7109375" style="1" customWidth="1"/>
    <col min="13573" max="13573" width="2.7109375" style="1" customWidth="1"/>
    <col min="13574" max="13574" width="20.7109375" style="1" customWidth="1"/>
    <col min="13575" max="13575" width="2.7109375" style="1" customWidth="1"/>
    <col min="13576" max="13819" width="9.140625" style="1"/>
    <col min="13820" max="13820" width="20.7109375" style="1" customWidth="1"/>
    <col min="13821" max="13821" width="2.7109375" style="1" customWidth="1"/>
    <col min="13822" max="13822" width="20.7109375" style="1" customWidth="1"/>
    <col min="13823" max="13823" width="2.7109375" style="1" customWidth="1"/>
    <col min="13824" max="13824" width="20.7109375" style="1" customWidth="1"/>
    <col min="13825" max="13825" width="2.7109375" style="1" customWidth="1"/>
    <col min="13826" max="13826" width="20.7109375" style="1" customWidth="1"/>
    <col min="13827" max="13827" width="2.7109375" style="1" customWidth="1"/>
    <col min="13828" max="13828" width="20.7109375" style="1" customWidth="1"/>
    <col min="13829" max="13829" width="2.7109375" style="1" customWidth="1"/>
    <col min="13830" max="13830" width="20.7109375" style="1" customWidth="1"/>
    <col min="13831" max="13831" width="2.7109375" style="1" customWidth="1"/>
    <col min="13832" max="14075" width="9.140625" style="1"/>
    <col min="14076" max="14076" width="20.7109375" style="1" customWidth="1"/>
    <col min="14077" max="14077" width="2.7109375" style="1" customWidth="1"/>
    <col min="14078" max="14078" width="20.7109375" style="1" customWidth="1"/>
    <col min="14079" max="14079" width="2.7109375" style="1" customWidth="1"/>
    <col min="14080" max="14080" width="20.7109375" style="1" customWidth="1"/>
    <col min="14081" max="14081" width="2.7109375" style="1" customWidth="1"/>
    <col min="14082" max="14082" width="20.7109375" style="1" customWidth="1"/>
    <col min="14083" max="14083" width="2.7109375" style="1" customWidth="1"/>
    <col min="14084" max="14084" width="20.7109375" style="1" customWidth="1"/>
    <col min="14085" max="14085" width="2.7109375" style="1" customWidth="1"/>
    <col min="14086" max="14086" width="20.7109375" style="1" customWidth="1"/>
    <col min="14087" max="14087" width="2.7109375" style="1" customWidth="1"/>
    <col min="14088" max="14331" width="9.140625" style="1"/>
    <col min="14332" max="14332" width="20.7109375" style="1" customWidth="1"/>
    <col min="14333" max="14333" width="2.7109375" style="1" customWidth="1"/>
    <col min="14334" max="14334" width="20.7109375" style="1" customWidth="1"/>
    <col min="14335" max="14335" width="2.7109375" style="1" customWidth="1"/>
    <col min="14336" max="14336" width="20.7109375" style="1" customWidth="1"/>
    <col min="14337" max="14337" width="2.7109375" style="1" customWidth="1"/>
    <col min="14338" max="14338" width="20.7109375" style="1" customWidth="1"/>
    <col min="14339" max="14339" width="2.7109375" style="1" customWidth="1"/>
    <col min="14340" max="14340" width="20.7109375" style="1" customWidth="1"/>
    <col min="14341" max="14341" width="2.7109375" style="1" customWidth="1"/>
    <col min="14342" max="14342" width="20.7109375" style="1" customWidth="1"/>
    <col min="14343" max="14343" width="2.7109375" style="1" customWidth="1"/>
    <col min="14344" max="14587" width="9.140625" style="1"/>
    <col min="14588" max="14588" width="20.7109375" style="1" customWidth="1"/>
    <col min="14589" max="14589" width="2.7109375" style="1" customWidth="1"/>
    <col min="14590" max="14590" width="20.7109375" style="1" customWidth="1"/>
    <col min="14591" max="14591" width="2.7109375" style="1" customWidth="1"/>
    <col min="14592" max="14592" width="20.7109375" style="1" customWidth="1"/>
    <col min="14593" max="14593" width="2.7109375" style="1" customWidth="1"/>
    <col min="14594" max="14594" width="20.7109375" style="1" customWidth="1"/>
    <col min="14595" max="14595" width="2.7109375" style="1" customWidth="1"/>
    <col min="14596" max="14596" width="20.7109375" style="1" customWidth="1"/>
    <col min="14597" max="14597" width="2.7109375" style="1" customWidth="1"/>
    <col min="14598" max="14598" width="20.7109375" style="1" customWidth="1"/>
    <col min="14599" max="14599" width="2.7109375" style="1" customWidth="1"/>
    <col min="14600" max="14843" width="9.140625" style="1"/>
    <col min="14844" max="14844" width="20.7109375" style="1" customWidth="1"/>
    <col min="14845" max="14845" width="2.7109375" style="1" customWidth="1"/>
    <col min="14846" max="14846" width="20.7109375" style="1" customWidth="1"/>
    <col min="14847" max="14847" width="2.7109375" style="1" customWidth="1"/>
    <col min="14848" max="14848" width="20.7109375" style="1" customWidth="1"/>
    <col min="14849" max="14849" width="2.7109375" style="1" customWidth="1"/>
    <col min="14850" max="14850" width="20.7109375" style="1" customWidth="1"/>
    <col min="14851" max="14851" width="2.7109375" style="1" customWidth="1"/>
    <col min="14852" max="14852" width="20.7109375" style="1" customWidth="1"/>
    <col min="14853" max="14853" width="2.7109375" style="1" customWidth="1"/>
    <col min="14854" max="14854" width="20.7109375" style="1" customWidth="1"/>
    <col min="14855" max="14855" width="2.7109375" style="1" customWidth="1"/>
    <col min="14856" max="15099" width="9.140625" style="1"/>
    <col min="15100" max="15100" width="20.7109375" style="1" customWidth="1"/>
    <col min="15101" max="15101" width="2.7109375" style="1" customWidth="1"/>
    <col min="15102" max="15102" width="20.7109375" style="1" customWidth="1"/>
    <col min="15103" max="15103" width="2.7109375" style="1" customWidth="1"/>
    <col min="15104" max="15104" width="20.7109375" style="1" customWidth="1"/>
    <col min="15105" max="15105" width="2.7109375" style="1" customWidth="1"/>
    <col min="15106" max="15106" width="20.7109375" style="1" customWidth="1"/>
    <col min="15107" max="15107" width="2.7109375" style="1" customWidth="1"/>
    <col min="15108" max="15108" width="20.7109375" style="1" customWidth="1"/>
    <col min="15109" max="15109" width="2.7109375" style="1" customWidth="1"/>
    <col min="15110" max="15110" width="20.7109375" style="1" customWidth="1"/>
    <col min="15111" max="15111" width="2.7109375" style="1" customWidth="1"/>
    <col min="15112" max="15355" width="9.140625" style="1"/>
    <col min="15356" max="15356" width="20.7109375" style="1" customWidth="1"/>
    <col min="15357" max="15357" width="2.7109375" style="1" customWidth="1"/>
    <col min="15358" max="15358" width="20.7109375" style="1" customWidth="1"/>
    <col min="15359" max="15359" width="2.7109375" style="1" customWidth="1"/>
    <col min="15360" max="15360" width="20.7109375" style="1" customWidth="1"/>
    <col min="15361" max="15361" width="2.7109375" style="1" customWidth="1"/>
    <col min="15362" max="15362" width="20.7109375" style="1" customWidth="1"/>
    <col min="15363" max="15363" width="2.7109375" style="1" customWidth="1"/>
    <col min="15364" max="15364" width="20.7109375" style="1" customWidth="1"/>
    <col min="15365" max="15365" width="2.7109375" style="1" customWidth="1"/>
    <col min="15366" max="15366" width="20.7109375" style="1" customWidth="1"/>
    <col min="15367" max="15367" width="2.7109375" style="1" customWidth="1"/>
    <col min="15368" max="15611" width="9.140625" style="1"/>
    <col min="15612" max="15612" width="20.7109375" style="1" customWidth="1"/>
    <col min="15613" max="15613" width="2.7109375" style="1" customWidth="1"/>
    <col min="15614" max="15614" width="20.7109375" style="1" customWidth="1"/>
    <col min="15615" max="15615" width="2.7109375" style="1" customWidth="1"/>
    <col min="15616" max="15616" width="20.7109375" style="1" customWidth="1"/>
    <col min="15617" max="15617" width="2.7109375" style="1" customWidth="1"/>
    <col min="15618" max="15618" width="20.7109375" style="1" customWidth="1"/>
    <col min="15619" max="15619" width="2.7109375" style="1" customWidth="1"/>
    <col min="15620" max="15620" width="20.7109375" style="1" customWidth="1"/>
    <col min="15621" max="15621" width="2.7109375" style="1" customWidth="1"/>
    <col min="15622" max="15622" width="20.7109375" style="1" customWidth="1"/>
    <col min="15623" max="15623" width="2.7109375" style="1" customWidth="1"/>
    <col min="15624" max="15867" width="9.140625" style="1"/>
    <col min="15868" max="15868" width="20.7109375" style="1" customWidth="1"/>
    <col min="15869" max="15869" width="2.7109375" style="1" customWidth="1"/>
    <col min="15870" max="15870" width="20.7109375" style="1" customWidth="1"/>
    <col min="15871" max="15871" width="2.7109375" style="1" customWidth="1"/>
    <col min="15872" max="15872" width="20.7109375" style="1" customWidth="1"/>
    <col min="15873" max="15873" width="2.7109375" style="1" customWidth="1"/>
    <col min="15874" max="15874" width="20.7109375" style="1" customWidth="1"/>
    <col min="15875" max="15875" width="2.7109375" style="1" customWidth="1"/>
    <col min="15876" max="15876" width="20.7109375" style="1" customWidth="1"/>
    <col min="15877" max="15877" width="2.7109375" style="1" customWidth="1"/>
    <col min="15878" max="15878" width="20.7109375" style="1" customWidth="1"/>
    <col min="15879" max="15879" width="2.7109375" style="1" customWidth="1"/>
    <col min="15880" max="16123" width="9.140625" style="1"/>
    <col min="16124" max="16124" width="20.7109375" style="1" customWidth="1"/>
    <col min="16125" max="16125" width="2.7109375" style="1" customWidth="1"/>
    <col min="16126" max="16126" width="20.7109375" style="1" customWidth="1"/>
    <col min="16127" max="16127" width="2.7109375" style="1" customWidth="1"/>
    <col min="16128" max="16128" width="20.7109375" style="1" customWidth="1"/>
    <col min="16129" max="16129" width="2.7109375" style="1" customWidth="1"/>
    <col min="16130" max="16130" width="20.7109375" style="1" customWidth="1"/>
    <col min="16131" max="16131" width="2.7109375" style="1" customWidth="1"/>
    <col min="16132" max="16132" width="20.7109375" style="1" customWidth="1"/>
    <col min="16133" max="16133" width="2.7109375" style="1" customWidth="1"/>
    <col min="16134" max="16134" width="20.7109375" style="1" customWidth="1"/>
    <col min="16135" max="16135" width="2.7109375" style="1" customWidth="1"/>
    <col min="16136" max="16384" width="9.140625" style="1"/>
  </cols>
  <sheetData>
    <row r="1" spans="1:6" ht="24.95" customHeight="1" x14ac:dyDescent="0.25">
      <c r="A1" s="88" t="s">
        <v>138</v>
      </c>
      <c r="B1" s="88"/>
      <c r="C1" s="88"/>
      <c r="D1" s="88"/>
      <c r="E1" s="88"/>
      <c r="F1" s="88"/>
    </row>
    <row r="2" spans="1:6" s="3" customFormat="1" ht="24.95" customHeight="1" x14ac:dyDescent="0.25">
      <c r="A2" s="2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</row>
    <row r="4" spans="1:6" ht="24.95" customHeight="1" x14ac:dyDescent="0.25">
      <c r="A4" s="95" t="s">
        <v>31</v>
      </c>
      <c r="B4" s="95"/>
      <c r="C4" s="95"/>
      <c r="D4" s="95"/>
      <c r="E4" s="95"/>
      <c r="F4" s="95"/>
    </row>
    <row r="5" spans="1:6" ht="24.95" customHeight="1" x14ac:dyDescent="0.25">
      <c r="A5" s="94" t="s">
        <v>42</v>
      </c>
      <c r="B5" s="94" t="s">
        <v>37</v>
      </c>
      <c r="C5" s="94" t="s">
        <v>257</v>
      </c>
      <c r="D5" s="94" t="s">
        <v>38</v>
      </c>
      <c r="E5" s="94" t="s">
        <v>113</v>
      </c>
      <c r="F5" s="94" t="s">
        <v>39</v>
      </c>
    </row>
    <row r="6" spans="1:6" ht="24.95" customHeight="1" x14ac:dyDescent="0.25">
      <c r="A6" s="89" t="s">
        <v>117</v>
      </c>
      <c r="B6" s="89" t="s">
        <v>140</v>
      </c>
      <c r="C6" s="89" t="s">
        <v>258</v>
      </c>
      <c r="D6" s="89" t="s">
        <v>246</v>
      </c>
      <c r="E6" s="90"/>
      <c r="F6" s="89" t="s">
        <v>41</v>
      </c>
    </row>
    <row r="7" spans="1:6" ht="24.95" customHeight="1" x14ac:dyDescent="0.25">
      <c r="A7" s="91" t="s">
        <v>139</v>
      </c>
      <c r="B7" s="89" t="s">
        <v>122</v>
      </c>
      <c r="C7" s="90"/>
      <c r="D7" s="89" t="s">
        <v>255</v>
      </c>
      <c r="E7" s="90"/>
      <c r="F7" s="90"/>
    </row>
    <row r="8" spans="1:6" ht="24.95" customHeight="1" x14ac:dyDescent="0.25">
      <c r="A8" s="91" t="s">
        <v>114</v>
      </c>
      <c r="B8" s="89" t="s">
        <v>40</v>
      </c>
      <c r="C8" s="90"/>
      <c r="D8" s="90"/>
      <c r="E8" s="89"/>
      <c r="F8" s="89"/>
    </row>
    <row r="9" spans="1:6" ht="24.95" customHeight="1" x14ac:dyDescent="0.25">
      <c r="A9" s="89" t="s">
        <v>158</v>
      </c>
      <c r="B9" s="90"/>
      <c r="C9" s="89"/>
      <c r="D9" s="90"/>
      <c r="E9" s="90"/>
      <c r="F9" s="90"/>
    </row>
    <row r="10" spans="1:6" ht="24.95" customHeight="1" x14ac:dyDescent="0.25">
      <c r="A10" s="89" t="s">
        <v>253</v>
      </c>
      <c r="B10" s="89"/>
      <c r="C10" s="89"/>
      <c r="D10" s="90"/>
      <c r="E10" s="89"/>
      <c r="F10" s="90"/>
    </row>
    <row r="11" spans="1:6" ht="24.95" customHeight="1" x14ac:dyDescent="0.25">
      <c r="A11" s="89" t="s">
        <v>209</v>
      </c>
      <c r="B11" s="90"/>
      <c r="C11" s="89"/>
      <c r="D11" s="90"/>
      <c r="E11" s="89"/>
      <c r="F11" s="92"/>
    </row>
    <row r="12" spans="1:6" ht="24.95" customHeight="1" x14ac:dyDescent="0.25">
      <c r="A12" s="89" t="s">
        <v>210</v>
      </c>
      <c r="B12" s="90"/>
      <c r="C12" s="90"/>
      <c r="D12" s="90"/>
      <c r="E12" s="89"/>
      <c r="F12" s="92"/>
    </row>
    <row r="13" spans="1:6" ht="24.95" customHeight="1" x14ac:dyDescent="0.25">
      <c r="A13" s="90"/>
      <c r="B13" s="89"/>
      <c r="C13" s="90"/>
      <c r="D13" s="92"/>
      <c r="E13" s="92"/>
      <c r="F13" s="92"/>
    </row>
    <row r="14" spans="1:6" ht="24.95" customHeight="1" x14ac:dyDescent="0.25">
      <c r="A14" s="90"/>
      <c r="B14" s="89"/>
      <c r="C14" s="90"/>
      <c r="D14" s="92"/>
      <c r="E14" s="92"/>
      <c r="F14" s="92"/>
    </row>
    <row r="15" spans="1:6" ht="24.95" customHeight="1" x14ac:dyDescent="0.25">
      <c r="A15" s="89"/>
      <c r="B15" s="93"/>
      <c r="C15" s="90"/>
      <c r="D15" s="92"/>
      <c r="E15" s="92"/>
      <c r="F15" s="92"/>
    </row>
    <row r="16" spans="1:6" ht="24.95" customHeight="1" x14ac:dyDescent="0.25">
      <c r="A16" s="5"/>
      <c r="B16" s="42"/>
      <c r="D16" s="43"/>
      <c r="E16" s="43"/>
      <c r="F16" s="43"/>
    </row>
    <row r="17" spans="1:6" ht="24.95" customHeight="1" x14ac:dyDescent="0.25">
      <c r="A17" s="95" t="s">
        <v>32</v>
      </c>
      <c r="B17" s="95"/>
      <c r="C17" s="95"/>
      <c r="D17" s="95"/>
      <c r="E17" s="95"/>
      <c r="F17" s="95"/>
    </row>
    <row r="18" spans="1:6" ht="24.95" customHeight="1" x14ac:dyDescent="0.25">
      <c r="A18" s="94"/>
      <c r="B18" s="94"/>
      <c r="C18" s="94"/>
      <c r="D18" s="94"/>
      <c r="E18" s="94"/>
      <c r="F18" s="94"/>
    </row>
    <row r="19" spans="1:6" ht="24.95" customHeight="1" x14ac:dyDescent="0.25">
      <c r="A19" s="89"/>
      <c r="B19" s="89"/>
      <c r="C19" s="89"/>
      <c r="D19" s="89"/>
      <c r="E19" s="90"/>
      <c r="F19" s="89"/>
    </row>
    <row r="20" spans="1:6" ht="24.95" customHeight="1" x14ac:dyDescent="0.25">
      <c r="A20" s="91"/>
      <c r="B20" s="89"/>
      <c r="C20" s="90"/>
      <c r="D20" s="89"/>
      <c r="E20" s="90"/>
      <c r="F20" s="90"/>
    </row>
    <row r="21" spans="1:6" ht="24.95" customHeight="1" x14ac:dyDescent="0.25">
      <c r="A21" s="91"/>
      <c r="B21" s="89"/>
      <c r="C21" s="90"/>
      <c r="D21" s="90"/>
      <c r="E21" s="89"/>
      <c r="F21" s="89"/>
    </row>
    <row r="22" spans="1:6" ht="24.95" customHeight="1" x14ac:dyDescent="0.25">
      <c r="A22" s="89"/>
      <c r="B22" s="90"/>
      <c r="C22" s="89"/>
      <c r="D22" s="90"/>
      <c r="E22" s="90"/>
      <c r="F22" s="90"/>
    </row>
    <row r="23" spans="1:6" ht="24.95" customHeight="1" x14ac:dyDescent="0.25">
      <c r="A23" s="89"/>
      <c r="B23" s="89"/>
      <c r="C23" s="89"/>
      <c r="D23" s="90"/>
      <c r="E23" s="89"/>
      <c r="F23" s="90"/>
    </row>
    <row r="24" spans="1:6" ht="24.95" customHeight="1" x14ac:dyDescent="0.25">
      <c r="A24" s="89"/>
      <c r="B24" s="90"/>
      <c r="C24" s="89"/>
      <c r="D24" s="90"/>
      <c r="E24" s="89"/>
      <c r="F24" s="92"/>
    </row>
    <row r="25" spans="1:6" ht="24.95" customHeight="1" x14ac:dyDescent="0.25">
      <c r="A25" s="89"/>
      <c r="B25" s="90"/>
      <c r="C25" s="90"/>
      <c r="D25" s="90"/>
      <c r="E25" s="89"/>
      <c r="F25" s="92"/>
    </row>
    <row r="26" spans="1:6" ht="24.95" customHeight="1" x14ac:dyDescent="0.25">
      <c r="A26" s="90"/>
      <c r="B26" s="89"/>
      <c r="C26" s="90"/>
      <c r="D26" s="92"/>
      <c r="E26" s="92"/>
      <c r="F26" s="92"/>
    </row>
    <row r="27" spans="1:6" ht="24.95" customHeight="1" x14ac:dyDescent="0.25">
      <c r="A27" s="90"/>
      <c r="B27" s="89"/>
      <c r="C27" s="90"/>
      <c r="D27" s="92"/>
      <c r="E27" s="92"/>
      <c r="F27" s="92"/>
    </row>
    <row r="28" spans="1:6" ht="24.95" customHeight="1" x14ac:dyDescent="0.25">
      <c r="A28" s="89"/>
      <c r="B28" s="93"/>
      <c r="C28" s="90"/>
      <c r="D28" s="92"/>
      <c r="E28" s="92"/>
      <c r="F28" s="92"/>
    </row>
  </sheetData>
  <mergeCells count="3">
    <mergeCell ref="A1:F1"/>
    <mergeCell ref="A4:F4"/>
    <mergeCell ref="A17:F17"/>
  </mergeCells>
  <hyperlinks>
    <hyperlink ref="A2" location="Home!A16" display="PAGE 1"/>
    <hyperlink ref="D6" location="LKP_USER_TYPE!A1" display="lkp_user_type"/>
    <hyperlink ref="F6" location="LOG_ACTIVITY!A1" display="log_activity"/>
    <hyperlink ref="B8" location="MSTR_USERS!A1" display="mstr_users"/>
    <hyperlink ref="A6" location="RESOLUTIONS!A1" display="resolutions"/>
    <hyperlink ref="A8" location="'RESOLUTION _COMMENTS'!A1" display="resolution_comments"/>
    <hyperlink ref="A7" location="RESOLUTION_META!A1" display="resolution_meta"/>
    <hyperlink ref="A9" location="RESOLUTION_HISTORY!A1" display="resolution_history"/>
    <hyperlink ref="B6" location="MSTR_TAG!A1" display="mstr_tag"/>
    <hyperlink ref="B7" location="MSTR_CATEGORY!A1" display="mstr_category"/>
    <hyperlink ref="A11" location="TASK_LIST!A1" display="task_item"/>
    <hyperlink ref="A12" location="TASK_ASSIGNMENT!A1" display="task_assignment"/>
    <hyperlink ref="D7" location="LKP_APPROVER!A1" display="lkp_approver"/>
    <hyperlink ref="A10" location="'RESOLUTION _TAGS'!A1" display="Resolution_tag"/>
    <hyperlink ref="C6" location="CTRL_VISIBILITY!A1" display="ctrl_visibility"/>
  </hyperlinks>
  <pageMargins left="0.7" right="0.7" top="0.75" bottom="0.75" header="0.3" footer="0.3"/>
  <pageSetup paperSize="9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J24"/>
  <sheetViews>
    <sheetView workbookViewId="0">
      <selection activeCell="C17" sqref="C17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28515625" style="14" customWidth="1"/>
    <col min="8" max="8" width="8.28515625" style="12" customWidth="1"/>
    <col min="9" max="9" width="8.140625" style="12" customWidth="1"/>
    <col min="10" max="10" width="116.710937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4" width="8.28515625" style="12" customWidth="1"/>
    <col min="265" max="265" width="8.140625" style="12" customWidth="1"/>
    <col min="266" max="266" width="50.710937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20" width="8.28515625" style="12" customWidth="1"/>
    <col min="521" max="521" width="8.140625" style="12" customWidth="1"/>
    <col min="522" max="522" width="50.710937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6" width="8.28515625" style="12" customWidth="1"/>
    <col min="777" max="777" width="8.140625" style="12" customWidth="1"/>
    <col min="778" max="778" width="50.710937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2" width="8.28515625" style="12" customWidth="1"/>
    <col min="1033" max="1033" width="8.140625" style="12" customWidth="1"/>
    <col min="1034" max="1034" width="50.710937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8" width="8.28515625" style="12" customWidth="1"/>
    <col min="1289" max="1289" width="8.140625" style="12" customWidth="1"/>
    <col min="1290" max="1290" width="50.710937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4" width="8.28515625" style="12" customWidth="1"/>
    <col min="1545" max="1545" width="8.140625" style="12" customWidth="1"/>
    <col min="1546" max="1546" width="50.710937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800" width="8.28515625" style="12" customWidth="1"/>
    <col min="1801" max="1801" width="8.140625" style="12" customWidth="1"/>
    <col min="1802" max="1802" width="50.710937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6" width="8.28515625" style="12" customWidth="1"/>
    <col min="2057" max="2057" width="8.140625" style="12" customWidth="1"/>
    <col min="2058" max="2058" width="50.710937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2" width="8.28515625" style="12" customWidth="1"/>
    <col min="2313" max="2313" width="8.140625" style="12" customWidth="1"/>
    <col min="2314" max="2314" width="50.710937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8" width="8.28515625" style="12" customWidth="1"/>
    <col min="2569" max="2569" width="8.140625" style="12" customWidth="1"/>
    <col min="2570" max="2570" width="50.710937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4" width="8.28515625" style="12" customWidth="1"/>
    <col min="2825" max="2825" width="8.140625" style="12" customWidth="1"/>
    <col min="2826" max="2826" width="50.710937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80" width="8.28515625" style="12" customWidth="1"/>
    <col min="3081" max="3081" width="8.140625" style="12" customWidth="1"/>
    <col min="3082" max="3082" width="50.710937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6" width="8.28515625" style="12" customWidth="1"/>
    <col min="3337" max="3337" width="8.140625" style="12" customWidth="1"/>
    <col min="3338" max="3338" width="50.710937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2" width="8.28515625" style="12" customWidth="1"/>
    <col min="3593" max="3593" width="8.140625" style="12" customWidth="1"/>
    <col min="3594" max="3594" width="50.710937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8" width="8.28515625" style="12" customWidth="1"/>
    <col min="3849" max="3849" width="8.140625" style="12" customWidth="1"/>
    <col min="3850" max="3850" width="50.710937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4" width="8.28515625" style="12" customWidth="1"/>
    <col min="4105" max="4105" width="8.140625" style="12" customWidth="1"/>
    <col min="4106" max="4106" width="50.710937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60" width="8.28515625" style="12" customWidth="1"/>
    <col min="4361" max="4361" width="8.140625" style="12" customWidth="1"/>
    <col min="4362" max="4362" width="50.710937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6" width="8.28515625" style="12" customWidth="1"/>
    <col min="4617" max="4617" width="8.140625" style="12" customWidth="1"/>
    <col min="4618" max="4618" width="50.710937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2" width="8.28515625" style="12" customWidth="1"/>
    <col min="4873" max="4873" width="8.140625" style="12" customWidth="1"/>
    <col min="4874" max="4874" width="50.710937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8" width="8.28515625" style="12" customWidth="1"/>
    <col min="5129" max="5129" width="8.140625" style="12" customWidth="1"/>
    <col min="5130" max="5130" width="50.710937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4" width="8.28515625" style="12" customWidth="1"/>
    <col min="5385" max="5385" width="8.140625" style="12" customWidth="1"/>
    <col min="5386" max="5386" width="50.710937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40" width="8.28515625" style="12" customWidth="1"/>
    <col min="5641" max="5641" width="8.140625" style="12" customWidth="1"/>
    <col min="5642" max="5642" width="50.710937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6" width="8.28515625" style="12" customWidth="1"/>
    <col min="5897" max="5897" width="8.140625" style="12" customWidth="1"/>
    <col min="5898" max="5898" width="50.710937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2" width="8.28515625" style="12" customWidth="1"/>
    <col min="6153" max="6153" width="8.140625" style="12" customWidth="1"/>
    <col min="6154" max="6154" width="50.710937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8" width="8.28515625" style="12" customWidth="1"/>
    <col min="6409" max="6409" width="8.140625" style="12" customWidth="1"/>
    <col min="6410" max="6410" width="50.710937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4" width="8.28515625" style="12" customWidth="1"/>
    <col min="6665" max="6665" width="8.140625" style="12" customWidth="1"/>
    <col min="6666" max="6666" width="50.710937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20" width="8.28515625" style="12" customWidth="1"/>
    <col min="6921" max="6921" width="8.140625" style="12" customWidth="1"/>
    <col min="6922" max="6922" width="50.710937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6" width="8.28515625" style="12" customWidth="1"/>
    <col min="7177" max="7177" width="8.140625" style="12" customWidth="1"/>
    <col min="7178" max="7178" width="50.710937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2" width="8.28515625" style="12" customWidth="1"/>
    <col min="7433" max="7433" width="8.140625" style="12" customWidth="1"/>
    <col min="7434" max="7434" width="50.710937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8" width="8.28515625" style="12" customWidth="1"/>
    <col min="7689" max="7689" width="8.140625" style="12" customWidth="1"/>
    <col min="7690" max="7690" width="50.710937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4" width="8.28515625" style="12" customWidth="1"/>
    <col min="7945" max="7945" width="8.140625" style="12" customWidth="1"/>
    <col min="7946" max="7946" width="50.710937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200" width="8.28515625" style="12" customWidth="1"/>
    <col min="8201" max="8201" width="8.140625" style="12" customWidth="1"/>
    <col min="8202" max="8202" width="50.710937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6" width="8.28515625" style="12" customWidth="1"/>
    <col min="8457" max="8457" width="8.140625" style="12" customWidth="1"/>
    <col min="8458" max="8458" width="50.710937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2" width="8.28515625" style="12" customWidth="1"/>
    <col min="8713" max="8713" width="8.140625" style="12" customWidth="1"/>
    <col min="8714" max="8714" width="50.710937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8" width="8.28515625" style="12" customWidth="1"/>
    <col min="8969" max="8969" width="8.140625" style="12" customWidth="1"/>
    <col min="8970" max="8970" width="50.710937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4" width="8.28515625" style="12" customWidth="1"/>
    <col min="9225" max="9225" width="8.140625" style="12" customWidth="1"/>
    <col min="9226" max="9226" width="50.710937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80" width="8.28515625" style="12" customWidth="1"/>
    <col min="9481" max="9481" width="8.140625" style="12" customWidth="1"/>
    <col min="9482" max="9482" width="50.710937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6" width="8.28515625" style="12" customWidth="1"/>
    <col min="9737" max="9737" width="8.140625" style="12" customWidth="1"/>
    <col min="9738" max="9738" width="50.710937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2" width="8.28515625" style="12" customWidth="1"/>
    <col min="9993" max="9993" width="8.140625" style="12" customWidth="1"/>
    <col min="9994" max="9994" width="50.710937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8" width="8.28515625" style="12" customWidth="1"/>
    <col min="10249" max="10249" width="8.140625" style="12" customWidth="1"/>
    <col min="10250" max="10250" width="50.710937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4" width="8.28515625" style="12" customWidth="1"/>
    <col min="10505" max="10505" width="8.140625" style="12" customWidth="1"/>
    <col min="10506" max="10506" width="50.710937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60" width="8.28515625" style="12" customWidth="1"/>
    <col min="10761" max="10761" width="8.140625" style="12" customWidth="1"/>
    <col min="10762" max="10762" width="50.710937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6" width="8.28515625" style="12" customWidth="1"/>
    <col min="11017" max="11017" width="8.140625" style="12" customWidth="1"/>
    <col min="11018" max="11018" width="50.710937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2" width="8.28515625" style="12" customWidth="1"/>
    <col min="11273" max="11273" width="8.140625" style="12" customWidth="1"/>
    <col min="11274" max="11274" width="50.710937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8" width="8.28515625" style="12" customWidth="1"/>
    <col min="11529" max="11529" width="8.140625" style="12" customWidth="1"/>
    <col min="11530" max="11530" width="50.710937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4" width="8.28515625" style="12" customWidth="1"/>
    <col min="11785" max="11785" width="8.140625" style="12" customWidth="1"/>
    <col min="11786" max="11786" width="50.710937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40" width="8.28515625" style="12" customWidth="1"/>
    <col min="12041" max="12041" width="8.140625" style="12" customWidth="1"/>
    <col min="12042" max="12042" width="50.710937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6" width="8.28515625" style="12" customWidth="1"/>
    <col min="12297" max="12297" width="8.140625" style="12" customWidth="1"/>
    <col min="12298" max="12298" width="50.710937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2" width="8.28515625" style="12" customWidth="1"/>
    <col min="12553" max="12553" width="8.140625" style="12" customWidth="1"/>
    <col min="12554" max="12554" width="50.710937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8" width="8.28515625" style="12" customWidth="1"/>
    <col min="12809" max="12809" width="8.140625" style="12" customWidth="1"/>
    <col min="12810" max="12810" width="50.710937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4" width="8.28515625" style="12" customWidth="1"/>
    <col min="13065" max="13065" width="8.140625" style="12" customWidth="1"/>
    <col min="13066" max="13066" width="50.710937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20" width="8.28515625" style="12" customWidth="1"/>
    <col min="13321" max="13321" width="8.140625" style="12" customWidth="1"/>
    <col min="13322" max="13322" width="50.710937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6" width="8.28515625" style="12" customWidth="1"/>
    <col min="13577" max="13577" width="8.140625" style="12" customWidth="1"/>
    <col min="13578" max="13578" width="50.710937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2" width="8.28515625" style="12" customWidth="1"/>
    <col min="13833" max="13833" width="8.140625" style="12" customWidth="1"/>
    <col min="13834" max="13834" width="50.710937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8" width="8.28515625" style="12" customWidth="1"/>
    <col min="14089" max="14089" width="8.140625" style="12" customWidth="1"/>
    <col min="14090" max="14090" width="50.710937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4" width="8.28515625" style="12" customWidth="1"/>
    <col min="14345" max="14345" width="8.140625" style="12" customWidth="1"/>
    <col min="14346" max="14346" width="50.710937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600" width="8.28515625" style="12" customWidth="1"/>
    <col min="14601" max="14601" width="8.140625" style="12" customWidth="1"/>
    <col min="14602" max="14602" width="50.710937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6" width="8.28515625" style="12" customWidth="1"/>
    <col min="14857" max="14857" width="8.140625" style="12" customWidth="1"/>
    <col min="14858" max="14858" width="50.710937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2" width="8.28515625" style="12" customWidth="1"/>
    <col min="15113" max="15113" width="8.140625" style="12" customWidth="1"/>
    <col min="15114" max="15114" width="50.710937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8" width="8.28515625" style="12" customWidth="1"/>
    <col min="15369" max="15369" width="8.140625" style="12" customWidth="1"/>
    <col min="15370" max="15370" width="50.710937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4" width="8.28515625" style="12" customWidth="1"/>
    <col min="15625" max="15625" width="8.140625" style="12" customWidth="1"/>
    <col min="15626" max="15626" width="50.710937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80" width="8.28515625" style="12" customWidth="1"/>
    <col min="15881" max="15881" width="8.140625" style="12" customWidth="1"/>
    <col min="15882" max="15882" width="50.710937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6" width="8.28515625" style="12" customWidth="1"/>
    <col min="16137" max="16137" width="8.140625" style="12" customWidth="1"/>
    <col min="16138" max="16138" width="50.710937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15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MSTR_USERS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16</v>
      </c>
      <c r="B3" s="27" t="s">
        <v>55</v>
      </c>
      <c r="C3" s="28">
        <v>8</v>
      </c>
      <c r="D3" s="29" t="s">
        <v>82</v>
      </c>
      <c r="E3" s="27" t="s">
        <v>88</v>
      </c>
      <c r="F3" s="27"/>
      <c r="G3" s="28" t="s">
        <v>57</v>
      </c>
      <c r="J3" s="12" t="str">
        <f t="shared" ref="J3:J18" si="0">IF(A3="","",CONCATENATE(A3," ",D3," COMMENT '",E3,"' ",IF(G3="Y","","NOT NULL")," ",IF(F3&lt;&gt;"",CONCATENATE("DEFAULT '",F3,"' "),IF(G3="Y","DEFAULT NULL","")),IF(A4="","",",")))</f>
        <v>USER_ID INT UNSIGNED COMMENT 'User ID: Primary Key' NOT NULL ,</v>
      </c>
    </row>
    <row r="4" spans="1:10" ht="20.100000000000001" customHeight="1" x14ac:dyDescent="0.25">
      <c r="A4" s="27" t="s">
        <v>17</v>
      </c>
      <c r="B4" s="27" t="s">
        <v>58</v>
      </c>
      <c r="C4" s="28">
        <v>12</v>
      </c>
      <c r="D4" s="29" t="s">
        <v>80</v>
      </c>
      <c r="E4" s="27" t="s">
        <v>89</v>
      </c>
      <c r="F4" s="27"/>
      <c r="G4" s="28" t="s">
        <v>57</v>
      </c>
      <c r="J4" s="12" t="str">
        <f t="shared" si="0"/>
        <v>LOGIN_ID VARCHAR(12) COMMENT 'Login ID: Unique Constraint' NOT NULL ,</v>
      </c>
    </row>
    <row r="5" spans="1:10" ht="20.100000000000001" customHeight="1" x14ac:dyDescent="0.25">
      <c r="A5" s="27" t="s">
        <v>18</v>
      </c>
      <c r="B5" s="27" t="s">
        <v>58</v>
      </c>
      <c r="C5" s="28">
        <v>50</v>
      </c>
      <c r="D5" s="29" t="s">
        <v>59</v>
      </c>
      <c r="E5" s="27" t="s">
        <v>90</v>
      </c>
      <c r="F5" s="27"/>
      <c r="G5" s="28" t="s">
        <v>57</v>
      </c>
      <c r="J5" s="12" t="str">
        <f t="shared" si="0"/>
        <v>PASSWORD VARCHAR(50) COMMENT 'Encryption using SHA Algorithm (one way algorithm)' NOT NULL ,</v>
      </c>
    </row>
    <row r="6" spans="1:10" ht="20.100000000000001" customHeight="1" x14ac:dyDescent="0.25">
      <c r="A6" s="27" t="s">
        <v>19</v>
      </c>
      <c r="B6" s="27" t="s">
        <v>58</v>
      </c>
      <c r="C6" s="28">
        <v>40</v>
      </c>
      <c r="D6" s="30" t="s">
        <v>79</v>
      </c>
      <c r="E6" s="27" t="s">
        <v>91</v>
      </c>
      <c r="F6" s="27"/>
      <c r="G6" s="28" t="s">
        <v>57</v>
      </c>
      <c r="J6" s="12" t="str">
        <f t="shared" si="0"/>
        <v>USER_NAME VARCHAR(40) COMMENT 'Name of the User' NOT NULL ,</v>
      </c>
    </row>
    <row r="7" spans="1:10" ht="20.100000000000001" customHeight="1" x14ac:dyDescent="0.25">
      <c r="A7" s="27" t="s">
        <v>20</v>
      </c>
      <c r="B7" s="27" t="s">
        <v>58</v>
      </c>
      <c r="C7" s="28">
        <v>40</v>
      </c>
      <c r="D7" s="30" t="s">
        <v>79</v>
      </c>
      <c r="E7" s="27" t="s">
        <v>92</v>
      </c>
      <c r="F7" s="27"/>
      <c r="G7" s="28" t="s">
        <v>62</v>
      </c>
      <c r="J7" s="12" t="str">
        <f t="shared" si="0"/>
        <v>EMAIL VARCHAR(40) COMMENT 'E mail id'  DEFAULT NULL,</v>
      </c>
    </row>
    <row r="8" spans="1:10" ht="20.100000000000001" customHeight="1" x14ac:dyDescent="0.25">
      <c r="A8" s="27" t="s">
        <v>136</v>
      </c>
      <c r="B8" s="27" t="s">
        <v>58</v>
      </c>
      <c r="C8" s="28">
        <v>10</v>
      </c>
      <c r="D8" s="30" t="s">
        <v>73</v>
      </c>
      <c r="E8" s="27" t="s">
        <v>137</v>
      </c>
      <c r="F8" s="27"/>
      <c r="G8" s="28" t="s">
        <v>62</v>
      </c>
      <c r="J8" s="12" t="str">
        <f t="shared" si="0"/>
        <v>MOBILE VARCHAR(10) COMMENT 'Mobile Number'  DEFAULT NULL,</v>
      </c>
    </row>
    <row r="9" spans="1:10" ht="20.100000000000001" customHeight="1" x14ac:dyDescent="0.25">
      <c r="A9" s="27" t="s">
        <v>237</v>
      </c>
      <c r="B9" s="27" t="s">
        <v>55</v>
      </c>
      <c r="C9" s="28">
        <v>3</v>
      </c>
      <c r="D9" s="30" t="s">
        <v>56</v>
      </c>
      <c r="E9" s="27" t="s">
        <v>238</v>
      </c>
      <c r="F9" s="27"/>
      <c r="G9" s="28" t="s">
        <v>62</v>
      </c>
      <c r="J9" s="12" t="str">
        <f t="shared" si="0"/>
        <v>USER_TYPE_ID INT(1) UNSIGNED COMMENT 'Lookup: LKP_USER_TYPE.USER_TYPE_ID'  DEFAULT NULL,</v>
      </c>
    </row>
    <row r="10" spans="1:10" ht="20.100000000000001" customHeight="1" x14ac:dyDescent="0.25">
      <c r="A10" s="27" t="s">
        <v>239</v>
      </c>
      <c r="B10" s="27" t="s">
        <v>60</v>
      </c>
      <c r="C10" s="28">
        <v>1</v>
      </c>
      <c r="D10" s="30" t="s">
        <v>61</v>
      </c>
      <c r="E10" s="27" t="s">
        <v>241</v>
      </c>
      <c r="F10" s="28" t="s">
        <v>57</v>
      </c>
      <c r="G10" s="28" t="s">
        <v>57</v>
      </c>
      <c r="J10" s="12" t="str">
        <f t="shared" si="0"/>
        <v>IS_ADMINISTRATOR CHAR(1) COMMENT 'If the user is an Administrator (Y) / (N)' NOT NULL DEFAULT 'N' ,</v>
      </c>
    </row>
    <row r="11" spans="1:10" ht="20.100000000000001" customHeight="1" x14ac:dyDescent="0.25">
      <c r="A11" s="27" t="s">
        <v>240</v>
      </c>
      <c r="B11" s="27" t="s">
        <v>60</v>
      </c>
      <c r="C11" s="28">
        <v>1</v>
      </c>
      <c r="D11" s="30" t="s">
        <v>61</v>
      </c>
      <c r="E11" s="27" t="s">
        <v>250</v>
      </c>
      <c r="F11" s="28" t="s">
        <v>57</v>
      </c>
      <c r="G11" s="28" t="s">
        <v>57</v>
      </c>
      <c r="J11" s="12" t="str">
        <f t="shared" si="0"/>
        <v>IS_SECRETARIAT CHAR(1) COMMENT 'If the user is a Secreatariat (Y) / (N)' NOT NULL DEFAULT 'N' ,</v>
      </c>
    </row>
    <row r="12" spans="1:10" ht="20.100000000000001" customHeight="1" x14ac:dyDescent="0.25">
      <c r="A12" s="27" t="s">
        <v>21</v>
      </c>
      <c r="B12" s="27" t="s">
        <v>58</v>
      </c>
      <c r="C12" s="28">
        <v>50</v>
      </c>
      <c r="D12" s="30" t="s">
        <v>59</v>
      </c>
      <c r="E12" s="27" t="s">
        <v>93</v>
      </c>
      <c r="F12" s="27"/>
      <c r="G12" s="28" t="s">
        <v>62</v>
      </c>
      <c r="J12" s="12" t="str">
        <f t="shared" si="0"/>
        <v>SECRET_QUESTION VARCHAR(50) COMMENT 'If they forget the password'  DEFAULT NULL,</v>
      </c>
    </row>
    <row r="13" spans="1:10" ht="20.100000000000001" customHeight="1" x14ac:dyDescent="0.25">
      <c r="A13" s="27" t="s">
        <v>22</v>
      </c>
      <c r="B13" s="27" t="s">
        <v>58</v>
      </c>
      <c r="C13" s="28">
        <v>50</v>
      </c>
      <c r="D13" s="30" t="s">
        <v>59</v>
      </c>
      <c r="E13" s="27" t="s">
        <v>94</v>
      </c>
      <c r="F13" s="27"/>
      <c r="G13" s="28" t="s">
        <v>62</v>
      </c>
      <c r="J13" s="12" t="str">
        <f t="shared" si="0"/>
        <v>SECRET_ANSWER VARCHAR(50) COMMENT 'If they forget the password (Encrypted)'  DEFAULT NULL,</v>
      </c>
    </row>
    <row r="14" spans="1:10" ht="20.100000000000001" customHeight="1" x14ac:dyDescent="0.25">
      <c r="A14" s="27" t="s">
        <v>23</v>
      </c>
      <c r="B14" s="27" t="s">
        <v>81</v>
      </c>
      <c r="C14" s="28"/>
      <c r="D14" s="30" t="s">
        <v>81</v>
      </c>
      <c r="E14" s="27" t="s">
        <v>95</v>
      </c>
      <c r="F14" s="27"/>
      <c r="G14" s="28" t="s">
        <v>57</v>
      </c>
      <c r="J14" s="12" t="str">
        <f t="shared" si="0"/>
        <v>ACTIVATED_ON DATETIME COMMENT 'Date on which the User is Activated' NOT NULL ,</v>
      </c>
    </row>
    <row r="15" spans="1:10" ht="20.100000000000001" customHeight="1" x14ac:dyDescent="0.25">
      <c r="A15" s="27" t="s">
        <v>24</v>
      </c>
      <c r="B15" s="27" t="s">
        <v>58</v>
      </c>
      <c r="C15" s="28">
        <v>12</v>
      </c>
      <c r="D15" s="30" t="s">
        <v>80</v>
      </c>
      <c r="E15" s="33" t="s">
        <v>96</v>
      </c>
      <c r="F15" s="27"/>
      <c r="G15" s="28" t="s">
        <v>57</v>
      </c>
      <c r="J15" s="12" t="str">
        <f t="shared" si="0"/>
        <v>ACTIVATED_BY VARCHAR(12) COMMENT 'Master: MSTR_USERS.LOGIN_ID' NOT NULL ,</v>
      </c>
    </row>
    <row r="16" spans="1:10" ht="20.100000000000001" customHeight="1" x14ac:dyDescent="0.25">
      <c r="A16" s="27" t="s">
        <v>25</v>
      </c>
      <c r="B16" s="27" t="s">
        <v>81</v>
      </c>
      <c r="C16" s="28"/>
      <c r="D16" s="30" t="s">
        <v>81</v>
      </c>
      <c r="E16" s="27" t="s">
        <v>97</v>
      </c>
      <c r="F16" s="27"/>
      <c r="G16" s="28" t="s">
        <v>62</v>
      </c>
      <c r="J16" s="12" t="str">
        <f t="shared" si="0"/>
        <v>INACTIVATED_ON DATETIME COMMENT 'Date on which the User is inactivated'  DEFAULT NULL,</v>
      </c>
    </row>
    <row r="17" spans="1:10" ht="20.100000000000001" customHeight="1" x14ac:dyDescent="0.25">
      <c r="A17" s="27" t="s">
        <v>26</v>
      </c>
      <c r="B17" s="27" t="s">
        <v>58</v>
      </c>
      <c r="C17" s="28">
        <v>12</v>
      </c>
      <c r="D17" s="30" t="s">
        <v>80</v>
      </c>
      <c r="E17" s="33" t="s">
        <v>96</v>
      </c>
      <c r="F17" s="27"/>
      <c r="G17" s="28" t="s">
        <v>62</v>
      </c>
      <c r="J17" s="12" t="str">
        <f t="shared" si="0"/>
        <v>INACTIVATED_BY VARCHAR(12) COMMENT 'Master: MSTR_USERS.LOGIN_ID'  DEFAULT NULL,</v>
      </c>
    </row>
    <row r="18" spans="1:10" ht="20.100000000000001" customHeight="1" x14ac:dyDescent="0.3">
      <c r="A18" s="27" t="s">
        <v>27</v>
      </c>
      <c r="B18" s="27" t="s">
        <v>58</v>
      </c>
      <c r="C18" s="28">
        <v>60</v>
      </c>
      <c r="D18" s="30" t="s">
        <v>77</v>
      </c>
      <c r="E18" s="27" t="s">
        <v>98</v>
      </c>
      <c r="F18" s="27"/>
      <c r="G18" s="28" t="s">
        <v>62</v>
      </c>
      <c r="J18" s="12" t="str">
        <f t="shared" si="0"/>
        <v>REMARKS VARCHAR(60) COMMENT 'User Remarks'  DEFAULT NULL</v>
      </c>
    </row>
    <row r="19" spans="1:10" ht="20.100000000000001" customHeight="1" x14ac:dyDescent="0.25">
      <c r="A19" s="71"/>
      <c r="B19" s="71"/>
      <c r="C19" s="71"/>
      <c r="D19" s="71"/>
      <c r="E19" s="71"/>
      <c r="F19" s="71"/>
      <c r="G19" s="71"/>
      <c r="J19" s="12" t="s">
        <v>63</v>
      </c>
    </row>
    <row r="20" spans="1:10" ht="20.100000000000001" customHeight="1" x14ac:dyDescent="0.25">
      <c r="A20" s="20" t="s">
        <v>64</v>
      </c>
      <c r="B20" s="70" t="s">
        <v>16</v>
      </c>
      <c r="C20" s="70"/>
      <c r="D20" s="70"/>
      <c r="E20" s="70"/>
      <c r="F20" s="70"/>
      <c r="G20" s="70"/>
      <c r="J20" s="12" t="str">
        <f>IF(B20="NONE","",CONCATENATE("ALTER TABLE ",$A$1," ADD PRIMARY KEY (",B20,");"))</f>
        <v>ALTER TABLE MSTR_USERS ADD PRIMARY KEY (USER_ID);</v>
      </c>
    </row>
    <row r="21" spans="1:10" ht="20.100000000000001" customHeight="1" x14ac:dyDescent="0.25">
      <c r="A21" s="20" t="s">
        <v>65</v>
      </c>
      <c r="B21" s="72" t="s">
        <v>66</v>
      </c>
      <c r="C21" s="72"/>
      <c r="D21" s="21"/>
      <c r="E21" s="21"/>
      <c r="F21" s="22"/>
      <c r="G21" s="22"/>
      <c r="J21" s="23" t="str">
        <f>IF(B21="NONE","",CONCATENATE("ALTER TABLE ",$A$1," ADD CONSTRAINT ",$A$1,"_FK_",F21," FOREIGN KEY (",B21,") REFERENCES ",D21,"(",E21,") ON UPDATE CASCADE ON DELETE RESTRICT;"))</f>
        <v/>
      </c>
    </row>
    <row r="22" spans="1:10" ht="20.100000000000001" customHeight="1" x14ac:dyDescent="0.25">
      <c r="A22" s="20" t="s">
        <v>67</v>
      </c>
      <c r="B22" s="70" t="s">
        <v>66</v>
      </c>
      <c r="C22" s="70"/>
      <c r="D22" s="70"/>
      <c r="E22" s="70"/>
      <c r="F22" s="70"/>
      <c r="G22" s="70"/>
      <c r="J22" s="23" t="str">
        <f>IF(B22="NONE","",CONCATENATE("CREATE INDEX ",$A$1,"_IDX_",B22," ON ",$A$1,"(",B22,");"))</f>
        <v/>
      </c>
    </row>
    <row r="23" spans="1:10" ht="20.100000000000001" customHeight="1" x14ac:dyDescent="0.25">
      <c r="A23" s="20" t="s">
        <v>68</v>
      </c>
      <c r="B23" s="70" t="s">
        <v>17</v>
      </c>
      <c r="C23" s="70"/>
      <c r="D23" s="70"/>
      <c r="E23" s="70" t="s">
        <v>17</v>
      </c>
      <c r="F23" s="70"/>
      <c r="G23" s="70"/>
      <c r="J23" s="12" t="str">
        <f>IF(B23="NONE","",CONCATENATE("ALTER TABLE ",$A$1," ADD UNIQUE KEY ",$A$1,"_UK_",E23," (",B23,");"))</f>
        <v>ALTER TABLE MSTR_USERS ADD UNIQUE KEY MSTR_USERS_UK_LOGIN_ID (LOGIN_ID);</v>
      </c>
    </row>
    <row r="24" spans="1:10" ht="20.100000000000001" customHeight="1" x14ac:dyDescent="0.2">
      <c r="A24" s="20" t="s">
        <v>69</v>
      </c>
      <c r="B24" s="70" t="s">
        <v>16</v>
      </c>
      <c r="C24" s="70"/>
      <c r="D24" s="70"/>
      <c r="E24" s="70"/>
      <c r="F24" s="70"/>
      <c r="G24" s="70"/>
      <c r="H24" s="24"/>
      <c r="I24" s="24"/>
      <c r="J24" s="12" t="str">
        <f>IF(B24="NONE","",CONCATENATE("ALTER TABLE ",$A$1," MODIFY ",LEFT(VLOOKUP(B24,$A$3:$J19,10,FALSE),LEN(VLOOKUP(B24,$A$3:$J19,10,FALSE))-1)," AUTO_INCREMENT;"))</f>
        <v>ALTER TABLE MSTR_USERS MODIFY USER_ID INT UNSIGNED COMMENT 'User ID: Primary Key' NOT NULL  AUTO_INCREMENT;</v>
      </c>
    </row>
  </sheetData>
  <mergeCells count="7">
    <mergeCell ref="B24:G24"/>
    <mergeCell ref="A19:G19"/>
    <mergeCell ref="B20:G20"/>
    <mergeCell ref="B21:C21"/>
    <mergeCell ref="B22:G22"/>
    <mergeCell ref="B23:D23"/>
    <mergeCell ref="E23:G23"/>
  </mergeCells>
  <hyperlinks>
    <hyperlink ref="G1" location="Home!A1" display="HOME"/>
  </hyperlinks>
  <pageMargins left="0.25" right="0.25" top="0.75" bottom="0.25" header="0.51180555555555551" footer="0.51180555555555551"/>
  <pageSetup scale="61" firstPageNumber="0" orientation="landscape" horizontalDpi="300" verticalDpi="300" r:id="rId1"/>
  <headerFooter alignWithMargins="0"/>
  <ignoredErrors>
    <ignoredError sqref="J18:J24 J3 J4:J17" emptyCellReferenc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15"/>
  <sheetViews>
    <sheetView workbookViewId="0">
      <selection activeCell="C17" sqref="C17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14" customWidth="1"/>
    <col min="4" max="4" width="18.7109375" style="24" customWidth="1"/>
    <col min="5" max="5" width="50.7109375" style="24" customWidth="1"/>
    <col min="6" max="6" width="12.7109375" style="25" customWidth="1"/>
    <col min="7" max="9" width="8.2851562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5" width="8.2851562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21" width="8.2851562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7" width="8.2851562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3" width="8.2851562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9" width="8.2851562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5" width="8.2851562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801" width="8.2851562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7" width="8.2851562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3" width="8.2851562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9" width="8.2851562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5" width="8.2851562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81" width="8.2851562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7" width="8.2851562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3" width="8.2851562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9" width="8.2851562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5" width="8.2851562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61" width="8.2851562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7" width="8.2851562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3" width="8.2851562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9" width="8.2851562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5" width="8.2851562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41" width="8.2851562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7" width="8.2851562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3" width="8.2851562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9" width="8.2851562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5" width="8.2851562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21" width="8.2851562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7" width="8.2851562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3" width="8.2851562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9" width="8.2851562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5" width="8.2851562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201" width="8.2851562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7" width="8.2851562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3" width="8.2851562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9" width="8.2851562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5" width="8.2851562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81" width="8.2851562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7" width="8.2851562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3" width="8.2851562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9" width="8.2851562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5" width="8.2851562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61" width="8.2851562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7" width="8.2851562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3" width="8.2851562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9" width="8.2851562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5" width="8.2851562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41" width="8.2851562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7" width="8.2851562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3" width="8.2851562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9" width="8.2851562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5" width="8.2851562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21" width="8.2851562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7" width="8.2851562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3" width="8.2851562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9" width="8.2851562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5" width="8.2851562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601" width="8.2851562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7" width="8.2851562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3" width="8.2851562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9" width="8.2851562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5" width="8.2851562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81" width="8.2851562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7" width="8.2851562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123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MSTR_CATEGORY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15" t="s">
        <v>54</v>
      </c>
    </row>
    <row r="3" spans="1:10" s="12" customFormat="1" ht="20.100000000000001" customHeight="1" x14ac:dyDescent="0.25">
      <c r="A3" s="16" t="s">
        <v>1</v>
      </c>
      <c r="B3" s="16" t="s">
        <v>55</v>
      </c>
      <c r="C3" s="17">
        <v>5</v>
      </c>
      <c r="D3" s="18" t="s">
        <v>70</v>
      </c>
      <c r="E3" s="16" t="s">
        <v>112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CATEGORY_ID INT(2) UNSIGNED COMMENT 'Unique Indentifier to identify category' NOT NULL ,</v>
      </c>
    </row>
    <row r="4" spans="1:10" s="12" customFormat="1" ht="20.100000000000001" customHeight="1" x14ac:dyDescent="0.25">
      <c r="A4" s="16" t="s">
        <v>12</v>
      </c>
      <c r="B4" s="16" t="s">
        <v>58</v>
      </c>
      <c r="C4" s="17">
        <v>22</v>
      </c>
      <c r="D4" s="18" t="s">
        <v>130</v>
      </c>
      <c r="E4" s="16" t="s">
        <v>105</v>
      </c>
      <c r="F4" s="17"/>
      <c r="G4" s="17" t="s">
        <v>57</v>
      </c>
      <c r="J4" s="12" t="str">
        <f t="shared" ref="J4:J9" si="0">IF(A4="","",CONCATENATE(A4," ",D4," COMMENT '",E4,"' ",IF(G4="Y","","NOT NULL")," ",IF(F4&lt;&gt;"",CONCATENATE("DEFAULT '",F4,"' "),IF(G4="Y","DEFAULT NULL","")),IF(A5="","",",")))</f>
        <v>CATEGORY VARCHAR(22) COMMENT 'Category' NOT NULL ,</v>
      </c>
    </row>
    <row r="5" spans="1:10" s="12" customFormat="1" ht="20.100000000000001" customHeight="1" x14ac:dyDescent="0.25">
      <c r="A5" s="16" t="s">
        <v>28</v>
      </c>
      <c r="B5" s="16" t="s">
        <v>60</v>
      </c>
      <c r="C5" s="19">
        <v>1</v>
      </c>
      <c r="D5" s="18" t="s">
        <v>61</v>
      </c>
      <c r="E5" s="16" t="s">
        <v>111</v>
      </c>
      <c r="F5" s="17" t="s">
        <v>62</v>
      </c>
      <c r="G5" s="17" t="s">
        <v>57</v>
      </c>
      <c r="J5" s="12" t="str">
        <f t="shared" si="0"/>
        <v>ACTIVE_FLAG CHAR(1) COMMENT 'Y (Yes) / N (No)' NOT NULL DEFAULT 'Y' ,</v>
      </c>
    </row>
    <row r="6" spans="1:10" s="12" customFormat="1" ht="20.100000000000001" customHeight="1" x14ac:dyDescent="0.25">
      <c r="A6" s="16" t="s">
        <v>13</v>
      </c>
      <c r="B6" s="16" t="s">
        <v>58</v>
      </c>
      <c r="C6" s="17">
        <v>12</v>
      </c>
      <c r="D6" s="16" t="s">
        <v>80</v>
      </c>
      <c r="E6" s="33" t="s">
        <v>96</v>
      </c>
      <c r="F6" s="17"/>
      <c r="G6" s="17" t="s">
        <v>57</v>
      </c>
      <c r="J6" s="12" t="str">
        <f t="shared" si="0"/>
        <v>CREATED_BY VARCHAR(12) COMMENT 'Master: MSTR_USERS.LOGIN_ID' NOT NULL ,</v>
      </c>
    </row>
    <row r="7" spans="1:10" s="12" customFormat="1" ht="20.100000000000001" customHeight="1" x14ac:dyDescent="0.25">
      <c r="A7" s="16" t="s">
        <v>14</v>
      </c>
      <c r="B7" s="16" t="s">
        <v>81</v>
      </c>
      <c r="C7" s="17"/>
      <c r="D7" s="16" t="s">
        <v>81</v>
      </c>
      <c r="E7" s="27" t="s">
        <v>100</v>
      </c>
      <c r="F7" s="17"/>
      <c r="G7" s="17" t="s">
        <v>57</v>
      </c>
      <c r="J7" s="12" t="str">
        <f t="shared" si="0"/>
        <v>CREATED_ON DATETIME COMMENT 'Date on which record is created' NOT NULL ,</v>
      </c>
    </row>
    <row r="8" spans="1:10" s="12" customFormat="1" ht="20.100000000000001" customHeight="1" x14ac:dyDescent="0.25">
      <c r="A8" s="37" t="s">
        <v>29</v>
      </c>
      <c r="B8" s="37" t="s">
        <v>58</v>
      </c>
      <c r="C8" s="19">
        <v>12</v>
      </c>
      <c r="D8" s="39" t="s">
        <v>80</v>
      </c>
      <c r="E8" s="33" t="s">
        <v>96</v>
      </c>
      <c r="F8" s="19"/>
      <c r="G8" s="19" t="s">
        <v>62</v>
      </c>
      <c r="J8" s="12" t="str">
        <f t="shared" si="0"/>
        <v>MODIFIED_BY VARCHAR(12) COMMENT 'Master: MSTR_USERS.LOGIN_ID'  DEFAULT NULL,</v>
      </c>
    </row>
    <row r="9" spans="1:10" s="12" customFormat="1" ht="20.100000000000001" customHeight="1" x14ac:dyDescent="0.25">
      <c r="A9" s="16" t="s">
        <v>30</v>
      </c>
      <c r="B9" s="16" t="s">
        <v>81</v>
      </c>
      <c r="C9" s="17"/>
      <c r="D9" s="16" t="s">
        <v>81</v>
      </c>
      <c r="E9" s="16" t="s">
        <v>101</v>
      </c>
      <c r="F9" s="17"/>
      <c r="G9" s="17" t="s">
        <v>62</v>
      </c>
      <c r="J9" s="12" t="str">
        <f t="shared" si="0"/>
        <v>MODIFIED_ON DATETIME COMMENT 'Date on which record is modified'  DEFAULT NULL</v>
      </c>
    </row>
    <row r="10" spans="1:10" s="12" customFormat="1" ht="20.100000000000001" customHeight="1" x14ac:dyDescent="0.25">
      <c r="A10" s="73"/>
      <c r="B10" s="73"/>
      <c r="C10" s="73"/>
      <c r="D10" s="73"/>
      <c r="E10" s="73"/>
      <c r="F10" s="73"/>
      <c r="G10" s="73"/>
      <c r="J10" s="12" t="s">
        <v>63</v>
      </c>
    </row>
    <row r="11" spans="1:10" s="12" customFormat="1" ht="20.100000000000001" customHeight="1" x14ac:dyDescent="0.25">
      <c r="A11" s="20" t="s">
        <v>64</v>
      </c>
      <c r="B11" s="74" t="s">
        <v>1</v>
      </c>
      <c r="C11" s="75"/>
      <c r="D11" s="75"/>
      <c r="E11" s="75"/>
      <c r="F11" s="75"/>
      <c r="G11" s="76"/>
      <c r="J11" s="12" t="str">
        <f>IF(B11="NONE","",CONCATENATE("ALTER TABLE ",$A$1," ADD PRIMARY KEY (",B11,");"))</f>
        <v>ALTER TABLE MSTR_CATEGORY ADD PRIMARY KEY (CATEGORY_ID);</v>
      </c>
    </row>
    <row r="12" spans="1:10" s="12" customFormat="1" ht="20.100000000000001" customHeight="1" x14ac:dyDescent="0.25">
      <c r="A12" s="20" t="s">
        <v>65</v>
      </c>
      <c r="B12" s="74" t="s">
        <v>66</v>
      </c>
      <c r="C12" s="77"/>
      <c r="D12" s="21"/>
      <c r="E12" s="21"/>
      <c r="F12" s="22"/>
      <c r="G12" s="22"/>
      <c r="J12" s="40" t="str">
        <f>IF(B12="NONE","",CONCATENATE("ALTER TABLE ",$A$1," ADD CONSTRAINT ",$A$1,"_FK_",F12," FOREIGN KEY (",B12,") REFERENCES ",D12,"(",E12,") ON UPDATE CASCADE ON DELETE RESTRICT;"))</f>
        <v/>
      </c>
    </row>
    <row r="13" spans="1:10" s="12" customFormat="1" ht="20.100000000000001" customHeight="1" x14ac:dyDescent="0.25">
      <c r="A13" s="20" t="s">
        <v>67</v>
      </c>
      <c r="B13" s="74" t="s">
        <v>66</v>
      </c>
      <c r="C13" s="75"/>
      <c r="D13" s="75"/>
      <c r="E13" s="75"/>
      <c r="F13" s="75"/>
      <c r="G13" s="76"/>
      <c r="J13" s="40" t="str">
        <f>IF(B13="NONE","",CONCATENATE("CREATE INDEX ",$A$1,"_IDX_",B13," ON ",$A$1,"(",B13,");"))</f>
        <v/>
      </c>
    </row>
    <row r="14" spans="1:10" s="12" customFormat="1" ht="20.100000000000001" customHeight="1" x14ac:dyDescent="0.25">
      <c r="A14" s="20" t="s">
        <v>68</v>
      </c>
      <c r="B14" s="70" t="s">
        <v>12</v>
      </c>
      <c r="C14" s="70"/>
      <c r="D14" s="70"/>
      <c r="E14" s="70" t="s">
        <v>12</v>
      </c>
      <c r="F14" s="70"/>
      <c r="G14" s="70"/>
      <c r="J14" s="12" t="str">
        <f>IF(B14="NONE","",CONCATENATE("ALTER TABLE ",$A$1," ADD UNIQUE KEY ",$A$1,"_UK_",E14," (",B14,");"))</f>
        <v>ALTER TABLE MSTR_CATEGORY ADD UNIQUE KEY MSTR_CATEGORY_UK_CATEGORY (CATEGORY);</v>
      </c>
    </row>
    <row r="15" spans="1:10" ht="20.100000000000001" customHeight="1" x14ac:dyDescent="0.2">
      <c r="A15" s="20" t="s">
        <v>69</v>
      </c>
      <c r="B15" s="70" t="s">
        <v>1</v>
      </c>
      <c r="C15" s="70"/>
      <c r="D15" s="70"/>
      <c r="E15" s="70"/>
      <c r="F15" s="70"/>
      <c r="G15" s="70"/>
      <c r="J15" s="12" t="str">
        <f>IF(B15="NONE","",CONCATENATE("ALTER TABLE ",$A$1," MODIFY ",LEFT(VLOOKUP(B15,$A$3:$J10,10,FALSE),LEN(VLOOKUP(B15,$A$3:$J10,10,FALSE))-1)," AUTO_INCREMENT;"))</f>
        <v>ALTER TABLE MSTR_CATEGORY MODIFY CATEGORY_ID INT(2) UNSIGNED COMMENT 'Unique Indentifier to identify category' NOT NULL  AUTO_INCREMENT;</v>
      </c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verticalDpi="0" r:id="rId1"/>
  <ignoredErrors>
    <ignoredError sqref="J3:J15" emptyCellReferenc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14"/>
  <sheetViews>
    <sheetView workbookViewId="0">
      <selection activeCell="C17" sqref="C17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7109375" style="14" customWidth="1"/>
    <col min="8" max="9" width="10.710937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3" width="8.7109375" style="12" customWidth="1"/>
    <col min="264" max="265" width="10.710937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19" width="8.7109375" style="12" customWidth="1"/>
    <col min="520" max="521" width="10.710937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5" width="8.7109375" style="12" customWidth="1"/>
    <col min="776" max="777" width="10.710937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1" width="8.7109375" style="12" customWidth="1"/>
    <col min="1032" max="1033" width="10.710937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7" width="8.7109375" style="12" customWidth="1"/>
    <col min="1288" max="1289" width="10.710937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3" width="8.7109375" style="12" customWidth="1"/>
    <col min="1544" max="1545" width="10.710937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799" width="8.7109375" style="12" customWidth="1"/>
    <col min="1800" max="1801" width="10.710937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5" width="8.7109375" style="12" customWidth="1"/>
    <col min="2056" max="2057" width="10.710937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1" width="8.7109375" style="12" customWidth="1"/>
    <col min="2312" max="2313" width="10.710937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7" width="8.7109375" style="12" customWidth="1"/>
    <col min="2568" max="2569" width="10.710937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3" width="8.7109375" style="12" customWidth="1"/>
    <col min="2824" max="2825" width="10.710937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79" width="8.7109375" style="12" customWidth="1"/>
    <col min="3080" max="3081" width="10.710937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5" width="8.7109375" style="12" customWidth="1"/>
    <col min="3336" max="3337" width="10.710937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1" width="8.7109375" style="12" customWidth="1"/>
    <col min="3592" max="3593" width="10.710937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7" width="8.7109375" style="12" customWidth="1"/>
    <col min="3848" max="3849" width="10.710937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3" width="8.7109375" style="12" customWidth="1"/>
    <col min="4104" max="4105" width="10.710937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59" width="8.7109375" style="12" customWidth="1"/>
    <col min="4360" max="4361" width="10.710937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5" width="8.7109375" style="12" customWidth="1"/>
    <col min="4616" max="4617" width="10.710937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1" width="8.7109375" style="12" customWidth="1"/>
    <col min="4872" max="4873" width="10.710937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7" width="8.7109375" style="12" customWidth="1"/>
    <col min="5128" max="5129" width="10.710937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3" width="8.7109375" style="12" customWidth="1"/>
    <col min="5384" max="5385" width="10.710937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39" width="8.7109375" style="12" customWidth="1"/>
    <col min="5640" max="5641" width="10.710937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5" width="8.7109375" style="12" customWidth="1"/>
    <col min="5896" max="5897" width="10.710937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1" width="8.7109375" style="12" customWidth="1"/>
    <col min="6152" max="6153" width="10.710937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7" width="8.7109375" style="12" customWidth="1"/>
    <col min="6408" max="6409" width="10.710937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3" width="8.7109375" style="12" customWidth="1"/>
    <col min="6664" max="6665" width="10.710937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19" width="8.7109375" style="12" customWidth="1"/>
    <col min="6920" max="6921" width="10.710937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5" width="8.7109375" style="12" customWidth="1"/>
    <col min="7176" max="7177" width="10.710937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1" width="8.7109375" style="12" customWidth="1"/>
    <col min="7432" max="7433" width="10.710937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7" width="8.7109375" style="12" customWidth="1"/>
    <col min="7688" max="7689" width="10.710937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3" width="8.7109375" style="12" customWidth="1"/>
    <col min="7944" max="7945" width="10.710937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199" width="8.7109375" style="12" customWidth="1"/>
    <col min="8200" max="8201" width="10.710937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5" width="8.7109375" style="12" customWidth="1"/>
    <col min="8456" max="8457" width="10.710937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1" width="8.7109375" style="12" customWidth="1"/>
    <col min="8712" max="8713" width="10.710937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7" width="8.7109375" style="12" customWidth="1"/>
    <col min="8968" max="8969" width="10.710937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3" width="8.7109375" style="12" customWidth="1"/>
    <col min="9224" max="9225" width="10.710937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79" width="8.7109375" style="12" customWidth="1"/>
    <col min="9480" max="9481" width="10.710937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5" width="8.7109375" style="12" customWidth="1"/>
    <col min="9736" max="9737" width="10.710937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1" width="8.7109375" style="12" customWidth="1"/>
    <col min="9992" max="9993" width="10.710937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7" width="8.7109375" style="12" customWidth="1"/>
    <col min="10248" max="10249" width="10.710937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3" width="8.7109375" style="12" customWidth="1"/>
    <col min="10504" max="10505" width="10.710937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59" width="8.7109375" style="12" customWidth="1"/>
    <col min="10760" max="10761" width="10.710937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5" width="8.7109375" style="12" customWidth="1"/>
    <col min="11016" max="11017" width="10.710937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1" width="8.7109375" style="12" customWidth="1"/>
    <col min="11272" max="11273" width="10.710937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7" width="8.7109375" style="12" customWidth="1"/>
    <col min="11528" max="11529" width="10.710937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3" width="8.7109375" style="12" customWidth="1"/>
    <col min="11784" max="11785" width="10.710937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39" width="8.7109375" style="12" customWidth="1"/>
    <col min="12040" max="12041" width="10.710937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5" width="8.7109375" style="12" customWidth="1"/>
    <col min="12296" max="12297" width="10.710937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1" width="8.7109375" style="12" customWidth="1"/>
    <col min="12552" max="12553" width="10.710937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7" width="8.7109375" style="12" customWidth="1"/>
    <col min="12808" max="12809" width="10.710937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3" width="8.7109375" style="12" customWidth="1"/>
    <col min="13064" max="13065" width="10.710937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19" width="8.7109375" style="12" customWidth="1"/>
    <col min="13320" max="13321" width="10.710937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5" width="8.7109375" style="12" customWidth="1"/>
    <col min="13576" max="13577" width="10.710937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1" width="8.7109375" style="12" customWidth="1"/>
    <col min="13832" max="13833" width="10.710937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7" width="8.7109375" style="12" customWidth="1"/>
    <col min="14088" max="14089" width="10.710937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3" width="8.7109375" style="12" customWidth="1"/>
    <col min="14344" max="14345" width="10.710937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599" width="8.7109375" style="12" customWidth="1"/>
    <col min="14600" max="14601" width="10.710937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5" width="8.7109375" style="12" customWidth="1"/>
    <col min="14856" max="14857" width="10.710937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1" width="8.7109375" style="12" customWidth="1"/>
    <col min="15112" max="15113" width="10.710937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7" width="8.7109375" style="12" customWidth="1"/>
    <col min="15368" max="15369" width="10.710937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3" width="8.7109375" style="12" customWidth="1"/>
    <col min="15624" max="15625" width="10.710937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79" width="8.7109375" style="12" customWidth="1"/>
    <col min="15880" max="15881" width="10.710937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5" width="8.7109375" style="12" customWidth="1"/>
    <col min="16136" max="16137" width="10.710937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133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MSTR_TAG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134</v>
      </c>
      <c r="B3" s="60" t="s">
        <v>55</v>
      </c>
      <c r="C3" s="28">
        <v>10</v>
      </c>
      <c r="D3" s="29" t="s">
        <v>83</v>
      </c>
      <c r="E3" s="27" t="s">
        <v>229</v>
      </c>
      <c r="F3" s="28"/>
      <c r="G3" s="28" t="s">
        <v>57</v>
      </c>
      <c r="J3" s="12" t="str">
        <f>IF(A3="","",CONCATENATE(A3," ",D3," COMMENT '",E3,"' ",IF(G3="Y","","NOT NULL")," ",IF(F3&lt;&gt;"",CONCATENATE("DEFAULT '",F3,"' "),IF(G3="Y","DEFAULT NULL","")),IF(A4="","",",")))</f>
        <v>TAG_ID INT(4) UNSIGNED COMMENT 'Tag Id' NOT NULL ,</v>
      </c>
    </row>
    <row r="4" spans="1:10" ht="20.100000000000001" customHeight="1" x14ac:dyDescent="0.25">
      <c r="A4" s="27" t="s">
        <v>226</v>
      </c>
      <c r="B4" s="60" t="s">
        <v>58</v>
      </c>
      <c r="C4" s="28">
        <v>100</v>
      </c>
      <c r="D4" s="29" t="s">
        <v>99</v>
      </c>
      <c r="E4" s="27" t="s">
        <v>228</v>
      </c>
      <c r="F4" s="28"/>
      <c r="G4" s="28" t="s">
        <v>57</v>
      </c>
      <c r="J4" s="12" t="str">
        <f>IF(A4="","",CONCATENATE(A4," ",D4," COMMENT '",E4,"' ",IF(G4="Y","","NOT NULL")," ",IF(F4&lt;&gt;"",CONCATENATE("DEFAULT '",F4,"' "),IF(G4="Y","DEFAULT NULL","")),IF(A6="","",",")))</f>
        <v>TAG_NAME VARCHAR(100) COMMENT 'Center / Trust / Ministry / Department' NOT NULL ,</v>
      </c>
    </row>
    <row r="5" spans="1:10" ht="20.100000000000001" customHeight="1" x14ac:dyDescent="0.25">
      <c r="A5" s="27" t="s">
        <v>227</v>
      </c>
      <c r="B5" s="60" t="s">
        <v>58</v>
      </c>
      <c r="C5" s="28">
        <v>100</v>
      </c>
      <c r="D5" s="29" t="s">
        <v>99</v>
      </c>
      <c r="E5" s="27" t="s">
        <v>230</v>
      </c>
      <c r="F5" s="28"/>
      <c r="G5" s="28" t="s">
        <v>57</v>
      </c>
      <c r="J5" s="12" t="str">
        <f>IF(A5="","",CONCATENATE(A5," ",D5," COMMENT '",E5,"' ",IF(G5="Y","","NOT NULL")," ",IF(F5&lt;&gt;"",CONCATENATE("DEFAULT '",F5,"' "),IF(G5="Y","DEFAULT NULL","")),IF(A7="","",",")))</f>
        <v>TAG_VALUE VARCHAR(100) COMMENT 'Tag Value' NOT NULL ,</v>
      </c>
    </row>
    <row r="6" spans="1:10" ht="20.100000000000001" customHeight="1" x14ac:dyDescent="0.25">
      <c r="A6" s="27" t="s">
        <v>231</v>
      </c>
      <c r="B6" s="60" t="s">
        <v>60</v>
      </c>
      <c r="C6" s="28">
        <v>1</v>
      </c>
      <c r="D6" s="29" t="s">
        <v>61</v>
      </c>
      <c r="E6" s="16" t="s">
        <v>232</v>
      </c>
      <c r="F6" s="28" t="s">
        <v>57</v>
      </c>
      <c r="G6" s="28" t="s">
        <v>57</v>
      </c>
      <c r="J6" s="12" t="str">
        <f>IF(A6="","",CONCATENATE(A6," ",D6," COMMENT '",E6,"' ",IF(G6="Y","","NOT NULL")," ",IF(F6&lt;&gt;"",CONCATENATE("DEFAULT '",F6,"' "),IF(G6="Y","DEFAULT NULL","")),IF(A7="","",",")))</f>
        <v>IS_GROUP_TAG CHAR(1) COMMENT 'Yes (Y) if the Tag is group tag / No (N) if the tag is not Group tag' NOT NULL DEFAULT 'N' ,</v>
      </c>
    </row>
    <row r="7" spans="1:10" ht="20.100000000000001" customHeight="1" x14ac:dyDescent="0.25">
      <c r="A7" s="27" t="s">
        <v>13</v>
      </c>
      <c r="B7" s="60" t="s">
        <v>58</v>
      </c>
      <c r="C7" s="28">
        <v>12</v>
      </c>
      <c r="D7" s="29" t="s">
        <v>80</v>
      </c>
      <c r="E7" s="27"/>
      <c r="F7" s="28"/>
      <c r="G7" s="28" t="s">
        <v>57</v>
      </c>
      <c r="J7" s="12" t="str">
        <f>IF(A7="","",CONCATENATE(A7," ",D7," COMMENT '",E7,"' ",IF(G7="Y","","NOT NULL")," ",IF(F7&lt;&gt;"",CONCATENATE("DEFAULT '",F7,"' "),IF(G7="Y","DEFAULT NULL","")),IF(A8="","",",")))</f>
        <v>CREATED_BY VARCHAR(12) COMMENT '' NOT NULL ,</v>
      </c>
    </row>
    <row r="8" spans="1:10" ht="20.100000000000001" customHeight="1" x14ac:dyDescent="0.25">
      <c r="A8" s="27" t="s">
        <v>14</v>
      </c>
      <c r="B8" s="60" t="s">
        <v>81</v>
      </c>
      <c r="C8" s="28"/>
      <c r="D8" s="30" t="s">
        <v>81</v>
      </c>
      <c r="E8" s="27"/>
      <c r="F8" s="28"/>
      <c r="G8" s="28" t="s">
        <v>57</v>
      </c>
      <c r="J8" s="12" t="str">
        <f>IF(A8="","",CONCATENATE(A8," ",D8," COMMENT '",E8,"' ",IF(G8="Y","","NOT NULL")," ",IF(F8&lt;&gt;"",CONCATENATE("DEFAULT '",F8,"' "),IF(G8="Y","DEFAULT NULL","")),IF(A9="","",",")))</f>
        <v xml:space="preserve">CREATED_ON DATETIME COMMENT '' NOT NULL </v>
      </c>
    </row>
    <row r="9" spans="1:10" ht="20.100000000000001" customHeight="1" x14ac:dyDescent="0.25">
      <c r="A9" s="71"/>
      <c r="B9" s="71"/>
      <c r="C9" s="71"/>
      <c r="D9" s="71"/>
      <c r="E9" s="71"/>
      <c r="F9" s="71"/>
      <c r="G9" s="71"/>
      <c r="J9" s="12" t="s">
        <v>63</v>
      </c>
    </row>
    <row r="10" spans="1:10" ht="20.100000000000001" customHeight="1" x14ac:dyDescent="0.25">
      <c r="A10" s="20" t="s">
        <v>64</v>
      </c>
      <c r="B10" s="70" t="s">
        <v>134</v>
      </c>
      <c r="C10" s="70"/>
      <c r="D10" s="70"/>
      <c r="E10" s="70"/>
      <c r="F10" s="70"/>
      <c r="G10" s="70"/>
      <c r="J10" s="12" t="str">
        <f>IF(B10="NONE","",CONCATENATE("ALTER TABLE ",A1," ADD PRIMARY KEY (",B10,");"))</f>
        <v>ALTER TABLE MSTR_TAG ADD PRIMARY KEY (TAG_ID);</v>
      </c>
    </row>
    <row r="11" spans="1:10" ht="20.100000000000001" customHeight="1" x14ac:dyDescent="0.25">
      <c r="A11" s="20" t="s">
        <v>65</v>
      </c>
      <c r="B11" s="72" t="s">
        <v>66</v>
      </c>
      <c r="C11" s="72"/>
      <c r="D11" s="21"/>
      <c r="E11" s="27"/>
      <c r="F11" s="27"/>
      <c r="G11" s="22"/>
      <c r="J11" s="61" t="str">
        <f>IF(B11="NONE","",CONCATENATE("ALTER TABLE ",A1," ADD CONSTRAINT ",A1,"_FK_",F11," FOREIGN KEY (",B11,") REFERENCES ",D11,"(",E11,") ON UPDATE CASCADE ON DELETE RESTRICT;"))</f>
        <v/>
      </c>
    </row>
    <row r="12" spans="1:10" ht="20.100000000000001" customHeight="1" x14ac:dyDescent="0.25">
      <c r="A12" s="20" t="s">
        <v>67</v>
      </c>
      <c r="B12" s="70" t="s">
        <v>66</v>
      </c>
      <c r="C12" s="70"/>
      <c r="D12" s="70"/>
      <c r="E12" s="70"/>
      <c r="F12" s="70"/>
      <c r="G12" s="70"/>
      <c r="J12" s="61" t="str">
        <f>IF(B12="NONE","",CONCATENATE("CREATE INDEX ",A1,"_IDX_",B12," ON ",A1,"(",B12,");"))</f>
        <v/>
      </c>
    </row>
    <row r="13" spans="1:10" ht="20.100000000000001" customHeight="1" x14ac:dyDescent="0.25">
      <c r="A13" s="20" t="s">
        <v>68</v>
      </c>
      <c r="B13" s="70" t="s">
        <v>226</v>
      </c>
      <c r="C13" s="70"/>
      <c r="D13" s="70"/>
      <c r="E13" s="70" t="s">
        <v>226</v>
      </c>
      <c r="F13" s="70"/>
      <c r="G13" s="70"/>
      <c r="J13" s="12" t="str">
        <f>IF(B13="NONE","",CONCATENATE("ALTER TABLE ",A1," ADD UNIQUE KEY ",A1,"_UK_",E13," (",B13,");"))</f>
        <v>ALTER TABLE MSTR_TAG ADD UNIQUE KEY MSTR_TAG_UK_TAG_NAME (TAG_NAME);</v>
      </c>
    </row>
    <row r="14" spans="1:10" ht="20.100000000000001" customHeight="1" x14ac:dyDescent="0.2">
      <c r="A14" s="20" t="s">
        <v>69</v>
      </c>
      <c r="B14" s="70" t="s">
        <v>134</v>
      </c>
      <c r="C14" s="70"/>
      <c r="D14" s="70"/>
      <c r="E14" s="70"/>
      <c r="F14" s="70"/>
      <c r="G14" s="70"/>
      <c r="H14" s="24"/>
      <c r="I14" s="24"/>
      <c r="J14" s="12" t="str">
        <f>IF(B14="NONE","",CONCATENATE("ALTER TABLE ",$A$1," MODIFY ",LEFT(VLOOKUP(B14,$A$3:$J8,10,FALSE),LEN(VLOOKUP(B14,$A$3:$J8,10,FALSE))-1)," AUTO_INCREMENT;"))</f>
        <v>ALTER TABLE MSTR_TAG MODIFY TAG_ID INT(4) UNSIGNED COMMENT 'Tag Id' NOT NULL  AUTO_INCREMENT;</v>
      </c>
    </row>
  </sheetData>
  <mergeCells count="7">
    <mergeCell ref="B14:G14"/>
    <mergeCell ref="A9:G9"/>
    <mergeCell ref="B10:G10"/>
    <mergeCell ref="B11:C11"/>
    <mergeCell ref="B12:G12"/>
    <mergeCell ref="B13:D13"/>
    <mergeCell ref="E13:G13"/>
  </mergeCells>
  <hyperlinks>
    <hyperlink ref="G1" location="Home!A1" display="HOME"/>
  </hyperlinks>
  <pageMargins left="0.7" right="0.7" top="0.75" bottom="0.75" header="0.3" footer="0.3"/>
  <ignoredErrors>
    <ignoredError sqref="J3:J14" emptyCellReferenc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J13"/>
  <sheetViews>
    <sheetView workbookViewId="0">
      <selection activeCell="C17" sqref="C17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28515625" style="14" customWidth="1"/>
    <col min="8" max="9" width="8.2851562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5" width="8.2851562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21" width="8.2851562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7" width="8.2851562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3" width="8.2851562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9" width="8.2851562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5" width="8.2851562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801" width="8.2851562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7" width="8.2851562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3" width="8.2851562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9" width="8.2851562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5" width="8.2851562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81" width="8.2851562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7" width="8.2851562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3" width="8.2851562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9" width="8.2851562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5" width="8.2851562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61" width="8.2851562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7" width="8.2851562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3" width="8.2851562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9" width="8.2851562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5" width="8.2851562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41" width="8.2851562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7" width="8.2851562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3" width="8.2851562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9" width="8.2851562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5" width="8.2851562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21" width="8.2851562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7" width="8.2851562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3" width="8.2851562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9" width="8.2851562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5" width="8.2851562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201" width="8.2851562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7" width="8.2851562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3" width="8.2851562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9" width="8.2851562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5" width="8.2851562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81" width="8.2851562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7" width="8.2851562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3" width="8.2851562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9" width="8.2851562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5" width="8.2851562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61" width="8.2851562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7" width="8.2851562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3" width="8.2851562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9" width="8.2851562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5" width="8.2851562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41" width="8.2851562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7" width="8.2851562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3" width="8.2851562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9" width="8.2851562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5" width="8.2851562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21" width="8.2851562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7" width="8.2851562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3" width="8.2851562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9" width="8.2851562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5" width="8.2851562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601" width="8.2851562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7" width="8.2851562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3" width="8.2851562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9" width="8.2851562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5" width="8.2851562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81" width="8.2851562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7" width="8.2851562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242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LKP_USER_TYPE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237</v>
      </c>
      <c r="B3" s="27" t="s">
        <v>55</v>
      </c>
      <c r="C3" s="28">
        <v>3</v>
      </c>
      <c r="D3" s="26" t="s">
        <v>56</v>
      </c>
      <c r="E3" s="27" t="s">
        <v>244</v>
      </c>
      <c r="F3" s="28"/>
      <c r="G3" s="28" t="s">
        <v>57</v>
      </c>
      <c r="J3" s="12" t="str">
        <f>IF(A3="","",CONCATENATE(A3," ",D3," COMMENT '",E3,"' ",IF(G3="Y","","NOT NULL")," ",IF(F3&lt;&gt;"",CONCATENATE("DEFAULT '",F3,"' "),IF(G3="Y","DEFAULT NULL","")),IF(A4="","",",")))</f>
        <v>USER_TYPE_ID INT(1) UNSIGNED COMMENT 'User Type ID: Primary Key' NOT NULL ,</v>
      </c>
    </row>
    <row r="4" spans="1:10" ht="20.100000000000001" customHeight="1" x14ac:dyDescent="0.25">
      <c r="A4" s="27" t="s">
        <v>243</v>
      </c>
      <c r="B4" s="27" t="s">
        <v>58</v>
      </c>
      <c r="C4" s="28">
        <v>20</v>
      </c>
      <c r="D4" s="26" t="s">
        <v>87</v>
      </c>
      <c r="E4" s="27" t="s">
        <v>245</v>
      </c>
      <c r="F4" s="28"/>
      <c r="G4" s="28" t="s">
        <v>57</v>
      </c>
      <c r="J4" s="12" t="str">
        <f t="shared" ref="J4:J7" si="0">IF(A4="","",CONCATENATE(A4," ",D4," COMMENT '",E4,"' ",IF(G4="Y","","NOT NULL")," ",IF(F4&lt;&gt;"",CONCATENATE("DEFAULT '",F4,"' "),IF(G4="Y","DEFAULT NULL","")),IF(A5="","",",")))</f>
        <v>USER_TYPE VARCHAR(20) COMMENT 'User Type Name' NOT NULL ,</v>
      </c>
    </row>
    <row r="5" spans="1:10" ht="20.100000000000001" customHeight="1" x14ac:dyDescent="0.25">
      <c r="A5" s="27" t="s">
        <v>252</v>
      </c>
      <c r="B5" s="27" t="s">
        <v>58</v>
      </c>
      <c r="C5" s="28">
        <v>10</v>
      </c>
      <c r="D5" s="26" t="s">
        <v>73</v>
      </c>
      <c r="E5" s="27" t="s">
        <v>247</v>
      </c>
      <c r="F5" s="28"/>
      <c r="G5" s="28" t="s">
        <v>57</v>
      </c>
      <c r="J5" s="12" t="str">
        <f t="shared" si="0"/>
        <v>BG_COLOR_CODE VARCHAR(10) COMMENT 'The color code that should be displayed as user profile background' NOT NULL ,</v>
      </c>
    </row>
    <row r="6" spans="1:10" ht="20.100000000000001" customHeight="1" x14ac:dyDescent="0.25">
      <c r="A6" s="27" t="s">
        <v>249</v>
      </c>
      <c r="B6" s="27" t="s">
        <v>55</v>
      </c>
      <c r="C6" s="28">
        <v>1</v>
      </c>
      <c r="D6" s="64" t="s">
        <v>56</v>
      </c>
      <c r="E6" s="65" t="s">
        <v>248</v>
      </c>
      <c r="F6" s="28"/>
      <c r="G6" s="28" t="s">
        <v>57</v>
      </c>
      <c r="J6" s="12" t="str">
        <f t="shared" si="0"/>
        <v>DISPLAY_ORDER INT(1) UNSIGNED COMMENT 'User type display order' NOT NULL ,</v>
      </c>
    </row>
    <row r="7" spans="1:10" ht="20.100000000000001" customHeight="1" x14ac:dyDescent="0.25">
      <c r="A7" s="27" t="s">
        <v>28</v>
      </c>
      <c r="B7" s="27" t="s">
        <v>60</v>
      </c>
      <c r="C7" s="32">
        <v>1</v>
      </c>
      <c r="D7" s="26" t="s">
        <v>61</v>
      </c>
      <c r="E7" s="16" t="s">
        <v>111</v>
      </c>
      <c r="F7" s="28" t="s">
        <v>62</v>
      </c>
      <c r="G7" s="28" t="s">
        <v>57</v>
      </c>
      <c r="J7" s="12" t="str">
        <f t="shared" si="0"/>
        <v xml:space="preserve">ACTIVE_FLAG CHAR(1) COMMENT 'Y (Yes) / N (No)' NOT NULL DEFAULT 'Y' </v>
      </c>
    </row>
    <row r="8" spans="1:10" ht="20.100000000000001" customHeight="1" x14ac:dyDescent="0.25">
      <c r="A8" s="78"/>
      <c r="B8" s="78"/>
      <c r="C8" s="78"/>
      <c r="D8" s="78"/>
      <c r="E8" s="78"/>
      <c r="F8" s="78"/>
      <c r="G8" s="78"/>
      <c r="J8" s="12" t="s">
        <v>63</v>
      </c>
    </row>
    <row r="9" spans="1:10" ht="20.100000000000001" customHeight="1" x14ac:dyDescent="0.25">
      <c r="A9" s="20" t="s">
        <v>64</v>
      </c>
      <c r="B9" s="74" t="s">
        <v>237</v>
      </c>
      <c r="C9" s="75"/>
      <c r="D9" s="75"/>
      <c r="E9" s="75"/>
      <c r="F9" s="75"/>
      <c r="G9" s="76"/>
      <c r="J9" s="12" t="str">
        <f>IF(B9="NONE","",CONCATENATE("ALTER TABLE ",$A$1," ADD PRIMARY KEY (",B9,");"))</f>
        <v>ALTER TABLE LKP_USER_TYPE ADD PRIMARY KEY (USER_TYPE_ID);</v>
      </c>
    </row>
    <row r="10" spans="1:10" ht="20.100000000000001" customHeight="1" x14ac:dyDescent="0.25">
      <c r="A10" s="20" t="s">
        <v>65</v>
      </c>
      <c r="B10" s="74" t="s">
        <v>66</v>
      </c>
      <c r="C10" s="77"/>
      <c r="D10" s="21"/>
      <c r="E10" s="21"/>
      <c r="F10" s="22"/>
      <c r="G10" s="22"/>
      <c r="J10" s="23" t="str">
        <f>IF(B10="NONE","",CONCATENATE("ALTER TABLE ",$A$1," ADD CONSTRAINT ",$A$1,"_FK_",F10," FOREIGN KEY (",B10,") REFERENCES ",D10,"(",E10,") ON UPDATE CASCADE ON DELETE RESTRICT;"))</f>
        <v/>
      </c>
    </row>
    <row r="11" spans="1:10" ht="20.100000000000001" customHeight="1" x14ac:dyDescent="0.25">
      <c r="A11" s="20" t="s">
        <v>67</v>
      </c>
      <c r="B11" s="74" t="s">
        <v>66</v>
      </c>
      <c r="C11" s="75"/>
      <c r="D11" s="75"/>
      <c r="E11" s="75"/>
      <c r="F11" s="75"/>
      <c r="G11" s="76"/>
      <c r="J11" s="23" t="str">
        <f>IF(B11="NONE","",CONCATENATE("CREATE INDEX ",$A$1,"_IDX_",B11," ON ",$A$1,"(",B11,");"))</f>
        <v/>
      </c>
    </row>
    <row r="12" spans="1:10" ht="20.100000000000001" customHeight="1" x14ac:dyDescent="0.25">
      <c r="A12" s="20" t="s">
        <v>68</v>
      </c>
      <c r="B12" s="74" t="s">
        <v>66</v>
      </c>
      <c r="C12" s="75"/>
      <c r="D12" s="76"/>
      <c r="E12" s="74"/>
      <c r="F12" s="75"/>
      <c r="G12" s="76"/>
      <c r="J12" s="12" t="str">
        <f>IF(B12="NONE","",CONCATENATE("ALTER TABLE ",$A$1," ADD UNIQUE KEY ",$A$1,"_UK_",E12," (",B12,");"))</f>
        <v/>
      </c>
    </row>
    <row r="13" spans="1:10" ht="20.100000000000001" customHeight="1" x14ac:dyDescent="0.2">
      <c r="A13" s="20" t="s">
        <v>69</v>
      </c>
      <c r="B13" s="74" t="s">
        <v>237</v>
      </c>
      <c r="C13" s="75"/>
      <c r="D13" s="75"/>
      <c r="E13" s="75"/>
      <c r="F13" s="75"/>
      <c r="G13" s="76"/>
      <c r="H13" s="24"/>
      <c r="I13" s="24"/>
      <c r="J13" s="12" t="str">
        <f>IF(B13="NONE","",CONCATENATE("ALTER TABLE ",$A$1," MODIFY ",LEFT(VLOOKUP(B13,$A$3:$J8,10,FALSE),LEN(VLOOKUP(B13,$A$3:$J8,10,FALSE))-1)," AUTO_INCREMENT;"))</f>
        <v>ALTER TABLE LKP_USER_TYPE MODIFY USER_TYPE_ID INT(1) UNSIGNED COMMENT 'User Type ID: Primary Key' NOT NULL  AUTO_INCREMENT;</v>
      </c>
    </row>
  </sheetData>
  <mergeCells count="7">
    <mergeCell ref="B13:G13"/>
    <mergeCell ref="A8:G8"/>
    <mergeCell ref="B9:G9"/>
    <mergeCell ref="B10:C10"/>
    <mergeCell ref="B11:G11"/>
    <mergeCell ref="B12:D12"/>
    <mergeCell ref="E12:G12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10:J13 J3 J9 J4:J7" emptyCellReferenc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J11"/>
  <sheetViews>
    <sheetView workbookViewId="0">
      <selection activeCell="C17" sqref="C17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14" customWidth="1"/>
    <col min="4" max="4" width="18.7109375" style="24" customWidth="1"/>
    <col min="5" max="5" width="50.7109375" style="24" customWidth="1"/>
    <col min="6" max="6" width="12.7109375" style="25" customWidth="1"/>
    <col min="7" max="9" width="8.2851562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5" width="8.2851562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21" width="8.2851562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7" width="8.2851562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3" width="8.2851562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9" width="8.2851562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5" width="8.2851562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801" width="8.2851562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7" width="8.2851562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3" width="8.2851562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9" width="8.2851562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5" width="8.2851562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81" width="8.2851562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7" width="8.2851562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3" width="8.2851562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9" width="8.2851562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5" width="8.2851562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61" width="8.2851562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7" width="8.2851562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3" width="8.2851562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9" width="8.2851562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5" width="8.2851562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41" width="8.2851562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7" width="8.2851562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3" width="8.2851562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9" width="8.2851562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5" width="8.2851562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21" width="8.2851562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7" width="8.2851562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3" width="8.2851562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9" width="8.2851562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5" width="8.2851562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201" width="8.2851562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7" width="8.2851562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3" width="8.2851562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9" width="8.2851562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5" width="8.2851562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81" width="8.2851562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7" width="8.2851562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3" width="8.2851562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9" width="8.2851562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5" width="8.2851562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61" width="8.2851562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7" width="8.2851562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3" width="8.2851562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9" width="8.2851562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5" width="8.2851562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41" width="8.2851562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7" width="8.2851562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3" width="8.2851562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9" width="8.2851562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5" width="8.2851562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21" width="8.2851562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7" width="8.2851562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3" width="8.2851562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9" width="8.2851562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5" width="8.2851562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601" width="8.2851562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7" width="8.2851562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3" width="8.2851562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9" width="8.2851562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5" width="8.2851562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81" width="8.2851562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7" width="8.2851562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254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LKP_APPROVER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s="12" customFormat="1" ht="20.100000000000001" customHeight="1" x14ac:dyDescent="0.25">
      <c r="A3" s="16" t="s">
        <v>205</v>
      </c>
      <c r="B3" s="16" t="s">
        <v>55</v>
      </c>
      <c r="C3" s="17">
        <v>3</v>
      </c>
      <c r="D3" s="16" t="s">
        <v>56</v>
      </c>
      <c r="E3" s="16" t="s">
        <v>207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APPROVER_ID INT(1) UNSIGNED COMMENT 'Approver Id' NOT NULL ,</v>
      </c>
    </row>
    <row r="4" spans="1:10" s="12" customFormat="1" ht="20.100000000000001" customHeight="1" x14ac:dyDescent="0.25">
      <c r="A4" s="16" t="s">
        <v>206</v>
      </c>
      <c r="B4" s="16" t="s">
        <v>58</v>
      </c>
      <c r="C4" s="17">
        <v>40</v>
      </c>
      <c r="D4" s="59" t="s">
        <v>79</v>
      </c>
      <c r="E4" s="16" t="s">
        <v>208</v>
      </c>
      <c r="F4" s="17"/>
      <c r="G4" s="17" t="s">
        <v>57</v>
      </c>
      <c r="J4" s="12" t="str">
        <f>IF(A4="","",CONCATENATE(A4," ",D4," COMMENT '",E4,"' ",IF(G4="Y","","NOT NULL")," ",IF(F4&lt;&gt;"",CONCATENATE("DEFAULT '",F4,"' "),IF(G4="Y","DEFAULT NULL","")),IF(A5="","",",")))</f>
        <v>APPROVER VARCHAR(40) COMMENT 'Approver' NOT NULL ,</v>
      </c>
    </row>
    <row r="5" spans="1:10" s="12" customFormat="1" ht="20.100000000000001" customHeight="1" x14ac:dyDescent="0.25">
      <c r="A5" s="16" t="s">
        <v>28</v>
      </c>
      <c r="B5" s="16" t="s">
        <v>60</v>
      </c>
      <c r="C5" s="19">
        <v>1</v>
      </c>
      <c r="D5" s="59" t="s">
        <v>61</v>
      </c>
      <c r="E5" s="16" t="s">
        <v>185</v>
      </c>
      <c r="F5" s="17" t="s">
        <v>62</v>
      </c>
      <c r="G5" s="17" t="s">
        <v>57</v>
      </c>
      <c r="J5" s="12" t="str">
        <f>IF(A5="","",CONCATENATE(A5," ",D5," COMMENT '",E5,"' ",IF(G5="Y","","NOT NULL")," ",IF(F5&lt;&gt;"",CONCATENATE("DEFAULT '",F5,"' "),IF(G5="Y","DEFAULT NULL","")),IF(A6="","",",")))</f>
        <v xml:space="preserve">ACTIVE_FLAG CHAR(1) COMMENT 'YES / NO' NOT NULL DEFAULT 'Y' </v>
      </c>
    </row>
    <row r="6" spans="1:10" s="12" customFormat="1" ht="20.100000000000001" customHeight="1" x14ac:dyDescent="0.25">
      <c r="A6" s="71"/>
      <c r="B6" s="71"/>
      <c r="C6" s="71"/>
      <c r="D6" s="71"/>
      <c r="E6" s="71"/>
      <c r="F6" s="71"/>
      <c r="G6" s="71"/>
      <c r="J6" s="12" t="s">
        <v>63</v>
      </c>
    </row>
    <row r="7" spans="1:10" s="12" customFormat="1" ht="20.100000000000001" customHeight="1" x14ac:dyDescent="0.25">
      <c r="A7" s="20" t="s">
        <v>64</v>
      </c>
      <c r="B7" s="70" t="s">
        <v>205</v>
      </c>
      <c r="C7" s="70"/>
      <c r="D7" s="70"/>
      <c r="E7" s="70"/>
      <c r="F7" s="70"/>
      <c r="G7" s="70"/>
      <c r="J7" s="12" t="str">
        <f>IF(B7="NONE","", CONCATENATE("ALTER TABLE ",$A$1," ADD PRIMARY KEY (",B7,");"))</f>
        <v>ALTER TABLE LKP_APPROVER ADD PRIMARY KEY (APPROVER_ID);</v>
      </c>
    </row>
    <row r="8" spans="1:10" s="12" customFormat="1" ht="20.100000000000001" customHeight="1" x14ac:dyDescent="0.25">
      <c r="A8" s="20" t="s">
        <v>65</v>
      </c>
      <c r="B8" s="72" t="s">
        <v>66</v>
      </c>
      <c r="C8" s="72"/>
      <c r="D8" s="21"/>
      <c r="E8" s="21"/>
      <c r="F8" s="22"/>
      <c r="G8" s="22"/>
      <c r="J8" s="58" t="str">
        <f>IF(B8="NONE", "", CONCATENATE("ALTER TABLE ", $A$1, " ADD CONSTRAINT ", $A$1, "_FK_", F8, " FOREIGN KEY (", B8, ") REFERENCES ", D8, "(", E8, ") ON UPDATE CASCADE ON DELETE RESTRICT;" ))</f>
        <v/>
      </c>
    </row>
    <row r="9" spans="1:10" s="12" customFormat="1" ht="20.100000000000001" customHeight="1" x14ac:dyDescent="0.25">
      <c r="A9" s="20" t="s">
        <v>67</v>
      </c>
      <c r="B9" s="70" t="s">
        <v>66</v>
      </c>
      <c r="C9" s="70"/>
      <c r="D9" s="70"/>
      <c r="E9" s="70"/>
      <c r="F9" s="70"/>
      <c r="G9" s="70"/>
      <c r="J9" s="58" t="str">
        <f>IF(B9="NONE", "", CONCATENATE("CREATE INDEX ", $A$1, "_IDX_", B9, " ON ", $A$1, "(", B9, ");"))</f>
        <v/>
      </c>
    </row>
    <row r="10" spans="1:10" s="12" customFormat="1" ht="20.100000000000001" customHeight="1" x14ac:dyDescent="0.25">
      <c r="A10" s="20" t="s">
        <v>68</v>
      </c>
      <c r="B10" s="70" t="s">
        <v>66</v>
      </c>
      <c r="C10" s="70"/>
      <c r="D10" s="70"/>
      <c r="E10" s="70"/>
      <c r="F10" s="70"/>
      <c r="G10" s="70"/>
      <c r="J10" s="12" t="str">
        <f>IF(B10="NONE","",CONCATENATE("ALTER TABLE ",$A$1," ADD UNIQUE KEY ",$A$1,"_UK_",E10," (",B10,");"))</f>
        <v/>
      </c>
    </row>
    <row r="11" spans="1:10" ht="20.100000000000001" customHeight="1" x14ac:dyDescent="0.2">
      <c r="A11" s="20" t="s">
        <v>69</v>
      </c>
      <c r="B11" s="70" t="s">
        <v>205</v>
      </c>
      <c r="C11" s="70"/>
      <c r="D11" s="70"/>
      <c r="E11" s="70"/>
      <c r="F11" s="70"/>
      <c r="G11" s="70"/>
      <c r="J11" s="12" t="str">
        <f>IF(B11="NONE","",CONCATENATE("ALTER TABLE ",$A$1," MODIFY ",LEFT(VLOOKUP(B11,$A$3:$J5,10,FALSE),LEN(VLOOKUP(B11,$A$3:$J5,10,FALSE))-1)," AUTO_INCREMENT;"))</f>
        <v>ALTER TABLE LKP_APPROVER MODIFY APPROVER_ID INT(1) UNSIGNED COMMENT 'Approver Id' NOT NULL  AUTO_INCREMENT;</v>
      </c>
    </row>
  </sheetData>
  <mergeCells count="7">
    <mergeCell ref="B11:G11"/>
    <mergeCell ref="A6:G6"/>
    <mergeCell ref="B7:G7"/>
    <mergeCell ref="B8:C8"/>
    <mergeCell ref="B9:G9"/>
    <mergeCell ref="B10:D10"/>
    <mergeCell ref="E10:G10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/>
  <headerFooter alignWithMargins="0"/>
  <ignoredErrors>
    <ignoredError sqref="J3:J11" emptyCellReferenc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2"/>
  <sheetViews>
    <sheetView topLeftCell="K1" workbookViewId="0">
      <selection activeCell="C17" sqref="C17"/>
    </sheetView>
  </sheetViews>
  <sheetFormatPr defaultRowHeight="15" x14ac:dyDescent="0.25"/>
  <cols>
    <col min="1" max="1" width="25.7109375" style="24" customWidth="1"/>
    <col min="2" max="2" width="12.7109375" style="24" customWidth="1"/>
    <col min="3" max="3" width="9.7109375" style="14" customWidth="1"/>
    <col min="4" max="4" width="18.7109375" style="24" customWidth="1"/>
    <col min="5" max="5" width="50.7109375" style="24" customWidth="1"/>
    <col min="6" max="6" width="12.7109375" style="25" customWidth="1"/>
    <col min="7" max="9" width="8.28515625" style="24" customWidth="1"/>
    <col min="10" max="10" width="117.140625" style="24" customWidth="1"/>
    <col min="257" max="257" width="25.7109375" customWidth="1"/>
    <col min="258" max="258" width="12.7109375" customWidth="1"/>
    <col min="259" max="259" width="9.7109375" customWidth="1"/>
    <col min="260" max="260" width="18.7109375" customWidth="1"/>
    <col min="261" max="261" width="50.7109375" customWidth="1"/>
    <col min="262" max="262" width="12.7109375" customWidth="1"/>
    <col min="263" max="265" width="8.28515625" customWidth="1"/>
    <col min="266" max="266" width="117.140625" customWidth="1"/>
    <col min="513" max="513" width="25.7109375" customWidth="1"/>
    <col min="514" max="514" width="12.7109375" customWidth="1"/>
    <col min="515" max="515" width="9.7109375" customWidth="1"/>
    <col min="516" max="516" width="18.7109375" customWidth="1"/>
    <col min="517" max="517" width="50.7109375" customWidth="1"/>
    <col min="518" max="518" width="12.7109375" customWidth="1"/>
    <col min="519" max="521" width="8.28515625" customWidth="1"/>
    <col min="522" max="522" width="117.140625" customWidth="1"/>
    <col min="769" max="769" width="25.7109375" customWidth="1"/>
    <col min="770" max="770" width="12.7109375" customWidth="1"/>
    <col min="771" max="771" width="9.7109375" customWidth="1"/>
    <col min="772" max="772" width="18.7109375" customWidth="1"/>
    <col min="773" max="773" width="50.7109375" customWidth="1"/>
    <col min="774" max="774" width="12.7109375" customWidth="1"/>
    <col min="775" max="777" width="8.28515625" customWidth="1"/>
    <col min="778" max="778" width="117.140625" customWidth="1"/>
    <col min="1025" max="1025" width="25.7109375" customWidth="1"/>
    <col min="1026" max="1026" width="12.7109375" customWidth="1"/>
    <col min="1027" max="1027" width="9.7109375" customWidth="1"/>
    <col min="1028" max="1028" width="18.7109375" customWidth="1"/>
    <col min="1029" max="1029" width="50.7109375" customWidth="1"/>
    <col min="1030" max="1030" width="12.7109375" customWidth="1"/>
    <col min="1031" max="1033" width="8.28515625" customWidth="1"/>
    <col min="1034" max="1034" width="117.140625" customWidth="1"/>
    <col min="1281" max="1281" width="25.7109375" customWidth="1"/>
    <col min="1282" max="1282" width="12.7109375" customWidth="1"/>
    <col min="1283" max="1283" width="9.7109375" customWidth="1"/>
    <col min="1284" max="1284" width="18.7109375" customWidth="1"/>
    <col min="1285" max="1285" width="50.7109375" customWidth="1"/>
    <col min="1286" max="1286" width="12.7109375" customWidth="1"/>
    <col min="1287" max="1289" width="8.28515625" customWidth="1"/>
    <col min="1290" max="1290" width="117.140625" customWidth="1"/>
    <col min="1537" max="1537" width="25.7109375" customWidth="1"/>
    <col min="1538" max="1538" width="12.7109375" customWidth="1"/>
    <col min="1539" max="1539" width="9.7109375" customWidth="1"/>
    <col min="1540" max="1540" width="18.7109375" customWidth="1"/>
    <col min="1541" max="1541" width="50.7109375" customWidth="1"/>
    <col min="1542" max="1542" width="12.7109375" customWidth="1"/>
    <col min="1543" max="1545" width="8.28515625" customWidth="1"/>
    <col min="1546" max="1546" width="117.140625" customWidth="1"/>
    <col min="1793" max="1793" width="25.7109375" customWidth="1"/>
    <col min="1794" max="1794" width="12.7109375" customWidth="1"/>
    <col min="1795" max="1795" width="9.7109375" customWidth="1"/>
    <col min="1796" max="1796" width="18.7109375" customWidth="1"/>
    <col min="1797" max="1797" width="50.7109375" customWidth="1"/>
    <col min="1798" max="1798" width="12.7109375" customWidth="1"/>
    <col min="1799" max="1801" width="8.28515625" customWidth="1"/>
    <col min="1802" max="1802" width="117.140625" customWidth="1"/>
    <col min="2049" max="2049" width="25.7109375" customWidth="1"/>
    <col min="2050" max="2050" width="12.7109375" customWidth="1"/>
    <col min="2051" max="2051" width="9.7109375" customWidth="1"/>
    <col min="2052" max="2052" width="18.7109375" customWidth="1"/>
    <col min="2053" max="2053" width="50.7109375" customWidth="1"/>
    <col min="2054" max="2054" width="12.7109375" customWidth="1"/>
    <col min="2055" max="2057" width="8.28515625" customWidth="1"/>
    <col min="2058" max="2058" width="117.140625" customWidth="1"/>
    <col min="2305" max="2305" width="25.7109375" customWidth="1"/>
    <col min="2306" max="2306" width="12.7109375" customWidth="1"/>
    <col min="2307" max="2307" width="9.7109375" customWidth="1"/>
    <col min="2308" max="2308" width="18.7109375" customWidth="1"/>
    <col min="2309" max="2309" width="50.7109375" customWidth="1"/>
    <col min="2310" max="2310" width="12.7109375" customWidth="1"/>
    <col min="2311" max="2313" width="8.28515625" customWidth="1"/>
    <col min="2314" max="2314" width="117.140625" customWidth="1"/>
    <col min="2561" max="2561" width="25.7109375" customWidth="1"/>
    <col min="2562" max="2562" width="12.7109375" customWidth="1"/>
    <col min="2563" max="2563" width="9.7109375" customWidth="1"/>
    <col min="2564" max="2564" width="18.7109375" customWidth="1"/>
    <col min="2565" max="2565" width="50.7109375" customWidth="1"/>
    <col min="2566" max="2566" width="12.7109375" customWidth="1"/>
    <col min="2567" max="2569" width="8.28515625" customWidth="1"/>
    <col min="2570" max="2570" width="117.140625" customWidth="1"/>
    <col min="2817" max="2817" width="25.7109375" customWidth="1"/>
    <col min="2818" max="2818" width="12.7109375" customWidth="1"/>
    <col min="2819" max="2819" width="9.7109375" customWidth="1"/>
    <col min="2820" max="2820" width="18.7109375" customWidth="1"/>
    <col min="2821" max="2821" width="50.7109375" customWidth="1"/>
    <col min="2822" max="2822" width="12.7109375" customWidth="1"/>
    <col min="2823" max="2825" width="8.28515625" customWidth="1"/>
    <col min="2826" max="2826" width="117.140625" customWidth="1"/>
    <col min="3073" max="3073" width="25.7109375" customWidth="1"/>
    <col min="3074" max="3074" width="12.7109375" customWidth="1"/>
    <col min="3075" max="3075" width="9.7109375" customWidth="1"/>
    <col min="3076" max="3076" width="18.7109375" customWidth="1"/>
    <col min="3077" max="3077" width="50.7109375" customWidth="1"/>
    <col min="3078" max="3078" width="12.7109375" customWidth="1"/>
    <col min="3079" max="3081" width="8.28515625" customWidth="1"/>
    <col min="3082" max="3082" width="117.140625" customWidth="1"/>
    <col min="3329" max="3329" width="25.7109375" customWidth="1"/>
    <col min="3330" max="3330" width="12.7109375" customWidth="1"/>
    <col min="3331" max="3331" width="9.7109375" customWidth="1"/>
    <col min="3332" max="3332" width="18.7109375" customWidth="1"/>
    <col min="3333" max="3333" width="50.7109375" customWidth="1"/>
    <col min="3334" max="3334" width="12.7109375" customWidth="1"/>
    <col min="3335" max="3337" width="8.28515625" customWidth="1"/>
    <col min="3338" max="3338" width="117.140625" customWidth="1"/>
    <col min="3585" max="3585" width="25.7109375" customWidth="1"/>
    <col min="3586" max="3586" width="12.7109375" customWidth="1"/>
    <col min="3587" max="3587" width="9.7109375" customWidth="1"/>
    <col min="3588" max="3588" width="18.7109375" customWidth="1"/>
    <col min="3589" max="3589" width="50.7109375" customWidth="1"/>
    <col min="3590" max="3590" width="12.7109375" customWidth="1"/>
    <col min="3591" max="3593" width="8.28515625" customWidth="1"/>
    <col min="3594" max="3594" width="117.140625" customWidth="1"/>
    <col min="3841" max="3841" width="25.7109375" customWidth="1"/>
    <col min="3842" max="3842" width="12.7109375" customWidth="1"/>
    <col min="3843" max="3843" width="9.7109375" customWidth="1"/>
    <col min="3844" max="3844" width="18.7109375" customWidth="1"/>
    <col min="3845" max="3845" width="50.7109375" customWidth="1"/>
    <col min="3846" max="3846" width="12.7109375" customWidth="1"/>
    <col min="3847" max="3849" width="8.28515625" customWidth="1"/>
    <col min="3850" max="3850" width="117.140625" customWidth="1"/>
    <col min="4097" max="4097" width="25.7109375" customWidth="1"/>
    <col min="4098" max="4098" width="12.7109375" customWidth="1"/>
    <col min="4099" max="4099" width="9.7109375" customWidth="1"/>
    <col min="4100" max="4100" width="18.7109375" customWidth="1"/>
    <col min="4101" max="4101" width="50.7109375" customWidth="1"/>
    <col min="4102" max="4102" width="12.7109375" customWidth="1"/>
    <col min="4103" max="4105" width="8.28515625" customWidth="1"/>
    <col min="4106" max="4106" width="117.140625" customWidth="1"/>
    <col min="4353" max="4353" width="25.7109375" customWidth="1"/>
    <col min="4354" max="4354" width="12.7109375" customWidth="1"/>
    <col min="4355" max="4355" width="9.7109375" customWidth="1"/>
    <col min="4356" max="4356" width="18.7109375" customWidth="1"/>
    <col min="4357" max="4357" width="50.7109375" customWidth="1"/>
    <col min="4358" max="4358" width="12.7109375" customWidth="1"/>
    <col min="4359" max="4361" width="8.28515625" customWidth="1"/>
    <col min="4362" max="4362" width="117.140625" customWidth="1"/>
    <col min="4609" max="4609" width="25.7109375" customWidth="1"/>
    <col min="4610" max="4610" width="12.7109375" customWidth="1"/>
    <col min="4611" max="4611" width="9.7109375" customWidth="1"/>
    <col min="4612" max="4612" width="18.7109375" customWidth="1"/>
    <col min="4613" max="4613" width="50.7109375" customWidth="1"/>
    <col min="4614" max="4614" width="12.7109375" customWidth="1"/>
    <col min="4615" max="4617" width="8.28515625" customWidth="1"/>
    <col min="4618" max="4618" width="117.140625" customWidth="1"/>
    <col min="4865" max="4865" width="25.7109375" customWidth="1"/>
    <col min="4866" max="4866" width="12.7109375" customWidth="1"/>
    <col min="4867" max="4867" width="9.7109375" customWidth="1"/>
    <col min="4868" max="4868" width="18.7109375" customWidth="1"/>
    <col min="4869" max="4869" width="50.7109375" customWidth="1"/>
    <col min="4870" max="4870" width="12.7109375" customWidth="1"/>
    <col min="4871" max="4873" width="8.28515625" customWidth="1"/>
    <col min="4874" max="4874" width="117.140625" customWidth="1"/>
    <col min="5121" max="5121" width="25.7109375" customWidth="1"/>
    <col min="5122" max="5122" width="12.7109375" customWidth="1"/>
    <col min="5123" max="5123" width="9.7109375" customWidth="1"/>
    <col min="5124" max="5124" width="18.7109375" customWidth="1"/>
    <col min="5125" max="5125" width="50.7109375" customWidth="1"/>
    <col min="5126" max="5126" width="12.7109375" customWidth="1"/>
    <col min="5127" max="5129" width="8.28515625" customWidth="1"/>
    <col min="5130" max="5130" width="117.140625" customWidth="1"/>
    <col min="5377" max="5377" width="25.7109375" customWidth="1"/>
    <col min="5378" max="5378" width="12.7109375" customWidth="1"/>
    <col min="5379" max="5379" width="9.7109375" customWidth="1"/>
    <col min="5380" max="5380" width="18.7109375" customWidth="1"/>
    <col min="5381" max="5381" width="50.7109375" customWidth="1"/>
    <col min="5382" max="5382" width="12.7109375" customWidth="1"/>
    <col min="5383" max="5385" width="8.28515625" customWidth="1"/>
    <col min="5386" max="5386" width="117.140625" customWidth="1"/>
    <col min="5633" max="5633" width="25.7109375" customWidth="1"/>
    <col min="5634" max="5634" width="12.7109375" customWidth="1"/>
    <col min="5635" max="5635" width="9.7109375" customWidth="1"/>
    <col min="5636" max="5636" width="18.7109375" customWidth="1"/>
    <col min="5637" max="5637" width="50.7109375" customWidth="1"/>
    <col min="5638" max="5638" width="12.7109375" customWidth="1"/>
    <col min="5639" max="5641" width="8.28515625" customWidth="1"/>
    <col min="5642" max="5642" width="117.140625" customWidth="1"/>
    <col min="5889" max="5889" width="25.7109375" customWidth="1"/>
    <col min="5890" max="5890" width="12.7109375" customWidth="1"/>
    <col min="5891" max="5891" width="9.7109375" customWidth="1"/>
    <col min="5892" max="5892" width="18.7109375" customWidth="1"/>
    <col min="5893" max="5893" width="50.7109375" customWidth="1"/>
    <col min="5894" max="5894" width="12.7109375" customWidth="1"/>
    <col min="5895" max="5897" width="8.28515625" customWidth="1"/>
    <col min="5898" max="5898" width="117.140625" customWidth="1"/>
    <col min="6145" max="6145" width="25.7109375" customWidth="1"/>
    <col min="6146" max="6146" width="12.7109375" customWidth="1"/>
    <col min="6147" max="6147" width="9.7109375" customWidth="1"/>
    <col min="6148" max="6148" width="18.7109375" customWidth="1"/>
    <col min="6149" max="6149" width="50.7109375" customWidth="1"/>
    <col min="6150" max="6150" width="12.7109375" customWidth="1"/>
    <col min="6151" max="6153" width="8.28515625" customWidth="1"/>
    <col min="6154" max="6154" width="117.140625" customWidth="1"/>
    <col min="6401" max="6401" width="25.7109375" customWidth="1"/>
    <col min="6402" max="6402" width="12.7109375" customWidth="1"/>
    <col min="6403" max="6403" width="9.7109375" customWidth="1"/>
    <col min="6404" max="6404" width="18.7109375" customWidth="1"/>
    <col min="6405" max="6405" width="50.7109375" customWidth="1"/>
    <col min="6406" max="6406" width="12.7109375" customWidth="1"/>
    <col min="6407" max="6409" width="8.28515625" customWidth="1"/>
    <col min="6410" max="6410" width="117.140625" customWidth="1"/>
    <col min="6657" max="6657" width="25.7109375" customWidth="1"/>
    <col min="6658" max="6658" width="12.7109375" customWidth="1"/>
    <col min="6659" max="6659" width="9.7109375" customWidth="1"/>
    <col min="6660" max="6660" width="18.7109375" customWidth="1"/>
    <col min="6661" max="6661" width="50.7109375" customWidth="1"/>
    <col min="6662" max="6662" width="12.7109375" customWidth="1"/>
    <col min="6663" max="6665" width="8.28515625" customWidth="1"/>
    <col min="6666" max="6666" width="117.140625" customWidth="1"/>
    <col min="6913" max="6913" width="25.7109375" customWidth="1"/>
    <col min="6914" max="6914" width="12.7109375" customWidth="1"/>
    <col min="6915" max="6915" width="9.7109375" customWidth="1"/>
    <col min="6916" max="6916" width="18.7109375" customWidth="1"/>
    <col min="6917" max="6917" width="50.7109375" customWidth="1"/>
    <col min="6918" max="6918" width="12.7109375" customWidth="1"/>
    <col min="6919" max="6921" width="8.28515625" customWidth="1"/>
    <col min="6922" max="6922" width="117.140625" customWidth="1"/>
    <col min="7169" max="7169" width="25.7109375" customWidth="1"/>
    <col min="7170" max="7170" width="12.7109375" customWidth="1"/>
    <col min="7171" max="7171" width="9.7109375" customWidth="1"/>
    <col min="7172" max="7172" width="18.7109375" customWidth="1"/>
    <col min="7173" max="7173" width="50.7109375" customWidth="1"/>
    <col min="7174" max="7174" width="12.7109375" customWidth="1"/>
    <col min="7175" max="7177" width="8.28515625" customWidth="1"/>
    <col min="7178" max="7178" width="117.140625" customWidth="1"/>
    <col min="7425" max="7425" width="25.7109375" customWidth="1"/>
    <col min="7426" max="7426" width="12.7109375" customWidth="1"/>
    <col min="7427" max="7427" width="9.7109375" customWidth="1"/>
    <col min="7428" max="7428" width="18.7109375" customWidth="1"/>
    <col min="7429" max="7429" width="50.7109375" customWidth="1"/>
    <col min="7430" max="7430" width="12.7109375" customWidth="1"/>
    <col min="7431" max="7433" width="8.28515625" customWidth="1"/>
    <col min="7434" max="7434" width="117.140625" customWidth="1"/>
    <col min="7681" max="7681" width="25.7109375" customWidth="1"/>
    <col min="7682" max="7682" width="12.7109375" customWidth="1"/>
    <col min="7683" max="7683" width="9.7109375" customWidth="1"/>
    <col min="7684" max="7684" width="18.7109375" customWidth="1"/>
    <col min="7685" max="7685" width="50.7109375" customWidth="1"/>
    <col min="7686" max="7686" width="12.7109375" customWidth="1"/>
    <col min="7687" max="7689" width="8.28515625" customWidth="1"/>
    <col min="7690" max="7690" width="117.140625" customWidth="1"/>
    <col min="7937" max="7937" width="25.7109375" customWidth="1"/>
    <col min="7938" max="7938" width="12.7109375" customWidth="1"/>
    <col min="7939" max="7939" width="9.7109375" customWidth="1"/>
    <col min="7940" max="7940" width="18.7109375" customWidth="1"/>
    <col min="7941" max="7941" width="50.7109375" customWidth="1"/>
    <col min="7942" max="7942" width="12.7109375" customWidth="1"/>
    <col min="7943" max="7945" width="8.28515625" customWidth="1"/>
    <col min="7946" max="7946" width="117.140625" customWidth="1"/>
    <col min="8193" max="8193" width="25.7109375" customWidth="1"/>
    <col min="8194" max="8194" width="12.7109375" customWidth="1"/>
    <col min="8195" max="8195" width="9.7109375" customWidth="1"/>
    <col min="8196" max="8196" width="18.7109375" customWidth="1"/>
    <col min="8197" max="8197" width="50.7109375" customWidth="1"/>
    <col min="8198" max="8198" width="12.7109375" customWidth="1"/>
    <col min="8199" max="8201" width="8.28515625" customWidth="1"/>
    <col min="8202" max="8202" width="117.140625" customWidth="1"/>
    <col min="8449" max="8449" width="25.7109375" customWidth="1"/>
    <col min="8450" max="8450" width="12.7109375" customWidth="1"/>
    <col min="8451" max="8451" width="9.7109375" customWidth="1"/>
    <col min="8452" max="8452" width="18.7109375" customWidth="1"/>
    <col min="8453" max="8453" width="50.7109375" customWidth="1"/>
    <col min="8454" max="8454" width="12.7109375" customWidth="1"/>
    <col min="8455" max="8457" width="8.28515625" customWidth="1"/>
    <col min="8458" max="8458" width="117.140625" customWidth="1"/>
    <col min="8705" max="8705" width="25.7109375" customWidth="1"/>
    <col min="8706" max="8706" width="12.7109375" customWidth="1"/>
    <col min="8707" max="8707" width="9.7109375" customWidth="1"/>
    <col min="8708" max="8708" width="18.7109375" customWidth="1"/>
    <col min="8709" max="8709" width="50.7109375" customWidth="1"/>
    <col min="8710" max="8710" width="12.7109375" customWidth="1"/>
    <col min="8711" max="8713" width="8.28515625" customWidth="1"/>
    <col min="8714" max="8714" width="117.140625" customWidth="1"/>
    <col min="8961" max="8961" width="25.7109375" customWidth="1"/>
    <col min="8962" max="8962" width="12.7109375" customWidth="1"/>
    <col min="8963" max="8963" width="9.7109375" customWidth="1"/>
    <col min="8964" max="8964" width="18.7109375" customWidth="1"/>
    <col min="8965" max="8965" width="50.7109375" customWidth="1"/>
    <col min="8966" max="8966" width="12.7109375" customWidth="1"/>
    <col min="8967" max="8969" width="8.28515625" customWidth="1"/>
    <col min="8970" max="8970" width="117.140625" customWidth="1"/>
    <col min="9217" max="9217" width="25.7109375" customWidth="1"/>
    <col min="9218" max="9218" width="12.7109375" customWidth="1"/>
    <col min="9219" max="9219" width="9.7109375" customWidth="1"/>
    <col min="9220" max="9220" width="18.7109375" customWidth="1"/>
    <col min="9221" max="9221" width="50.7109375" customWidth="1"/>
    <col min="9222" max="9222" width="12.7109375" customWidth="1"/>
    <col min="9223" max="9225" width="8.28515625" customWidth="1"/>
    <col min="9226" max="9226" width="117.140625" customWidth="1"/>
    <col min="9473" max="9473" width="25.7109375" customWidth="1"/>
    <col min="9474" max="9474" width="12.7109375" customWidth="1"/>
    <col min="9475" max="9475" width="9.7109375" customWidth="1"/>
    <col min="9476" max="9476" width="18.7109375" customWidth="1"/>
    <col min="9477" max="9477" width="50.7109375" customWidth="1"/>
    <col min="9478" max="9478" width="12.7109375" customWidth="1"/>
    <col min="9479" max="9481" width="8.28515625" customWidth="1"/>
    <col min="9482" max="9482" width="117.140625" customWidth="1"/>
    <col min="9729" max="9729" width="25.7109375" customWidth="1"/>
    <col min="9730" max="9730" width="12.7109375" customWidth="1"/>
    <col min="9731" max="9731" width="9.7109375" customWidth="1"/>
    <col min="9732" max="9732" width="18.7109375" customWidth="1"/>
    <col min="9733" max="9733" width="50.7109375" customWidth="1"/>
    <col min="9734" max="9734" width="12.7109375" customWidth="1"/>
    <col min="9735" max="9737" width="8.28515625" customWidth="1"/>
    <col min="9738" max="9738" width="117.140625" customWidth="1"/>
    <col min="9985" max="9985" width="25.7109375" customWidth="1"/>
    <col min="9986" max="9986" width="12.7109375" customWidth="1"/>
    <col min="9987" max="9987" width="9.7109375" customWidth="1"/>
    <col min="9988" max="9988" width="18.7109375" customWidth="1"/>
    <col min="9989" max="9989" width="50.7109375" customWidth="1"/>
    <col min="9990" max="9990" width="12.7109375" customWidth="1"/>
    <col min="9991" max="9993" width="8.28515625" customWidth="1"/>
    <col min="9994" max="9994" width="117.140625" customWidth="1"/>
    <col min="10241" max="10241" width="25.7109375" customWidth="1"/>
    <col min="10242" max="10242" width="12.7109375" customWidth="1"/>
    <col min="10243" max="10243" width="9.7109375" customWidth="1"/>
    <col min="10244" max="10244" width="18.7109375" customWidth="1"/>
    <col min="10245" max="10245" width="50.7109375" customWidth="1"/>
    <col min="10246" max="10246" width="12.7109375" customWidth="1"/>
    <col min="10247" max="10249" width="8.28515625" customWidth="1"/>
    <col min="10250" max="10250" width="117.140625" customWidth="1"/>
    <col min="10497" max="10497" width="25.7109375" customWidth="1"/>
    <col min="10498" max="10498" width="12.7109375" customWidth="1"/>
    <col min="10499" max="10499" width="9.7109375" customWidth="1"/>
    <col min="10500" max="10500" width="18.7109375" customWidth="1"/>
    <col min="10501" max="10501" width="50.7109375" customWidth="1"/>
    <col min="10502" max="10502" width="12.7109375" customWidth="1"/>
    <col min="10503" max="10505" width="8.28515625" customWidth="1"/>
    <col min="10506" max="10506" width="117.140625" customWidth="1"/>
    <col min="10753" max="10753" width="25.7109375" customWidth="1"/>
    <col min="10754" max="10754" width="12.7109375" customWidth="1"/>
    <col min="10755" max="10755" width="9.7109375" customWidth="1"/>
    <col min="10756" max="10756" width="18.7109375" customWidth="1"/>
    <col min="10757" max="10757" width="50.7109375" customWidth="1"/>
    <col min="10758" max="10758" width="12.7109375" customWidth="1"/>
    <col min="10759" max="10761" width="8.28515625" customWidth="1"/>
    <col min="10762" max="10762" width="117.140625" customWidth="1"/>
    <col min="11009" max="11009" width="25.7109375" customWidth="1"/>
    <col min="11010" max="11010" width="12.7109375" customWidth="1"/>
    <col min="11011" max="11011" width="9.7109375" customWidth="1"/>
    <col min="11012" max="11012" width="18.7109375" customWidth="1"/>
    <col min="11013" max="11013" width="50.7109375" customWidth="1"/>
    <col min="11014" max="11014" width="12.7109375" customWidth="1"/>
    <col min="11015" max="11017" width="8.28515625" customWidth="1"/>
    <col min="11018" max="11018" width="117.140625" customWidth="1"/>
    <col min="11265" max="11265" width="25.7109375" customWidth="1"/>
    <col min="11266" max="11266" width="12.7109375" customWidth="1"/>
    <col min="11267" max="11267" width="9.7109375" customWidth="1"/>
    <col min="11268" max="11268" width="18.7109375" customWidth="1"/>
    <col min="11269" max="11269" width="50.7109375" customWidth="1"/>
    <col min="11270" max="11270" width="12.7109375" customWidth="1"/>
    <col min="11271" max="11273" width="8.28515625" customWidth="1"/>
    <col min="11274" max="11274" width="117.140625" customWidth="1"/>
    <col min="11521" max="11521" width="25.7109375" customWidth="1"/>
    <col min="11522" max="11522" width="12.7109375" customWidth="1"/>
    <col min="11523" max="11523" width="9.7109375" customWidth="1"/>
    <col min="11524" max="11524" width="18.7109375" customWidth="1"/>
    <col min="11525" max="11525" width="50.7109375" customWidth="1"/>
    <col min="11526" max="11526" width="12.7109375" customWidth="1"/>
    <col min="11527" max="11529" width="8.28515625" customWidth="1"/>
    <col min="11530" max="11530" width="117.140625" customWidth="1"/>
    <col min="11777" max="11777" width="25.7109375" customWidth="1"/>
    <col min="11778" max="11778" width="12.7109375" customWidth="1"/>
    <col min="11779" max="11779" width="9.7109375" customWidth="1"/>
    <col min="11780" max="11780" width="18.7109375" customWidth="1"/>
    <col min="11781" max="11781" width="50.7109375" customWidth="1"/>
    <col min="11782" max="11782" width="12.7109375" customWidth="1"/>
    <col min="11783" max="11785" width="8.28515625" customWidth="1"/>
    <col min="11786" max="11786" width="117.140625" customWidth="1"/>
    <col min="12033" max="12033" width="25.7109375" customWidth="1"/>
    <col min="12034" max="12034" width="12.7109375" customWidth="1"/>
    <col min="12035" max="12035" width="9.7109375" customWidth="1"/>
    <col min="12036" max="12036" width="18.7109375" customWidth="1"/>
    <col min="12037" max="12037" width="50.7109375" customWidth="1"/>
    <col min="12038" max="12038" width="12.7109375" customWidth="1"/>
    <col min="12039" max="12041" width="8.28515625" customWidth="1"/>
    <col min="12042" max="12042" width="117.140625" customWidth="1"/>
    <col min="12289" max="12289" width="25.7109375" customWidth="1"/>
    <col min="12290" max="12290" width="12.7109375" customWidth="1"/>
    <col min="12291" max="12291" width="9.7109375" customWidth="1"/>
    <col min="12292" max="12292" width="18.7109375" customWidth="1"/>
    <col min="12293" max="12293" width="50.7109375" customWidth="1"/>
    <col min="12294" max="12294" width="12.7109375" customWidth="1"/>
    <col min="12295" max="12297" width="8.28515625" customWidth="1"/>
    <col min="12298" max="12298" width="117.140625" customWidth="1"/>
    <col min="12545" max="12545" width="25.7109375" customWidth="1"/>
    <col min="12546" max="12546" width="12.7109375" customWidth="1"/>
    <col min="12547" max="12547" width="9.7109375" customWidth="1"/>
    <col min="12548" max="12548" width="18.7109375" customWidth="1"/>
    <col min="12549" max="12549" width="50.7109375" customWidth="1"/>
    <col min="12550" max="12550" width="12.7109375" customWidth="1"/>
    <col min="12551" max="12553" width="8.28515625" customWidth="1"/>
    <col min="12554" max="12554" width="117.140625" customWidth="1"/>
    <col min="12801" max="12801" width="25.7109375" customWidth="1"/>
    <col min="12802" max="12802" width="12.7109375" customWidth="1"/>
    <col min="12803" max="12803" width="9.7109375" customWidth="1"/>
    <col min="12804" max="12804" width="18.7109375" customWidth="1"/>
    <col min="12805" max="12805" width="50.7109375" customWidth="1"/>
    <col min="12806" max="12806" width="12.7109375" customWidth="1"/>
    <col min="12807" max="12809" width="8.28515625" customWidth="1"/>
    <col min="12810" max="12810" width="117.140625" customWidth="1"/>
    <col min="13057" max="13057" width="25.7109375" customWidth="1"/>
    <col min="13058" max="13058" width="12.7109375" customWidth="1"/>
    <col min="13059" max="13059" width="9.7109375" customWidth="1"/>
    <col min="13060" max="13060" width="18.7109375" customWidth="1"/>
    <col min="13061" max="13061" width="50.7109375" customWidth="1"/>
    <col min="13062" max="13062" width="12.7109375" customWidth="1"/>
    <col min="13063" max="13065" width="8.28515625" customWidth="1"/>
    <col min="13066" max="13066" width="117.140625" customWidth="1"/>
    <col min="13313" max="13313" width="25.7109375" customWidth="1"/>
    <col min="13314" max="13314" width="12.7109375" customWidth="1"/>
    <col min="13315" max="13315" width="9.7109375" customWidth="1"/>
    <col min="13316" max="13316" width="18.7109375" customWidth="1"/>
    <col min="13317" max="13317" width="50.7109375" customWidth="1"/>
    <col min="13318" max="13318" width="12.7109375" customWidth="1"/>
    <col min="13319" max="13321" width="8.28515625" customWidth="1"/>
    <col min="13322" max="13322" width="117.140625" customWidth="1"/>
    <col min="13569" max="13569" width="25.7109375" customWidth="1"/>
    <col min="13570" max="13570" width="12.7109375" customWidth="1"/>
    <col min="13571" max="13571" width="9.7109375" customWidth="1"/>
    <col min="13572" max="13572" width="18.7109375" customWidth="1"/>
    <col min="13573" max="13573" width="50.7109375" customWidth="1"/>
    <col min="13574" max="13574" width="12.7109375" customWidth="1"/>
    <col min="13575" max="13577" width="8.28515625" customWidth="1"/>
    <col min="13578" max="13578" width="117.140625" customWidth="1"/>
    <col min="13825" max="13825" width="25.7109375" customWidth="1"/>
    <col min="13826" max="13826" width="12.7109375" customWidth="1"/>
    <col min="13827" max="13827" width="9.7109375" customWidth="1"/>
    <col min="13828" max="13828" width="18.7109375" customWidth="1"/>
    <col min="13829" max="13829" width="50.7109375" customWidth="1"/>
    <col min="13830" max="13830" width="12.7109375" customWidth="1"/>
    <col min="13831" max="13833" width="8.28515625" customWidth="1"/>
    <col min="13834" max="13834" width="117.140625" customWidth="1"/>
    <col min="14081" max="14081" width="25.7109375" customWidth="1"/>
    <col min="14082" max="14082" width="12.7109375" customWidth="1"/>
    <col min="14083" max="14083" width="9.7109375" customWidth="1"/>
    <col min="14084" max="14084" width="18.7109375" customWidth="1"/>
    <col min="14085" max="14085" width="50.7109375" customWidth="1"/>
    <col min="14086" max="14086" width="12.7109375" customWidth="1"/>
    <col min="14087" max="14089" width="8.28515625" customWidth="1"/>
    <col min="14090" max="14090" width="117.140625" customWidth="1"/>
    <col min="14337" max="14337" width="25.7109375" customWidth="1"/>
    <col min="14338" max="14338" width="12.7109375" customWidth="1"/>
    <col min="14339" max="14339" width="9.7109375" customWidth="1"/>
    <col min="14340" max="14340" width="18.7109375" customWidth="1"/>
    <col min="14341" max="14341" width="50.7109375" customWidth="1"/>
    <col min="14342" max="14342" width="12.7109375" customWidth="1"/>
    <col min="14343" max="14345" width="8.28515625" customWidth="1"/>
    <col min="14346" max="14346" width="117.140625" customWidth="1"/>
    <col min="14593" max="14593" width="25.7109375" customWidth="1"/>
    <col min="14594" max="14594" width="12.7109375" customWidth="1"/>
    <col min="14595" max="14595" width="9.7109375" customWidth="1"/>
    <col min="14596" max="14596" width="18.7109375" customWidth="1"/>
    <col min="14597" max="14597" width="50.7109375" customWidth="1"/>
    <col min="14598" max="14598" width="12.7109375" customWidth="1"/>
    <col min="14599" max="14601" width="8.28515625" customWidth="1"/>
    <col min="14602" max="14602" width="117.140625" customWidth="1"/>
    <col min="14849" max="14849" width="25.7109375" customWidth="1"/>
    <col min="14850" max="14850" width="12.7109375" customWidth="1"/>
    <col min="14851" max="14851" width="9.7109375" customWidth="1"/>
    <col min="14852" max="14852" width="18.7109375" customWidth="1"/>
    <col min="14853" max="14853" width="50.7109375" customWidth="1"/>
    <col min="14854" max="14854" width="12.7109375" customWidth="1"/>
    <col min="14855" max="14857" width="8.28515625" customWidth="1"/>
    <col min="14858" max="14858" width="117.140625" customWidth="1"/>
    <col min="15105" max="15105" width="25.7109375" customWidth="1"/>
    <col min="15106" max="15106" width="12.7109375" customWidth="1"/>
    <col min="15107" max="15107" width="9.7109375" customWidth="1"/>
    <col min="15108" max="15108" width="18.7109375" customWidth="1"/>
    <col min="15109" max="15109" width="50.7109375" customWidth="1"/>
    <col min="15110" max="15110" width="12.7109375" customWidth="1"/>
    <col min="15111" max="15113" width="8.28515625" customWidth="1"/>
    <col min="15114" max="15114" width="117.140625" customWidth="1"/>
    <col min="15361" max="15361" width="25.7109375" customWidth="1"/>
    <col min="15362" max="15362" width="12.7109375" customWidth="1"/>
    <col min="15363" max="15363" width="9.7109375" customWidth="1"/>
    <col min="15364" max="15364" width="18.7109375" customWidth="1"/>
    <col min="15365" max="15365" width="50.7109375" customWidth="1"/>
    <col min="15366" max="15366" width="12.7109375" customWidth="1"/>
    <col min="15367" max="15369" width="8.28515625" customWidth="1"/>
    <col min="15370" max="15370" width="117.140625" customWidth="1"/>
    <col min="15617" max="15617" width="25.7109375" customWidth="1"/>
    <col min="15618" max="15618" width="12.7109375" customWidth="1"/>
    <col min="15619" max="15619" width="9.7109375" customWidth="1"/>
    <col min="15620" max="15620" width="18.7109375" customWidth="1"/>
    <col min="15621" max="15621" width="50.7109375" customWidth="1"/>
    <col min="15622" max="15622" width="12.7109375" customWidth="1"/>
    <col min="15623" max="15625" width="8.28515625" customWidth="1"/>
    <col min="15626" max="15626" width="117.140625" customWidth="1"/>
    <col min="15873" max="15873" width="25.7109375" customWidth="1"/>
    <col min="15874" max="15874" width="12.7109375" customWidth="1"/>
    <col min="15875" max="15875" width="9.7109375" customWidth="1"/>
    <col min="15876" max="15876" width="18.7109375" customWidth="1"/>
    <col min="15877" max="15877" width="50.7109375" customWidth="1"/>
    <col min="15878" max="15878" width="12.7109375" customWidth="1"/>
    <col min="15879" max="15881" width="8.28515625" customWidth="1"/>
    <col min="15882" max="15882" width="117.140625" customWidth="1"/>
    <col min="16129" max="16129" width="25.7109375" customWidth="1"/>
    <col min="16130" max="16130" width="12.7109375" customWidth="1"/>
    <col min="16131" max="16131" width="9.7109375" customWidth="1"/>
    <col min="16132" max="16132" width="18.7109375" customWidth="1"/>
    <col min="16133" max="16133" width="50.7109375" customWidth="1"/>
    <col min="16134" max="16134" width="12.7109375" customWidth="1"/>
    <col min="16135" max="16137" width="8.28515625" customWidth="1"/>
    <col min="16138" max="16138" width="117.140625" customWidth="1"/>
  </cols>
  <sheetData>
    <row r="1" spans="1:10" s="12" customFormat="1" ht="20.100000000000001" customHeight="1" x14ac:dyDescent="0.25">
      <c r="A1" s="9" t="s">
        <v>256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CTRL_VISIBILITY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15" t="s">
        <v>54</v>
      </c>
    </row>
    <row r="3" spans="1:10" s="12" customFormat="1" ht="20.100000000000001" customHeight="1" x14ac:dyDescent="0.25">
      <c r="A3" s="16" t="s">
        <v>0</v>
      </c>
      <c r="B3" s="16" t="s">
        <v>55</v>
      </c>
      <c r="C3" s="17">
        <v>4</v>
      </c>
      <c r="D3" s="52" t="s">
        <v>56</v>
      </c>
      <c r="E3" s="16" t="s">
        <v>104</v>
      </c>
      <c r="F3" s="17"/>
      <c r="G3" s="17" t="s">
        <v>57</v>
      </c>
      <c r="J3" s="12" t="str">
        <f t="shared" ref="J3:J4" si="0">IF(A3="","",CONCATENATE(A3," ",D3," COMMENT '",E3,"' ",IF(G3="Y","","NOT NULL")," ",IF(F3&lt;&gt;"",CONCATENATE("DEFAULT '",F3,"' "),IF(G3="Y","DEFAULT NULL","")),IF(A4="","",",")))</f>
        <v>RESOLUTION_NO INT(1) UNSIGNED COMMENT 'Resolution Number' NOT NULL ,</v>
      </c>
    </row>
    <row r="4" spans="1:10" s="12" customFormat="1" ht="20.100000000000001" customHeight="1" x14ac:dyDescent="0.25">
      <c r="A4" s="16" t="s">
        <v>237</v>
      </c>
      <c r="B4" s="16" t="s">
        <v>55</v>
      </c>
      <c r="C4" s="17">
        <v>1</v>
      </c>
      <c r="D4" s="67" t="s">
        <v>56</v>
      </c>
      <c r="E4" s="16" t="s">
        <v>251</v>
      </c>
      <c r="F4" s="17"/>
      <c r="G4" s="17" t="s">
        <v>57</v>
      </c>
      <c r="J4" s="12" t="str">
        <f t="shared" si="0"/>
        <v xml:space="preserve">USER_TYPE_ID INT(1) UNSIGNED COMMENT 'User Type Id' NOT NULL </v>
      </c>
    </row>
    <row r="5" spans="1:10" s="12" customFormat="1" ht="20.100000000000001" customHeight="1" x14ac:dyDescent="0.25">
      <c r="A5" s="71"/>
      <c r="B5" s="71"/>
      <c r="C5" s="71"/>
      <c r="D5" s="71"/>
      <c r="E5" s="71"/>
      <c r="F5" s="71"/>
      <c r="G5" s="71"/>
      <c r="J5" s="12" t="s">
        <v>63</v>
      </c>
    </row>
    <row r="6" spans="1:10" s="12" customFormat="1" ht="20.100000000000001" customHeight="1" x14ac:dyDescent="0.25">
      <c r="A6" s="20" t="s">
        <v>64</v>
      </c>
      <c r="B6" s="70" t="s">
        <v>66</v>
      </c>
      <c r="C6" s="70"/>
      <c r="D6" s="70"/>
      <c r="E6" s="70"/>
      <c r="F6" s="70"/>
      <c r="G6" s="79"/>
      <c r="J6" s="12" t="str">
        <f t="shared" ref="J6:J11" si="1">IF(B6="NONE","",CONCATENATE("ALTER TABLE ",$A$1," ADD PRIMARY KEY (",B6,");"))</f>
        <v/>
      </c>
    </row>
    <row r="7" spans="1:10" s="12" customFormat="1" ht="20.100000000000001" customHeight="1" x14ac:dyDescent="0.25">
      <c r="A7" s="20" t="s">
        <v>65</v>
      </c>
      <c r="B7" s="74" t="s">
        <v>0</v>
      </c>
      <c r="C7" s="77"/>
      <c r="D7" s="68" t="s">
        <v>116</v>
      </c>
      <c r="E7" s="16" t="s">
        <v>0</v>
      </c>
      <c r="F7" s="69" t="s">
        <v>0</v>
      </c>
      <c r="G7" s="17"/>
      <c r="J7" s="66" t="str">
        <f>IF(B7="NONE","",CONCATENATE("ALTER TABLE ",$A$1," ADD CONSTRAINT ",$A$1,"_FK_",F7," FOREIGN KEY (",B7,") REFERENCES ",D7,"(",E7,") ON UPDATE CASCADE ON DELETE RESTRICT;"))</f>
        <v>ALTER TABLE CTRL_VISIBILITY ADD CONSTRAINT CTRL_VISIBILITY_FK_RESOLUTION_NO FOREIGN KEY (RESOLUTION_NO) REFERENCES RESOLUTIONS(RESOLUTION_NO) ON UPDATE CASCADE ON DELETE RESTRICT;</v>
      </c>
    </row>
    <row r="8" spans="1:10" s="12" customFormat="1" ht="20.100000000000001" customHeight="1" x14ac:dyDescent="0.25">
      <c r="A8" s="20" t="s">
        <v>65</v>
      </c>
      <c r="B8" s="74" t="s">
        <v>237</v>
      </c>
      <c r="C8" s="77"/>
      <c r="D8" s="68" t="s">
        <v>242</v>
      </c>
      <c r="E8" s="16" t="s">
        <v>237</v>
      </c>
      <c r="F8" s="17" t="s">
        <v>237</v>
      </c>
      <c r="G8" s="17"/>
      <c r="J8" s="66" t="str">
        <f>IF(B8="NONE","",CONCATENATE("ALTER TABLE ",$A$1," ADD CONSTRAINT ",$A$1,"_FK_",F8," FOREIGN KEY (",B8,") REFERENCES ",D8,"(",E8,") ON UPDATE CASCADE ON DELETE RESTRICT;"))</f>
        <v>ALTER TABLE CTRL_VISIBILITY ADD CONSTRAINT CTRL_VISIBILITY_FK_USER_TYPE_ID FOREIGN KEY (USER_TYPE_ID) REFERENCES LKP_USER_TYPE(USER_TYPE_ID) ON UPDATE CASCADE ON DELETE RESTRICT;</v>
      </c>
    </row>
    <row r="9" spans="1:10" s="12" customFormat="1" ht="20.100000000000001" customHeight="1" x14ac:dyDescent="0.25">
      <c r="A9" s="20" t="s">
        <v>67</v>
      </c>
      <c r="B9" s="70" t="s">
        <v>66</v>
      </c>
      <c r="C9" s="70"/>
      <c r="D9" s="70"/>
      <c r="E9" s="70"/>
      <c r="F9" s="80"/>
      <c r="G9" s="80"/>
      <c r="J9" s="12" t="str">
        <f t="shared" si="1"/>
        <v/>
      </c>
    </row>
    <row r="10" spans="1:10" s="12" customFormat="1" ht="20.100000000000001" customHeight="1" x14ac:dyDescent="0.25">
      <c r="A10" s="20" t="s">
        <v>68</v>
      </c>
      <c r="B10" s="70" t="s">
        <v>66</v>
      </c>
      <c r="C10" s="70"/>
      <c r="D10" s="70"/>
      <c r="E10" s="70"/>
      <c r="F10" s="70"/>
      <c r="G10" s="70"/>
      <c r="J10" s="12" t="str">
        <f t="shared" si="1"/>
        <v/>
      </c>
    </row>
    <row r="11" spans="1:10" s="24" customFormat="1" ht="20.100000000000001" customHeight="1" x14ac:dyDescent="0.2">
      <c r="A11" s="20" t="s">
        <v>68</v>
      </c>
      <c r="B11" s="70" t="s">
        <v>66</v>
      </c>
      <c r="C11" s="70"/>
      <c r="D11" s="70"/>
      <c r="E11" s="70"/>
      <c r="F11" s="70"/>
      <c r="G11" s="70"/>
      <c r="J11" s="12" t="str">
        <f t="shared" si="1"/>
        <v/>
      </c>
    </row>
    <row r="12" spans="1:10" s="24" customFormat="1" ht="20.100000000000001" customHeight="1" x14ac:dyDescent="0.2">
      <c r="A12" s="20" t="s">
        <v>69</v>
      </c>
      <c r="B12" s="70" t="s">
        <v>66</v>
      </c>
      <c r="C12" s="70"/>
      <c r="D12" s="70"/>
      <c r="E12" s="70"/>
      <c r="F12" s="70"/>
      <c r="G12" s="70"/>
      <c r="J12" s="12"/>
    </row>
  </sheetData>
  <mergeCells count="10">
    <mergeCell ref="B12:G12"/>
    <mergeCell ref="B10:D10"/>
    <mergeCell ref="E10:G10"/>
    <mergeCell ref="B11:G11"/>
    <mergeCell ref="A5:G5"/>
    <mergeCell ref="B6:G6"/>
    <mergeCell ref="B7:C7"/>
    <mergeCell ref="B9:D9"/>
    <mergeCell ref="E9:G9"/>
    <mergeCell ref="B8:C8"/>
  </mergeCells>
  <hyperlinks>
    <hyperlink ref="G1" location="Home!A1" display="HOME"/>
  </hyperlinks>
  <pageMargins left="0.7" right="0.7" top="0.75" bottom="0.75" header="0.3" footer="0.3"/>
  <pageSetup orientation="portrait" verticalDpi="0" r:id="rId1"/>
  <ignoredErrors>
    <ignoredError sqref="J3:J9" emptyCellReferenc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J16"/>
  <sheetViews>
    <sheetView workbookViewId="0">
      <selection activeCell="C17" sqref="C17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140625" style="14" customWidth="1"/>
    <col min="8" max="9" width="8.14062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5" width="8.14062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21" width="8.14062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7" width="8.14062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3" width="8.14062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9" width="8.14062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5" width="8.14062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801" width="8.14062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7" width="8.14062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3" width="8.14062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9" width="8.14062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5" width="8.14062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81" width="8.14062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7" width="8.14062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3" width="8.14062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9" width="8.14062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5" width="8.14062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61" width="8.14062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7" width="8.14062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3" width="8.14062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9" width="8.14062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5" width="8.14062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41" width="8.14062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7" width="8.14062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3" width="8.14062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9" width="8.14062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5" width="8.14062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21" width="8.14062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7" width="8.14062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3" width="8.14062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9" width="8.14062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5" width="8.14062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201" width="8.14062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7" width="8.14062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3" width="8.14062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9" width="8.14062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5" width="8.14062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81" width="8.14062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7" width="8.14062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3" width="8.14062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9" width="8.14062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5" width="8.14062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61" width="8.14062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7" width="8.14062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3" width="8.14062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9" width="8.14062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5" width="8.14062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41" width="8.14062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7" width="8.14062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3" width="8.14062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9" width="8.14062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5" width="8.14062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21" width="8.14062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7" width="8.14062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3" width="8.14062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9" width="8.14062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5" width="8.14062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601" width="8.14062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7" width="8.14062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3" width="8.14062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9" width="8.14062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5" width="8.14062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81" width="8.14062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7" width="8.14062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84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LOG_ACTIVITY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85</v>
      </c>
      <c r="B3" s="26" t="s">
        <v>55</v>
      </c>
      <c r="C3" s="28">
        <v>10</v>
      </c>
      <c r="D3" s="29" t="s">
        <v>75</v>
      </c>
      <c r="E3" s="27" t="s">
        <v>118</v>
      </c>
      <c r="F3" s="28"/>
      <c r="G3" s="28" t="s">
        <v>57</v>
      </c>
      <c r="J3" s="12" t="str">
        <f t="shared" ref="J3:J10" si="0">IF(A3="","",CONCATENATE(A3," ",D3," COMMENT '",E3,"' ",IF(G3="Y","","NOT NULL")," ",IF(F3&lt;&gt;"",CONCATENATE("DEFAULT '",F3,"' "),IF(G3="Y","DEFAULT NULL","")),IF(A4="","",",")))</f>
        <v>ACTIVITY_ID INT(10) UNSIGNED COMMENT 'Activity Id' NOT NULL ,</v>
      </c>
    </row>
    <row r="4" spans="1:10" ht="20.100000000000001" customHeight="1" x14ac:dyDescent="0.25">
      <c r="A4" s="27" t="s">
        <v>76</v>
      </c>
      <c r="B4" s="26" t="s">
        <v>58</v>
      </c>
      <c r="C4" s="28">
        <v>40</v>
      </c>
      <c r="D4" s="29" t="s">
        <v>79</v>
      </c>
      <c r="E4" s="27" t="s">
        <v>119</v>
      </c>
      <c r="F4" s="28"/>
      <c r="G4" s="28" t="s">
        <v>57</v>
      </c>
      <c r="J4" s="12" t="str">
        <f t="shared" si="0"/>
        <v>MODULE VARCHAR(40) COMMENT 'Module Name' NOT NULL ,</v>
      </c>
    </row>
    <row r="5" spans="1:10" ht="20.100000000000001" customHeight="1" x14ac:dyDescent="0.25">
      <c r="A5" s="27" t="s">
        <v>78</v>
      </c>
      <c r="B5" s="26" t="s">
        <v>58</v>
      </c>
      <c r="C5" s="28">
        <v>40</v>
      </c>
      <c r="D5" s="29" t="s">
        <v>79</v>
      </c>
      <c r="E5" s="27" t="s">
        <v>120</v>
      </c>
      <c r="F5" s="28"/>
      <c r="G5" s="28" t="s">
        <v>57</v>
      </c>
      <c r="J5" s="12" t="str">
        <f t="shared" si="0"/>
        <v>KEY_NUMBER VARCHAR(40) COMMENT 'Key Number' NOT NULL ,</v>
      </c>
    </row>
    <row r="6" spans="1:10" ht="20.100000000000001" customHeight="1" x14ac:dyDescent="0.25">
      <c r="A6" s="27" t="s">
        <v>86</v>
      </c>
      <c r="B6" s="26" t="s">
        <v>58</v>
      </c>
      <c r="C6" s="28">
        <v>20</v>
      </c>
      <c r="D6" s="30" t="s">
        <v>87</v>
      </c>
      <c r="E6" s="27" t="s">
        <v>121</v>
      </c>
      <c r="F6" s="28"/>
      <c r="G6" s="28" t="s">
        <v>62</v>
      </c>
      <c r="J6" s="12" t="str">
        <f t="shared" si="0"/>
        <v>KEY_TYPE VARCHAR(20) COMMENT 'Key Type'  DEFAULT NULL,</v>
      </c>
    </row>
    <row r="7" spans="1:10" ht="20.100000000000001" customHeight="1" x14ac:dyDescent="0.25">
      <c r="A7" s="27" t="s">
        <v>196</v>
      </c>
      <c r="B7" s="56" t="s">
        <v>58</v>
      </c>
      <c r="C7" s="28">
        <v>50</v>
      </c>
      <c r="D7" s="30" t="s">
        <v>197</v>
      </c>
      <c r="E7" s="27" t="s">
        <v>198</v>
      </c>
      <c r="F7" s="28"/>
      <c r="G7" s="28" t="s">
        <v>57</v>
      </c>
      <c r="J7" s="12" t="str">
        <f t="shared" si="0"/>
        <v>ACTIVITY CHAR(50) COMMENT 'Activity done by the user' NOT NULL ,</v>
      </c>
    </row>
    <row r="8" spans="1:10" ht="20.100000000000001" customHeight="1" x14ac:dyDescent="0.25">
      <c r="A8" s="27" t="s">
        <v>27</v>
      </c>
      <c r="B8" s="26" t="s">
        <v>58</v>
      </c>
      <c r="C8" s="28">
        <v>250</v>
      </c>
      <c r="D8" s="30" t="s">
        <v>199</v>
      </c>
      <c r="E8" s="27" t="s">
        <v>204</v>
      </c>
      <c r="F8" s="28"/>
      <c r="G8" s="28" t="s">
        <v>62</v>
      </c>
      <c r="J8" s="12" t="str">
        <f t="shared" si="0"/>
        <v>REMARKS CHAR(250) COMMENT 'Remarks on the activity'  DEFAULT NULL,</v>
      </c>
    </row>
    <row r="9" spans="1:10" ht="20.100000000000001" customHeight="1" x14ac:dyDescent="0.25">
      <c r="A9" s="27" t="s">
        <v>13</v>
      </c>
      <c r="B9" s="26" t="s">
        <v>58</v>
      </c>
      <c r="C9" s="28">
        <v>12</v>
      </c>
      <c r="D9" s="30" t="s">
        <v>80</v>
      </c>
      <c r="E9" s="33" t="s">
        <v>96</v>
      </c>
      <c r="F9" s="28"/>
      <c r="G9" s="28" t="s">
        <v>57</v>
      </c>
      <c r="J9" s="12" t="str">
        <f t="shared" si="0"/>
        <v>CREATED_BY VARCHAR(12) COMMENT 'Master: MSTR_USERS.LOGIN_ID' NOT NULL ,</v>
      </c>
    </row>
    <row r="10" spans="1:10" ht="20.100000000000001" customHeight="1" x14ac:dyDescent="0.25">
      <c r="A10" s="27" t="s">
        <v>14</v>
      </c>
      <c r="B10" s="26" t="s">
        <v>81</v>
      </c>
      <c r="C10" s="28"/>
      <c r="D10" s="30" t="s">
        <v>81</v>
      </c>
      <c r="E10" s="16" t="s">
        <v>100</v>
      </c>
      <c r="F10" s="28"/>
      <c r="G10" s="28" t="s">
        <v>57</v>
      </c>
      <c r="J10" s="12" t="str">
        <f t="shared" si="0"/>
        <v xml:space="preserve">CREATED_ON DATETIME COMMENT 'Date on which record is created' NOT NULL </v>
      </c>
    </row>
    <row r="11" spans="1:10" ht="20.100000000000001" customHeight="1" x14ac:dyDescent="0.25">
      <c r="A11" s="71"/>
      <c r="B11" s="71"/>
      <c r="C11" s="71"/>
      <c r="D11" s="71"/>
      <c r="E11" s="71"/>
      <c r="F11" s="71"/>
      <c r="G11" s="71"/>
      <c r="J11" s="12" t="s">
        <v>63</v>
      </c>
    </row>
    <row r="12" spans="1:10" ht="20.100000000000001" customHeight="1" x14ac:dyDescent="0.25">
      <c r="A12" s="20" t="s">
        <v>64</v>
      </c>
      <c r="B12" s="70" t="s">
        <v>85</v>
      </c>
      <c r="C12" s="70"/>
      <c r="D12" s="70"/>
      <c r="E12" s="70"/>
      <c r="F12" s="70"/>
      <c r="G12" s="70"/>
      <c r="J12" s="12" t="str">
        <f>IF(B12="NONE","",CONCATENATE("ALTER TABLE ",$A$1," ADD PRIMARY KEY (",B12,");"))</f>
        <v>ALTER TABLE LOG_ACTIVITY ADD PRIMARY KEY (ACTIVITY_ID);</v>
      </c>
    </row>
    <row r="13" spans="1:10" ht="20.100000000000001" customHeight="1" x14ac:dyDescent="0.25">
      <c r="A13" s="20" t="s">
        <v>65</v>
      </c>
      <c r="B13" s="72" t="s">
        <v>66</v>
      </c>
      <c r="C13" s="72"/>
      <c r="D13" s="21"/>
      <c r="E13" s="21"/>
      <c r="F13" s="22"/>
      <c r="G13" s="22"/>
      <c r="J13" s="23" t="str">
        <f>IF(B13="NONE","",CONCATENATE("ALTER TABLE ",$A$1," ADD CONSTRAINT ",$A$1,"_FK_",F13," FOREIGN KEY (",B13,") REFERENCES ",D13,"(",E13,") ON UPDATE CASCADE ON DELETE RESTRICT;"))</f>
        <v/>
      </c>
    </row>
    <row r="14" spans="1:10" ht="20.100000000000001" customHeight="1" x14ac:dyDescent="0.25">
      <c r="A14" s="20" t="s">
        <v>67</v>
      </c>
      <c r="B14" s="70" t="s">
        <v>66</v>
      </c>
      <c r="C14" s="70"/>
      <c r="D14" s="70"/>
      <c r="E14" s="70"/>
      <c r="F14" s="70"/>
      <c r="G14" s="70"/>
      <c r="J14" s="23" t="str">
        <f>IF(B14="NONE","",CONCATENATE("CREATE INDEX ",$A$1,"_IDX_",B14," ON ",$A$1,"(",B14,");"))</f>
        <v/>
      </c>
    </row>
    <row r="15" spans="1:10" ht="20.100000000000001" customHeight="1" x14ac:dyDescent="0.25">
      <c r="A15" s="20" t="s">
        <v>68</v>
      </c>
      <c r="B15" s="70" t="s">
        <v>66</v>
      </c>
      <c r="C15" s="70"/>
      <c r="D15" s="70"/>
      <c r="E15" s="70"/>
      <c r="F15" s="70"/>
      <c r="G15" s="70"/>
      <c r="J15" s="12" t="str">
        <f>IF(B15="NONE","",CONCATENATE("ALTER TABLE ",$A$1," ADD UNIQUE KEY ",$A$1,"_UK_",E15," (",B15,");"))</f>
        <v/>
      </c>
    </row>
    <row r="16" spans="1:10" ht="20.100000000000001" customHeight="1" x14ac:dyDescent="0.2">
      <c r="A16" s="20" t="s">
        <v>69</v>
      </c>
      <c r="B16" s="70" t="s">
        <v>66</v>
      </c>
      <c r="C16" s="70"/>
      <c r="D16" s="70"/>
      <c r="E16" s="70"/>
      <c r="F16" s="70"/>
      <c r="G16" s="70"/>
      <c r="H16" s="24"/>
      <c r="I16" s="24"/>
      <c r="J16" s="12" t="str">
        <f>IF(B16="NONE","",CONCATENATE("ALTER TABLE ",$A$1," MODIFY ",LEFT(VLOOKUP(B16,$A$3:$J11,10,FALSE),LEN(VLOOKUP(B16,$A$3:$J11,10,FALSE))-1)," AUTO_INCREMENT;"))</f>
        <v/>
      </c>
    </row>
  </sheetData>
  <mergeCells count="7">
    <mergeCell ref="B16:G16"/>
    <mergeCell ref="A11:G11"/>
    <mergeCell ref="B12:G12"/>
    <mergeCell ref="B13:C13"/>
    <mergeCell ref="B14:G14"/>
    <mergeCell ref="B15:D15"/>
    <mergeCell ref="E15:G15"/>
  </mergeCells>
  <hyperlinks>
    <hyperlink ref="G1" location="Home!A1" display="HOME"/>
  </hyperlinks>
  <pageMargins left="0.25" right="0.25" top="0.75" bottom="0.25" header="0.51180555555555551" footer="0.51180555555555551"/>
  <pageSetup scale="51" firstPageNumber="0" orientation="landscape" horizontalDpi="300" verticalDpi="300" r:id="rId1"/>
  <headerFooter alignWithMargins="0"/>
  <ignoredErrors>
    <ignoredError sqref="J3:J16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G19"/>
  <sheetViews>
    <sheetView workbookViewId="0">
      <selection activeCell="D7" sqref="D7"/>
    </sheetView>
  </sheetViews>
  <sheetFormatPr defaultRowHeight="24.95" customHeight="1" x14ac:dyDescent="0.25"/>
  <cols>
    <col min="1" max="1" width="7.140625" style="6" customWidth="1"/>
    <col min="2" max="2" width="25.7109375" customWidth="1"/>
    <col min="3" max="3" width="25.7109375" style="7" customWidth="1"/>
    <col min="4" max="4" width="70.7109375" customWidth="1"/>
    <col min="5" max="5" width="17.7109375" style="8" customWidth="1"/>
    <col min="6" max="7" width="10.7109375" customWidth="1"/>
    <col min="251" max="251" width="7.140625" customWidth="1"/>
    <col min="252" max="253" width="20.7109375" customWidth="1"/>
    <col min="254" max="254" width="40.7109375" customWidth="1"/>
    <col min="255" max="256" width="17.7109375" customWidth="1"/>
    <col min="257" max="257" width="14.7109375" customWidth="1"/>
    <col min="258" max="258" width="20.7109375" customWidth="1"/>
    <col min="507" max="507" width="7.140625" customWidth="1"/>
    <col min="508" max="509" width="20.7109375" customWidth="1"/>
    <col min="510" max="510" width="40.7109375" customWidth="1"/>
    <col min="511" max="512" width="17.7109375" customWidth="1"/>
    <col min="513" max="513" width="14.7109375" customWidth="1"/>
    <col min="514" max="514" width="20.7109375" customWidth="1"/>
    <col min="763" max="763" width="7.140625" customWidth="1"/>
    <col min="764" max="765" width="20.7109375" customWidth="1"/>
    <col min="766" max="766" width="40.7109375" customWidth="1"/>
    <col min="767" max="768" width="17.7109375" customWidth="1"/>
    <col min="769" max="769" width="14.7109375" customWidth="1"/>
    <col min="770" max="770" width="20.7109375" customWidth="1"/>
    <col min="1019" max="1019" width="7.140625" customWidth="1"/>
    <col min="1020" max="1021" width="20.7109375" customWidth="1"/>
    <col min="1022" max="1022" width="40.7109375" customWidth="1"/>
    <col min="1023" max="1024" width="17.7109375" customWidth="1"/>
    <col min="1025" max="1025" width="14.7109375" customWidth="1"/>
    <col min="1026" max="1026" width="20.7109375" customWidth="1"/>
    <col min="1275" max="1275" width="7.140625" customWidth="1"/>
    <col min="1276" max="1277" width="20.7109375" customWidth="1"/>
    <col min="1278" max="1278" width="40.7109375" customWidth="1"/>
    <col min="1279" max="1280" width="17.7109375" customWidth="1"/>
    <col min="1281" max="1281" width="14.7109375" customWidth="1"/>
    <col min="1282" max="1282" width="20.7109375" customWidth="1"/>
    <col min="1531" max="1531" width="7.140625" customWidth="1"/>
    <col min="1532" max="1533" width="20.7109375" customWidth="1"/>
    <col min="1534" max="1534" width="40.7109375" customWidth="1"/>
    <col min="1535" max="1536" width="17.7109375" customWidth="1"/>
    <col min="1537" max="1537" width="14.7109375" customWidth="1"/>
    <col min="1538" max="1538" width="20.7109375" customWidth="1"/>
    <col min="1787" max="1787" width="7.140625" customWidth="1"/>
    <col min="1788" max="1789" width="20.7109375" customWidth="1"/>
    <col min="1790" max="1790" width="40.7109375" customWidth="1"/>
    <col min="1791" max="1792" width="17.7109375" customWidth="1"/>
    <col min="1793" max="1793" width="14.7109375" customWidth="1"/>
    <col min="1794" max="1794" width="20.7109375" customWidth="1"/>
    <col min="2043" max="2043" width="7.140625" customWidth="1"/>
    <col min="2044" max="2045" width="20.7109375" customWidth="1"/>
    <col min="2046" max="2046" width="40.7109375" customWidth="1"/>
    <col min="2047" max="2048" width="17.7109375" customWidth="1"/>
    <col min="2049" max="2049" width="14.7109375" customWidth="1"/>
    <col min="2050" max="2050" width="20.7109375" customWidth="1"/>
    <col min="2299" max="2299" width="7.140625" customWidth="1"/>
    <col min="2300" max="2301" width="20.7109375" customWidth="1"/>
    <col min="2302" max="2302" width="40.7109375" customWidth="1"/>
    <col min="2303" max="2304" width="17.7109375" customWidth="1"/>
    <col min="2305" max="2305" width="14.7109375" customWidth="1"/>
    <col min="2306" max="2306" width="20.7109375" customWidth="1"/>
    <col min="2555" max="2555" width="7.140625" customWidth="1"/>
    <col min="2556" max="2557" width="20.7109375" customWidth="1"/>
    <col min="2558" max="2558" width="40.7109375" customWidth="1"/>
    <col min="2559" max="2560" width="17.7109375" customWidth="1"/>
    <col min="2561" max="2561" width="14.7109375" customWidth="1"/>
    <col min="2562" max="2562" width="20.7109375" customWidth="1"/>
    <col min="2811" max="2811" width="7.140625" customWidth="1"/>
    <col min="2812" max="2813" width="20.7109375" customWidth="1"/>
    <col min="2814" max="2814" width="40.7109375" customWidth="1"/>
    <col min="2815" max="2816" width="17.7109375" customWidth="1"/>
    <col min="2817" max="2817" width="14.7109375" customWidth="1"/>
    <col min="2818" max="2818" width="20.7109375" customWidth="1"/>
    <col min="3067" max="3067" width="7.140625" customWidth="1"/>
    <col min="3068" max="3069" width="20.7109375" customWidth="1"/>
    <col min="3070" max="3070" width="40.7109375" customWidth="1"/>
    <col min="3071" max="3072" width="17.7109375" customWidth="1"/>
    <col min="3073" max="3073" width="14.7109375" customWidth="1"/>
    <col min="3074" max="3074" width="20.7109375" customWidth="1"/>
    <col min="3323" max="3323" width="7.140625" customWidth="1"/>
    <col min="3324" max="3325" width="20.7109375" customWidth="1"/>
    <col min="3326" max="3326" width="40.7109375" customWidth="1"/>
    <col min="3327" max="3328" width="17.7109375" customWidth="1"/>
    <col min="3329" max="3329" width="14.7109375" customWidth="1"/>
    <col min="3330" max="3330" width="20.7109375" customWidth="1"/>
    <col min="3579" max="3579" width="7.140625" customWidth="1"/>
    <col min="3580" max="3581" width="20.7109375" customWidth="1"/>
    <col min="3582" max="3582" width="40.7109375" customWidth="1"/>
    <col min="3583" max="3584" width="17.7109375" customWidth="1"/>
    <col min="3585" max="3585" width="14.7109375" customWidth="1"/>
    <col min="3586" max="3586" width="20.7109375" customWidth="1"/>
    <col min="3835" max="3835" width="7.140625" customWidth="1"/>
    <col min="3836" max="3837" width="20.7109375" customWidth="1"/>
    <col min="3838" max="3838" width="40.7109375" customWidth="1"/>
    <col min="3839" max="3840" width="17.7109375" customWidth="1"/>
    <col min="3841" max="3841" width="14.7109375" customWidth="1"/>
    <col min="3842" max="3842" width="20.7109375" customWidth="1"/>
    <col min="4091" max="4091" width="7.140625" customWidth="1"/>
    <col min="4092" max="4093" width="20.7109375" customWidth="1"/>
    <col min="4094" max="4094" width="40.7109375" customWidth="1"/>
    <col min="4095" max="4096" width="17.7109375" customWidth="1"/>
    <col min="4097" max="4097" width="14.7109375" customWidth="1"/>
    <col min="4098" max="4098" width="20.7109375" customWidth="1"/>
    <col min="4347" max="4347" width="7.140625" customWidth="1"/>
    <col min="4348" max="4349" width="20.7109375" customWidth="1"/>
    <col min="4350" max="4350" width="40.7109375" customWidth="1"/>
    <col min="4351" max="4352" width="17.7109375" customWidth="1"/>
    <col min="4353" max="4353" width="14.7109375" customWidth="1"/>
    <col min="4354" max="4354" width="20.7109375" customWidth="1"/>
    <col min="4603" max="4603" width="7.140625" customWidth="1"/>
    <col min="4604" max="4605" width="20.7109375" customWidth="1"/>
    <col min="4606" max="4606" width="40.7109375" customWidth="1"/>
    <col min="4607" max="4608" width="17.7109375" customWidth="1"/>
    <col min="4609" max="4609" width="14.7109375" customWidth="1"/>
    <col min="4610" max="4610" width="20.7109375" customWidth="1"/>
    <col min="4859" max="4859" width="7.140625" customWidth="1"/>
    <col min="4860" max="4861" width="20.7109375" customWidth="1"/>
    <col min="4862" max="4862" width="40.7109375" customWidth="1"/>
    <col min="4863" max="4864" width="17.7109375" customWidth="1"/>
    <col min="4865" max="4865" width="14.7109375" customWidth="1"/>
    <col min="4866" max="4866" width="20.7109375" customWidth="1"/>
    <col min="5115" max="5115" width="7.140625" customWidth="1"/>
    <col min="5116" max="5117" width="20.7109375" customWidth="1"/>
    <col min="5118" max="5118" width="40.7109375" customWidth="1"/>
    <col min="5119" max="5120" width="17.7109375" customWidth="1"/>
    <col min="5121" max="5121" width="14.7109375" customWidth="1"/>
    <col min="5122" max="5122" width="20.7109375" customWidth="1"/>
    <col min="5371" max="5371" width="7.140625" customWidth="1"/>
    <col min="5372" max="5373" width="20.7109375" customWidth="1"/>
    <col min="5374" max="5374" width="40.7109375" customWidth="1"/>
    <col min="5375" max="5376" width="17.7109375" customWidth="1"/>
    <col min="5377" max="5377" width="14.7109375" customWidth="1"/>
    <col min="5378" max="5378" width="20.7109375" customWidth="1"/>
    <col min="5627" max="5627" width="7.140625" customWidth="1"/>
    <col min="5628" max="5629" width="20.7109375" customWidth="1"/>
    <col min="5630" max="5630" width="40.7109375" customWidth="1"/>
    <col min="5631" max="5632" width="17.7109375" customWidth="1"/>
    <col min="5633" max="5633" width="14.7109375" customWidth="1"/>
    <col min="5634" max="5634" width="20.7109375" customWidth="1"/>
    <col min="5883" max="5883" width="7.140625" customWidth="1"/>
    <col min="5884" max="5885" width="20.7109375" customWidth="1"/>
    <col min="5886" max="5886" width="40.7109375" customWidth="1"/>
    <col min="5887" max="5888" width="17.7109375" customWidth="1"/>
    <col min="5889" max="5889" width="14.7109375" customWidth="1"/>
    <col min="5890" max="5890" width="20.7109375" customWidth="1"/>
    <col min="6139" max="6139" width="7.140625" customWidth="1"/>
    <col min="6140" max="6141" width="20.7109375" customWidth="1"/>
    <col min="6142" max="6142" width="40.7109375" customWidth="1"/>
    <col min="6143" max="6144" width="17.7109375" customWidth="1"/>
    <col min="6145" max="6145" width="14.7109375" customWidth="1"/>
    <col min="6146" max="6146" width="20.7109375" customWidth="1"/>
    <col min="6395" max="6395" width="7.140625" customWidth="1"/>
    <col min="6396" max="6397" width="20.7109375" customWidth="1"/>
    <col min="6398" max="6398" width="40.7109375" customWidth="1"/>
    <col min="6399" max="6400" width="17.7109375" customWidth="1"/>
    <col min="6401" max="6401" width="14.7109375" customWidth="1"/>
    <col min="6402" max="6402" width="20.7109375" customWidth="1"/>
    <col min="6651" max="6651" width="7.140625" customWidth="1"/>
    <col min="6652" max="6653" width="20.7109375" customWidth="1"/>
    <col min="6654" max="6654" width="40.7109375" customWidth="1"/>
    <col min="6655" max="6656" width="17.7109375" customWidth="1"/>
    <col min="6657" max="6657" width="14.7109375" customWidth="1"/>
    <col min="6658" max="6658" width="20.7109375" customWidth="1"/>
    <col min="6907" max="6907" width="7.140625" customWidth="1"/>
    <col min="6908" max="6909" width="20.7109375" customWidth="1"/>
    <col min="6910" max="6910" width="40.7109375" customWidth="1"/>
    <col min="6911" max="6912" width="17.7109375" customWidth="1"/>
    <col min="6913" max="6913" width="14.7109375" customWidth="1"/>
    <col min="6914" max="6914" width="20.7109375" customWidth="1"/>
    <col min="7163" max="7163" width="7.140625" customWidth="1"/>
    <col min="7164" max="7165" width="20.7109375" customWidth="1"/>
    <col min="7166" max="7166" width="40.7109375" customWidth="1"/>
    <col min="7167" max="7168" width="17.7109375" customWidth="1"/>
    <col min="7169" max="7169" width="14.7109375" customWidth="1"/>
    <col min="7170" max="7170" width="20.7109375" customWidth="1"/>
    <col min="7419" max="7419" width="7.140625" customWidth="1"/>
    <col min="7420" max="7421" width="20.7109375" customWidth="1"/>
    <col min="7422" max="7422" width="40.7109375" customWidth="1"/>
    <col min="7423" max="7424" width="17.7109375" customWidth="1"/>
    <col min="7425" max="7425" width="14.7109375" customWidth="1"/>
    <col min="7426" max="7426" width="20.7109375" customWidth="1"/>
    <col min="7675" max="7675" width="7.140625" customWidth="1"/>
    <col min="7676" max="7677" width="20.7109375" customWidth="1"/>
    <col min="7678" max="7678" width="40.7109375" customWidth="1"/>
    <col min="7679" max="7680" width="17.7109375" customWidth="1"/>
    <col min="7681" max="7681" width="14.7109375" customWidth="1"/>
    <col min="7682" max="7682" width="20.7109375" customWidth="1"/>
    <col min="7931" max="7931" width="7.140625" customWidth="1"/>
    <col min="7932" max="7933" width="20.7109375" customWidth="1"/>
    <col min="7934" max="7934" width="40.7109375" customWidth="1"/>
    <col min="7935" max="7936" width="17.7109375" customWidth="1"/>
    <col min="7937" max="7937" width="14.7109375" customWidth="1"/>
    <col min="7938" max="7938" width="20.7109375" customWidth="1"/>
    <col min="8187" max="8187" width="7.140625" customWidth="1"/>
    <col min="8188" max="8189" width="20.7109375" customWidth="1"/>
    <col min="8190" max="8190" width="40.7109375" customWidth="1"/>
    <col min="8191" max="8192" width="17.7109375" customWidth="1"/>
    <col min="8193" max="8193" width="14.7109375" customWidth="1"/>
    <col min="8194" max="8194" width="20.7109375" customWidth="1"/>
    <col min="8443" max="8443" width="7.140625" customWidth="1"/>
    <col min="8444" max="8445" width="20.7109375" customWidth="1"/>
    <col min="8446" max="8446" width="40.7109375" customWidth="1"/>
    <col min="8447" max="8448" width="17.7109375" customWidth="1"/>
    <col min="8449" max="8449" width="14.7109375" customWidth="1"/>
    <col min="8450" max="8450" width="20.7109375" customWidth="1"/>
    <col min="8699" max="8699" width="7.140625" customWidth="1"/>
    <col min="8700" max="8701" width="20.7109375" customWidth="1"/>
    <col min="8702" max="8702" width="40.7109375" customWidth="1"/>
    <col min="8703" max="8704" width="17.7109375" customWidth="1"/>
    <col min="8705" max="8705" width="14.7109375" customWidth="1"/>
    <col min="8706" max="8706" width="20.7109375" customWidth="1"/>
    <col min="8955" max="8955" width="7.140625" customWidth="1"/>
    <col min="8956" max="8957" width="20.7109375" customWidth="1"/>
    <col min="8958" max="8958" width="40.7109375" customWidth="1"/>
    <col min="8959" max="8960" width="17.7109375" customWidth="1"/>
    <col min="8961" max="8961" width="14.7109375" customWidth="1"/>
    <col min="8962" max="8962" width="20.7109375" customWidth="1"/>
    <col min="9211" max="9211" width="7.140625" customWidth="1"/>
    <col min="9212" max="9213" width="20.7109375" customWidth="1"/>
    <col min="9214" max="9214" width="40.7109375" customWidth="1"/>
    <col min="9215" max="9216" width="17.7109375" customWidth="1"/>
    <col min="9217" max="9217" width="14.7109375" customWidth="1"/>
    <col min="9218" max="9218" width="20.7109375" customWidth="1"/>
    <col min="9467" max="9467" width="7.140625" customWidth="1"/>
    <col min="9468" max="9469" width="20.7109375" customWidth="1"/>
    <col min="9470" max="9470" width="40.7109375" customWidth="1"/>
    <col min="9471" max="9472" width="17.7109375" customWidth="1"/>
    <col min="9473" max="9473" width="14.7109375" customWidth="1"/>
    <col min="9474" max="9474" width="20.7109375" customWidth="1"/>
    <col min="9723" max="9723" width="7.140625" customWidth="1"/>
    <col min="9724" max="9725" width="20.7109375" customWidth="1"/>
    <col min="9726" max="9726" width="40.7109375" customWidth="1"/>
    <col min="9727" max="9728" width="17.7109375" customWidth="1"/>
    <col min="9729" max="9729" width="14.7109375" customWidth="1"/>
    <col min="9730" max="9730" width="20.7109375" customWidth="1"/>
    <col min="9979" max="9979" width="7.140625" customWidth="1"/>
    <col min="9980" max="9981" width="20.7109375" customWidth="1"/>
    <col min="9982" max="9982" width="40.7109375" customWidth="1"/>
    <col min="9983" max="9984" width="17.7109375" customWidth="1"/>
    <col min="9985" max="9985" width="14.7109375" customWidth="1"/>
    <col min="9986" max="9986" width="20.7109375" customWidth="1"/>
    <col min="10235" max="10235" width="7.140625" customWidth="1"/>
    <col min="10236" max="10237" width="20.7109375" customWidth="1"/>
    <col min="10238" max="10238" width="40.7109375" customWidth="1"/>
    <col min="10239" max="10240" width="17.7109375" customWidth="1"/>
    <col min="10241" max="10241" width="14.7109375" customWidth="1"/>
    <col min="10242" max="10242" width="20.7109375" customWidth="1"/>
    <col min="10491" max="10491" width="7.140625" customWidth="1"/>
    <col min="10492" max="10493" width="20.7109375" customWidth="1"/>
    <col min="10494" max="10494" width="40.7109375" customWidth="1"/>
    <col min="10495" max="10496" width="17.7109375" customWidth="1"/>
    <col min="10497" max="10497" width="14.7109375" customWidth="1"/>
    <col min="10498" max="10498" width="20.7109375" customWidth="1"/>
    <col min="10747" max="10747" width="7.140625" customWidth="1"/>
    <col min="10748" max="10749" width="20.7109375" customWidth="1"/>
    <col min="10750" max="10750" width="40.7109375" customWidth="1"/>
    <col min="10751" max="10752" width="17.7109375" customWidth="1"/>
    <col min="10753" max="10753" width="14.7109375" customWidth="1"/>
    <col min="10754" max="10754" width="20.7109375" customWidth="1"/>
    <col min="11003" max="11003" width="7.140625" customWidth="1"/>
    <col min="11004" max="11005" width="20.7109375" customWidth="1"/>
    <col min="11006" max="11006" width="40.7109375" customWidth="1"/>
    <col min="11007" max="11008" width="17.7109375" customWidth="1"/>
    <col min="11009" max="11009" width="14.7109375" customWidth="1"/>
    <col min="11010" max="11010" width="20.7109375" customWidth="1"/>
    <col min="11259" max="11259" width="7.140625" customWidth="1"/>
    <col min="11260" max="11261" width="20.7109375" customWidth="1"/>
    <col min="11262" max="11262" width="40.7109375" customWidth="1"/>
    <col min="11263" max="11264" width="17.7109375" customWidth="1"/>
    <col min="11265" max="11265" width="14.7109375" customWidth="1"/>
    <col min="11266" max="11266" width="20.7109375" customWidth="1"/>
    <col min="11515" max="11515" width="7.140625" customWidth="1"/>
    <col min="11516" max="11517" width="20.7109375" customWidth="1"/>
    <col min="11518" max="11518" width="40.7109375" customWidth="1"/>
    <col min="11519" max="11520" width="17.7109375" customWidth="1"/>
    <col min="11521" max="11521" width="14.7109375" customWidth="1"/>
    <col min="11522" max="11522" width="20.7109375" customWidth="1"/>
    <col min="11771" max="11771" width="7.140625" customWidth="1"/>
    <col min="11772" max="11773" width="20.7109375" customWidth="1"/>
    <col min="11774" max="11774" width="40.7109375" customWidth="1"/>
    <col min="11775" max="11776" width="17.7109375" customWidth="1"/>
    <col min="11777" max="11777" width="14.7109375" customWidth="1"/>
    <col min="11778" max="11778" width="20.7109375" customWidth="1"/>
    <col min="12027" max="12027" width="7.140625" customWidth="1"/>
    <col min="12028" max="12029" width="20.7109375" customWidth="1"/>
    <col min="12030" max="12030" width="40.7109375" customWidth="1"/>
    <col min="12031" max="12032" width="17.7109375" customWidth="1"/>
    <col min="12033" max="12033" width="14.7109375" customWidth="1"/>
    <col min="12034" max="12034" width="20.7109375" customWidth="1"/>
    <col min="12283" max="12283" width="7.140625" customWidth="1"/>
    <col min="12284" max="12285" width="20.7109375" customWidth="1"/>
    <col min="12286" max="12286" width="40.7109375" customWidth="1"/>
    <col min="12287" max="12288" width="17.7109375" customWidth="1"/>
    <col min="12289" max="12289" width="14.7109375" customWidth="1"/>
    <col min="12290" max="12290" width="20.7109375" customWidth="1"/>
    <col min="12539" max="12539" width="7.140625" customWidth="1"/>
    <col min="12540" max="12541" width="20.7109375" customWidth="1"/>
    <col min="12542" max="12542" width="40.7109375" customWidth="1"/>
    <col min="12543" max="12544" width="17.7109375" customWidth="1"/>
    <col min="12545" max="12545" width="14.7109375" customWidth="1"/>
    <col min="12546" max="12546" width="20.7109375" customWidth="1"/>
    <col min="12795" max="12795" width="7.140625" customWidth="1"/>
    <col min="12796" max="12797" width="20.7109375" customWidth="1"/>
    <col min="12798" max="12798" width="40.7109375" customWidth="1"/>
    <col min="12799" max="12800" width="17.7109375" customWidth="1"/>
    <col min="12801" max="12801" width="14.7109375" customWidth="1"/>
    <col min="12802" max="12802" width="20.7109375" customWidth="1"/>
    <col min="13051" max="13051" width="7.140625" customWidth="1"/>
    <col min="13052" max="13053" width="20.7109375" customWidth="1"/>
    <col min="13054" max="13054" width="40.7109375" customWidth="1"/>
    <col min="13055" max="13056" width="17.7109375" customWidth="1"/>
    <col min="13057" max="13057" width="14.7109375" customWidth="1"/>
    <col min="13058" max="13058" width="20.7109375" customWidth="1"/>
    <col min="13307" max="13307" width="7.140625" customWidth="1"/>
    <col min="13308" max="13309" width="20.7109375" customWidth="1"/>
    <col min="13310" max="13310" width="40.7109375" customWidth="1"/>
    <col min="13311" max="13312" width="17.7109375" customWidth="1"/>
    <col min="13313" max="13313" width="14.7109375" customWidth="1"/>
    <col min="13314" max="13314" width="20.7109375" customWidth="1"/>
    <col min="13563" max="13563" width="7.140625" customWidth="1"/>
    <col min="13564" max="13565" width="20.7109375" customWidth="1"/>
    <col min="13566" max="13566" width="40.7109375" customWidth="1"/>
    <col min="13567" max="13568" width="17.7109375" customWidth="1"/>
    <col min="13569" max="13569" width="14.7109375" customWidth="1"/>
    <col min="13570" max="13570" width="20.7109375" customWidth="1"/>
    <col min="13819" max="13819" width="7.140625" customWidth="1"/>
    <col min="13820" max="13821" width="20.7109375" customWidth="1"/>
    <col min="13822" max="13822" width="40.7109375" customWidth="1"/>
    <col min="13823" max="13824" width="17.7109375" customWidth="1"/>
    <col min="13825" max="13825" width="14.7109375" customWidth="1"/>
    <col min="13826" max="13826" width="20.7109375" customWidth="1"/>
    <col min="14075" max="14075" width="7.140625" customWidth="1"/>
    <col min="14076" max="14077" width="20.7109375" customWidth="1"/>
    <col min="14078" max="14078" width="40.7109375" customWidth="1"/>
    <col min="14079" max="14080" width="17.7109375" customWidth="1"/>
    <col min="14081" max="14081" width="14.7109375" customWidth="1"/>
    <col min="14082" max="14082" width="20.7109375" customWidth="1"/>
    <col min="14331" max="14331" width="7.140625" customWidth="1"/>
    <col min="14332" max="14333" width="20.7109375" customWidth="1"/>
    <col min="14334" max="14334" width="40.7109375" customWidth="1"/>
    <col min="14335" max="14336" width="17.7109375" customWidth="1"/>
    <col min="14337" max="14337" width="14.7109375" customWidth="1"/>
    <col min="14338" max="14338" width="20.7109375" customWidth="1"/>
    <col min="14587" max="14587" width="7.140625" customWidth="1"/>
    <col min="14588" max="14589" width="20.7109375" customWidth="1"/>
    <col min="14590" max="14590" width="40.7109375" customWidth="1"/>
    <col min="14591" max="14592" width="17.7109375" customWidth="1"/>
    <col min="14593" max="14593" width="14.7109375" customWidth="1"/>
    <col min="14594" max="14594" width="20.7109375" customWidth="1"/>
    <col min="14843" max="14843" width="7.140625" customWidth="1"/>
    <col min="14844" max="14845" width="20.7109375" customWidth="1"/>
    <col min="14846" max="14846" width="40.7109375" customWidth="1"/>
    <col min="14847" max="14848" width="17.7109375" customWidth="1"/>
    <col min="14849" max="14849" width="14.7109375" customWidth="1"/>
    <col min="14850" max="14850" width="20.7109375" customWidth="1"/>
    <col min="15099" max="15099" width="7.140625" customWidth="1"/>
    <col min="15100" max="15101" width="20.7109375" customWidth="1"/>
    <col min="15102" max="15102" width="40.7109375" customWidth="1"/>
    <col min="15103" max="15104" width="17.7109375" customWidth="1"/>
    <col min="15105" max="15105" width="14.7109375" customWidth="1"/>
    <col min="15106" max="15106" width="20.7109375" customWidth="1"/>
    <col min="15355" max="15355" width="7.140625" customWidth="1"/>
    <col min="15356" max="15357" width="20.7109375" customWidth="1"/>
    <col min="15358" max="15358" width="40.7109375" customWidth="1"/>
    <col min="15359" max="15360" width="17.7109375" customWidth="1"/>
    <col min="15361" max="15361" width="14.7109375" customWidth="1"/>
    <col min="15362" max="15362" width="20.7109375" customWidth="1"/>
    <col min="15611" max="15611" width="7.140625" customWidth="1"/>
    <col min="15612" max="15613" width="20.7109375" customWidth="1"/>
    <col min="15614" max="15614" width="40.7109375" customWidth="1"/>
    <col min="15615" max="15616" width="17.7109375" customWidth="1"/>
    <col min="15617" max="15617" width="14.7109375" customWidth="1"/>
    <col min="15618" max="15618" width="20.7109375" customWidth="1"/>
    <col min="15867" max="15867" width="7.140625" customWidth="1"/>
    <col min="15868" max="15869" width="20.7109375" customWidth="1"/>
    <col min="15870" max="15870" width="40.7109375" customWidth="1"/>
    <col min="15871" max="15872" width="17.7109375" customWidth="1"/>
    <col min="15873" max="15873" width="14.7109375" customWidth="1"/>
    <col min="15874" max="15874" width="20.7109375" customWidth="1"/>
    <col min="16123" max="16123" width="7.140625" customWidth="1"/>
    <col min="16124" max="16125" width="20.7109375" customWidth="1"/>
    <col min="16126" max="16126" width="40.7109375" customWidth="1"/>
    <col min="16127" max="16128" width="17.7109375" customWidth="1"/>
    <col min="16129" max="16129" width="14.7109375" customWidth="1"/>
    <col min="16130" max="16130" width="20.7109375" customWidth="1"/>
  </cols>
  <sheetData>
    <row r="1" spans="1:7" ht="39.950000000000003" customHeight="1" x14ac:dyDescent="0.25">
      <c r="A1" s="97" t="s">
        <v>263</v>
      </c>
      <c r="B1" s="98"/>
      <c r="C1" s="98"/>
      <c r="D1" s="98"/>
      <c r="E1" s="98"/>
      <c r="F1" s="98"/>
      <c r="G1" s="99"/>
    </row>
    <row r="2" spans="1:7" ht="24.95" customHeight="1" x14ac:dyDescent="0.25">
      <c r="A2" s="100" t="s">
        <v>259</v>
      </c>
      <c r="B2" s="101"/>
      <c r="C2" s="101"/>
      <c r="D2" s="101"/>
      <c r="E2" s="101"/>
      <c r="F2" s="101"/>
      <c r="G2" s="102"/>
    </row>
    <row r="3" spans="1:7" s="4" customFormat="1" ht="49.5" customHeight="1" x14ac:dyDescent="0.25">
      <c r="A3" s="96" t="s">
        <v>261</v>
      </c>
      <c r="B3" s="96" t="s">
        <v>43</v>
      </c>
      <c r="C3" s="96" t="s">
        <v>44</v>
      </c>
      <c r="D3" s="96" t="s">
        <v>260</v>
      </c>
      <c r="E3" s="96" t="s">
        <v>45</v>
      </c>
      <c r="F3" s="96" t="s">
        <v>262</v>
      </c>
      <c r="G3" s="96" t="s">
        <v>46</v>
      </c>
    </row>
    <row r="4" spans="1:7" ht="24.95" customHeight="1" x14ac:dyDescent="0.25">
      <c r="A4" s="90"/>
      <c r="B4" s="90"/>
      <c r="C4" s="90"/>
      <c r="D4" s="90"/>
      <c r="E4" s="90"/>
      <c r="F4" s="90"/>
      <c r="G4" s="90"/>
    </row>
    <row r="5" spans="1:7" ht="24.95" customHeight="1" x14ac:dyDescent="0.25">
      <c r="A5" s="90"/>
      <c r="B5" s="90"/>
      <c r="C5" s="90"/>
      <c r="D5" s="90"/>
      <c r="E5" s="90"/>
      <c r="F5" s="90"/>
      <c r="G5" s="90"/>
    </row>
    <row r="6" spans="1:7" ht="24.95" customHeight="1" x14ac:dyDescent="0.25">
      <c r="A6" s="90"/>
      <c r="B6" s="90"/>
      <c r="C6" s="90"/>
      <c r="D6" s="90"/>
      <c r="E6" s="90"/>
      <c r="F6" s="90"/>
      <c r="G6" s="90"/>
    </row>
    <row r="7" spans="1:7" ht="24.95" customHeight="1" x14ac:dyDescent="0.25">
      <c r="A7" s="90"/>
      <c r="B7" s="90"/>
      <c r="C7" s="90"/>
      <c r="D7" s="90"/>
      <c r="E7" s="90"/>
      <c r="F7" s="90"/>
      <c r="G7" s="90"/>
    </row>
    <row r="8" spans="1:7" ht="24.95" customHeight="1" x14ac:dyDescent="0.25">
      <c r="A8" s="90"/>
      <c r="B8" s="90"/>
      <c r="C8" s="90"/>
      <c r="D8" s="90"/>
      <c r="E8" s="90"/>
      <c r="F8" s="90"/>
      <c r="G8" s="90"/>
    </row>
    <row r="9" spans="1:7" ht="24.95" customHeight="1" x14ac:dyDescent="0.25">
      <c r="A9" s="90"/>
      <c r="B9" s="90"/>
      <c r="C9" s="90"/>
      <c r="D9" s="90"/>
      <c r="E9" s="90"/>
      <c r="F9" s="90"/>
      <c r="G9" s="90"/>
    </row>
    <row r="10" spans="1:7" ht="24.95" customHeight="1" x14ac:dyDescent="0.25">
      <c r="A10" s="90"/>
      <c r="B10" s="90"/>
      <c r="C10" s="90"/>
      <c r="D10" s="90"/>
      <c r="E10" s="90"/>
      <c r="F10" s="90"/>
      <c r="G10" s="90"/>
    </row>
    <row r="11" spans="1:7" ht="24.95" customHeight="1" x14ac:dyDescent="0.25">
      <c r="A11" s="90"/>
      <c r="B11" s="90"/>
      <c r="C11" s="90"/>
      <c r="D11" s="90"/>
      <c r="E11" s="90"/>
      <c r="F11" s="90"/>
      <c r="G11" s="90"/>
    </row>
    <row r="12" spans="1:7" ht="24.95" customHeight="1" x14ac:dyDescent="0.25">
      <c r="A12" s="90"/>
      <c r="B12" s="90"/>
      <c r="C12" s="90"/>
      <c r="D12" s="90"/>
      <c r="E12" s="90"/>
      <c r="F12" s="90"/>
      <c r="G12" s="90"/>
    </row>
    <row r="13" spans="1:7" ht="24.95" customHeight="1" x14ac:dyDescent="0.25">
      <c r="A13" s="90"/>
      <c r="B13" s="90"/>
      <c r="C13" s="90"/>
      <c r="D13" s="90"/>
      <c r="E13" s="90"/>
      <c r="F13" s="90"/>
      <c r="G13" s="90"/>
    </row>
    <row r="14" spans="1:7" ht="24.95" customHeight="1" x14ac:dyDescent="0.25">
      <c r="A14" s="90"/>
      <c r="B14" s="90"/>
      <c r="C14" s="90"/>
      <c r="D14" s="90"/>
      <c r="E14" s="90"/>
      <c r="F14" s="90"/>
      <c r="G14" s="90"/>
    </row>
    <row r="15" spans="1:7" ht="24.95" customHeight="1" x14ac:dyDescent="0.25">
      <c r="A15" s="90"/>
      <c r="B15" s="90"/>
      <c r="C15" s="90"/>
      <c r="D15" s="90"/>
      <c r="E15" s="90"/>
      <c r="F15" s="90"/>
      <c r="G15" s="90"/>
    </row>
    <row r="16" spans="1:7" ht="24.95" customHeight="1" x14ac:dyDescent="0.25">
      <c r="A16" s="90"/>
      <c r="B16" s="90"/>
      <c r="C16" s="90"/>
      <c r="D16" s="90"/>
      <c r="E16" s="90"/>
      <c r="F16" s="90"/>
      <c r="G16" s="90"/>
    </row>
    <row r="17" spans="1:7" ht="24.95" customHeight="1" x14ac:dyDescent="0.25">
      <c r="A17" s="90"/>
      <c r="B17" s="90"/>
      <c r="C17" s="90"/>
      <c r="D17" s="90"/>
      <c r="E17" s="90"/>
      <c r="F17" s="90"/>
      <c r="G17" s="90"/>
    </row>
    <row r="18" spans="1:7" ht="24.95" customHeight="1" x14ac:dyDescent="0.25">
      <c r="A18" s="90"/>
      <c r="B18" s="90"/>
      <c r="C18" s="90"/>
      <c r="D18" s="90"/>
      <c r="E18" s="90"/>
      <c r="F18" s="90"/>
      <c r="G18" s="90"/>
    </row>
    <row r="19" spans="1:7" ht="24.95" customHeight="1" x14ac:dyDescent="0.25">
      <c r="A19" s="90"/>
      <c r="B19" s="90"/>
      <c r="C19" s="90"/>
      <c r="D19" s="90"/>
      <c r="E19" s="90"/>
      <c r="F19" s="90"/>
      <c r="G19" s="90"/>
    </row>
  </sheetData>
  <mergeCells count="2">
    <mergeCell ref="A1:G1"/>
    <mergeCell ref="A2:G2"/>
  </mergeCells>
  <pageMargins left="0.5" right="0.5" top="0.5" bottom="0.5" header="0.3" footer="0.3"/>
  <pageSetup paperSize="9" scale="82" fitToHeight="0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29"/>
  <sheetViews>
    <sheetView zoomScaleNormal="100" workbookViewId="0">
      <selection activeCell="A4" sqref="A4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116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RESOLUTIONS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16" t="s">
        <v>0</v>
      </c>
      <c r="B3" s="16" t="s">
        <v>55</v>
      </c>
      <c r="C3" s="17">
        <v>11</v>
      </c>
      <c r="D3" s="16" t="s">
        <v>83</v>
      </c>
      <c r="E3" s="16" t="s">
        <v>104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RESOLUTION_NO INT(4) UNSIGNED COMMENT 'Resolution Number' NOT NULL ,</v>
      </c>
    </row>
    <row r="4" spans="1:10" s="12" customFormat="1" ht="20.100000000000001" customHeight="1" x14ac:dyDescent="0.25">
      <c r="A4" s="16" t="s">
        <v>6</v>
      </c>
      <c r="B4" s="16" t="s">
        <v>55</v>
      </c>
      <c r="C4" s="17">
        <v>1</v>
      </c>
      <c r="D4" s="16" t="s">
        <v>56</v>
      </c>
      <c r="E4" s="36" t="s">
        <v>102</v>
      </c>
      <c r="F4" s="17"/>
      <c r="G4" s="17" t="s">
        <v>57</v>
      </c>
      <c r="J4" s="12" t="str">
        <f t="shared" ref="J4:J18" si="0">IF(A4="","",CONCATENATE(A4," ",D4," COMMENT '",E4,"' ",IF(G4="Y","","NOT NULL")," ",IF(F4&lt;&gt;"",CONCATENATE("DEFAULT '",F4,"' "),IF(G4="Y","DEFAULT NULL","")),IF(A5="","",",")))</f>
        <v>RESOLUTION_MONTH INT(1) UNSIGNED COMMENT 'Month of Resolution' NOT NULL ,</v>
      </c>
    </row>
    <row r="5" spans="1:10" s="12" customFormat="1" ht="20.100000000000001" customHeight="1" x14ac:dyDescent="0.25">
      <c r="A5" s="16" t="s">
        <v>7</v>
      </c>
      <c r="B5" s="16" t="s">
        <v>55</v>
      </c>
      <c r="C5" s="17">
        <v>2</v>
      </c>
      <c r="D5" s="16" t="s">
        <v>70</v>
      </c>
      <c r="E5" s="16" t="s">
        <v>103</v>
      </c>
      <c r="F5" s="17"/>
      <c r="G5" s="17" t="s">
        <v>57</v>
      </c>
      <c r="J5" s="12" t="str">
        <f t="shared" si="0"/>
        <v>RESOLUTION_YEAR INT(2) UNSIGNED COMMENT 'Year of Resolution' NOT NULL ,</v>
      </c>
    </row>
    <row r="6" spans="1:10" s="12" customFormat="1" ht="20.100000000000001" customHeight="1" x14ac:dyDescent="0.25">
      <c r="A6" s="16" t="s">
        <v>2</v>
      </c>
      <c r="B6" s="16" t="s">
        <v>58</v>
      </c>
      <c r="C6" s="17">
        <v>100</v>
      </c>
      <c r="D6" s="16" t="s">
        <v>99</v>
      </c>
      <c r="E6" s="16" t="s">
        <v>106</v>
      </c>
      <c r="F6" s="17"/>
      <c r="G6" s="17" t="s">
        <v>57</v>
      </c>
      <c r="J6" s="12" t="str">
        <f t="shared" si="0"/>
        <v>TITLE VARCHAR(100) COMMENT 'Resolution Title' NOT NULL ,</v>
      </c>
    </row>
    <row r="7" spans="1:10" s="12" customFormat="1" ht="20.100000000000001" customHeight="1" x14ac:dyDescent="0.25">
      <c r="A7" s="16" t="s">
        <v>3</v>
      </c>
      <c r="B7" s="16" t="s">
        <v>125</v>
      </c>
      <c r="C7" s="17"/>
      <c r="D7" s="16" t="s">
        <v>125</v>
      </c>
      <c r="E7" s="16" t="s">
        <v>107</v>
      </c>
      <c r="F7" s="17"/>
      <c r="G7" s="17" t="s">
        <v>62</v>
      </c>
      <c r="J7" s="12" t="str">
        <f t="shared" si="0"/>
        <v>RESOLUTION_DESC LONGTEXT COMMENT 'Resolution Description'  DEFAULT NULL,</v>
      </c>
    </row>
    <row r="8" spans="1:10" s="12" customFormat="1" ht="20.100000000000001" customHeight="1" x14ac:dyDescent="0.25">
      <c r="A8" s="16" t="s">
        <v>4</v>
      </c>
      <c r="B8" s="16" t="s">
        <v>115</v>
      </c>
      <c r="C8" s="17"/>
      <c r="D8" s="16" t="s">
        <v>115</v>
      </c>
      <c r="E8" s="16" t="s">
        <v>108</v>
      </c>
      <c r="F8" s="17"/>
      <c r="G8" s="17" t="s">
        <v>62</v>
      </c>
      <c r="J8" s="12" t="str">
        <f t="shared" si="0"/>
        <v>PREAMBLE TEXT COMMENT 'Resolution Preface'  DEFAULT NULL,</v>
      </c>
    </row>
    <row r="9" spans="1:10" s="12" customFormat="1" ht="20.100000000000001" customHeight="1" x14ac:dyDescent="0.25">
      <c r="A9" s="16" t="s">
        <v>126</v>
      </c>
      <c r="B9" s="16" t="s">
        <v>58</v>
      </c>
      <c r="C9" s="17">
        <v>100</v>
      </c>
      <c r="D9" s="18" t="s">
        <v>99</v>
      </c>
      <c r="E9" s="16" t="s">
        <v>129</v>
      </c>
      <c r="F9" s="19"/>
      <c r="G9" s="19" t="s">
        <v>62</v>
      </c>
      <c r="J9" s="12" t="str">
        <f t="shared" si="0"/>
        <v>PROPOSED_BY VARCHAR(100) COMMENT 'Proposed By'  DEFAULT NULL,</v>
      </c>
    </row>
    <row r="10" spans="1:10" s="12" customFormat="1" ht="20.100000000000001" customHeight="1" x14ac:dyDescent="0.25">
      <c r="A10" s="16" t="s">
        <v>127</v>
      </c>
      <c r="B10" s="16" t="s">
        <v>58</v>
      </c>
      <c r="C10" s="17">
        <v>100</v>
      </c>
      <c r="D10" s="18" t="s">
        <v>99</v>
      </c>
      <c r="E10" s="16" t="s">
        <v>128</v>
      </c>
      <c r="F10" s="19"/>
      <c r="G10" s="19" t="s">
        <v>62</v>
      </c>
      <c r="J10" s="12" t="str">
        <f t="shared" si="0"/>
        <v>SECONDED_BY VARCHAR(100) COMMENT 'Seconded By'  DEFAULT NULL,</v>
      </c>
    </row>
    <row r="11" spans="1:10" s="12" customFormat="1" ht="20.100000000000001" customHeight="1" x14ac:dyDescent="0.25">
      <c r="A11" s="16" t="s">
        <v>72</v>
      </c>
      <c r="B11" s="16" t="s">
        <v>58</v>
      </c>
      <c r="C11" s="17">
        <v>50</v>
      </c>
      <c r="D11" s="18" t="s">
        <v>59</v>
      </c>
      <c r="E11" s="16" t="s">
        <v>71</v>
      </c>
      <c r="F11" s="19"/>
      <c r="G11" s="19" t="s">
        <v>62</v>
      </c>
      <c r="J11" s="12" t="str">
        <f t="shared" si="0"/>
        <v>VOTING_TYPE VARCHAR(50) COMMENT 'Unanimous / Majority'  DEFAULT NULL,</v>
      </c>
    </row>
    <row r="12" spans="1:10" s="12" customFormat="1" ht="20.100000000000001" customHeight="1" x14ac:dyDescent="0.25">
      <c r="A12" s="16" t="s">
        <v>145</v>
      </c>
      <c r="B12" s="16" t="s">
        <v>55</v>
      </c>
      <c r="C12" s="17">
        <v>3</v>
      </c>
      <c r="D12" s="16" t="s">
        <v>56</v>
      </c>
      <c r="E12" s="16" t="s">
        <v>144</v>
      </c>
      <c r="F12" s="17"/>
      <c r="G12" s="17" t="s">
        <v>62</v>
      </c>
      <c r="J12" s="12" t="str">
        <f t="shared" si="0"/>
        <v>VOTES_RECEIVED INT(1) UNSIGNED COMMENT 'If voting type = Majority, then number of people opted'  DEFAULT NULL,</v>
      </c>
    </row>
    <row r="13" spans="1:10" s="12" customFormat="1" ht="20.100000000000001" customHeight="1" x14ac:dyDescent="0.25">
      <c r="A13" s="16" t="s">
        <v>146</v>
      </c>
      <c r="B13" s="16" t="s">
        <v>55</v>
      </c>
      <c r="C13" s="17">
        <v>3</v>
      </c>
      <c r="D13" s="16" t="s">
        <v>56</v>
      </c>
      <c r="E13" s="16" t="s">
        <v>143</v>
      </c>
      <c r="F13" s="17"/>
      <c r="G13" s="17" t="s">
        <v>62</v>
      </c>
      <c r="J13" s="12" t="str">
        <f t="shared" si="0"/>
        <v>VOTES_TOTAL INT(1) UNSIGNED COMMENT 'If voting type = Majority, then number of people voted'  DEFAULT NULL,</v>
      </c>
    </row>
    <row r="14" spans="1:10" s="12" customFormat="1" ht="20.100000000000001" customHeight="1" x14ac:dyDescent="0.25">
      <c r="A14" s="16" t="s">
        <v>163</v>
      </c>
      <c r="B14" s="16" t="s">
        <v>125</v>
      </c>
      <c r="C14" s="17"/>
      <c r="D14" s="16" t="s">
        <v>125</v>
      </c>
      <c r="E14" s="16" t="s">
        <v>164</v>
      </c>
      <c r="F14" s="17"/>
      <c r="G14" s="17" t="s">
        <v>62</v>
      </c>
      <c r="J14" s="12" t="str">
        <f t="shared" si="0"/>
        <v>SP_VANI_CITATION LONGTEXT COMMENT 'Sp vani citation'  DEFAULT NULL,</v>
      </c>
    </row>
    <row r="15" spans="1:10" s="12" customFormat="1" ht="20.100000000000001" customHeight="1" x14ac:dyDescent="0.25">
      <c r="A15" s="16" t="s">
        <v>156</v>
      </c>
      <c r="B15" s="16" t="s">
        <v>115</v>
      </c>
      <c r="C15" s="17"/>
      <c r="D15" s="16" t="s">
        <v>115</v>
      </c>
      <c r="E15" s="16" t="s">
        <v>157</v>
      </c>
      <c r="F15" s="17"/>
      <c r="G15" s="17" t="s">
        <v>62</v>
      </c>
      <c r="J15" s="12" t="str">
        <f t="shared" si="0"/>
        <v>SPECIAL_NOTE  TEXT COMMENT 'Special note on the resolution '  DEFAULT NULL,</v>
      </c>
    </row>
    <row r="16" spans="1:10" s="12" customFormat="1" ht="20.100000000000001" customHeight="1" x14ac:dyDescent="0.25">
      <c r="A16" s="16" t="s">
        <v>200</v>
      </c>
      <c r="B16" s="16" t="s">
        <v>58</v>
      </c>
      <c r="C16" s="17">
        <v>100</v>
      </c>
      <c r="D16" s="57" t="s">
        <v>99</v>
      </c>
      <c r="E16" s="16" t="s">
        <v>201</v>
      </c>
      <c r="F16" s="17"/>
      <c r="G16" s="17" t="s">
        <v>62</v>
      </c>
      <c r="J16" s="12" t="str">
        <f t="shared" si="0"/>
        <v>DISSEMINATE_TO VARCHAR(100) COMMENT 'Disseminate To'  DEFAULT NULL,</v>
      </c>
    </row>
    <row r="17" spans="1:10" s="12" customFormat="1" ht="20.100000000000001" customHeight="1" x14ac:dyDescent="0.25">
      <c r="A17" s="16" t="s">
        <v>203</v>
      </c>
      <c r="B17" s="16" t="s">
        <v>58</v>
      </c>
      <c r="C17" s="17">
        <v>100</v>
      </c>
      <c r="D17" s="57" t="s">
        <v>99</v>
      </c>
      <c r="E17" s="16" t="s">
        <v>202</v>
      </c>
      <c r="F17" s="17"/>
      <c r="G17" s="17"/>
      <c r="J17" s="12" t="str">
        <f t="shared" si="0"/>
        <v>IMPLEMENTATION_AGENCY VARCHAR(100) COMMENT 'Implementation Agency ' NOT NULL ,</v>
      </c>
    </row>
    <row r="18" spans="1:10" s="12" customFormat="1" ht="20.100000000000001" customHeight="1" x14ac:dyDescent="0.25">
      <c r="A18" s="16" t="s">
        <v>165</v>
      </c>
      <c r="B18" s="16" t="s">
        <v>60</v>
      </c>
      <c r="C18" s="17">
        <v>1</v>
      </c>
      <c r="D18" s="16" t="s">
        <v>61</v>
      </c>
      <c r="E18" s="49" t="s">
        <v>166</v>
      </c>
      <c r="F18" s="19" t="s">
        <v>57</v>
      </c>
      <c r="G18" s="19" t="s">
        <v>57</v>
      </c>
      <c r="J18" s="12" t="str">
        <f t="shared" si="0"/>
        <v>IS_RESOLUTION CHAR(1) COMMENT 'Yes (Y) / No (N)' NOT NULL DEFAULT 'N' ,</v>
      </c>
    </row>
    <row r="19" spans="1:10" s="12" customFormat="1" ht="20.100000000000001" customHeight="1" x14ac:dyDescent="0.25">
      <c r="A19" s="16" t="s">
        <v>154</v>
      </c>
      <c r="B19" s="16" t="s">
        <v>58</v>
      </c>
      <c r="C19" s="17">
        <v>50</v>
      </c>
      <c r="D19" s="16" t="s">
        <v>59</v>
      </c>
      <c r="E19" s="16" t="s">
        <v>155</v>
      </c>
      <c r="F19" s="17"/>
      <c r="G19" s="17" t="s">
        <v>62</v>
      </c>
      <c r="J19" s="12" t="str">
        <f t="shared" ref="J19:J23" si="1">IF(A19="","",CONCATENATE(A19," ",D19," COMMENT '",E19,"' ",IF(G19="Y","","NOT NULL")," ",IF(F19&lt;&gt;"",CONCATENATE("DEFAULT '",F19,"' "),IF(G19="Y","DEFAULT NULL","")),IF(A20="","",",")))</f>
        <v>FILE_PATH VARCHAR(50) COMMENT 'Attachment Path'  DEFAULT NULL,</v>
      </c>
    </row>
    <row r="20" spans="1:10" s="12" customFormat="1" ht="20.100000000000001" customHeight="1" x14ac:dyDescent="0.25">
      <c r="A20" s="16" t="s">
        <v>13</v>
      </c>
      <c r="B20" s="16" t="s">
        <v>58</v>
      </c>
      <c r="C20" s="17">
        <v>12</v>
      </c>
      <c r="D20" s="16" t="s">
        <v>80</v>
      </c>
      <c r="E20" s="33" t="s">
        <v>96</v>
      </c>
      <c r="F20" s="17"/>
      <c r="G20" s="17" t="s">
        <v>57</v>
      </c>
      <c r="J20" s="12" t="str">
        <f t="shared" si="1"/>
        <v>CREATED_BY VARCHAR(12) COMMENT 'Master: MSTR_USERS.LOGIN_ID' NOT NULL ,</v>
      </c>
    </row>
    <row r="21" spans="1:10" s="12" customFormat="1" ht="20.100000000000001" customHeight="1" x14ac:dyDescent="0.25">
      <c r="A21" s="16" t="s">
        <v>14</v>
      </c>
      <c r="B21" s="16" t="s">
        <v>81</v>
      </c>
      <c r="C21" s="17"/>
      <c r="D21" s="16" t="s">
        <v>81</v>
      </c>
      <c r="E21" s="27" t="s">
        <v>100</v>
      </c>
      <c r="F21" s="17"/>
      <c r="G21" s="17" t="s">
        <v>57</v>
      </c>
      <c r="J21" s="12" t="str">
        <f t="shared" si="1"/>
        <v>CREATED_ON DATETIME COMMENT 'Date on which record is created' NOT NULL ,</v>
      </c>
    </row>
    <row r="22" spans="1:10" s="12" customFormat="1" ht="20.100000000000001" customHeight="1" x14ac:dyDescent="0.25">
      <c r="A22" s="37" t="s">
        <v>29</v>
      </c>
      <c r="B22" s="37" t="s">
        <v>58</v>
      </c>
      <c r="C22" s="19">
        <v>12</v>
      </c>
      <c r="D22" s="39" t="s">
        <v>80</v>
      </c>
      <c r="E22" s="33" t="s">
        <v>96</v>
      </c>
      <c r="F22" s="19"/>
      <c r="G22" s="19" t="s">
        <v>62</v>
      </c>
      <c r="J22" s="12" t="str">
        <f t="shared" si="1"/>
        <v>MODIFIED_BY VARCHAR(12) COMMENT 'Master: MSTR_USERS.LOGIN_ID'  DEFAULT NULL,</v>
      </c>
    </row>
    <row r="23" spans="1:10" s="12" customFormat="1" ht="20.100000000000001" customHeight="1" x14ac:dyDescent="0.25">
      <c r="A23" s="16" t="s">
        <v>30</v>
      </c>
      <c r="B23" s="16" t="s">
        <v>81</v>
      </c>
      <c r="C23" s="17"/>
      <c r="D23" s="16" t="s">
        <v>81</v>
      </c>
      <c r="E23" s="16" t="s">
        <v>101</v>
      </c>
      <c r="F23" s="17"/>
      <c r="G23" s="17" t="s">
        <v>62</v>
      </c>
      <c r="J23" s="12" t="str">
        <f t="shared" si="1"/>
        <v>MODIFIED_ON DATETIME COMMENT 'Date on which record is modified'  DEFAULT NULL</v>
      </c>
    </row>
    <row r="24" spans="1:10" s="12" customFormat="1" ht="20.100000000000001" customHeight="1" x14ac:dyDescent="0.25">
      <c r="A24" s="73"/>
      <c r="B24" s="73"/>
      <c r="C24" s="73"/>
      <c r="D24" s="73"/>
      <c r="E24" s="73"/>
      <c r="F24" s="73"/>
      <c r="G24" s="73"/>
      <c r="J24" s="12" t="s">
        <v>63</v>
      </c>
    </row>
    <row r="25" spans="1:10" s="12" customFormat="1" ht="20.100000000000001" customHeight="1" x14ac:dyDescent="0.25">
      <c r="A25" s="20" t="s">
        <v>64</v>
      </c>
      <c r="B25" s="81" t="s">
        <v>0</v>
      </c>
      <c r="C25" s="82"/>
      <c r="D25" s="82"/>
      <c r="E25" s="82"/>
      <c r="F25" s="82"/>
      <c r="G25" s="83"/>
      <c r="J25" s="12" t="str">
        <f>IF(B25="NONE","",CONCATENATE("ALTER TABLE ",$A$1," ADD PRIMARY KEY (",B25,");"))</f>
        <v>ALTER TABLE RESOLUTIONS ADD PRIMARY KEY (RESOLUTION_NO);</v>
      </c>
    </row>
    <row r="26" spans="1:10" s="12" customFormat="1" ht="20.100000000000001" customHeight="1" x14ac:dyDescent="0.25">
      <c r="A26" s="47" t="s">
        <v>65</v>
      </c>
      <c r="B26" s="87" t="s">
        <v>66</v>
      </c>
      <c r="C26" s="87"/>
      <c r="D26" s="16"/>
      <c r="E26" s="16"/>
      <c r="F26" s="17"/>
      <c r="G26" s="17"/>
      <c r="J26" s="41" t="str">
        <f>IF(B26="NONE","",CONCATENATE("ALTER TABLE ",$A$1," ADD CONSTRAINT ",$A$1,"_FK_",F26," FOREIGN KEY (",B26,") REFERENCES ",D26,"(",E26,") ON UPDATE CASCADE ON DELETE RESTRICT;"))</f>
        <v/>
      </c>
    </row>
    <row r="27" spans="1:10" s="12" customFormat="1" ht="20.100000000000001" customHeight="1" x14ac:dyDescent="0.25">
      <c r="A27" s="20" t="s">
        <v>67</v>
      </c>
      <c r="B27" s="84" t="s">
        <v>66</v>
      </c>
      <c r="C27" s="85"/>
      <c r="D27" s="85"/>
      <c r="E27" s="85"/>
      <c r="F27" s="85"/>
      <c r="G27" s="86"/>
      <c r="J27" s="23" t="str">
        <f>IF(B27="NONE","",CONCATENATE("CREATE INDEX ",$A$1,"_IDX_",B27," ON ",$A$1,"(",B27,");"))</f>
        <v/>
      </c>
    </row>
    <row r="28" spans="1:10" s="12" customFormat="1" ht="20.100000000000001" customHeight="1" x14ac:dyDescent="0.25">
      <c r="A28" s="20" t="s">
        <v>68</v>
      </c>
      <c r="B28" s="70" t="s">
        <v>66</v>
      </c>
      <c r="C28" s="70"/>
      <c r="D28" s="70"/>
      <c r="E28" s="70"/>
      <c r="F28" s="70"/>
      <c r="G28" s="70"/>
      <c r="J28" s="12" t="str">
        <f>IF(B28="NONE","",CONCATENATE("ALTER TABLE ",$A$1," ADD UNIQUE KEY ",$A$1,"_UK_",E28," (",B28,");"))</f>
        <v/>
      </c>
    </row>
    <row r="29" spans="1:10" ht="20.100000000000001" customHeight="1" x14ac:dyDescent="0.2">
      <c r="A29" s="20" t="s">
        <v>69</v>
      </c>
      <c r="B29" s="70" t="s">
        <v>66</v>
      </c>
      <c r="C29" s="70"/>
      <c r="D29" s="70"/>
      <c r="E29" s="70"/>
      <c r="F29" s="70"/>
      <c r="G29" s="70"/>
      <c r="J29" s="12" t="str">
        <f>IF(B29="NONE","",CONCATENATE("ALTER TABLE ",$A$1," MODIFY ",LEFT(VLOOKUP(B29,$A$3:$J24,10,FALSE),LEN(VLOOKUP(B29,$A$3:$J24,10,FALSE))-1)," AUTO_INCREMENT;"))</f>
        <v/>
      </c>
    </row>
  </sheetData>
  <mergeCells count="7">
    <mergeCell ref="B29:G29"/>
    <mergeCell ref="A24:G24"/>
    <mergeCell ref="B25:G25"/>
    <mergeCell ref="B27:G27"/>
    <mergeCell ref="B28:D28"/>
    <mergeCell ref="E28:G28"/>
    <mergeCell ref="B26:C26"/>
  </mergeCells>
  <hyperlinks>
    <hyperlink ref="G1" location="Home!A1" display="HOME"/>
  </hyperlinks>
  <pageMargins left="0.5" right="0.5" top="0.5" bottom="0.5" header="0.3" footer="0.3"/>
  <pageSetup paperSize="9" firstPageNumber="0" fitToHeight="0" orientation="landscape" horizontalDpi="300" verticalDpi="300" r:id="rId1"/>
  <headerFooter alignWithMargins="0"/>
  <ignoredErrors>
    <ignoredError sqref="J19:J29 J3 J4:J1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25"/>
  <sheetViews>
    <sheetView zoomScaleNormal="100" workbookViewId="0"/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132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RESOLUTION_META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16" t="s">
        <v>0</v>
      </c>
      <c r="B3" s="16" t="s">
        <v>55</v>
      </c>
      <c r="C3" s="17">
        <v>11</v>
      </c>
      <c r="D3" s="16" t="s">
        <v>83</v>
      </c>
      <c r="E3" s="16" t="s">
        <v>104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RESOLUTION_NO INT(4) UNSIGNED COMMENT 'Resolution Number' NOT NULL ,</v>
      </c>
    </row>
    <row r="4" spans="1:10" s="12" customFormat="1" ht="20.100000000000001" customHeight="1" x14ac:dyDescent="0.25">
      <c r="A4" s="16" t="s">
        <v>1</v>
      </c>
      <c r="B4" s="16" t="s">
        <v>55</v>
      </c>
      <c r="C4" s="17">
        <v>5</v>
      </c>
      <c r="D4" s="16" t="s">
        <v>70</v>
      </c>
      <c r="E4" s="16" t="s">
        <v>141</v>
      </c>
      <c r="F4" s="17"/>
      <c r="G4" s="17" t="s">
        <v>62</v>
      </c>
      <c r="J4" s="12" t="str">
        <f t="shared" ref="J4:J19" si="0">IF(A4="","",CONCATENATE(A4," ",D4," COMMENT '",E4,"' ",IF(G4="Y","","NOT NULL")," ",IF(F4&lt;&gt;"",CONCATENATE("DEFAULT '",F4,"' "),IF(G4="Y","DEFAULT NULL","")),IF(A5="","",",")))</f>
        <v>CATEGORY_ID INT(2) UNSIGNED COMMENT 'Master: MSTR_CATEGORY.CATEGORY_ID'  DEFAULT NULL,</v>
      </c>
    </row>
    <row r="5" spans="1:10" s="12" customFormat="1" ht="20.100000000000001" customHeight="1" x14ac:dyDescent="0.25">
      <c r="A5" s="16" t="s">
        <v>142</v>
      </c>
      <c r="B5" s="16" t="s">
        <v>60</v>
      </c>
      <c r="C5" s="19">
        <v>1</v>
      </c>
      <c r="D5" s="16" t="s">
        <v>61</v>
      </c>
      <c r="E5" s="37" t="s">
        <v>219</v>
      </c>
      <c r="F5" s="19"/>
      <c r="G5" s="19" t="s">
        <v>57</v>
      </c>
      <c r="J5" s="12" t="str">
        <f t="shared" si="0"/>
        <v>VISIBILITY CHAR(1) COMMENT 'Public (P) / Internal (I) / Private (R) / Restricted (G) / Confidential (C)' NOT NULL ,</v>
      </c>
    </row>
    <row r="6" spans="1:10" s="12" customFormat="1" ht="20.100000000000001" customHeight="1" x14ac:dyDescent="0.25">
      <c r="A6" s="16" t="s">
        <v>147</v>
      </c>
      <c r="B6" s="16" t="s">
        <v>60</v>
      </c>
      <c r="C6" s="19">
        <v>1</v>
      </c>
      <c r="D6" s="16" t="s">
        <v>61</v>
      </c>
      <c r="E6" s="37" t="s">
        <v>220</v>
      </c>
      <c r="F6" s="19" t="s">
        <v>57</v>
      </c>
      <c r="G6" s="19" t="s">
        <v>57</v>
      </c>
      <c r="J6" s="12" t="str">
        <f t="shared" si="0"/>
        <v>PUBLISH_STATUS CHAR(1) COMMENT 'New (N) / Published (P) / Revised And Pending For Approval (R) ' NOT NULL DEFAULT 'N' ,</v>
      </c>
    </row>
    <row r="7" spans="1:10" s="12" customFormat="1" ht="20.100000000000001" customHeight="1" x14ac:dyDescent="0.25">
      <c r="A7" s="16" t="s">
        <v>149</v>
      </c>
      <c r="B7" s="16" t="s">
        <v>55</v>
      </c>
      <c r="C7" s="17">
        <v>11</v>
      </c>
      <c r="D7" s="16" t="s">
        <v>83</v>
      </c>
      <c r="E7" s="16" t="s">
        <v>150</v>
      </c>
      <c r="F7" s="19"/>
      <c r="G7" s="19" t="s">
        <v>62</v>
      </c>
      <c r="J7" s="12" t="str">
        <f t="shared" si="0"/>
        <v>REVISED_BY INT(4) UNSIGNED COMMENT 'Number of the Resoultion that revises this resolution'  DEFAULT NULL,</v>
      </c>
    </row>
    <row r="8" spans="1:10" s="12" customFormat="1" ht="20.100000000000001" customHeight="1" x14ac:dyDescent="0.25">
      <c r="A8" s="16" t="s">
        <v>135</v>
      </c>
      <c r="B8" s="16" t="s">
        <v>60</v>
      </c>
      <c r="C8" s="19">
        <v>1</v>
      </c>
      <c r="D8" s="16" t="s">
        <v>61</v>
      </c>
      <c r="E8" s="37" t="s">
        <v>111</v>
      </c>
      <c r="F8" s="19" t="s">
        <v>62</v>
      </c>
      <c r="G8" s="19" t="s">
        <v>57</v>
      </c>
      <c r="J8" s="12" t="str">
        <f t="shared" si="0"/>
        <v>IS_ACTIVE CHAR(1) COMMENT 'Y (Yes) / N (No)' NOT NULL DEFAULT 'Y' ,</v>
      </c>
    </row>
    <row r="9" spans="1:10" s="12" customFormat="1" ht="20.100000000000001" customHeight="1" x14ac:dyDescent="0.25">
      <c r="A9" s="16" t="s">
        <v>167</v>
      </c>
      <c r="B9" s="16" t="s">
        <v>60</v>
      </c>
      <c r="C9" s="19">
        <v>1</v>
      </c>
      <c r="D9" s="16" t="s">
        <v>61</v>
      </c>
      <c r="E9" s="37" t="s">
        <v>111</v>
      </c>
      <c r="F9" s="19" t="s">
        <v>57</v>
      </c>
      <c r="G9" s="19" t="s">
        <v>57</v>
      </c>
      <c r="J9" s="12" t="str">
        <f t="shared" si="0"/>
        <v>IS_ENCRYPTED CHAR(1) COMMENT 'Y (Yes) / N (No)' NOT NULL DEFAULT 'N' ,</v>
      </c>
    </row>
    <row r="10" spans="1:10" s="12" customFormat="1" ht="20.100000000000001" customHeight="1" x14ac:dyDescent="0.25">
      <c r="A10" s="16" t="s">
        <v>124</v>
      </c>
      <c r="B10" s="16" t="s">
        <v>55</v>
      </c>
      <c r="C10" s="19">
        <v>3</v>
      </c>
      <c r="D10" s="16" t="s">
        <v>56</v>
      </c>
      <c r="E10" s="37" t="s">
        <v>148</v>
      </c>
      <c r="F10" s="19"/>
      <c r="G10" s="19" t="s">
        <v>62</v>
      </c>
      <c r="J10" s="12" t="str">
        <f t="shared" si="0"/>
        <v>ENCRYPTION_SEED INT(1) UNSIGNED COMMENT 'Random number to encrypt the resolution if sensitivity = 5'  DEFAULT NULL,</v>
      </c>
    </row>
    <row r="11" spans="1:10" s="12" customFormat="1" ht="20.100000000000001" customHeight="1" x14ac:dyDescent="0.25">
      <c r="A11" s="16" t="s">
        <v>151</v>
      </c>
      <c r="B11" s="16" t="s">
        <v>60</v>
      </c>
      <c r="C11" s="19">
        <v>1</v>
      </c>
      <c r="D11" s="16" t="s">
        <v>61</v>
      </c>
      <c r="E11" s="37" t="s">
        <v>152</v>
      </c>
      <c r="F11" s="19"/>
      <c r="G11" s="19" t="s">
        <v>62</v>
      </c>
      <c r="J11" s="12" t="str">
        <f t="shared" si="0"/>
        <v>ALLOW_COMMENTS  CHAR(1) COMMENT 'Allow the member to give comments Y (Yes) / N (No)'  DEFAULT NULL,</v>
      </c>
    </row>
    <row r="12" spans="1:10" s="12" customFormat="1" ht="20.100000000000001" customHeight="1" x14ac:dyDescent="0.25">
      <c r="A12" s="16" t="s">
        <v>211</v>
      </c>
      <c r="B12" s="16" t="s">
        <v>178</v>
      </c>
      <c r="C12" s="19"/>
      <c r="D12" s="16" t="s">
        <v>178</v>
      </c>
      <c r="E12" s="37" t="s">
        <v>217</v>
      </c>
      <c r="F12" s="19"/>
      <c r="G12" s="19" t="s">
        <v>62</v>
      </c>
      <c r="J12" s="12" t="str">
        <f t="shared" si="0"/>
        <v>VALIDATE_ON DATE COMMENT 'Date on which the resolution has to come for validate'  DEFAULT NULL,</v>
      </c>
    </row>
    <row r="13" spans="1:10" s="12" customFormat="1" ht="20.100000000000001" customHeight="1" x14ac:dyDescent="0.25">
      <c r="A13" s="16" t="s">
        <v>212</v>
      </c>
      <c r="B13" s="16" t="s">
        <v>60</v>
      </c>
      <c r="C13" s="19">
        <v>1</v>
      </c>
      <c r="D13" s="16" t="s">
        <v>61</v>
      </c>
      <c r="E13" s="37" t="s">
        <v>215</v>
      </c>
      <c r="F13" s="19" t="s">
        <v>216</v>
      </c>
      <c r="G13" s="19" t="s">
        <v>57</v>
      </c>
      <c r="J13" s="12" t="str">
        <f t="shared" si="0"/>
        <v>VALIDITY_STATUS CHAR(1) COMMENT 'Discuss (D) / Valid (V) / Invalid (X) / Amended (A) / Modified (M) ' NOT NULL DEFAULT 'V' ,</v>
      </c>
    </row>
    <row r="14" spans="1:10" s="12" customFormat="1" ht="20.100000000000001" customHeight="1" x14ac:dyDescent="0.25">
      <c r="A14" s="16" t="s">
        <v>213</v>
      </c>
      <c r="B14" s="16" t="s">
        <v>55</v>
      </c>
      <c r="C14" s="17">
        <v>11</v>
      </c>
      <c r="D14" s="16" t="s">
        <v>83</v>
      </c>
      <c r="E14" s="16" t="s">
        <v>218</v>
      </c>
      <c r="F14" s="19"/>
      <c r="G14" s="19" t="s">
        <v>62</v>
      </c>
      <c r="J14" s="12" t="str">
        <f t="shared" si="0"/>
        <v>REFERENCE_NO INT(4) UNSIGNED COMMENT 'Reference of resolution number that modifies this resolution'  DEFAULT NULL,</v>
      </c>
    </row>
    <row r="15" spans="1:10" s="12" customFormat="1" ht="20.100000000000001" customHeight="1" x14ac:dyDescent="0.25">
      <c r="A15" s="16" t="s">
        <v>214</v>
      </c>
      <c r="B15" s="16" t="s">
        <v>60</v>
      </c>
      <c r="C15" s="19">
        <v>1</v>
      </c>
      <c r="D15" s="16" t="s">
        <v>61</v>
      </c>
      <c r="E15" s="37" t="s">
        <v>111</v>
      </c>
      <c r="F15" s="19" t="s">
        <v>62</v>
      </c>
      <c r="G15" s="19"/>
      <c r="J15" s="12" t="str">
        <f>IF(A15="","",CONCATENATE(A15," ",D15," COMMENT '",E15,"' ",IF(G15="Y","","NOT NULL")," ",IF(F15&lt;&gt;"",CONCATENATE("DEFAULT '",F15,"' "),IF(G15="Y","DEFAULT NULL","")),IF(A16="","",",")))</f>
        <v>CHECK_VALIDITY CHAR(1) COMMENT 'Y (Yes) / N (No)' NOT NULL DEFAULT 'Y' ,</v>
      </c>
    </row>
    <row r="16" spans="1:10" s="12" customFormat="1" ht="20.100000000000001" customHeight="1" x14ac:dyDescent="0.25">
      <c r="A16" s="16" t="s">
        <v>13</v>
      </c>
      <c r="B16" s="16" t="s">
        <v>58</v>
      </c>
      <c r="C16" s="17">
        <v>12</v>
      </c>
      <c r="D16" s="16" t="s">
        <v>80</v>
      </c>
      <c r="E16" s="37" t="s">
        <v>96</v>
      </c>
      <c r="F16" s="17"/>
      <c r="G16" s="17" t="s">
        <v>57</v>
      </c>
      <c r="J16" s="12" t="str">
        <f t="shared" si="0"/>
        <v>CREATED_BY VARCHAR(12) COMMENT 'Master: MSTR_USERS.LOGIN_ID' NOT NULL ,</v>
      </c>
    </row>
    <row r="17" spans="1:10" s="12" customFormat="1" ht="20.100000000000001" customHeight="1" x14ac:dyDescent="0.25">
      <c r="A17" s="16" t="s">
        <v>14</v>
      </c>
      <c r="B17" s="16" t="s">
        <v>81</v>
      </c>
      <c r="C17" s="17"/>
      <c r="D17" s="16" t="s">
        <v>81</v>
      </c>
      <c r="E17" s="27" t="s">
        <v>100</v>
      </c>
      <c r="F17" s="17"/>
      <c r="G17" s="17" t="s">
        <v>57</v>
      </c>
      <c r="J17" s="12" t="str">
        <f t="shared" si="0"/>
        <v>CREATED_ON DATETIME COMMENT 'Date on which record is created' NOT NULL ,</v>
      </c>
    </row>
    <row r="18" spans="1:10" s="12" customFormat="1" ht="20.100000000000001" customHeight="1" x14ac:dyDescent="0.25">
      <c r="A18" s="37" t="s">
        <v>29</v>
      </c>
      <c r="B18" s="37" t="s">
        <v>58</v>
      </c>
      <c r="C18" s="19">
        <v>12</v>
      </c>
      <c r="D18" s="39" t="s">
        <v>80</v>
      </c>
      <c r="E18" s="33" t="s">
        <v>96</v>
      </c>
      <c r="F18" s="19"/>
      <c r="G18" s="19" t="s">
        <v>62</v>
      </c>
      <c r="J18" s="12" t="str">
        <f t="shared" si="0"/>
        <v>MODIFIED_BY VARCHAR(12) COMMENT 'Master: MSTR_USERS.LOGIN_ID'  DEFAULT NULL,</v>
      </c>
    </row>
    <row r="19" spans="1:10" s="12" customFormat="1" ht="20.100000000000001" customHeight="1" x14ac:dyDescent="0.25">
      <c r="A19" s="16" t="s">
        <v>30</v>
      </c>
      <c r="B19" s="16" t="s">
        <v>81</v>
      </c>
      <c r="C19" s="17"/>
      <c r="D19" s="16" t="s">
        <v>81</v>
      </c>
      <c r="E19" s="16" t="s">
        <v>101</v>
      </c>
      <c r="F19" s="17"/>
      <c r="G19" s="17" t="s">
        <v>62</v>
      </c>
      <c r="J19" s="12" t="str">
        <f t="shared" si="0"/>
        <v>MODIFIED_ON DATETIME COMMENT 'Date on which record is modified'  DEFAULT NULL</v>
      </c>
    </row>
    <row r="20" spans="1:10" s="12" customFormat="1" ht="20.100000000000001" customHeight="1" x14ac:dyDescent="0.25">
      <c r="A20" s="73"/>
      <c r="B20" s="73"/>
      <c r="C20" s="73"/>
      <c r="D20" s="73"/>
      <c r="E20" s="73"/>
      <c r="F20" s="73"/>
      <c r="G20" s="73"/>
      <c r="J20" s="12" t="s">
        <v>63</v>
      </c>
    </row>
    <row r="21" spans="1:10" s="12" customFormat="1" ht="19.5" customHeight="1" x14ac:dyDescent="0.25">
      <c r="A21" s="20" t="s">
        <v>64</v>
      </c>
      <c r="B21" s="74" t="s">
        <v>66</v>
      </c>
      <c r="C21" s="75"/>
      <c r="D21" s="75"/>
      <c r="E21" s="75"/>
      <c r="F21" s="75"/>
      <c r="G21" s="76"/>
      <c r="J21" s="12" t="str">
        <f>IF(B21="NONE","",CONCATENATE("ALTER TABLE ",$A$1," ADD PRIMARY KEY (",B21,");"))</f>
        <v/>
      </c>
    </row>
    <row r="22" spans="1:10" s="12" customFormat="1" ht="20.100000000000001" customHeight="1" x14ac:dyDescent="0.25">
      <c r="A22" s="20" t="s">
        <v>65</v>
      </c>
      <c r="B22" s="72" t="s">
        <v>0</v>
      </c>
      <c r="C22" s="72"/>
      <c r="D22" s="21" t="s">
        <v>116</v>
      </c>
      <c r="E22" s="21" t="s">
        <v>0</v>
      </c>
      <c r="F22" s="22" t="s">
        <v>0</v>
      </c>
      <c r="G22" s="22"/>
      <c r="J22" s="45" t="str">
        <f>IF(B22="NONE","",CONCATENATE("ALTER TABLE ",$A$1," ADD CONSTRAINT ",$A$1,"_FK_",F22," FOREIGN KEY (",B22,") REFERENCES ",D22,"(",E22,") ON UPDATE CASCADE ON DELETE RESTRICT;"))</f>
        <v>ALTER TABLE RESOLUTION_META ADD CONSTRAINT RESOLUTION_META_FK_RESOLUTION_NO FOREIGN KEY (RESOLUTION_NO) REFERENCES RESOLUTIONS(RESOLUTION_NO) ON UPDATE CASCADE ON DELETE RESTRICT;</v>
      </c>
    </row>
    <row r="23" spans="1:10" s="12" customFormat="1" ht="20.100000000000001" customHeight="1" x14ac:dyDescent="0.25">
      <c r="A23" s="20" t="s">
        <v>67</v>
      </c>
      <c r="B23" s="74" t="s">
        <v>66</v>
      </c>
      <c r="C23" s="75"/>
      <c r="D23" s="75"/>
      <c r="E23" s="75"/>
      <c r="F23" s="75"/>
      <c r="G23" s="76"/>
      <c r="J23" s="45" t="str">
        <f>IF(B23="NONE","",CONCATENATE("CREATE INDEX ",$A$1,"_IDX_",B23," ON ",$A$1,"(",B23,");"))</f>
        <v/>
      </c>
    </row>
    <row r="24" spans="1:10" s="12" customFormat="1" ht="20.100000000000001" customHeight="1" x14ac:dyDescent="0.25">
      <c r="A24" s="20" t="s">
        <v>68</v>
      </c>
      <c r="B24" s="70" t="s">
        <v>66</v>
      </c>
      <c r="C24" s="70"/>
      <c r="D24" s="70"/>
      <c r="E24" s="70"/>
      <c r="F24" s="70"/>
      <c r="G24" s="70"/>
      <c r="J24" s="12" t="str">
        <f>IF(B24="NONE","",CONCATENATE("ALTER TABLE ",$A$1," ADD UNIQUE KEY ",$A$1,"_UK_",E24," (",B24,");"))</f>
        <v/>
      </c>
    </row>
    <row r="25" spans="1:10" ht="20.100000000000001" customHeight="1" x14ac:dyDescent="0.2">
      <c r="A25" s="20" t="s">
        <v>69</v>
      </c>
      <c r="B25" s="70" t="s">
        <v>66</v>
      </c>
      <c r="C25" s="70"/>
      <c r="D25" s="70"/>
      <c r="E25" s="70"/>
      <c r="F25" s="70"/>
      <c r="G25" s="70"/>
      <c r="J25" s="12" t="str">
        <f>IF(B25="NONE","",CONCATENATE("ALTER TABLE ",$A$1," MODIFY ",LEFT(VLOOKUP(B25,$A$4:$J20,10,FALSE),LEN(VLOOKUP(B25,$A$4:$J20,10,FALSE))-1)," AUTO_INCREMENT;"))</f>
        <v/>
      </c>
    </row>
  </sheetData>
  <mergeCells count="7">
    <mergeCell ref="B24:D24"/>
    <mergeCell ref="E24:G24"/>
    <mergeCell ref="B25:G25"/>
    <mergeCell ref="A20:G20"/>
    <mergeCell ref="B21:G21"/>
    <mergeCell ref="B22:C22"/>
    <mergeCell ref="B23:G23"/>
  </mergeCells>
  <hyperlinks>
    <hyperlink ref="G1" location="Home!A1" display="HOME"/>
  </hyperlinks>
  <pageMargins left="0.5" right="0.5" top="0.5" bottom="0.5" header="0.3" footer="0.3"/>
  <pageSetup paperSize="9" firstPageNumber="0" fitToHeight="0" orientation="landscape" horizontalDpi="300" verticalDpi="300" r:id="rId1"/>
  <headerFooter alignWithMargins="0"/>
  <ignoredErrors>
    <ignoredError sqref="J3 J20:J25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32"/>
  <sheetViews>
    <sheetView zoomScaleNormal="100" workbookViewId="0"/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159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RESOLUTION_HISTORY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16" t="s">
        <v>161</v>
      </c>
      <c r="B3" s="16" t="s">
        <v>55</v>
      </c>
      <c r="C3" s="17">
        <v>11</v>
      </c>
      <c r="D3" s="16" t="s">
        <v>83</v>
      </c>
      <c r="E3" s="16" t="s">
        <v>162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HISTORY_ID INT(4) UNSIGNED COMMENT 'Auto Increment Number' NOT NULL ,</v>
      </c>
    </row>
    <row r="4" spans="1:10" s="12" customFormat="1" ht="20.100000000000001" customHeight="1" x14ac:dyDescent="0.25">
      <c r="A4" s="16" t="s">
        <v>0</v>
      </c>
      <c r="B4" s="16" t="s">
        <v>55</v>
      </c>
      <c r="C4" s="17">
        <v>11</v>
      </c>
      <c r="D4" s="16" t="s">
        <v>83</v>
      </c>
      <c r="E4" s="16" t="s">
        <v>104</v>
      </c>
      <c r="F4" s="17"/>
      <c r="G4" s="17" t="s">
        <v>57</v>
      </c>
      <c r="J4" s="12" t="str">
        <f t="shared" ref="J4:J26" si="0">IF(A4="","",CONCATENATE(A4," ",D4," COMMENT '",E4,"' ",IF(G4="Y","","NOT NULL")," ",IF(F4&lt;&gt;"",CONCATENATE("DEFAULT '",F4,"' "),IF(G4="Y","DEFAULT NULL","")),IF(A5="","",",")))</f>
        <v>RESOLUTION_NO INT(4) UNSIGNED COMMENT 'Resolution Number' NOT NULL ,</v>
      </c>
    </row>
    <row r="5" spans="1:10" s="12" customFormat="1" ht="20.100000000000001" customHeight="1" x14ac:dyDescent="0.25">
      <c r="A5" s="16" t="s">
        <v>6</v>
      </c>
      <c r="B5" s="16" t="s">
        <v>55</v>
      </c>
      <c r="C5" s="17">
        <v>1</v>
      </c>
      <c r="D5" s="16" t="s">
        <v>56</v>
      </c>
      <c r="E5" s="36" t="s">
        <v>102</v>
      </c>
      <c r="F5" s="17"/>
      <c r="G5" s="17" t="s">
        <v>57</v>
      </c>
      <c r="J5" s="12" t="str">
        <f t="shared" si="0"/>
        <v>RESOLUTION_MONTH INT(1) UNSIGNED COMMENT 'Month of Resolution' NOT NULL ,</v>
      </c>
    </row>
    <row r="6" spans="1:10" s="12" customFormat="1" ht="20.100000000000001" customHeight="1" x14ac:dyDescent="0.25">
      <c r="A6" s="16" t="s">
        <v>7</v>
      </c>
      <c r="B6" s="16" t="s">
        <v>55</v>
      </c>
      <c r="C6" s="17">
        <v>2</v>
      </c>
      <c r="D6" s="16" t="s">
        <v>70</v>
      </c>
      <c r="E6" s="16" t="s">
        <v>103</v>
      </c>
      <c r="F6" s="17"/>
      <c r="G6" s="17" t="s">
        <v>57</v>
      </c>
      <c r="J6" s="12" t="str">
        <f t="shared" si="0"/>
        <v>RESOLUTION_YEAR INT(2) UNSIGNED COMMENT 'Year of Resolution' NOT NULL ,</v>
      </c>
    </row>
    <row r="7" spans="1:10" s="12" customFormat="1" ht="20.100000000000001" customHeight="1" x14ac:dyDescent="0.25">
      <c r="A7" s="16" t="s">
        <v>2</v>
      </c>
      <c r="B7" s="16" t="s">
        <v>58</v>
      </c>
      <c r="C7" s="17">
        <v>100</v>
      </c>
      <c r="D7" s="16" t="s">
        <v>99</v>
      </c>
      <c r="E7" s="16" t="s">
        <v>106</v>
      </c>
      <c r="F7" s="17"/>
      <c r="G7" s="17" t="s">
        <v>57</v>
      </c>
      <c r="J7" s="12" t="str">
        <f t="shared" si="0"/>
        <v>TITLE VARCHAR(100) COMMENT 'Resolution Title' NOT NULL ,</v>
      </c>
    </row>
    <row r="8" spans="1:10" s="12" customFormat="1" ht="20.100000000000001" customHeight="1" x14ac:dyDescent="0.25">
      <c r="A8" s="16" t="s">
        <v>3</v>
      </c>
      <c r="B8" s="16" t="s">
        <v>125</v>
      </c>
      <c r="C8" s="17"/>
      <c r="D8" s="16" t="s">
        <v>125</v>
      </c>
      <c r="E8" s="16" t="s">
        <v>107</v>
      </c>
      <c r="F8" s="17"/>
      <c r="G8" s="17" t="s">
        <v>62</v>
      </c>
      <c r="J8" s="12" t="str">
        <f t="shared" si="0"/>
        <v>RESOLUTION_DESC LONGTEXT COMMENT 'Resolution Description'  DEFAULT NULL,</v>
      </c>
    </row>
    <row r="9" spans="1:10" s="12" customFormat="1" ht="20.100000000000001" customHeight="1" x14ac:dyDescent="0.25">
      <c r="A9" s="16" t="s">
        <v>4</v>
      </c>
      <c r="B9" s="16" t="s">
        <v>115</v>
      </c>
      <c r="C9" s="17"/>
      <c r="D9" s="16" t="s">
        <v>115</v>
      </c>
      <c r="E9" s="16" t="s">
        <v>108</v>
      </c>
      <c r="F9" s="17"/>
      <c r="G9" s="17" t="s">
        <v>62</v>
      </c>
      <c r="J9" s="12" t="str">
        <f t="shared" si="0"/>
        <v>PREAMBLE TEXT COMMENT 'Resolution Preface'  DEFAULT NULL,</v>
      </c>
    </row>
    <row r="10" spans="1:10" s="12" customFormat="1" ht="20.100000000000001" customHeight="1" x14ac:dyDescent="0.25">
      <c r="A10" s="16" t="s">
        <v>163</v>
      </c>
      <c r="B10" s="16" t="s">
        <v>125</v>
      </c>
      <c r="C10" s="17"/>
      <c r="D10" s="16" t="s">
        <v>125</v>
      </c>
      <c r="E10" s="16" t="s">
        <v>164</v>
      </c>
      <c r="F10" s="17"/>
      <c r="G10" s="17" t="s">
        <v>62</v>
      </c>
      <c r="J10" s="12" t="str">
        <f t="shared" si="0"/>
        <v>SP_VANI_CITATION LONGTEXT COMMENT 'Sp vani citation'  DEFAULT NULL,</v>
      </c>
    </row>
    <row r="11" spans="1:10" s="12" customFormat="1" ht="20.100000000000001" customHeight="1" x14ac:dyDescent="0.25">
      <c r="A11" s="16" t="s">
        <v>126</v>
      </c>
      <c r="B11" s="16" t="s">
        <v>58</v>
      </c>
      <c r="C11" s="17">
        <v>100</v>
      </c>
      <c r="D11" s="48" t="s">
        <v>99</v>
      </c>
      <c r="E11" s="16" t="s">
        <v>129</v>
      </c>
      <c r="F11" s="19"/>
      <c r="G11" s="19" t="s">
        <v>62</v>
      </c>
      <c r="J11" s="12" t="str">
        <f t="shared" si="0"/>
        <v>PROPOSED_BY VARCHAR(100) COMMENT 'Proposed By'  DEFAULT NULL,</v>
      </c>
    </row>
    <row r="12" spans="1:10" s="12" customFormat="1" ht="20.100000000000001" customHeight="1" x14ac:dyDescent="0.25">
      <c r="A12" s="16" t="s">
        <v>127</v>
      </c>
      <c r="B12" s="16" t="s">
        <v>58</v>
      </c>
      <c r="C12" s="17">
        <v>100</v>
      </c>
      <c r="D12" s="48" t="s">
        <v>99</v>
      </c>
      <c r="E12" s="16" t="s">
        <v>128</v>
      </c>
      <c r="F12" s="19"/>
      <c r="G12" s="19" t="s">
        <v>62</v>
      </c>
      <c r="J12" s="12" t="str">
        <f t="shared" si="0"/>
        <v>SECONDED_BY VARCHAR(100) COMMENT 'Seconded By'  DEFAULT NULL,</v>
      </c>
    </row>
    <row r="13" spans="1:10" s="12" customFormat="1" ht="20.100000000000001" customHeight="1" x14ac:dyDescent="0.25">
      <c r="A13" s="16" t="s">
        <v>72</v>
      </c>
      <c r="B13" s="16" t="s">
        <v>58</v>
      </c>
      <c r="C13" s="17">
        <v>50</v>
      </c>
      <c r="D13" s="48" t="s">
        <v>59</v>
      </c>
      <c r="E13" s="16" t="s">
        <v>71</v>
      </c>
      <c r="F13" s="19"/>
      <c r="G13" s="19" t="s">
        <v>62</v>
      </c>
      <c r="J13" s="12" t="str">
        <f t="shared" si="0"/>
        <v>VOTING_TYPE VARCHAR(50) COMMENT 'Unanimous / Majority'  DEFAULT NULL,</v>
      </c>
    </row>
    <row r="14" spans="1:10" s="12" customFormat="1" ht="20.100000000000001" customHeight="1" x14ac:dyDescent="0.25">
      <c r="A14" s="16" t="s">
        <v>145</v>
      </c>
      <c r="B14" s="16" t="s">
        <v>55</v>
      </c>
      <c r="C14" s="17">
        <v>3</v>
      </c>
      <c r="D14" s="16" t="s">
        <v>56</v>
      </c>
      <c r="E14" s="16" t="s">
        <v>144</v>
      </c>
      <c r="F14" s="17"/>
      <c r="G14" s="17" t="s">
        <v>62</v>
      </c>
      <c r="J14" s="12" t="str">
        <f t="shared" si="0"/>
        <v>VOTES_RECEIVED INT(1) UNSIGNED COMMENT 'If voting type = Majority, then number of people opted'  DEFAULT NULL,</v>
      </c>
    </row>
    <row r="15" spans="1:10" s="12" customFormat="1" ht="20.100000000000001" customHeight="1" x14ac:dyDescent="0.25">
      <c r="A15" s="16" t="s">
        <v>146</v>
      </c>
      <c r="B15" s="16" t="s">
        <v>55</v>
      </c>
      <c r="C15" s="17">
        <v>3</v>
      </c>
      <c r="D15" s="16" t="s">
        <v>56</v>
      </c>
      <c r="E15" s="16" t="s">
        <v>143</v>
      </c>
      <c r="F15" s="17"/>
      <c r="G15" s="17" t="s">
        <v>62</v>
      </c>
      <c r="J15" s="12" t="str">
        <f t="shared" si="0"/>
        <v>VOTES_TOTAL INT(1) UNSIGNED COMMENT 'If voting type = Majority, then number of people voted'  DEFAULT NULL,</v>
      </c>
    </row>
    <row r="16" spans="1:10" s="12" customFormat="1" ht="20.100000000000001" customHeight="1" x14ac:dyDescent="0.25">
      <c r="A16" s="16" t="s">
        <v>156</v>
      </c>
      <c r="B16" s="16" t="s">
        <v>115</v>
      </c>
      <c r="C16" s="17"/>
      <c r="D16" s="16" t="s">
        <v>115</v>
      </c>
      <c r="E16" s="16" t="s">
        <v>157</v>
      </c>
      <c r="F16" s="17"/>
      <c r="G16" s="17" t="s">
        <v>62</v>
      </c>
      <c r="J16" s="12" t="str">
        <f>IF(A16="","",CONCATENATE(A16," ",D16," COMMENT '",E16,"' ",IF(G16="Y","","NOT NULL")," ",IF(F16&lt;&gt;"",CONCATENATE("DEFAULT '",F16,"' "),IF(G16="Y","DEFAULT NULL","")),IF(A20="","",",")))</f>
        <v>SPECIAL_NOTE  TEXT COMMENT 'Special note on the resolution '  DEFAULT NULL,</v>
      </c>
    </row>
    <row r="17" spans="1:10" s="12" customFormat="1" ht="20.100000000000001" customHeight="1" x14ac:dyDescent="0.25">
      <c r="A17" s="16" t="s">
        <v>163</v>
      </c>
      <c r="B17" s="16" t="s">
        <v>115</v>
      </c>
      <c r="C17" s="17"/>
      <c r="D17" s="16" t="s">
        <v>115</v>
      </c>
      <c r="E17" s="16" t="s">
        <v>221</v>
      </c>
      <c r="F17" s="17"/>
      <c r="G17" s="17" t="s">
        <v>62</v>
      </c>
      <c r="J17" s="12" t="str">
        <f>IF(A17="","",CONCATENATE(A17," ",D17," COMMENT '",E17,"' ",IF(G17="Y","","NOT NULL")," ",IF(F17&lt;&gt;"",CONCATENATE("DEFAULT '",F17,"' "),IF(G17="Y","DEFAULT NULL","")),IF(A20="","",",")))</f>
        <v>SP_VANI_CITATION TEXT COMMENT 'Srila Prabhupada Vani Citation'  DEFAULT NULL,</v>
      </c>
    </row>
    <row r="18" spans="1:10" s="12" customFormat="1" ht="20.100000000000001" customHeight="1" x14ac:dyDescent="0.25">
      <c r="A18" s="16" t="s">
        <v>200</v>
      </c>
      <c r="B18" s="16" t="s">
        <v>58</v>
      </c>
      <c r="C18" s="17">
        <v>100</v>
      </c>
      <c r="D18" s="62" t="s">
        <v>99</v>
      </c>
      <c r="E18" s="16" t="s">
        <v>222</v>
      </c>
      <c r="F18" s="17"/>
      <c r="G18" s="17" t="s">
        <v>62</v>
      </c>
      <c r="J18" s="12" t="str">
        <f>IF(A18="","",CONCATENATE(A18," ",D18," COMMENT '",E18,"' ",IF(G18="Y","","NOT NULL")," ",IF(F18&lt;&gt;"",CONCATENATE("DEFAULT '",F18,"' "),IF(G18="Y","DEFAULT NULL","")),IF(A22="","",",")))</f>
        <v>DISSEMINATE_TO VARCHAR(100) COMMENT 'Disseminate to'  DEFAULT NULL,</v>
      </c>
    </row>
    <row r="19" spans="1:10" s="12" customFormat="1" ht="20.100000000000001" customHeight="1" x14ac:dyDescent="0.25">
      <c r="A19" s="16" t="s">
        <v>203</v>
      </c>
      <c r="B19" s="16" t="s">
        <v>58</v>
      </c>
      <c r="C19" s="17">
        <v>100</v>
      </c>
      <c r="D19" s="62" t="s">
        <v>99</v>
      </c>
      <c r="E19" s="16" t="s">
        <v>223</v>
      </c>
      <c r="F19" s="17"/>
      <c r="G19" s="17" t="s">
        <v>62</v>
      </c>
      <c r="J19" s="12" t="str">
        <f>IF(A19="","",CONCATENATE(A19," ",D19," COMMENT '",E19,"' ",IF(G19="Y","","NOT NULL")," ",IF(F19&lt;&gt;"",CONCATENATE("DEFAULT '",F19,"' "),IF(G19="Y","DEFAULT NULL","")),IF(A23="","",",")))</f>
        <v>IMPLEMENTATION_AGENCY VARCHAR(100) COMMENT 'Implementation agency'  DEFAULT NULL,</v>
      </c>
    </row>
    <row r="20" spans="1:10" s="12" customFormat="1" ht="20.100000000000001" customHeight="1" x14ac:dyDescent="0.25">
      <c r="A20" s="16" t="s">
        <v>165</v>
      </c>
      <c r="B20" s="16" t="s">
        <v>60</v>
      </c>
      <c r="C20" s="17">
        <v>1</v>
      </c>
      <c r="D20" s="16" t="s">
        <v>61</v>
      </c>
      <c r="E20" s="49" t="s">
        <v>166</v>
      </c>
      <c r="F20" s="19" t="s">
        <v>57</v>
      </c>
      <c r="G20" s="19" t="s">
        <v>57</v>
      </c>
      <c r="J20" s="12" t="str">
        <f>IF(A20="","",CONCATENATE(A20," ",D20," COMMENT '",E20,"' ",IF(G20="Y","","NOT NULL")," ",IF(F20&lt;&gt;"",CONCATENATE("DEFAULT '",F20,"' "),IF(G20="Y","DEFAULT NULL","")),IF(A22="","",",")))</f>
        <v>IS_RESOLUTION CHAR(1) COMMENT 'Yes (Y) / No (N)' NOT NULL DEFAULT 'N' ,</v>
      </c>
    </row>
    <row r="21" spans="1:10" s="12" customFormat="1" ht="20.100000000000001" customHeight="1" x14ac:dyDescent="0.25">
      <c r="A21" s="16" t="s">
        <v>169</v>
      </c>
      <c r="B21" s="16" t="s">
        <v>60</v>
      </c>
      <c r="C21" s="17">
        <v>1</v>
      </c>
      <c r="D21" s="16" t="s">
        <v>61</v>
      </c>
      <c r="E21" s="49" t="s">
        <v>224</v>
      </c>
      <c r="F21" s="19" t="s">
        <v>225</v>
      </c>
      <c r="G21" s="19" t="s">
        <v>57</v>
      </c>
      <c r="J21" s="12" t="str">
        <f t="shared" si="0"/>
        <v>STATUS CHAR(1) COMMENT 'Revised And Pending For Approval (R)/ Approval (A) / Rejected (X)' NOT NULL DEFAULT 'R' ,</v>
      </c>
    </row>
    <row r="22" spans="1:10" s="12" customFormat="1" ht="20.100000000000001" customHeight="1" x14ac:dyDescent="0.25">
      <c r="A22" s="16" t="s">
        <v>167</v>
      </c>
      <c r="B22" s="16" t="s">
        <v>60</v>
      </c>
      <c r="C22" s="19">
        <v>1</v>
      </c>
      <c r="D22" s="16" t="s">
        <v>61</v>
      </c>
      <c r="E22" s="37" t="s">
        <v>111</v>
      </c>
      <c r="F22" s="19" t="s">
        <v>57</v>
      </c>
      <c r="G22" s="19" t="s">
        <v>57</v>
      </c>
      <c r="J22" s="12" t="str">
        <f t="shared" si="0"/>
        <v>IS_ENCRYPTED CHAR(1) COMMENT 'Y (Yes) / N (No)' NOT NULL DEFAULT 'N' ,</v>
      </c>
    </row>
    <row r="23" spans="1:10" s="12" customFormat="1" ht="20.100000000000001" customHeight="1" x14ac:dyDescent="0.25">
      <c r="A23" s="16" t="s">
        <v>124</v>
      </c>
      <c r="B23" s="16" t="s">
        <v>55</v>
      </c>
      <c r="C23" s="19">
        <v>3</v>
      </c>
      <c r="D23" s="16" t="s">
        <v>56</v>
      </c>
      <c r="E23" s="38" t="s">
        <v>148</v>
      </c>
      <c r="F23" s="19"/>
      <c r="G23" s="19" t="s">
        <v>62</v>
      </c>
      <c r="J23" s="12" t="str">
        <f t="shared" si="0"/>
        <v>ENCRYPTION_SEED INT(1) UNSIGNED COMMENT 'Random number to encrypt the resolution if sensitivity = 5'  DEFAULT NULL,</v>
      </c>
    </row>
    <row r="24" spans="1:10" s="12" customFormat="1" ht="20.100000000000001" customHeight="1" x14ac:dyDescent="0.25">
      <c r="A24" s="16" t="s">
        <v>153</v>
      </c>
      <c r="B24" s="16" t="s">
        <v>81</v>
      </c>
      <c r="C24" s="17"/>
      <c r="D24" s="16" t="s">
        <v>81</v>
      </c>
      <c r="E24" s="27" t="s">
        <v>100</v>
      </c>
      <c r="F24" s="17"/>
      <c r="G24" s="17" t="s">
        <v>57</v>
      </c>
      <c r="J24" s="12" t="str">
        <f t="shared" si="0"/>
        <v>VALID_FROM DATETIME COMMENT 'Date on which record is created' NOT NULL ,</v>
      </c>
    </row>
    <row r="25" spans="1:10" s="12" customFormat="1" ht="20.100000000000001" customHeight="1" x14ac:dyDescent="0.25">
      <c r="A25" s="37" t="s">
        <v>29</v>
      </c>
      <c r="B25" s="37" t="s">
        <v>58</v>
      </c>
      <c r="C25" s="19">
        <v>12</v>
      </c>
      <c r="D25" s="39" t="s">
        <v>80</v>
      </c>
      <c r="E25" s="33" t="s">
        <v>96</v>
      </c>
      <c r="F25" s="19"/>
      <c r="G25" s="19" t="s">
        <v>62</v>
      </c>
      <c r="J25" s="12" t="str">
        <f t="shared" si="0"/>
        <v>MODIFIED_BY VARCHAR(12) COMMENT 'Master: MSTR_USERS.LOGIN_ID'  DEFAULT NULL,</v>
      </c>
    </row>
    <row r="26" spans="1:10" s="12" customFormat="1" ht="20.100000000000001" customHeight="1" x14ac:dyDescent="0.25">
      <c r="A26" s="16" t="s">
        <v>160</v>
      </c>
      <c r="B26" s="16" t="s">
        <v>81</v>
      </c>
      <c r="C26" s="17"/>
      <c r="D26" s="16" t="s">
        <v>81</v>
      </c>
      <c r="E26" s="16" t="s">
        <v>101</v>
      </c>
      <c r="F26" s="17"/>
      <c r="G26" s="17" t="s">
        <v>62</v>
      </c>
      <c r="J26" s="12" t="str">
        <f t="shared" si="0"/>
        <v>VALID_TILL DATETIME COMMENT 'Date on which record is modified'  DEFAULT NULL</v>
      </c>
    </row>
    <row r="27" spans="1:10" s="12" customFormat="1" ht="20.100000000000001" customHeight="1" x14ac:dyDescent="0.25">
      <c r="A27" s="73"/>
      <c r="B27" s="73"/>
      <c r="C27" s="73"/>
      <c r="D27" s="73"/>
      <c r="E27" s="73"/>
      <c r="F27" s="73"/>
      <c r="G27" s="73"/>
      <c r="J27" s="12" t="s">
        <v>63</v>
      </c>
    </row>
    <row r="28" spans="1:10" s="12" customFormat="1" ht="20.100000000000001" customHeight="1" x14ac:dyDescent="0.25">
      <c r="A28" s="20" t="s">
        <v>64</v>
      </c>
      <c r="B28" s="81" t="s">
        <v>161</v>
      </c>
      <c r="C28" s="82"/>
      <c r="D28" s="82"/>
      <c r="E28" s="82"/>
      <c r="F28" s="82"/>
      <c r="G28" s="83"/>
      <c r="J28" s="12" t="str">
        <f>IF(B28="NONE","",CONCATENATE("ALTER TABLE ",$A$1," ADD PRIMARY KEY (",B28,");"))</f>
        <v>ALTER TABLE RESOLUTION_HISTORY ADD PRIMARY KEY (HISTORY_ID);</v>
      </c>
    </row>
    <row r="29" spans="1:10" s="12" customFormat="1" ht="20.100000000000001" customHeight="1" x14ac:dyDescent="0.25">
      <c r="A29" s="47" t="s">
        <v>65</v>
      </c>
      <c r="B29" s="87" t="s">
        <v>66</v>
      </c>
      <c r="C29" s="87"/>
      <c r="D29" s="16"/>
      <c r="E29" s="16"/>
      <c r="F29" s="17"/>
      <c r="G29" s="17"/>
      <c r="J29" s="46" t="str">
        <f>IF(B29="NONE","",CONCATENATE("ALTER TABLE ",$A$1," ADD CONSTRAINT ",$A$1,"_FK_",F29," FOREIGN KEY (",B29,") REFERENCES ",D29,"(",E29,") ON UPDATE CASCADE ON DELETE RESTRICT;"))</f>
        <v/>
      </c>
    </row>
    <row r="30" spans="1:10" s="12" customFormat="1" ht="20.100000000000001" customHeight="1" x14ac:dyDescent="0.25">
      <c r="A30" s="20" t="s">
        <v>67</v>
      </c>
      <c r="B30" s="84" t="s">
        <v>66</v>
      </c>
      <c r="C30" s="85"/>
      <c r="D30" s="85"/>
      <c r="E30" s="85"/>
      <c r="F30" s="85"/>
      <c r="G30" s="86"/>
      <c r="J30" s="46" t="str">
        <f>IF(B30="NONE","",CONCATENATE("CREATE INDEX ",$A$1,"_IDX_",B30," ON ",$A$1,"(",B30,");"))</f>
        <v/>
      </c>
    </row>
    <row r="31" spans="1:10" s="12" customFormat="1" ht="20.100000000000001" customHeight="1" x14ac:dyDescent="0.25">
      <c r="A31" s="20" t="s">
        <v>68</v>
      </c>
      <c r="B31" s="70" t="s">
        <v>161</v>
      </c>
      <c r="C31" s="70"/>
      <c r="D31" s="70"/>
      <c r="E31" s="70"/>
      <c r="F31" s="70"/>
      <c r="G31" s="70"/>
      <c r="J31" s="12" t="str">
        <f>IF(B31="NONE","",CONCATENATE("ALTER TABLE ",$A$1," ADD UNIQUE KEY ",$A$1,"_UK_",E31," (",B31,");"))</f>
        <v>ALTER TABLE RESOLUTION_HISTORY ADD UNIQUE KEY RESOLUTION_HISTORY_UK_ (HISTORY_ID);</v>
      </c>
    </row>
    <row r="32" spans="1:10" ht="20.100000000000001" customHeight="1" x14ac:dyDescent="0.2">
      <c r="A32" s="20" t="s">
        <v>69</v>
      </c>
      <c r="B32" s="70" t="s">
        <v>66</v>
      </c>
      <c r="C32" s="70"/>
      <c r="D32" s="70"/>
      <c r="E32" s="70"/>
      <c r="F32" s="70"/>
      <c r="G32" s="70"/>
      <c r="J32" s="12" t="str">
        <f>IF(B32="NONE","",CONCATENATE("ALTER TABLE ",$A$1," MODIFY ",LEFT(VLOOKUP(B32,$A$3:$J27,10,FALSE),LEN(VLOOKUP(B32,$A$3:$J27,10,FALSE))-1)," AUTO_INCREMENT;"))</f>
        <v/>
      </c>
    </row>
  </sheetData>
  <mergeCells count="7">
    <mergeCell ref="B32:G32"/>
    <mergeCell ref="A27:G27"/>
    <mergeCell ref="B28:G28"/>
    <mergeCell ref="B29:C29"/>
    <mergeCell ref="B30:G30"/>
    <mergeCell ref="B31:D31"/>
    <mergeCell ref="E31:G31"/>
  </mergeCells>
  <hyperlinks>
    <hyperlink ref="G1" location="Home!A1" display="HOME"/>
  </hyperlinks>
  <pageMargins left="0.5" right="0.5" top="0.5" bottom="0.5" header="0.3" footer="0.3"/>
  <pageSetup paperSize="9" firstPageNumber="0" fitToHeight="0" orientation="landscape" horizontalDpi="300" verticalDpi="300" r:id="rId1"/>
  <headerFooter alignWithMargins="0"/>
  <ignoredErrors>
    <ignoredError sqref="J22:J26 J29:J32 J3:J16 J20" emptyCellReference="1"/>
    <ignoredError sqref="J1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3"/>
  <sheetViews>
    <sheetView zoomScaleNormal="100" workbookViewId="0">
      <selection activeCell="E17" sqref="E17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5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RESOLUTION_COMMENTS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16" t="s">
        <v>8</v>
      </c>
      <c r="B3" s="16" t="s">
        <v>55</v>
      </c>
      <c r="C3" s="17">
        <v>11</v>
      </c>
      <c r="D3" s="16" t="s">
        <v>83</v>
      </c>
      <c r="E3" s="36" t="s">
        <v>109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COMMENT_ID INT(4) UNSIGNED COMMENT 'Identifier to identify the record uniquely' NOT NULL ,</v>
      </c>
    </row>
    <row r="4" spans="1:10" s="12" customFormat="1" ht="20.100000000000001" customHeight="1" x14ac:dyDescent="0.25">
      <c r="A4" s="16" t="s">
        <v>0</v>
      </c>
      <c r="B4" s="16" t="s">
        <v>55</v>
      </c>
      <c r="C4" s="17">
        <v>11</v>
      </c>
      <c r="D4" s="16" t="s">
        <v>83</v>
      </c>
      <c r="E4" s="16" t="s">
        <v>104</v>
      </c>
      <c r="F4" s="17"/>
      <c r="G4" s="17" t="s">
        <v>57</v>
      </c>
      <c r="J4" s="12" t="str">
        <f>IF(A4="","",CONCATENATE(A4," ",D4," COMMENT '",E4,"' ",IF(G4="Y","","NOT NULL")," ",IF(F4&lt;&gt;"",CONCATENATE("DEFAULT '",F4,"' "),IF(G4="Y","DEFAULT NULL","")),IF(A5="","",",")))</f>
        <v>RESOLUTION_NO INT(4) UNSIGNED COMMENT 'Resolution Number' NOT NULL ,</v>
      </c>
    </row>
    <row r="5" spans="1:10" s="12" customFormat="1" ht="20.100000000000001" customHeight="1" x14ac:dyDescent="0.25">
      <c r="A5" s="16" t="s">
        <v>10</v>
      </c>
      <c r="B5" s="16" t="s">
        <v>115</v>
      </c>
      <c r="C5" s="17"/>
      <c r="D5" s="16" t="s">
        <v>115</v>
      </c>
      <c r="E5" s="16" t="s">
        <v>110</v>
      </c>
      <c r="F5" s="17"/>
      <c r="G5" s="17" t="s">
        <v>57</v>
      </c>
      <c r="J5" s="12" t="str">
        <f t="shared" ref="J5:J7" si="0">IF(A5="","",CONCATENATE(A5," ",D5," COMMENT '",E5,"' ",IF(G5="Y","","NOT NULL")," ",IF(F5&lt;&gt;"",CONCATENATE("DEFAULT '",F5,"' "),IF(G5="Y","DEFAULT NULL","")),IF(A6="","",",")))</f>
        <v>COMMENT TEXT COMMENT 'Comment on the resolution' NOT NULL ,</v>
      </c>
    </row>
    <row r="6" spans="1:10" s="12" customFormat="1" ht="20.100000000000001" customHeight="1" x14ac:dyDescent="0.25">
      <c r="A6" s="16" t="s">
        <v>9</v>
      </c>
      <c r="B6" s="16" t="s">
        <v>58</v>
      </c>
      <c r="C6" s="17">
        <v>12</v>
      </c>
      <c r="D6" s="16" t="s">
        <v>80</v>
      </c>
      <c r="E6" s="33" t="s">
        <v>96</v>
      </c>
      <c r="F6" s="17"/>
      <c r="G6" s="17" t="s">
        <v>57</v>
      </c>
      <c r="J6" s="12" t="str">
        <f t="shared" si="0"/>
        <v>COMMENTED_BY VARCHAR(12) COMMENT 'Master: MSTR_USERS.LOGIN_ID' NOT NULL ,</v>
      </c>
    </row>
    <row r="7" spans="1:10" s="12" customFormat="1" ht="20.100000000000001" customHeight="1" x14ac:dyDescent="0.25">
      <c r="A7" s="16" t="s">
        <v>11</v>
      </c>
      <c r="B7" s="16" t="s">
        <v>81</v>
      </c>
      <c r="C7" s="17"/>
      <c r="D7" s="16" t="s">
        <v>81</v>
      </c>
      <c r="E7" s="27" t="s">
        <v>100</v>
      </c>
      <c r="F7" s="17"/>
      <c r="G7" s="17" t="s">
        <v>57</v>
      </c>
      <c r="J7" s="12" t="str">
        <f t="shared" si="0"/>
        <v xml:space="preserve">COMMENTED_ON DATETIME COMMENT 'Date on which record is created' NOT NULL </v>
      </c>
    </row>
    <row r="8" spans="1:10" s="12" customFormat="1" ht="20.100000000000001" customHeight="1" x14ac:dyDescent="0.25">
      <c r="A8" s="73"/>
      <c r="B8" s="73"/>
      <c r="C8" s="73"/>
      <c r="D8" s="73"/>
      <c r="E8" s="73"/>
      <c r="F8" s="73"/>
      <c r="G8" s="73"/>
      <c r="J8" s="12" t="s">
        <v>63</v>
      </c>
    </row>
    <row r="9" spans="1:10" s="12" customFormat="1" ht="20.100000000000001" customHeight="1" x14ac:dyDescent="0.25">
      <c r="A9" s="20" t="s">
        <v>64</v>
      </c>
      <c r="B9" s="74" t="s">
        <v>8</v>
      </c>
      <c r="C9" s="75"/>
      <c r="D9" s="75"/>
      <c r="E9" s="75"/>
      <c r="F9" s="75"/>
      <c r="G9" s="76"/>
      <c r="J9" s="12" t="str">
        <f>IF(B9="NONE","",CONCATENATE("ALTER TABLE ",$A$1," ADD PRIMARY KEY (",B9,");"))</f>
        <v>ALTER TABLE RESOLUTION_COMMENTS ADD PRIMARY KEY (COMMENT_ID);</v>
      </c>
    </row>
    <row r="10" spans="1:10" s="12" customFormat="1" ht="20.100000000000001" customHeight="1" x14ac:dyDescent="0.25">
      <c r="A10" s="20" t="s">
        <v>65</v>
      </c>
      <c r="B10" s="74" t="s">
        <v>0</v>
      </c>
      <c r="C10" s="77"/>
      <c r="D10" s="21" t="s">
        <v>116</v>
      </c>
      <c r="E10" s="21" t="s">
        <v>0</v>
      </c>
      <c r="F10" s="22" t="s">
        <v>0</v>
      </c>
      <c r="G10" s="22"/>
      <c r="J10" s="23" t="str">
        <f>IF(B10="NONE","",CONCATENATE("ALTER TABLE ",$A$1," ADD CONSTRAINT ",$A$1,"_FK_",F10," FOREIGN KEY (",B10,") REFERENCES ",D10,"(",E10,") ON UPDATE CASCADE ON DELETE RESTRICT;"))</f>
        <v>ALTER TABLE RESOLUTION_COMMENTS ADD CONSTRAINT RESOLUTION_COMMENTS_FK_RESOLUTION_NO FOREIGN KEY (RESOLUTION_NO) REFERENCES RESOLUTIONS(RESOLUTION_NO) ON UPDATE CASCADE ON DELETE RESTRICT;</v>
      </c>
    </row>
    <row r="11" spans="1:10" s="12" customFormat="1" ht="20.100000000000001" customHeight="1" x14ac:dyDescent="0.25">
      <c r="A11" s="20" t="s">
        <v>67</v>
      </c>
      <c r="B11" s="74" t="s">
        <v>66</v>
      </c>
      <c r="C11" s="75"/>
      <c r="D11" s="75"/>
      <c r="E11" s="75"/>
      <c r="F11" s="75"/>
      <c r="G11" s="76"/>
      <c r="J11" s="23" t="str">
        <f>IF(B11="NONE","",CONCATENATE("CREATE INDEX ",$A$1,"_IDX_",B11," ON ",$A$1,"(",B11,");"))</f>
        <v/>
      </c>
    </row>
    <row r="12" spans="1:10" s="12" customFormat="1" ht="20.100000000000001" customHeight="1" x14ac:dyDescent="0.25">
      <c r="A12" s="20" t="s">
        <v>68</v>
      </c>
      <c r="B12" s="70" t="s">
        <v>66</v>
      </c>
      <c r="C12" s="70"/>
      <c r="D12" s="70"/>
      <c r="E12" s="70"/>
      <c r="F12" s="70"/>
      <c r="G12" s="70"/>
      <c r="J12" s="12" t="str">
        <f>IF(B12="NONE","",CONCATENATE("ALTER TABLE ",$A$1," ADD UNIQUE KEY ",$A$1,"_UK_",E12," (",B12,");"))</f>
        <v/>
      </c>
    </row>
    <row r="13" spans="1:10" ht="20.100000000000001" customHeight="1" x14ac:dyDescent="0.2">
      <c r="A13" s="20" t="s">
        <v>69</v>
      </c>
      <c r="B13" s="70" t="s">
        <v>8</v>
      </c>
      <c r="C13" s="70"/>
      <c r="D13" s="70"/>
      <c r="E13" s="70"/>
      <c r="F13" s="70"/>
      <c r="G13" s="70"/>
      <c r="J13" s="12" t="str">
        <f>IF(B13="NONE","",CONCATENATE("ALTER TABLE ",$A$1," MODIFY ",LEFT(VLOOKUP(B13,$A$3:$J8,10,FALSE),LEN(VLOOKUP(B13,$A$3:$J8,10,FALSE))-1)," AUTO_INCREMENT;"))</f>
        <v>ALTER TABLE RESOLUTION_COMMENTS MODIFY COMMENT_ID INT(4) UNSIGNED COMMENT 'Identifier to identify the record uniquely' NOT NULL  AUTO_INCREMENT;</v>
      </c>
    </row>
  </sheetData>
  <mergeCells count="7">
    <mergeCell ref="B13:G13"/>
    <mergeCell ref="A8:G8"/>
    <mergeCell ref="B9:G9"/>
    <mergeCell ref="B10:C10"/>
    <mergeCell ref="B11:G11"/>
    <mergeCell ref="B12:D12"/>
    <mergeCell ref="E12:G12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3:J14" emptyCellReferenc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3"/>
  <sheetViews>
    <sheetView workbookViewId="0">
      <selection activeCell="E17" sqref="E17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236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RESOLUTION_TAGS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16" t="s">
        <v>0</v>
      </c>
      <c r="B3" s="16" t="s">
        <v>55</v>
      </c>
      <c r="C3" s="17">
        <v>11</v>
      </c>
      <c r="D3" s="16" t="s">
        <v>83</v>
      </c>
      <c r="E3" s="16" t="s">
        <v>104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NULL","")),IF(A6="","",",")))</f>
        <v>RESOLUTION_NO INT(4) UNSIGNED COMMENT 'Resolution Number' NOT NULL ,</v>
      </c>
    </row>
    <row r="4" spans="1:10" s="12" customFormat="1" ht="20.100000000000001" customHeight="1" x14ac:dyDescent="0.25">
      <c r="A4" s="16" t="s">
        <v>134</v>
      </c>
      <c r="B4" s="16" t="s">
        <v>55</v>
      </c>
      <c r="C4" s="17">
        <v>2</v>
      </c>
      <c r="D4" s="16" t="s">
        <v>56</v>
      </c>
      <c r="E4" s="33" t="s">
        <v>233</v>
      </c>
      <c r="F4" s="17"/>
      <c r="G4" s="17" t="s">
        <v>57</v>
      </c>
      <c r="J4" s="12" t="str">
        <f>IF(A4="","",CONCATENATE(A4," ",D4," COMMENT '",E4,"' ",IF(G4="Y","","NOT NULL")," ",IF(F4&lt;&gt;"",CONCATENATE("DEFAULT '",F4,"' "),IF(G4="Y","DEFAULT NULL","")),IF(A6="","",",")))</f>
        <v>TAG_ID INT(1) UNSIGNED COMMENT 'Master: MSTR_TAG.TAG_ID' NOT NULL ,</v>
      </c>
    </row>
    <row r="5" spans="1:10" s="12" customFormat="1" ht="20.100000000000001" customHeight="1" x14ac:dyDescent="0.25">
      <c r="A5" s="16" t="s">
        <v>234</v>
      </c>
      <c r="B5" s="16" t="s">
        <v>58</v>
      </c>
      <c r="C5" s="17">
        <v>12</v>
      </c>
      <c r="D5" s="16" t="s">
        <v>80</v>
      </c>
      <c r="E5" s="33" t="s">
        <v>96</v>
      </c>
      <c r="F5" s="17"/>
      <c r="G5" s="17" t="s">
        <v>57</v>
      </c>
      <c r="J5" s="12" t="str">
        <f t="shared" ref="J5:J6" si="0">IF(A5="","",CONCATENATE(A5," ",D5," COMMENT '",E5,"' ",IF(G5="Y","","NOT NULL")," ",IF(F5&lt;&gt;"",CONCATENATE("DEFAULT '",F5,"' "),IF(G5="Y","DEFAULT NULL","")),IF(A6="","",",")))</f>
        <v>TAGGED_BY VARCHAR(12) COMMENT 'Master: MSTR_USERS.LOGIN_ID' NOT NULL ,</v>
      </c>
    </row>
    <row r="6" spans="1:10" s="12" customFormat="1" ht="20.100000000000001" customHeight="1" x14ac:dyDescent="0.25">
      <c r="A6" s="16" t="s">
        <v>235</v>
      </c>
      <c r="B6" s="16" t="s">
        <v>81</v>
      </c>
      <c r="C6" s="17"/>
      <c r="D6" s="16" t="s">
        <v>81</v>
      </c>
      <c r="E6" s="27" t="s">
        <v>100</v>
      </c>
      <c r="F6" s="17"/>
      <c r="G6" s="17" t="s">
        <v>57</v>
      </c>
      <c r="J6" s="12" t="str">
        <f t="shared" si="0"/>
        <v xml:space="preserve">TAGGED_ON DATETIME COMMENT 'Date on which record is created' NOT NULL </v>
      </c>
    </row>
    <row r="7" spans="1:10" s="12" customFormat="1" ht="20.100000000000001" customHeight="1" x14ac:dyDescent="0.25">
      <c r="A7" s="73"/>
      <c r="B7" s="73"/>
      <c r="C7" s="73"/>
      <c r="D7" s="73"/>
      <c r="E7" s="73"/>
      <c r="F7" s="73"/>
      <c r="G7" s="73"/>
      <c r="J7" s="12" t="s">
        <v>63</v>
      </c>
    </row>
    <row r="8" spans="1:10" s="12" customFormat="1" ht="20.100000000000001" customHeight="1" x14ac:dyDescent="0.25">
      <c r="A8" s="20" t="s">
        <v>64</v>
      </c>
      <c r="B8" s="74" t="s">
        <v>66</v>
      </c>
      <c r="C8" s="75"/>
      <c r="D8" s="75"/>
      <c r="E8" s="75"/>
      <c r="F8" s="75"/>
      <c r="G8" s="76"/>
      <c r="J8" s="12" t="str">
        <f>IF(B8="NONE","",CONCATENATE("ALTER TABLE ",$A$1," ADD PRIMARY KEY (",B8,");"))</f>
        <v/>
      </c>
    </row>
    <row r="9" spans="1:10" s="12" customFormat="1" ht="20.100000000000001" customHeight="1" x14ac:dyDescent="0.25">
      <c r="A9" s="20" t="s">
        <v>65</v>
      </c>
      <c r="B9" s="74" t="s">
        <v>0</v>
      </c>
      <c r="C9" s="77"/>
      <c r="D9" s="21" t="s">
        <v>116</v>
      </c>
      <c r="E9" s="21" t="s">
        <v>0</v>
      </c>
      <c r="F9" s="22" t="s">
        <v>0</v>
      </c>
      <c r="G9" s="22"/>
      <c r="J9" s="63" t="str">
        <f>IF(B9="NONE","",CONCATENATE("ALTER TABLE ",$A$1," ADD CONSTRAINT ",$A$1,"_FK_",F9," FOREIGN KEY (",B9,") REFERENCES ",D9,"(",E9,") ON UPDATE CASCADE ON DELETE RESTRICT;"))</f>
        <v>ALTER TABLE RESOLUTION_TAGS ADD CONSTRAINT RESOLUTION_TAGS_FK_RESOLUTION_NO FOREIGN KEY (RESOLUTION_NO) REFERENCES RESOLUTIONS(RESOLUTION_NO) ON UPDATE CASCADE ON DELETE RESTRICT;</v>
      </c>
    </row>
    <row r="10" spans="1:10" s="12" customFormat="1" ht="20.100000000000001" customHeight="1" x14ac:dyDescent="0.25">
      <c r="A10" s="20" t="s">
        <v>65</v>
      </c>
      <c r="B10" s="74" t="s">
        <v>134</v>
      </c>
      <c r="C10" s="77"/>
      <c r="D10" s="21" t="s">
        <v>133</v>
      </c>
      <c r="E10" s="21" t="s">
        <v>134</v>
      </c>
      <c r="F10" s="22" t="s">
        <v>134</v>
      </c>
      <c r="G10" s="22"/>
      <c r="J10" s="63" t="str">
        <f>IF(B10="NONE","",CONCATENATE("ALTER TABLE ",$A$1," ADD CONSTRAINT ",$A$1,"_FK_",F10," FOREIGN KEY (",B10,") REFERENCES ",D10,"(",E10,") ON UPDATE CASCADE ON DELETE RESTRICT;"))</f>
        <v>ALTER TABLE RESOLUTION_TAGS ADD CONSTRAINT RESOLUTION_TAGS_FK_TAG_ID FOREIGN KEY (TAG_ID) REFERENCES MSTR_TAG(TAG_ID) ON UPDATE CASCADE ON DELETE RESTRICT;</v>
      </c>
    </row>
    <row r="11" spans="1:10" s="12" customFormat="1" ht="20.100000000000001" customHeight="1" x14ac:dyDescent="0.25">
      <c r="A11" s="20" t="s">
        <v>67</v>
      </c>
      <c r="B11" s="74" t="s">
        <v>66</v>
      </c>
      <c r="C11" s="75"/>
      <c r="D11" s="75"/>
      <c r="E11" s="75"/>
      <c r="F11" s="75"/>
      <c r="G11" s="76"/>
      <c r="J11" s="63" t="str">
        <f>IF(B11="NONE","",CONCATENATE("CREATE INDEX ",$A$1,"_IDX_",B11," ON ",$A$1,"(",B11,");"))</f>
        <v/>
      </c>
    </row>
    <row r="12" spans="1:10" s="12" customFormat="1" ht="20.100000000000001" customHeight="1" x14ac:dyDescent="0.25">
      <c r="A12" s="20" t="s">
        <v>68</v>
      </c>
      <c r="B12" s="70" t="s">
        <v>66</v>
      </c>
      <c r="C12" s="70"/>
      <c r="D12" s="70"/>
      <c r="E12" s="70"/>
      <c r="F12" s="70"/>
      <c r="G12" s="70"/>
      <c r="J12" s="12" t="str">
        <f>IF(B12="NONE","",CONCATENATE("ALTER TABLE ",$A$1," ADD UNIQUE KEY ",$A$1,"_UK_",E12," (",B12,");"))</f>
        <v/>
      </c>
    </row>
    <row r="13" spans="1:10" ht="20.100000000000001" customHeight="1" x14ac:dyDescent="0.2">
      <c r="A13" s="20" t="s">
        <v>69</v>
      </c>
      <c r="B13" s="70" t="s">
        <v>66</v>
      </c>
      <c r="C13" s="70"/>
      <c r="D13" s="70"/>
      <c r="E13" s="70"/>
      <c r="F13" s="70"/>
      <c r="G13" s="70"/>
      <c r="J13" s="12" t="str">
        <f>IF(B13="NONE","",CONCATENATE("ALTER TABLE ",$A$1," MODIFY ",LEFT(VLOOKUP(B13,$A$3:$J7,10,FALSE),LEN(VLOOKUP(B13,$A$3:$J7,10,FALSE))-1)," AUTO_INCREMENT;"))</f>
        <v/>
      </c>
    </row>
  </sheetData>
  <mergeCells count="8">
    <mergeCell ref="B13:G13"/>
    <mergeCell ref="A7:G7"/>
    <mergeCell ref="B8:G8"/>
    <mergeCell ref="B9:C9"/>
    <mergeCell ref="B10:C10"/>
    <mergeCell ref="B11:G11"/>
    <mergeCell ref="B12:D12"/>
    <mergeCell ref="E12:G12"/>
  </mergeCells>
  <hyperlinks>
    <hyperlink ref="G1" location="Home!A1" display="HOME"/>
  </hyperlinks>
  <pageMargins left="0.7" right="0.7" top="0.75" bottom="0.75" header="0.3" footer="0.3"/>
  <pageSetup orientation="portrait" verticalDpi="0" r:id="rId1"/>
  <ignoredErrors>
    <ignoredError sqref="J11:J13 J3 J7:J10 J4:J6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6"/>
  <sheetViews>
    <sheetView workbookViewId="0">
      <selection activeCell="E17" sqref="E17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7109375" style="14" customWidth="1"/>
    <col min="8" max="9" width="10.710937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3" width="8.7109375" style="12" customWidth="1"/>
    <col min="264" max="265" width="10.710937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19" width="8.7109375" style="12" customWidth="1"/>
    <col min="520" max="521" width="10.710937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5" width="8.7109375" style="12" customWidth="1"/>
    <col min="776" max="777" width="10.710937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1" width="8.7109375" style="12" customWidth="1"/>
    <col min="1032" max="1033" width="10.710937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7" width="8.7109375" style="12" customWidth="1"/>
    <col min="1288" max="1289" width="10.710937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3" width="8.7109375" style="12" customWidth="1"/>
    <col min="1544" max="1545" width="10.710937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799" width="8.7109375" style="12" customWidth="1"/>
    <col min="1800" max="1801" width="10.710937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5" width="8.7109375" style="12" customWidth="1"/>
    <col min="2056" max="2057" width="10.710937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1" width="8.7109375" style="12" customWidth="1"/>
    <col min="2312" max="2313" width="10.710937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7" width="8.7109375" style="12" customWidth="1"/>
    <col min="2568" max="2569" width="10.710937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3" width="8.7109375" style="12" customWidth="1"/>
    <col min="2824" max="2825" width="10.710937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79" width="8.7109375" style="12" customWidth="1"/>
    <col min="3080" max="3081" width="10.710937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5" width="8.7109375" style="12" customWidth="1"/>
    <col min="3336" max="3337" width="10.710937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1" width="8.7109375" style="12" customWidth="1"/>
    <col min="3592" max="3593" width="10.710937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7" width="8.7109375" style="12" customWidth="1"/>
    <col min="3848" max="3849" width="10.710937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3" width="8.7109375" style="12" customWidth="1"/>
    <col min="4104" max="4105" width="10.710937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59" width="8.7109375" style="12" customWidth="1"/>
    <col min="4360" max="4361" width="10.710937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5" width="8.7109375" style="12" customWidth="1"/>
    <col min="4616" max="4617" width="10.710937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1" width="8.7109375" style="12" customWidth="1"/>
    <col min="4872" max="4873" width="10.710937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7" width="8.7109375" style="12" customWidth="1"/>
    <col min="5128" max="5129" width="10.710937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3" width="8.7109375" style="12" customWidth="1"/>
    <col min="5384" max="5385" width="10.710937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39" width="8.7109375" style="12" customWidth="1"/>
    <col min="5640" max="5641" width="10.710937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5" width="8.7109375" style="12" customWidth="1"/>
    <col min="5896" max="5897" width="10.710937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1" width="8.7109375" style="12" customWidth="1"/>
    <col min="6152" max="6153" width="10.710937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7" width="8.7109375" style="12" customWidth="1"/>
    <col min="6408" max="6409" width="10.710937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3" width="8.7109375" style="12" customWidth="1"/>
    <col min="6664" max="6665" width="10.710937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19" width="8.7109375" style="12" customWidth="1"/>
    <col min="6920" max="6921" width="10.710937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5" width="8.7109375" style="12" customWidth="1"/>
    <col min="7176" max="7177" width="10.710937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1" width="8.7109375" style="12" customWidth="1"/>
    <col min="7432" max="7433" width="10.710937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7" width="8.7109375" style="12" customWidth="1"/>
    <col min="7688" max="7689" width="10.710937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3" width="8.7109375" style="12" customWidth="1"/>
    <col min="7944" max="7945" width="10.710937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199" width="8.7109375" style="12" customWidth="1"/>
    <col min="8200" max="8201" width="10.710937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5" width="8.7109375" style="12" customWidth="1"/>
    <col min="8456" max="8457" width="10.710937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1" width="8.7109375" style="12" customWidth="1"/>
    <col min="8712" max="8713" width="10.710937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7" width="8.7109375" style="12" customWidth="1"/>
    <col min="8968" max="8969" width="10.710937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3" width="8.7109375" style="12" customWidth="1"/>
    <col min="9224" max="9225" width="10.710937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79" width="8.7109375" style="12" customWidth="1"/>
    <col min="9480" max="9481" width="10.710937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5" width="8.7109375" style="12" customWidth="1"/>
    <col min="9736" max="9737" width="10.710937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1" width="8.7109375" style="12" customWidth="1"/>
    <col min="9992" max="9993" width="10.710937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7" width="8.7109375" style="12" customWidth="1"/>
    <col min="10248" max="10249" width="10.710937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3" width="8.7109375" style="12" customWidth="1"/>
    <col min="10504" max="10505" width="10.710937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59" width="8.7109375" style="12" customWidth="1"/>
    <col min="10760" max="10761" width="10.710937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5" width="8.7109375" style="12" customWidth="1"/>
    <col min="11016" max="11017" width="10.710937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1" width="8.7109375" style="12" customWidth="1"/>
    <col min="11272" max="11273" width="10.710937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7" width="8.7109375" style="12" customWidth="1"/>
    <col min="11528" max="11529" width="10.710937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3" width="8.7109375" style="12" customWidth="1"/>
    <col min="11784" max="11785" width="10.710937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39" width="8.7109375" style="12" customWidth="1"/>
    <col min="12040" max="12041" width="10.710937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5" width="8.7109375" style="12" customWidth="1"/>
    <col min="12296" max="12297" width="10.710937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1" width="8.7109375" style="12" customWidth="1"/>
    <col min="12552" max="12553" width="10.710937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7" width="8.7109375" style="12" customWidth="1"/>
    <col min="12808" max="12809" width="10.710937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3" width="8.7109375" style="12" customWidth="1"/>
    <col min="13064" max="13065" width="10.710937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19" width="8.7109375" style="12" customWidth="1"/>
    <col min="13320" max="13321" width="10.710937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5" width="8.7109375" style="12" customWidth="1"/>
    <col min="13576" max="13577" width="10.710937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1" width="8.7109375" style="12" customWidth="1"/>
    <col min="13832" max="13833" width="10.710937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7" width="8.7109375" style="12" customWidth="1"/>
    <col min="14088" max="14089" width="10.710937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3" width="8.7109375" style="12" customWidth="1"/>
    <col min="14344" max="14345" width="10.710937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599" width="8.7109375" style="12" customWidth="1"/>
    <col min="14600" max="14601" width="10.710937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5" width="8.7109375" style="12" customWidth="1"/>
    <col min="14856" max="14857" width="10.710937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1" width="8.7109375" style="12" customWidth="1"/>
    <col min="15112" max="15113" width="10.710937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7" width="8.7109375" style="12" customWidth="1"/>
    <col min="15368" max="15369" width="10.710937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3" width="8.7109375" style="12" customWidth="1"/>
    <col min="15624" max="15625" width="10.710937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79" width="8.7109375" style="12" customWidth="1"/>
    <col min="15880" max="15881" width="10.710937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5" width="8.7109375" style="12" customWidth="1"/>
    <col min="16136" max="16137" width="10.710937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186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TASK_LIST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187</v>
      </c>
      <c r="B3" s="50" t="s">
        <v>55</v>
      </c>
      <c r="C3" s="28">
        <v>10</v>
      </c>
      <c r="D3" s="29" t="s">
        <v>83</v>
      </c>
      <c r="E3" s="16" t="s">
        <v>174</v>
      </c>
      <c r="F3" s="28"/>
      <c r="G3" s="28" t="s">
        <v>57</v>
      </c>
      <c r="J3" s="12" t="str">
        <f t="shared" ref="J3:J10" si="0">IF(A3="","",CONCATENATE(A3," ",D3," COMMENT '",E3,"' ",IF(G3="Y","","NOT NULL")," ",IF(F3&lt;&gt;"",CONCATENATE("DEFAULT '",F3,"' "),IF(G3="Y","DEFAULT NULL","")),IF(A4="","",",")))</f>
        <v>TASK_ID INT(4) UNSIGNED COMMENT 'Unique Indentifier to identify the task' NOT NULL ,</v>
      </c>
    </row>
    <row r="4" spans="1:10" ht="20.100000000000001" customHeight="1" x14ac:dyDescent="0.25">
      <c r="A4" s="27" t="s">
        <v>188</v>
      </c>
      <c r="B4" s="53" t="s">
        <v>58</v>
      </c>
      <c r="C4" s="28">
        <v>250</v>
      </c>
      <c r="D4" s="29" t="s">
        <v>171</v>
      </c>
      <c r="E4" s="16" t="s">
        <v>175</v>
      </c>
      <c r="F4" s="28"/>
      <c r="G4" s="28" t="s">
        <v>57</v>
      </c>
      <c r="J4" s="12" t="str">
        <f t="shared" si="0"/>
        <v>TASK_DESC VARCHAR(250) COMMENT 'Task to be act on' NOT NULL ,</v>
      </c>
    </row>
    <row r="5" spans="1:10" ht="20.100000000000001" customHeight="1" x14ac:dyDescent="0.25">
      <c r="A5" s="27" t="s">
        <v>177</v>
      </c>
      <c r="B5" s="53" t="s">
        <v>178</v>
      </c>
      <c r="C5" s="28"/>
      <c r="D5" s="29" t="s">
        <v>178</v>
      </c>
      <c r="E5" s="16" t="s">
        <v>179</v>
      </c>
      <c r="F5" s="28"/>
      <c r="G5" s="28" t="s">
        <v>57</v>
      </c>
      <c r="J5" s="12" t="str">
        <f t="shared" si="0"/>
        <v>TARGET_DATE DATE COMMENT 'Date on which the task has to complete' NOT NULL ,</v>
      </c>
    </row>
    <row r="6" spans="1:10" ht="20.100000000000001" customHeight="1" x14ac:dyDescent="0.25">
      <c r="A6" s="27" t="s">
        <v>180</v>
      </c>
      <c r="B6" s="53" t="s">
        <v>60</v>
      </c>
      <c r="C6" s="28">
        <v>1</v>
      </c>
      <c r="D6" s="29" t="s">
        <v>61</v>
      </c>
      <c r="E6" s="16" t="s">
        <v>181</v>
      </c>
      <c r="F6" s="28"/>
      <c r="G6" s="28" t="s">
        <v>57</v>
      </c>
      <c r="J6" s="12" t="str">
        <f t="shared" si="0"/>
        <v>IS_RECURRING CHAR(1) COMMENT 'Yes (Y) if the task is recurring / No (N) if the task is not recurring' NOT NULL ,</v>
      </c>
    </row>
    <row r="7" spans="1:10" ht="20.100000000000001" customHeight="1" x14ac:dyDescent="0.25">
      <c r="A7" s="27" t="s">
        <v>182</v>
      </c>
      <c r="B7" s="53" t="s">
        <v>55</v>
      </c>
      <c r="C7" s="28">
        <v>3</v>
      </c>
      <c r="D7" s="29" t="s">
        <v>56</v>
      </c>
      <c r="E7" s="16" t="s">
        <v>183</v>
      </c>
      <c r="F7" s="28"/>
      <c r="G7" s="28" t="s">
        <v>62</v>
      </c>
      <c r="J7" s="12" t="str">
        <f t="shared" si="0"/>
        <v>RECURRING_FREQUENCY INT(1) UNSIGNED COMMENT 'No of days in which the task will be recurring'  DEFAULT NULL,</v>
      </c>
    </row>
    <row r="8" spans="1:10" ht="20.100000000000001" customHeight="1" x14ac:dyDescent="0.25">
      <c r="A8" s="16" t="s">
        <v>0</v>
      </c>
      <c r="B8" s="16" t="s">
        <v>55</v>
      </c>
      <c r="C8" s="17">
        <v>11</v>
      </c>
      <c r="D8" s="16" t="s">
        <v>83</v>
      </c>
      <c r="E8" s="16" t="s">
        <v>184</v>
      </c>
      <c r="F8" s="28"/>
      <c r="G8" s="28" t="s">
        <v>62</v>
      </c>
      <c r="J8" s="12" t="str">
        <f t="shared" si="0"/>
        <v>RESOLUTION_NO INT(4) UNSIGNED COMMENT 'RESOLUTION.RESOLUTION_NO'  DEFAULT NULL,</v>
      </c>
    </row>
    <row r="9" spans="1:10" ht="20.100000000000001" customHeight="1" x14ac:dyDescent="0.25">
      <c r="A9" s="27" t="s">
        <v>13</v>
      </c>
      <c r="B9" s="50" t="s">
        <v>58</v>
      </c>
      <c r="C9" s="28">
        <v>12</v>
      </c>
      <c r="D9" s="29" t="s">
        <v>80</v>
      </c>
      <c r="E9" s="33" t="s">
        <v>96</v>
      </c>
      <c r="F9" s="28"/>
      <c r="G9" s="28" t="s">
        <v>57</v>
      </c>
      <c r="J9" s="12" t="str">
        <f t="shared" si="0"/>
        <v>CREATED_BY VARCHAR(12) COMMENT 'Master: MSTR_USERS.LOGIN_ID' NOT NULL ,</v>
      </c>
    </row>
    <row r="10" spans="1:10" ht="20.100000000000001" customHeight="1" x14ac:dyDescent="0.25">
      <c r="A10" s="27" t="s">
        <v>14</v>
      </c>
      <c r="B10" s="50" t="s">
        <v>81</v>
      </c>
      <c r="C10" s="28"/>
      <c r="D10" s="29" t="s">
        <v>81</v>
      </c>
      <c r="E10" s="16" t="s">
        <v>100</v>
      </c>
      <c r="F10" s="28"/>
      <c r="G10" s="28" t="s">
        <v>57</v>
      </c>
      <c r="J10" s="12" t="str">
        <f t="shared" si="0"/>
        <v xml:space="preserve">CREATED_ON DATETIME COMMENT 'Date on which record is created' NOT NULL </v>
      </c>
    </row>
    <row r="11" spans="1:10" ht="20.100000000000001" customHeight="1" x14ac:dyDescent="0.25">
      <c r="A11" s="71"/>
      <c r="B11" s="71"/>
      <c r="C11" s="71"/>
      <c r="D11" s="71"/>
      <c r="E11" s="71"/>
      <c r="F11" s="71"/>
      <c r="G11" s="71"/>
      <c r="J11" s="12" t="s">
        <v>63</v>
      </c>
    </row>
    <row r="12" spans="1:10" ht="20.100000000000001" customHeight="1" x14ac:dyDescent="0.25">
      <c r="A12" s="20" t="s">
        <v>64</v>
      </c>
      <c r="B12" s="70" t="s">
        <v>187</v>
      </c>
      <c r="C12" s="70"/>
      <c r="D12" s="70"/>
      <c r="E12" s="70"/>
      <c r="F12" s="70"/>
      <c r="G12" s="70"/>
      <c r="J12" s="12" t="str">
        <f>IF(B12="NONE","",CONCATENATE("ALTER TABLE ",A1," ADD PRIMARY KEY (",B12,");"))</f>
        <v>ALTER TABLE TASK_LIST ADD PRIMARY KEY (TASK_ID);</v>
      </c>
    </row>
    <row r="13" spans="1:10" ht="20.100000000000001" customHeight="1" x14ac:dyDescent="0.25">
      <c r="A13" s="20" t="s">
        <v>65</v>
      </c>
      <c r="B13" s="74" t="s">
        <v>66</v>
      </c>
      <c r="C13" s="77"/>
      <c r="D13" s="21"/>
      <c r="E13" s="21"/>
      <c r="F13" s="22"/>
      <c r="G13" s="22"/>
      <c r="J13" s="51" t="str">
        <f>IF(B13="NONE","",CONCATENATE("ALTER TABLE ",A1," ADD CONSTRAINT ",A1,"_FK_",F13," FOREIGN KEY (",B13,") REFERENCES ",D13,"(",E13,") ON UPDATE CASCADE ON DELETE RESTRICT;"))</f>
        <v/>
      </c>
    </row>
    <row r="14" spans="1:10" ht="20.100000000000001" customHeight="1" x14ac:dyDescent="0.25">
      <c r="A14" s="20" t="s">
        <v>67</v>
      </c>
      <c r="B14" s="70" t="s">
        <v>66</v>
      </c>
      <c r="C14" s="70"/>
      <c r="D14" s="70"/>
      <c r="E14" s="70"/>
      <c r="F14" s="70"/>
      <c r="G14" s="70"/>
      <c r="J14" s="51" t="str">
        <f>IF(B14="NONE","",CONCATENATE("CREATE INDEX ",A1,"_IDX_",B14," ON ",A1,"(",B14,");"))</f>
        <v/>
      </c>
    </row>
    <row r="15" spans="1:10" ht="20.100000000000001" customHeight="1" x14ac:dyDescent="0.25">
      <c r="A15" s="20" t="s">
        <v>68</v>
      </c>
      <c r="B15" s="70" t="s">
        <v>66</v>
      </c>
      <c r="C15" s="70"/>
      <c r="D15" s="70"/>
      <c r="E15" s="70"/>
      <c r="F15" s="70"/>
      <c r="G15" s="70"/>
      <c r="J15" s="12" t="str">
        <f>IF(B15="NONE","",CONCATENATE("ALTER TABLE ",A1," ADD UNIQUE KEY ",A1,"_UK_",E15," (",B15,");"))</f>
        <v/>
      </c>
    </row>
    <row r="16" spans="1:10" ht="20.100000000000001" customHeight="1" x14ac:dyDescent="0.2">
      <c r="A16" s="20" t="s">
        <v>69</v>
      </c>
      <c r="B16" s="70" t="s">
        <v>187</v>
      </c>
      <c r="C16" s="70"/>
      <c r="D16" s="70"/>
      <c r="E16" s="70"/>
      <c r="F16" s="70"/>
      <c r="G16" s="70"/>
      <c r="H16" s="24"/>
      <c r="I16" s="24"/>
      <c r="J16" s="12" t="str">
        <f>IF(B16="NONE","",CONCATENATE("ALTER TABLE ",$A$1," MODIFY ",LEFT(VLOOKUP(B16,$A$3:$J11,10,FALSE),LEN(VLOOKUP(B16,$A$3:$J11,10,FALSE))-1)," AUTO_INCREMENT;"))</f>
        <v>ALTER TABLE TASK_LIST MODIFY TASK_ID INT(4) UNSIGNED COMMENT 'Unique Indentifier to identify the task' NOT NULL  AUTO_INCREMENT;</v>
      </c>
    </row>
  </sheetData>
  <sheetProtection selectLockedCells="1" selectUnlockedCells="1"/>
  <mergeCells count="7">
    <mergeCell ref="B16:G16"/>
    <mergeCell ref="A11:G11"/>
    <mergeCell ref="B12:G12"/>
    <mergeCell ref="B13:C13"/>
    <mergeCell ref="B14:G14"/>
    <mergeCell ref="B15:D15"/>
    <mergeCell ref="E15:G15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3 J12:J16 J4:J10 J17" emptyCellReferenc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8"/>
  <sheetViews>
    <sheetView workbookViewId="0">
      <selection activeCell="E17" sqref="E17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7109375" style="14" customWidth="1"/>
    <col min="8" max="9" width="10.710937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3" width="8.7109375" style="12" customWidth="1"/>
    <col min="264" max="265" width="10.710937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19" width="8.7109375" style="12" customWidth="1"/>
    <col min="520" max="521" width="10.710937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5" width="8.7109375" style="12" customWidth="1"/>
    <col min="776" max="777" width="10.710937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1" width="8.7109375" style="12" customWidth="1"/>
    <col min="1032" max="1033" width="10.710937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7" width="8.7109375" style="12" customWidth="1"/>
    <col min="1288" max="1289" width="10.710937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3" width="8.7109375" style="12" customWidth="1"/>
    <col min="1544" max="1545" width="10.710937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799" width="8.7109375" style="12" customWidth="1"/>
    <col min="1800" max="1801" width="10.710937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5" width="8.7109375" style="12" customWidth="1"/>
    <col min="2056" max="2057" width="10.710937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1" width="8.7109375" style="12" customWidth="1"/>
    <col min="2312" max="2313" width="10.710937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7" width="8.7109375" style="12" customWidth="1"/>
    <col min="2568" max="2569" width="10.710937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3" width="8.7109375" style="12" customWidth="1"/>
    <col min="2824" max="2825" width="10.710937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79" width="8.7109375" style="12" customWidth="1"/>
    <col min="3080" max="3081" width="10.710937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5" width="8.7109375" style="12" customWidth="1"/>
    <col min="3336" max="3337" width="10.710937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1" width="8.7109375" style="12" customWidth="1"/>
    <col min="3592" max="3593" width="10.710937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7" width="8.7109375" style="12" customWidth="1"/>
    <col min="3848" max="3849" width="10.710937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3" width="8.7109375" style="12" customWidth="1"/>
    <col min="4104" max="4105" width="10.710937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59" width="8.7109375" style="12" customWidth="1"/>
    <col min="4360" max="4361" width="10.710937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5" width="8.7109375" style="12" customWidth="1"/>
    <col min="4616" max="4617" width="10.710937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1" width="8.7109375" style="12" customWidth="1"/>
    <col min="4872" max="4873" width="10.710937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7" width="8.7109375" style="12" customWidth="1"/>
    <col min="5128" max="5129" width="10.710937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3" width="8.7109375" style="12" customWidth="1"/>
    <col min="5384" max="5385" width="10.710937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39" width="8.7109375" style="12" customWidth="1"/>
    <col min="5640" max="5641" width="10.710937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5" width="8.7109375" style="12" customWidth="1"/>
    <col min="5896" max="5897" width="10.710937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1" width="8.7109375" style="12" customWidth="1"/>
    <col min="6152" max="6153" width="10.710937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7" width="8.7109375" style="12" customWidth="1"/>
    <col min="6408" max="6409" width="10.710937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3" width="8.7109375" style="12" customWidth="1"/>
    <col min="6664" max="6665" width="10.710937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19" width="8.7109375" style="12" customWidth="1"/>
    <col min="6920" max="6921" width="10.710937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5" width="8.7109375" style="12" customWidth="1"/>
    <col min="7176" max="7177" width="10.710937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1" width="8.7109375" style="12" customWidth="1"/>
    <col min="7432" max="7433" width="10.710937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7" width="8.7109375" style="12" customWidth="1"/>
    <col min="7688" max="7689" width="10.710937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3" width="8.7109375" style="12" customWidth="1"/>
    <col min="7944" max="7945" width="10.710937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199" width="8.7109375" style="12" customWidth="1"/>
    <col min="8200" max="8201" width="10.710937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5" width="8.7109375" style="12" customWidth="1"/>
    <col min="8456" max="8457" width="10.710937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1" width="8.7109375" style="12" customWidth="1"/>
    <col min="8712" max="8713" width="10.710937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7" width="8.7109375" style="12" customWidth="1"/>
    <col min="8968" max="8969" width="10.710937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3" width="8.7109375" style="12" customWidth="1"/>
    <col min="9224" max="9225" width="10.710937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79" width="8.7109375" style="12" customWidth="1"/>
    <col min="9480" max="9481" width="10.710937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5" width="8.7109375" style="12" customWidth="1"/>
    <col min="9736" max="9737" width="10.710937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1" width="8.7109375" style="12" customWidth="1"/>
    <col min="9992" max="9993" width="10.710937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7" width="8.7109375" style="12" customWidth="1"/>
    <col min="10248" max="10249" width="10.710937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3" width="8.7109375" style="12" customWidth="1"/>
    <col min="10504" max="10505" width="10.710937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59" width="8.7109375" style="12" customWidth="1"/>
    <col min="10760" max="10761" width="10.710937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5" width="8.7109375" style="12" customWidth="1"/>
    <col min="11016" max="11017" width="10.710937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1" width="8.7109375" style="12" customWidth="1"/>
    <col min="11272" max="11273" width="10.710937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7" width="8.7109375" style="12" customWidth="1"/>
    <col min="11528" max="11529" width="10.710937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3" width="8.7109375" style="12" customWidth="1"/>
    <col min="11784" max="11785" width="10.710937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39" width="8.7109375" style="12" customWidth="1"/>
    <col min="12040" max="12041" width="10.710937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5" width="8.7109375" style="12" customWidth="1"/>
    <col min="12296" max="12297" width="10.710937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1" width="8.7109375" style="12" customWidth="1"/>
    <col min="12552" max="12553" width="10.710937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7" width="8.7109375" style="12" customWidth="1"/>
    <col min="12808" max="12809" width="10.710937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3" width="8.7109375" style="12" customWidth="1"/>
    <col min="13064" max="13065" width="10.710937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19" width="8.7109375" style="12" customWidth="1"/>
    <col min="13320" max="13321" width="10.710937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5" width="8.7109375" style="12" customWidth="1"/>
    <col min="13576" max="13577" width="10.710937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1" width="8.7109375" style="12" customWidth="1"/>
    <col min="13832" max="13833" width="10.710937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7" width="8.7109375" style="12" customWidth="1"/>
    <col min="14088" max="14089" width="10.710937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3" width="8.7109375" style="12" customWidth="1"/>
    <col min="14344" max="14345" width="10.710937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599" width="8.7109375" style="12" customWidth="1"/>
    <col min="14600" max="14601" width="10.710937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5" width="8.7109375" style="12" customWidth="1"/>
    <col min="14856" max="14857" width="10.710937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1" width="8.7109375" style="12" customWidth="1"/>
    <col min="15112" max="15113" width="10.710937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7" width="8.7109375" style="12" customWidth="1"/>
    <col min="15368" max="15369" width="10.710937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3" width="8.7109375" style="12" customWidth="1"/>
    <col min="15624" max="15625" width="10.710937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79" width="8.7109375" style="12" customWidth="1"/>
    <col min="15880" max="15881" width="10.710937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5" width="8.7109375" style="12" customWidth="1"/>
    <col min="16136" max="16137" width="10.710937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193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TASK_ASSIGNMENT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168</v>
      </c>
      <c r="B3" s="53" t="s">
        <v>55</v>
      </c>
      <c r="C3" s="28">
        <v>10</v>
      </c>
      <c r="D3" s="29" t="s">
        <v>83</v>
      </c>
      <c r="E3" s="16" t="s">
        <v>172</v>
      </c>
      <c r="F3" s="28"/>
      <c r="G3" s="28" t="s">
        <v>57</v>
      </c>
      <c r="J3" s="12" t="str">
        <f t="shared" ref="J3:J12" si="0">IF(A3="","",CONCATENATE(A3," ",D3," COMMENT '",E3,"' ",IF(G3="Y","","NOT NULL")," ",IF(F3&lt;&gt;"",CONCATENATE("DEFAULT '",F3,"' "),IF(G3="Y","DEFAULT NULL","")),IF(A4="","",",")))</f>
        <v>REFERENCE_ID INT(4) UNSIGNED COMMENT 'Unique Indentifier to identify the task owner' NOT NULL ,</v>
      </c>
    </row>
    <row r="4" spans="1:10" ht="20.100000000000001" customHeight="1" x14ac:dyDescent="0.25">
      <c r="A4" s="27" t="s">
        <v>187</v>
      </c>
      <c r="B4" s="53" t="s">
        <v>55</v>
      </c>
      <c r="C4" s="28">
        <v>10</v>
      </c>
      <c r="D4" s="29" t="s">
        <v>83</v>
      </c>
      <c r="E4" s="16" t="s">
        <v>194</v>
      </c>
      <c r="F4" s="28"/>
      <c r="G4" s="28" t="s">
        <v>57</v>
      </c>
      <c r="J4" s="12" t="str">
        <f t="shared" si="0"/>
        <v>TASK_ID INT(4) UNSIGNED COMMENT 'TASK_LIST.TASK_ID' NOT NULL ,</v>
      </c>
    </row>
    <row r="5" spans="1:10" ht="20.100000000000001" customHeight="1" x14ac:dyDescent="0.25">
      <c r="A5" s="27" t="s">
        <v>190</v>
      </c>
      <c r="B5" s="53" t="s">
        <v>55</v>
      </c>
      <c r="C5" s="28">
        <v>2</v>
      </c>
      <c r="D5" s="29" t="s">
        <v>56</v>
      </c>
      <c r="E5" s="54" t="s">
        <v>176</v>
      </c>
      <c r="F5" s="28"/>
      <c r="G5" s="28" t="s">
        <v>62</v>
      </c>
      <c r="J5" s="12" t="str">
        <f>IF(A5="","",CONCATENATE(A5," ",D5," COMMENT '",E5,"' ",IF(G5="Y","","NOT NULL")," ",IF(F5&lt;&gt;"",CONCATENATE("DEFAULT '",F5,"' "),IF(G5="Y","DEFAULT NULL","")),IF(A7="","",",")))</f>
        <v>RECURRENCE INT(1) UNSIGNED COMMENT 'Recurring number of the task'  DEFAULT NULL,</v>
      </c>
    </row>
    <row r="6" spans="1:10" ht="20.100000000000001" customHeight="1" x14ac:dyDescent="0.25">
      <c r="A6" s="27" t="s">
        <v>177</v>
      </c>
      <c r="B6" s="55" t="s">
        <v>178</v>
      </c>
      <c r="C6" s="28"/>
      <c r="D6" s="29" t="s">
        <v>178</v>
      </c>
      <c r="E6" s="16" t="s">
        <v>179</v>
      </c>
      <c r="F6" s="28"/>
      <c r="G6" s="28" t="s">
        <v>57</v>
      </c>
      <c r="J6" s="12" t="str">
        <f>IF(A6="","",CONCATENATE(A6," ",D6," COMMENT '",E6,"' ",IF(G6="Y","","NOT NULL")," ",IF(F6&lt;&gt;"",CONCATENATE("DEFAULT '",F6,"' "),IF(G6="Y","DEFAULT NULL","")),IF(A9="","",",")))</f>
        <v>TARGET_DATE DATE COMMENT 'Date on which the task has to complete' NOT NULL ,</v>
      </c>
    </row>
    <row r="7" spans="1:10" ht="20.100000000000001" customHeight="1" x14ac:dyDescent="0.25">
      <c r="A7" s="27" t="s">
        <v>189</v>
      </c>
      <c r="B7" s="53" t="s">
        <v>58</v>
      </c>
      <c r="C7" s="28">
        <v>12</v>
      </c>
      <c r="D7" s="29" t="s">
        <v>80</v>
      </c>
      <c r="E7" s="33" t="s">
        <v>96</v>
      </c>
      <c r="F7" s="28"/>
      <c r="G7" s="28" t="s">
        <v>57</v>
      </c>
      <c r="J7" s="12" t="str">
        <f t="shared" si="0"/>
        <v>TASK_OWNER VARCHAR(12) COMMENT 'Master: MSTR_USERS.LOGIN_ID' NOT NULL ,</v>
      </c>
    </row>
    <row r="8" spans="1:10" ht="20.100000000000001" customHeight="1" x14ac:dyDescent="0.25">
      <c r="A8" s="27" t="s">
        <v>169</v>
      </c>
      <c r="B8" s="53" t="s">
        <v>60</v>
      </c>
      <c r="C8" s="28">
        <v>1</v>
      </c>
      <c r="D8" s="29" t="s">
        <v>61</v>
      </c>
      <c r="E8" s="27" t="s">
        <v>191</v>
      </c>
      <c r="F8" s="28" t="s">
        <v>170</v>
      </c>
      <c r="G8" s="28" t="s">
        <v>57</v>
      </c>
      <c r="J8" s="12" t="str">
        <f>IF(A8="","",CONCATENATE(A8," ",D8," COMMENT '",E8,"' ",IF(G8="Y","","NOT NULL")," ",IF(F8&lt;&gt;"",CONCATENATE("DEFAULT '",F8,"' "),IF(G8="Y","DEFAULT NULL","")),IF(A10="","",",")))</f>
        <v>STATUS CHAR(1) COMMENT 'Open (O) / Closed (C) / Cancelled (X) ' NOT NULL DEFAULT 'O' ,</v>
      </c>
    </row>
    <row r="9" spans="1:10" ht="20.100000000000001" customHeight="1" x14ac:dyDescent="0.25">
      <c r="A9" s="27" t="s">
        <v>173</v>
      </c>
      <c r="B9" s="53" t="s">
        <v>178</v>
      </c>
      <c r="C9" s="28"/>
      <c r="D9" s="29" t="s">
        <v>178</v>
      </c>
      <c r="E9" s="16" t="s">
        <v>179</v>
      </c>
      <c r="F9" s="28"/>
      <c r="G9" s="28" t="s">
        <v>57</v>
      </c>
      <c r="J9" s="12" t="str">
        <f t="shared" ref="J9" si="1">IF(A9="","",CONCATENATE(A9," ",D9," COMMENT '",E9,"' ",IF(G9="Y","","NOT NULL")," ",IF(F9&lt;&gt;"",CONCATENATE("DEFAULT '",F9,"' "),IF(G9="Y","DEFAULT NULL","")),IF(A10="","",",")))</f>
        <v>COMPLETED_ON DATE COMMENT 'Date on which the task has to complete' NOT NULL ,</v>
      </c>
    </row>
    <row r="10" spans="1:10" ht="20.100000000000001" customHeight="1" x14ac:dyDescent="0.25">
      <c r="A10" s="27" t="s">
        <v>27</v>
      </c>
      <c r="B10" s="53" t="s">
        <v>58</v>
      </c>
      <c r="C10" s="28">
        <v>250</v>
      </c>
      <c r="D10" s="29" t="s">
        <v>171</v>
      </c>
      <c r="E10" s="27" t="s">
        <v>192</v>
      </c>
      <c r="F10" s="28"/>
      <c r="G10" s="28" t="s">
        <v>62</v>
      </c>
      <c r="J10" s="12" t="str">
        <f t="shared" si="0"/>
        <v>REMARKS VARCHAR(250) COMMENT 'Remarks by Task Owner'  DEFAULT NULL,</v>
      </c>
    </row>
    <row r="11" spans="1:10" ht="20.100000000000001" customHeight="1" x14ac:dyDescent="0.25">
      <c r="A11" s="27" t="s">
        <v>14</v>
      </c>
      <c r="B11" s="53" t="s">
        <v>81</v>
      </c>
      <c r="C11" s="28"/>
      <c r="D11" s="29" t="s">
        <v>81</v>
      </c>
      <c r="E11" s="16" t="s">
        <v>100</v>
      </c>
      <c r="F11" s="28"/>
      <c r="G11" s="28" t="s">
        <v>62</v>
      </c>
      <c r="J11" s="12" t="str">
        <f t="shared" si="0"/>
        <v>CREATED_ON DATETIME COMMENT 'Date on which record is created'  DEFAULT NULL,</v>
      </c>
    </row>
    <row r="12" spans="1:10" ht="20.100000000000001" customHeight="1" x14ac:dyDescent="0.25">
      <c r="A12" s="27" t="s">
        <v>30</v>
      </c>
      <c r="B12" s="53" t="s">
        <v>81</v>
      </c>
      <c r="C12" s="28"/>
      <c r="D12" s="29" t="s">
        <v>81</v>
      </c>
      <c r="E12" s="16" t="s">
        <v>195</v>
      </c>
      <c r="F12" s="28"/>
      <c r="G12" s="28" t="s">
        <v>57</v>
      </c>
      <c r="J12" s="12" t="str">
        <f t="shared" si="0"/>
        <v xml:space="preserve">MODIFIED_ON DATETIME COMMENT 'Date on which record is last modified' NOT NULL </v>
      </c>
    </row>
    <row r="13" spans="1:10" ht="20.100000000000001" customHeight="1" x14ac:dyDescent="0.25">
      <c r="A13" s="71"/>
      <c r="B13" s="71"/>
      <c r="C13" s="71"/>
      <c r="D13" s="71"/>
      <c r="E13" s="71"/>
      <c r="F13" s="71"/>
      <c r="G13" s="71"/>
      <c r="J13" s="12" t="s">
        <v>63</v>
      </c>
    </row>
    <row r="14" spans="1:10" ht="20.100000000000001" customHeight="1" x14ac:dyDescent="0.25">
      <c r="A14" s="20" t="s">
        <v>64</v>
      </c>
      <c r="B14" s="70" t="s">
        <v>168</v>
      </c>
      <c r="C14" s="70"/>
      <c r="D14" s="70"/>
      <c r="E14" s="70"/>
      <c r="F14" s="70"/>
      <c r="G14" s="70"/>
      <c r="J14" s="12" t="str">
        <f>IF(B14="NONE","",CONCATENATE("ALTER TABLE ",A1," ADD PRIMARY KEY (",B14,");"))</f>
        <v>ALTER TABLE TASK_ASSIGNMENT ADD PRIMARY KEY (REFERENCE_ID);</v>
      </c>
    </row>
    <row r="15" spans="1:10" ht="20.100000000000001" customHeight="1" x14ac:dyDescent="0.25">
      <c r="A15" s="20" t="s">
        <v>65</v>
      </c>
      <c r="B15" s="72" t="s">
        <v>187</v>
      </c>
      <c r="C15" s="72"/>
      <c r="D15" s="21" t="s">
        <v>186</v>
      </c>
      <c r="E15" s="21" t="s">
        <v>187</v>
      </c>
      <c r="F15" s="22" t="s">
        <v>187</v>
      </c>
      <c r="G15" s="22"/>
      <c r="J15" s="54" t="str">
        <f>IF(B15="NONE","",CONCATENATE("ALTER TABLE ",A1," ADD CONSTRAINT ",A1,"_FK_",F15," FOREIGN KEY (",B15,") REFERENCES ",D15,"(",E15,") ON UPDATE CASCADE ON DELETE RESTRICT;"))</f>
        <v>ALTER TABLE TASK_ASSIGNMENT ADD CONSTRAINT TASK_ASSIGNMENT_FK_TASK_ID FOREIGN KEY (TASK_ID) REFERENCES TASK_LIST(TASK_ID) ON UPDATE CASCADE ON DELETE RESTRICT;</v>
      </c>
    </row>
    <row r="16" spans="1:10" ht="20.100000000000001" customHeight="1" x14ac:dyDescent="0.25">
      <c r="A16" s="20" t="s">
        <v>67</v>
      </c>
      <c r="B16" s="70" t="s">
        <v>66</v>
      </c>
      <c r="C16" s="70"/>
      <c r="D16" s="70"/>
      <c r="E16" s="70"/>
      <c r="F16" s="70"/>
      <c r="G16" s="70"/>
      <c r="J16" s="54" t="str">
        <f>IF(B16="NONE","",CONCATENATE("CREATE INDEX ",A1,"_IDX_",B16," ON ",A1,"(",B16,");"))</f>
        <v/>
      </c>
    </row>
    <row r="17" spans="1:10" ht="20.100000000000001" customHeight="1" x14ac:dyDescent="0.25">
      <c r="A17" s="20" t="s">
        <v>68</v>
      </c>
      <c r="B17" s="70" t="s">
        <v>66</v>
      </c>
      <c r="C17" s="70"/>
      <c r="D17" s="70"/>
      <c r="E17" s="70"/>
      <c r="F17" s="70"/>
      <c r="G17" s="70"/>
      <c r="J17" s="12" t="str">
        <f>IF(B17="NONE","",CONCATENATE("ALTER TABLE ",A1," ADD UNIQUE KEY ",A1,"_UK_",E17," (",B17,");"))</f>
        <v/>
      </c>
    </row>
    <row r="18" spans="1:10" ht="20.100000000000001" customHeight="1" x14ac:dyDescent="0.2">
      <c r="A18" s="20" t="s">
        <v>69</v>
      </c>
      <c r="B18" s="70" t="s">
        <v>168</v>
      </c>
      <c r="C18" s="70"/>
      <c r="D18" s="70"/>
      <c r="E18" s="70"/>
      <c r="F18" s="70"/>
      <c r="G18" s="70"/>
      <c r="H18" s="24"/>
      <c r="I18" s="24"/>
      <c r="J18" s="12" t="str">
        <f>IF(B18="NONE","",CONCATENATE("ALTER TABLE ",$A$1," MODIFY ",LEFT(VLOOKUP(B18,$A$3:$J13,10,FALSE),LEN(VLOOKUP(B18,$A$3:$J13,10,FALSE))-1)," AUTO_INCREMENT;"))</f>
        <v>ALTER TABLE TASK_ASSIGNMENT MODIFY REFERENCE_ID INT(4) UNSIGNED COMMENT 'Unique Indentifier to identify the task owner' NOT NULL  AUTO_INCREMENT;</v>
      </c>
    </row>
  </sheetData>
  <sheetProtection selectLockedCells="1" selectUnlockedCells="1"/>
  <mergeCells count="7">
    <mergeCell ref="B18:G18"/>
    <mergeCell ref="A13:G13"/>
    <mergeCell ref="B14:G14"/>
    <mergeCell ref="B15:C15"/>
    <mergeCell ref="B16:G16"/>
    <mergeCell ref="B17:D17"/>
    <mergeCell ref="E17:G17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6:J7 J9:J18 J3:J5" emptyCellReference="1"/>
    <ignoredError sqref="J8" formula="1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Home</vt:lpstr>
      <vt:lpstr>Version Info</vt:lpstr>
      <vt:lpstr>RESOLUTIONS</vt:lpstr>
      <vt:lpstr>RESOLUTION_META</vt:lpstr>
      <vt:lpstr>RESOLUTION_HISTORY</vt:lpstr>
      <vt:lpstr>RESOLUTION _COMMENTS</vt:lpstr>
      <vt:lpstr>RESOLUTION _TAGS</vt:lpstr>
      <vt:lpstr>TASK_LIST</vt:lpstr>
      <vt:lpstr>TASK_ASSIGNMENT</vt:lpstr>
      <vt:lpstr>MSTR_USERS</vt:lpstr>
      <vt:lpstr>MSTR_CATEGORY</vt:lpstr>
      <vt:lpstr>MSTR_TAG</vt:lpstr>
      <vt:lpstr>LKP_USER_TYPE</vt:lpstr>
      <vt:lpstr>LKP_APPROVER</vt:lpstr>
      <vt:lpstr>CTRL_VISIBILITY</vt:lpstr>
      <vt:lpstr>LOG_ACTIVITY</vt:lpstr>
      <vt:lpstr>RESOLUTION_HISTORY!Print_Area</vt:lpstr>
      <vt:lpstr>RESOLUTION_META!Print_Area</vt:lpstr>
      <vt:lpstr>RESOLUTIONS!Print_Area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umadevit</dc:creator>
  <cp:lastModifiedBy>Janaki Vallabha Dasa</cp:lastModifiedBy>
  <cp:lastPrinted>2016-12-01T04:37:09Z</cp:lastPrinted>
  <dcterms:created xsi:type="dcterms:W3CDTF">2012-06-01T05:46:55Z</dcterms:created>
  <dcterms:modified xsi:type="dcterms:W3CDTF">2016-12-01T04:39:06Z</dcterms:modified>
</cp:coreProperties>
</file>