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minimized="1"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F34" i="1"/>
  <c r="B31" i="1"/>
  <c r="F35" i="1"/>
  <c r="M28" i="1"/>
  <c r="L28" i="1"/>
  <c r="K28" i="1"/>
  <c r="J28" i="1"/>
  <c r="I28" i="1"/>
  <c r="H28" i="1"/>
  <c r="G28" i="1"/>
  <c r="F28" i="1"/>
  <c r="E28" i="1"/>
  <c r="D28" i="1"/>
  <c r="C28" i="1"/>
  <c r="B28" i="1"/>
  <c r="F9" i="1"/>
  <c r="F10" i="1"/>
  <c r="B16" i="1"/>
  <c r="G15" i="1"/>
  <c r="D16" i="1" s="1"/>
  <c r="G14" i="1"/>
  <c r="B8" i="1" l="1"/>
  <c r="B6" i="1"/>
  <c r="I3" i="1"/>
  <c r="J3" i="1"/>
  <c r="K3" i="1"/>
  <c r="C3" i="1"/>
  <c r="D3" i="1"/>
  <c r="E3" i="1"/>
  <c r="F3" i="1"/>
  <c r="G3" i="1"/>
  <c r="H3" i="1"/>
  <c r="B3" i="1"/>
  <c r="F5" i="1"/>
  <c r="F4" i="1"/>
</calcChain>
</file>

<file path=xl/sharedStrings.xml><?xml version="1.0" encoding="utf-8"?>
<sst xmlns="http://schemas.openxmlformats.org/spreadsheetml/2006/main" count="36" uniqueCount="29">
  <si>
    <t xml:space="preserve">Мужчины </t>
  </si>
  <si>
    <t>Женщины</t>
  </si>
  <si>
    <t>ср муж</t>
  </si>
  <si>
    <t>ср ж</t>
  </si>
  <si>
    <t>dx</t>
  </si>
  <si>
    <t>!x =</t>
  </si>
  <si>
    <t>a =</t>
  </si>
  <si>
    <t xml:space="preserve">t расч = </t>
  </si>
  <si>
    <t>дисп(s2) =</t>
  </si>
  <si>
    <t>степ. Свободы=</t>
  </si>
  <si>
    <t xml:space="preserve">t табл= </t>
  </si>
  <si>
    <t>t расч &gt; t табл</t>
  </si>
  <si>
    <t>гипотеза отвергнута, отличия существенные</t>
  </si>
  <si>
    <t>Зона</t>
  </si>
  <si>
    <t>_
x</t>
  </si>
  <si>
    <t xml:space="preserve">   2
s</t>
  </si>
  <si>
    <t>n</t>
  </si>
  <si>
    <t>A</t>
  </si>
  <si>
    <t xml:space="preserve">f1 = </t>
  </si>
  <si>
    <t>B</t>
  </si>
  <si>
    <t xml:space="preserve">f2 = </t>
  </si>
  <si>
    <t xml:space="preserve">F-rasch = </t>
  </si>
  <si>
    <t xml:space="preserve">F-tabl = </t>
  </si>
  <si>
    <t>Fрасч = 1,37 &lt; Fтабл  = 2,71</t>
  </si>
  <si>
    <t>различие между средними значениями выборок А и В признаем несущественными.</t>
  </si>
  <si>
    <t>Год 1</t>
  </si>
  <si>
    <t>Год 2</t>
  </si>
  <si>
    <t>t расч &lt; t табл</t>
  </si>
  <si>
    <t>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</si>
</sst>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4"/>
      <color rgb="FFFF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1" fillId="2" borderId="0" xfId="0" applyFont="1" applyFill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Fill="1" applyBorder="1"/>
    <xf numFmtId="0" fontId="4" fillId="2" borderId="0" xfId="0" applyFont="1" applyFill="1"/>
    <xf numFmtId="0" fontId="0" fillId="3" borderId="0" xfId="0" applyFill="1"/>
    <xf numFmtId="0" fontId="0" fillId="0" borderId="0" xfId="0" applyBorder="1"/>
    <xf numFmtId="0" fontId="5" fillId="0" borderId="0" xfId="0" applyFont="1"/>
    <xf numFmtId="0" fontId="6" fillId="2" borderId="0" xfId="0" applyFont="1" applyFill="1"/>
    <xf numFmtId="0" fontId="0" fillId="4" borderId="1" xfId="0" applyFill="1" applyBorder="1"/>
    <xf numFmtId="2" fontId="0" fillId="4" borderId="1" xfId="0" applyNumberFormat="1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7" zoomScale="66" zoomScaleNormal="66" workbookViewId="0">
      <selection activeCell="M19" sqref="M19"/>
    </sheetView>
  </sheetViews>
  <sheetFormatPr defaultRowHeight="14.4" x14ac:dyDescent="0.3"/>
  <cols>
    <col min="1" max="1" width="16" customWidth="1"/>
    <col min="6" max="6" width="11" customWidth="1"/>
  </cols>
  <sheetData>
    <row r="1" spans="1:17" x14ac:dyDescent="0.3">
      <c r="A1" t="s">
        <v>0</v>
      </c>
      <c r="B1" s="1">
        <v>23.3</v>
      </c>
      <c r="C1" s="1">
        <v>21.7</v>
      </c>
      <c r="D1" s="1">
        <v>25</v>
      </c>
      <c r="E1" s="1">
        <v>24.4</v>
      </c>
      <c r="F1" s="1">
        <v>24.4</v>
      </c>
      <c r="G1" s="1">
        <v>22.2</v>
      </c>
      <c r="H1" s="1">
        <v>23.9</v>
      </c>
      <c r="I1" s="1">
        <v>22.8</v>
      </c>
      <c r="J1" s="1">
        <v>23.3</v>
      </c>
      <c r="K1" s="1">
        <v>23.9</v>
      </c>
    </row>
    <row r="2" spans="1:17" x14ac:dyDescent="0.3">
      <c r="A2" s="3" t="s">
        <v>1</v>
      </c>
      <c r="B2" s="4">
        <v>23.9</v>
      </c>
      <c r="C2" s="4">
        <v>25</v>
      </c>
      <c r="D2" s="3">
        <v>25.5</v>
      </c>
      <c r="E2" s="3">
        <v>26.1</v>
      </c>
      <c r="F2" s="3">
        <v>25</v>
      </c>
      <c r="G2" s="3">
        <v>22.8</v>
      </c>
      <c r="H2" s="3">
        <v>25.5</v>
      </c>
      <c r="I2" s="3">
        <v>22.2</v>
      </c>
      <c r="J2" s="3">
        <v>25.5</v>
      </c>
      <c r="K2" s="3">
        <v>26.7</v>
      </c>
    </row>
    <row r="3" spans="1:17" x14ac:dyDescent="0.3">
      <c r="A3" s="3" t="s">
        <v>4</v>
      </c>
      <c r="B3" s="4">
        <f>B1-B2</f>
        <v>-0.59999999999999787</v>
      </c>
      <c r="C3" s="4">
        <f t="shared" ref="C3:H3" si="0">C1-C2</f>
        <v>-3.3000000000000007</v>
      </c>
      <c r="D3" s="4">
        <f t="shared" si="0"/>
        <v>-0.5</v>
      </c>
      <c r="E3" s="4">
        <f t="shared" si="0"/>
        <v>-1.7000000000000028</v>
      </c>
      <c r="F3" s="4">
        <f t="shared" si="0"/>
        <v>-0.60000000000000142</v>
      </c>
      <c r="G3" s="4">
        <f t="shared" si="0"/>
        <v>-0.60000000000000142</v>
      </c>
      <c r="H3" s="4">
        <f t="shared" si="0"/>
        <v>-1.6000000000000014</v>
      </c>
      <c r="I3" s="4">
        <f>I1-I2</f>
        <v>0.60000000000000142</v>
      </c>
      <c r="J3" s="4">
        <f t="shared" ref="J3" si="1">J1-J2</f>
        <v>-2.1999999999999993</v>
      </c>
      <c r="K3" s="4">
        <f t="shared" ref="K3" si="2">K1-K2</f>
        <v>-2.8000000000000007</v>
      </c>
    </row>
    <row r="4" spans="1:17" x14ac:dyDescent="0.3">
      <c r="E4" t="s">
        <v>2</v>
      </c>
      <c r="F4" s="1">
        <f>AVERAGE(B1:K1)</f>
        <v>23.490000000000002</v>
      </c>
    </row>
    <row r="5" spans="1:17" x14ac:dyDescent="0.3">
      <c r="E5" t="s">
        <v>3</v>
      </c>
      <c r="F5" s="1">
        <f>AVERAGE(B2:K2)</f>
        <v>24.82</v>
      </c>
    </row>
    <row r="6" spans="1:17" x14ac:dyDescent="0.3">
      <c r="A6" t="s">
        <v>5</v>
      </c>
      <c r="B6">
        <f>1/10*SUM(B3:K3)</f>
        <v>-1.3300000000000005</v>
      </c>
    </row>
    <row r="7" spans="1:17" x14ac:dyDescent="0.3">
      <c r="A7" t="s">
        <v>6</v>
      </c>
      <c r="B7">
        <v>0.05</v>
      </c>
    </row>
    <row r="8" spans="1:17" ht="18" x14ac:dyDescent="0.35">
      <c r="A8" t="s">
        <v>8</v>
      </c>
      <c r="B8">
        <f>_xlfn.VAR.S(B3:K3)</f>
        <v>1.4467777777777791</v>
      </c>
      <c r="I8" s="12"/>
      <c r="J8" s="12"/>
      <c r="K8" s="12"/>
      <c r="L8" s="12"/>
      <c r="M8" s="12"/>
      <c r="N8" s="12"/>
      <c r="O8" s="12"/>
      <c r="P8" s="12"/>
      <c r="Q8" s="12"/>
    </row>
    <row r="9" spans="1:17" ht="18" x14ac:dyDescent="0.35">
      <c r="A9" t="s">
        <v>9</v>
      </c>
      <c r="B9">
        <v>9</v>
      </c>
      <c r="E9" t="s">
        <v>7</v>
      </c>
      <c r="F9" s="10">
        <f>ABS(B6)/SQRT(B8/10)</f>
        <v>3.4966384286986472</v>
      </c>
      <c r="I9" s="12"/>
      <c r="J9" s="12"/>
      <c r="K9" s="12"/>
      <c r="L9" s="12"/>
      <c r="M9" s="12"/>
      <c r="N9" s="12"/>
      <c r="O9" s="12"/>
      <c r="P9" s="12"/>
      <c r="Q9" s="12"/>
    </row>
    <row r="10" spans="1:17" ht="18" x14ac:dyDescent="0.35">
      <c r="E10" t="s">
        <v>10</v>
      </c>
      <c r="F10" s="10">
        <f>_xlfn.T.INV.2T(B7,B9)</f>
        <v>2.2621571627982053</v>
      </c>
      <c r="I10" s="12"/>
      <c r="J10" s="13" t="s">
        <v>11</v>
      </c>
      <c r="K10" s="13"/>
      <c r="L10" s="13" t="s">
        <v>12</v>
      </c>
      <c r="M10" s="13"/>
      <c r="N10" s="13"/>
      <c r="O10" s="13"/>
      <c r="P10" s="13"/>
      <c r="Q10" s="13"/>
    </row>
    <row r="11" spans="1:17" ht="18" x14ac:dyDescent="0.35"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8" x14ac:dyDescent="0.35">
      <c r="A12" s="2"/>
    </row>
    <row r="13" spans="1:17" ht="28.8" x14ac:dyDescent="0.3">
      <c r="A13" s="3" t="s">
        <v>13</v>
      </c>
      <c r="B13" s="6" t="s">
        <v>14</v>
      </c>
      <c r="C13" s="7" t="s">
        <v>15</v>
      </c>
      <c r="D13" s="3" t="s">
        <v>16</v>
      </c>
    </row>
    <row r="14" spans="1:17" x14ac:dyDescent="0.3">
      <c r="A14" s="3" t="s">
        <v>17</v>
      </c>
      <c r="B14" s="3">
        <v>2.4300000000000002</v>
      </c>
      <c r="C14" s="3">
        <v>16.399999999999999</v>
      </c>
      <c r="D14" s="3">
        <v>14</v>
      </c>
      <c r="F14" s="3" t="s">
        <v>18</v>
      </c>
      <c r="G14" s="3">
        <f>D14-1</f>
        <v>13</v>
      </c>
    </row>
    <row r="15" spans="1:17" x14ac:dyDescent="0.3">
      <c r="A15" s="3" t="s">
        <v>19</v>
      </c>
      <c r="B15" s="3">
        <v>4.9000000000000004</v>
      </c>
      <c r="C15" s="3">
        <v>22.5</v>
      </c>
      <c r="D15" s="3">
        <v>10</v>
      </c>
      <c r="F15" s="3" t="s">
        <v>20</v>
      </c>
      <c r="G15" s="3">
        <f>D15-1</f>
        <v>9</v>
      </c>
    </row>
    <row r="16" spans="1:17" x14ac:dyDescent="0.3">
      <c r="A16" s="8" t="s">
        <v>21</v>
      </c>
      <c r="B16" s="10">
        <f>C15/C14</f>
        <v>1.3719512195121952</v>
      </c>
      <c r="C16" t="s">
        <v>22</v>
      </c>
      <c r="D16" s="10">
        <f>_xlfn.F.INV.RT(0.05,G15,G14)</f>
        <v>2.7143557890598928</v>
      </c>
    </row>
    <row r="19" spans="1:13" ht="18" x14ac:dyDescent="0.35">
      <c r="A19" s="9" t="s">
        <v>23</v>
      </c>
      <c r="B19" s="5"/>
      <c r="C19" s="5"/>
      <c r="D19" s="5"/>
      <c r="E19" s="5"/>
      <c r="F19" s="5"/>
      <c r="G19" s="5"/>
      <c r="H19" s="5"/>
      <c r="I19" s="5"/>
      <c r="J19" s="5"/>
    </row>
    <row r="20" spans="1:1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3" ht="18" x14ac:dyDescent="0.35">
      <c r="A21" s="9" t="s">
        <v>24</v>
      </c>
      <c r="B21" s="5"/>
      <c r="C21" s="5"/>
      <c r="D21" s="5"/>
      <c r="E21" s="5"/>
      <c r="F21" s="5"/>
      <c r="G21" s="5"/>
      <c r="H21" s="5"/>
      <c r="I21" s="5"/>
      <c r="J21" s="5"/>
    </row>
    <row r="26" spans="1:13" x14ac:dyDescent="0.3">
      <c r="A26" s="16" t="s">
        <v>25</v>
      </c>
      <c r="B26" s="16">
        <v>14.1</v>
      </c>
      <c r="C26" s="16">
        <v>12.2</v>
      </c>
      <c r="D26" s="16">
        <v>104</v>
      </c>
      <c r="E26" s="16">
        <v>220</v>
      </c>
      <c r="F26" s="16">
        <v>110</v>
      </c>
      <c r="G26" s="16">
        <v>86</v>
      </c>
      <c r="H26" s="16">
        <v>92.8</v>
      </c>
      <c r="I26" s="16">
        <v>74.400000000000006</v>
      </c>
      <c r="J26" s="16">
        <v>75.400000000000006</v>
      </c>
      <c r="K26" s="16">
        <v>51.7</v>
      </c>
      <c r="L26" s="16">
        <v>29.3</v>
      </c>
      <c r="M26" s="16">
        <v>16</v>
      </c>
    </row>
    <row r="27" spans="1:13" x14ac:dyDescent="0.3">
      <c r="A27" s="16" t="s">
        <v>26</v>
      </c>
      <c r="B27" s="16">
        <v>14.2</v>
      </c>
      <c r="C27" s="16">
        <v>10.5</v>
      </c>
      <c r="D27" s="16">
        <v>123</v>
      </c>
      <c r="E27" s="16">
        <v>190</v>
      </c>
      <c r="F27" s="16">
        <v>138</v>
      </c>
      <c r="G27" s="16">
        <v>98.1</v>
      </c>
      <c r="H27" s="16">
        <v>88.1</v>
      </c>
      <c r="I27" s="16">
        <v>80</v>
      </c>
      <c r="J27" s="16">
        <v>75.599999999999994</v>
      </c>
      <c r="K27" s="16">
        <v>48.8</v>
      </c>
      <c r="L27" s="16">
        <v>27.1</v>
      </c>
      <c r="M27" s="16">
        <v>15.7</v>
      </c>
    </row>
    <row r="28" spans="1:13" x14ac:dyDescent="0.3">
      <c r="A28" s="14" t="s">
        <v>4</v>
      </c>
      <c r="B28" s="15">
        <f>B26-B27</f>
        <v>-9.9999999999999645E-2</v>
      </c>
      <c r="C28" s="15">
        <f t="shared" ref="C28" si="3">C26-C27</f>
        <v>1.6999999999999993</v>
      </c>
      <c r="D28" s="15">
        <f t="shared" ref="D28" si="4">D26-D27</f>
        <v>-19</v>
      </c>
      <c r="E28" s="15">
        <f t="shared" ref="E28" si="5">E26-E27</f>
        <v>30</v>
      </c>
      <c r="F28" s="15">
        <f t="shared" ref="F28" si="6">F26-F27</f>
        <v>-28</v>
      </c>
      <c r="G28" s="15">
        <f t="shared" ref="G28" si="7">G26-G27</f>
        <v>-12.099999999999994</v>
      </c>
      <c r="H28" s="15">
        <f t="shared" ref="H28" si="8">H26-H27</f>
        <v>4.7000000000000028</v>
      </c>
      <c r="I28" s="15">
        <f>I26-I27</f>
        <v>-5.5999999999999943</v>
      </c>
      <c r="J28" s="15">
        <f t="shared" ref="J28" si="9">J26-J27</f>
        <v>-0.19999999999998863</v>
      </c>
      <c r="K28" s="15">
        <f t="shared" ref="K28:M28" si="10">K26-K27</f>
        <v>2.9000000000000057</v>
      </c>
      <c r="L28" s="15">
        <f t="shared" si="10"/>
        <v>2.1999999999999993</v>
      </c>
      <c r="M28" s="15">
        <f t="shared" si="10"/>
        <v>0.30000000000000071</v>
      </c>
    </row>
    <row r="29" spans="1:13" x14ac:dyDescent="0.3">
      <c r="A29" s="11"/>
    </row>
    <row r="31" spans="1:13" x14ac:dyDescent="0.3">
      <c r="A31" t="s">
        <v>5</v>
      </c>
      <c r="B31">
        <f>1/12*SUM(B28:M28)</f>
        <v>-1.9333333333333305</v>
      </c>
    </row>
    <row r="32" spans="1:13" x14ac:dyDescent="0.3">
      <c r="A32" t="s">
        <v>6</v>
      </c>
      <c r="B32">
        <v>0.05</v>
      </c>
    </row>
    <row r="33" spans="1:14" ht="18" x14ac:dyDescent="0.35">
      <c r="A33" t="s">
        <v>8</v>
      </c>
      <c r="B33">
        <f>_xlfn.VAR.S(B28:M28)</f>
        <v>201.48060606060611</v>
      </c>
      <c r="H33" s="12"/>
      <c r="I33" s="12"/>
      <c r="J33" s="12"/>
      <c r="K33" s="12"/>
      <c r="L33" s="12"/>
      <c r="M33" s="12"/>
      <c r="N33" s="12"/>
    </row>
    <row r="34" spans="1:14" ht="18" x14ac:dyDescent="0.35">
      <c r="A34" t="s">
        <v>9</v>
      </c>
      <c r="B34">
        <v>11</v>
      </c>
      <c r="E34" t="s">
        <v>7</v>
      </c>
      <c r="F34" s="10">
        <f>ABS(B31)/SQRT(B33/12)</f>
        <v>0.47182477077708096</v>
      </c>
      <c r="H34" s="12"/>
      <c r="I34" s="13" t="s">
        <v>27</v>
      </c>
      <c r="J34" s="13"/>
      <c r="K34" s="13" t="s">
        <v>28</v>
      </c>
      <c r="L34" s="13"/>
      <c r="M34" s="13"/>
      <c r="N34" s="12"/>
    </row>
    <row r="35" spans="1:14" x14ac:dyDescent="0.3">
      <c r="E35" t="s">
        <v>10</v>
      </c>
      <c r="F35" s="10">
        <f>_xlfn.T.INV.2T(B32,B34)</f>
        <v>2.2009851600916384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2022-12-23T11:30:41Z</dcterms:created>
  <dcterms:modified xsi:type="dcterms:W3CDTF">2022-12-23T19:50:36Z</dcterms:modified>
</cp:coreProperties>
</file>