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xt.sagh\Desktop\"/>
    </mc:Choice>
  </mc:AlternateContent>
  <bookViews>
    <workbookView xWindow="0" yWindow="0" windowWidth="15756" windowHeight="9192" activeTab="1"/>
  </bookViews>
  <sheets>
    <sheet name="2016" sheetId="1" r:id="rId1"/>
    <sheet name="201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1" i="2" l="1"/>
  <c r="X165" i="2" l="1"/>
  <c r="X159" i="2"/>
  <c r="X153" i="2"/>
  <c r="X147" i="2"/>
  <c r="X141" i="2"/>
  <c r="X135" i="2"/>
  <c r="X129" i="2"/>
  <c r="X123" i="2"/>
  <c r="X117" i="2"/>
  <c r="X111" i="2"/>
  <c r="X105" i="2"/>
  <c r="X99" i="2"/>
  <c r="V135" i="2"/>
  <c r="V159" i="2"/>
  <c r="S131" i="2" l="1"/>
  <c r="R267" i="2"/>
  <c r="S267" i="2" s="1"/>
  <c r="Q267" i="2"/>
  <c r="R266" i="2"/>
  <c r="S266" i="2" s="1"/>
  <c r="Q266" i="2"/>
  <c r="R265" i="2"/>
  <c r="S265" i="2" s="1"/>
  <c r="Q265" i="2"/>
  <c r="R264" i="2"/>
  <c r="S264" i="2" s="1"/>
  <c r="Q264" i="2"/>
  <c r="R263" i="2"/>
  <c r="S263" i="2" s="1"/>
  <c r="U267" i="2" s="1"/>
  <c r="V267" i="2" s="1"/>
  <c r="Q263" i="2"/>
  <c r="R261" i="2"/>
  <c r="S261" i="2" s="1"/>
  <c r="Q261" i="2"/>
  <c r="R260" i="2"/>
  <c r="S260" i="2" s="1"/>
  <c r="Q260" i="2"/>
  <c r="S259" i="2"/>
  <c r="R259" i="2"/>
  <c r="Q259" i="2"/>
  <c r="S258" i="2"/>
  <c r="R258" i="2"/>
  <c r="Q258" i="2"/>
  <c r="R257" i="2"/>
  <c r="S257" i="2" s="1"/>
  <c r="Q257" i="2"/>
  <c r="R255" i="2"/>
  <c r="S255" i="2" s="1"/>
  <c r="Q255" i="2"/>
  <c r="R254" i="2"/>
  <c r="S254" i="2" s="1"/>
  <c r="Q254" i="2"/>
  <c r="S253" i="2"/>
  <c r="R253" i="2"/>
  <c r="Q253" i="2"/>
  <c r="S252" i="2"/>
  <c r="R252" i="2"/>
  <c r="Q252" i="2"/>
  <c r="R251" i="2"/>
  <c r="S251" i="2" s="1"/>
  <c r="Q251" i="2"/>
  <c r="R249" i="2"/>
  <c r="S249" i="2" s="1"/>
  <c r="Q249" i="2"/>
  <c r="R248" i="2"/>
  <c r="S248" i="2" s="1"/>
  <c r="Q248" i="2"/>
  <c r="S247" i="2"/>
  <c r="R247" i="2"/>
  <c r="Q247" i="2"/>
  <c r="R246" i="2"/>
  <c r="Q246" i="2"/>
  <c r="S246" i="2" s="1"/>
  <c r="S245" i="2"/>
  <c r="R245" i="2"/>
  <c r="Q245" i="2"/>
  <c r="R243" i="2"/>
  <c r="S243" i="2" s="1"/>
  <c r="Q243" i="2"/>
  <c r="S242" i="2"/>
  <c r="R242" i="2"/>
  <c r="Q242" i="2"/>
  <c r="R241" i="2"/>
  <c r="S241" i="2" s="1"/>
  <c r="Q241" i="2"/>
  <c r="R240" i="2"/>
  <c r="S240" i="2" s="1"/>
  <c r="Q240" i="2"/>
  <c r="R239" i="2"/>
  <c r="S239" i="2" s="1"/>
  <c r="Q239" i="2"/>
  <c r="S237" i="2"/>
  <c r="R237" i="2"/>
  <c r="Q237" i="2"/>
  <c r="S236" i="2"/>
  <c r="R236" i="2"/>
  <c r="Q236" i="2"/>
  <c r="R235" i="2"/>
  <c r="S235" i="2" s="1"/>
  <c r="Q235" i="2"/>
  <c r="S234" i="2"/>
  <c r="R234" i="2"/>
  <c r="Q234" i="2"/>
  <c r="R233" i="2"/>
  <c r="S233" i="2" s="1"/>
  <c r="U237" i="2" s="1"/>
  <c r="V237" i="2" s="1"/>
  <c r="Q233" i="2"/>
  <c r="R231" i="2"/>
  <c r="S231" i="2" s="1"/>
  <c r="Q231" i="2"/>
  <c r="R230" i="2"/>
  <c r="Q230" i="2"/>
  <c r="S230" i="2" s="1"/>
  <c r="S229" i="2"/>
  <c r="R229" i="2"/>
  <c r="Q229" i="2"/>
  <c r="S228" i="2"/>
  <c r="R228" i="2"/>
  <c r="Q228" i="2"/>
  <c r="R227" i="2"/>
  <c r="S227" i="2" s="1"/>
  <c r="Q227" i="2"/>
  <c r="S225" i="2"/>
  <c r="R225" i="2"/>
  <c r="Q225" i="2"/>
  <c r="R224" i="2"/>
  <c r="S224" i="2" s="1"/>
  <c r="Q224" i="2"/>
  <c r="R223" i="2"/>
  <c r="S223" i="2" s="1"/>
  <c r="Q223" i="2"/>
  <c r="R222" i="2"/>
  <c r="S222" i="2" s="1"/>
  <c r="Q222" i="2"/>
  <c r="S221" i="2"/>
  <c r="R221" i="2"/>
  <c r="Q221" i="2"/>
  <c r="R219" i="2"/>
  <c r="S219" i="2" s="1"/>
  <c r="Q219" i="2"/>
  <c r="S218" i="2"/>
  <c r="R218" i="2"/>
  <c r="Q218" i="2"/>
  <c r="S217" i="2"/>
  <c r="R217" i="2"/>
  <c r="Q217" i="2"/>
  <c r="R216" i="2"/>
  <c r="S216" i="2" s="1"/>
  <c r="Q216" i="2"/>
  <c r="R215" i="2"/>
  <c r="S215" i="2" s="1"/>
  <c r="U219" i="2" s="1"/>
  <c r="V219" i="2" s="1"/>
  <c r="Q215" i="2"/>
  <c r="S213" i="2"/>
  <c r="R213" i="2"/>
  <c r="Q213" i="2"/>
  <c r="R212" i="2"/>
  <c r="S212" i="2" s="1"/>
  <c r="Q212" i="2"/>
  <c r="R211" i="2"/>
  <c r="S211" i="2" s="1"/>
  <c r="Q211" i="2"/>
  <c r="S210" i="2"/>
  <c r="R210" i="2"/>
  <c r="Q210" i="2"/>
  <c r="S209" i="2"/>
  <c r="R209" i="2"/>
  <c r="Q209" i="2"/>
  <c r="R207" i="2"/>
  <c r="S207" i="2" s="1"/>
  <c r="Q207" i="2"/>
  <c r="R206" i="2"/>
  <c r="Q206" i="2"/>
  <c r="S206" i="2" s="1"/>
  <c r="S205" i="2"/>
  <c r="R205" i="2"/>
  <c r="Q205" i="2"/>
  <c r="R204" i="2"/>
  <c r="S204" i="2" s="1"/>
  <c r="Q204" i="2"/>
  <c r="R203" i="2"/>
  <c r="S203" i="2" s="1"/>
  <c r="Q203" i="2"/>
  <c r="R201" i="2"/>
  <c r="S201" i="2" s="1"/>
  <c r="Q201" i="2"/>
  <c r="R200" i="2"/>
  <c r="S200" i="2" s="1"/>
  <c r="Q200" i="2"/>
  <c r="R199" i="2"/>
  <c r="S199" i="2" s="1"/>
  <c r="Q199" i="2"/>
  <c r="R198" i="2"/>
  <c r="S198" i="2" s="1"/>
  <c r="Q198" i="2"/>
  <c r="R197" i="2"/>
  <c r="S197" i="2" s="1"/>
  <c r="U201" i="2" s="1"/>
  <c r="V201" i="2" s="1"/>
  <c r="Q197" i="2"/>
  <c r="R195" i="2"/>
  <c r="Q195" i="2"/>
  <c r="S195" i="2" s="1"/>
  <c r="S194" i="2"/>
  <c r="R194" i="2"/>
  <c r="Q194" i="2"/>
  <c r="R193" i="2"/>
  <c r="S193" i="2" s="1"/>
  <c r="Q193" i="2"/>
  <c r="R192" i="2"/>
  <c r="S192" i="2" s="1"/>
  <c r="Q192" i="2"/>
  <c r="R191" i="2"/>
  <c r="S191" i="2" s="1"/>
  <c r="Q191" i="2"/>
  <c r="R189" i="2"/>
  <c r="S189" i="2" s="1"/>
  <c r="Q189" i="2"/>
  <c r="R188" i="2"/>
  <c r="Q188" i="2"/>
  <c r="S188" i="2" s="1"/>
  <c r="R187" i="2"/>
  <c r="Q187" i="2"/>
  <c r="S187" i="2" s="1"/>
  <c r="S186" i="2"/>
  <c r="R186" i="2"/>
  <c r="Q186" i="2"/>
  <c r="R185" i="2"/>
  <c r="S185" i="2" s="1"/>
  <c r="Q185" i="2"/>
  <c r="R183" i="2"/>
  <c r="S183" i="2" s="1"/>
  <c r="Q183" i="2"/>
  <c r="R182" i="2"/>
  <c r="S182" i="2" s="1"/>
  <c r="Q182" i="2"/>
  <c r="R181" i="2"/>
  <c r="S181" i="2" s="1"/>
  <c r="Q181" i="2"/>
  <c r="R180" i="2"/>
  <c r="Q180" i="2"/>
  <c r="S180" i="2" s="1"/>
  <c r="R179" i="2"/>
  <c r="S179" i="2" s="1"/>
  <c r="U183" i="2" s="1"/>
  <c r="V183" i="2" s="1"/>
  <c r="Q179" i="2"/>
  <c r="R177" i="2"/>
  <c r="S177" i="2" s="1"/>
  <c r="Q177" i="2"/>
  <c r="R176" i="2"/>
  <c r="S176" i="2" s="1"/>
  <c r="Q176" i="2"/>
  <c r="R175" i="2"/>
  <c r="S175" i="2" s="1"/>
  <c r="Q175" i="2"/>
  <c r="S174" i="2"/>
  <c r="R174" i="2"/>
  <c r="Q174" i="2"/>
  <c r="S173" i="2"/>
  <c r="R173" i="2"/>
  <c r="Q173" i="2"/>
  <c r="R171" i="2"/>
  <c r="Q171" i="2"/>
  <c r="R170" i="2"/>
  <c r="Q170" i="2"/>
  <c r="S170" i="2" s="1"/>
  <c r="R169" i="2"/>
  <c r="Q169" i="2"/>
  <c r="R168" i="2"/>
  <c r="Q168" i="2"/>
  <c r="R167" i="2"/>
  <c r="Q167" i="2"/>
  <c r="R165" i="2"/>
  <c r="Q165" i="2"/>
  <c r="S165" i="2" s="1"/>
  <c r="R164" i="2"/>
  <c r="Q164" i="2"/>
  <c r="S164" i="2" s="1"/>
  <c r="R163" i="2"/>
  <c r="Q163" i="2"/>
  <c r="R162" i="2"/>
  <c r="Q162" i="2"/>
  <c r="S162" i="2" s="1"/>
  <c r="R161" i="2"/>
  <c r="Q161" i="2"/>
  <c r="R159" i="2"/>
  <c r="S159" i="2" s="1"/>
  <c r="Q159" i="2"/>
  <c r="R158" i="2"/>
  <c r="Q158" i="2"/>
  <c r="S158" i="2" s="1"/>
  <c r="S157" i="2"/>
  <c r="R157" i="2"/>
  <c r="Q157" i="2"/>
  <c r="R156" i="2"/>
  <c r="Q156" i="2"/>
  <c r="S156" i="2" s="1"/>
  <c r="R155" i="2"/>
  <c r="Q155" i="2"/>
  <c r="R153" i="2"/>
  <c r="Q153" i="2"/>
  <c r="R152" i="2"/>
  <c r="Q152" i="2"/>
  <c r="R151" i="2"/>
  <c r="Q151" i="2"/>
  <c r="R150" i="2"/>
  <c r="Q150" i="2"/>
  <c r="S150" i="2" s="1"/>
  <c r="R149" i="2"/>
  <c r="Q149" i="2"/>
  <c r="S149" i="2" s="1"/>
  <c r="R147" i="2"/>
  <c r="Q147" i="2"/>
  <c r="R146" i="2"/>
  <c r="Q146" i="2"/>
  <c r="S146" i="2" s="1"/>
  <c r="R145" i="2"/>
  <c r="Q145" i="2"/>
  <c r="R144" i="2"/>
  <c r="Q144" i="2"/>
  <c r="R143" i="2"/>
  <c r="Q143" i="2"/>
  <c r="R141" i="2"/>
  <c r="Q141" i="2"/>
  <c r="R140" i="2"/>
  <c r="Q140" i="2"/>
  <c r="S140" i="2" s="1"/>
  <c r="R139" i="2"/>
  <c r="Q139" i="2"/>
  <c r="R138" i="2"/>
  <c r="Q138" i="2"/>
  <c r="R137" i="2"/>
  <c r="Q137" i="2"/>
  <c r="V105" i="2"/>
  <c r="S171" i="2" l="1"/>
  <c r="S169" i="2"/>
  <c r="S168" i="2"/>
  <c r="S167" i="2"/>
  <c r="S163" i="2"/>
  <c r="S161" i="2"/>
  <c r="S155" i="2"/>
  <c r="U159" i="2" s="1"/>
  <c r="S153" i="2"/>
  <c r="S152" i="2"/>
  <c r="S151" i="2"/>
  <c r="S147" i="2"/>
  <c r="S145" i="2"/>
  <c r="S144" i="2"/>
  <c r="S143" i="2"/>
  <c r="S141" i="2"/>
  <c r="S139" i="2"/>
  <c r="S138" i="2"/>
  <c r="S137" i="2"/>
  <c r="U261" i="2"/>
  <c r="V261" i="2" s="1"/>
  <c r="U255" i="2"/>
  <c r="V255" i="2" s="1"/>
  <c r="U231" i="2"/>
  <c r="V231" i="2" s="1"/>
  <c r="U249" i="2"/>
  <c r="V249" i="2" s="1"/>
  <c r="U243" i="2"/>
  <c r="V243" i="2" s="1"/>
  <c r="U207" i="2"/>
  <c r="V207" i="2" s="1"/>
  <c r="U213" i="2"/>
  <c r="V213" i="2" s="1"/>
  <c r="U225" i="2"/>
  <c r="V225" i="2" s="1"/>
  <c r="U189" i="2"/>
  <c r="V189" i="2" s="1"/>
  <c r="U195" i="2"/>
  <c r="V195" i="2" s="1"/>
  <c r="U177" i="2"/>
  <c r="V177" i="2" s="1"/>
  <c r="Q47" i="2"/>
  <c r="Q45" i="2"/>
  <c r="Q55" i="2"/>
  <c r="Q80" i="2"/>
  <c r="U171" i="2" l="1"/>
  <c r="U165" i="2"/>
  <c r="V165" i="2" s="1"/>
  <c r="U153" i="2"/>
  <c r="V153" i="2" s="1"/>
  <c r="U147" i="2"/>
  <c r="V147" i="2" s="1"/>
  <c r="U141" i="2"/>
  <c r="V141" i="2" s="1"/>
  <c r="S60" i="2"/>
  <c r="U63" i="2"/>
  <c r="V63" i="2"/>
  <c r="Q61" i="2"/>
  <c r="R61" i="2"/>
  <c r="S61" i="2"/>
  <c r="Q60" i="2"/>
  <c r="Z60" i="2"/>
  <c r="S59" i="2"/>
  <c r="Q62" i="2"/>
  <c r="S62" i="2"/>
  <c r="Q63" i="2"/>
  <c r="S63" i="2"/>
  <c r="Q65" i="2"/>
  <c r="S65" i="2"/>
  <c r="Q66" i="2"/>
  <c r="S66" i="2"/>
  <c r="Q67" i="2"/>
  <c r="S67" i="2"/>
  <c r="Q68" i="2"/>
  <c r="S68" i="2"/>
  <c r="Q69" i="2"/>
  <c r="S69" i="2"/>
  <c r="Y70" i="2"/>
  <c r="S55" i="2"/>
  <c r="Q57" i="2"/>
  <c r="S57" i="2"/>
  <c r="Y58" i="2"/>
  <c r="R131" i="2"/>
  <c r="Q131" i="2"/>
  <c r="U135" i="2" s="1"/>
  <c r="R132" i="2"/>
  <c r="Q132" i="2"/>
  <c r="S132" i="2" s="1"/>
  <c r="R133" i="2"/>
  <c r="S133" i="2" s="1"/>
  <c r="Q133" i="2"/>
  <c r="R134" i="2"/>
  <c r="S134" i="2" s="1"/>
  <c r="Q134" i="2"/>
  <c r="R135" i="2"/>
  <c r="S135" i="2" s="1"/>
  <c r="Q135" i="2"/>
  <c r="U57" i="2"/>
  <c r="V57" i="2" s="1"/>
  <c r="U69" i="2"/>
  <c r="V69" i="2"/>
  <c r="R125" i="2"/>
  <c r="Q125" i="2"/>
  <c r="S125" i="2"/>
  <c r="R126" i="2"/>
  <c r="Q126" i="2"/>
  <c r="S126" i="2"/>
  <c r="R127" i="2"/>
  <c r="Q127" i="2"/>
  <c r="S127" i="2"/>
  <c r="R128" i="2"/>
  <c r="Q128" i="2"/>
  <c r="S128" i="2"/>
  <c r="R129" i="2"/>
  <c r="Q129" i="2"/>
  <c r="S129" i="2"/>
  <c r="U129" i="2"/>
  <c r="R119" i="2"/>
  <c r="Q119" i="2"/>
  <c r="S119" i="2"/>
  <c r="R120" i="2"/>
  <c r="Q120" i="2"/>
  <c r="S120" i="2"/>
  <c r="R121" i="2"/>
  <c r="Q121" i="2"/>
  <c r="S121" i="2"/>
  <c r="R122" i="2"/>
  <c r="Q122" i="2"/>
  <c r="S122" i="2"/>
  <c r="R123" i="2"/>
  <c r="Q123" i="2"/>
  <c r="S123" i="2"/>
  <c r="U123" i="2"/>
  <c r="R113" i="2"/>
  <c r="Q113" i="2"/>
  <c r="S113" i="2"/>
  <c r="U117" i="2" s="1"/>
  <c r="R114" i="2"/>
  <c r="Q114" i="2"/>
  <c r="S114" i="2"/>
  <c r="R115" i="2"/>
  <c r="Q115" i="2"/>
  <c r="S115" i="2"/>
  <c r="R116" i="2"/>
  <c r="Q116" i="2"/>
  <c r="S116" i="2"/>
  <c r="R117" i="2"/>
  <c r="Q117" i="2"/>
  <c r="S117" i="2"/>
  <c r="R107" i="2"/>
  <c r="Q107" i="2"/>
  <c r="S107" i="2" s="1"/>
  <c r="R108" i="2"/>
  <c r="Q108" i="2"/>
  <c r="S108" i="2"/>
  <c r="R109" i="2"/>
  <c r="Q109" i="2"/>
  <c r="S109" i="2" s="1"/>
  <c r="R110" i="2"/>
  <c r="Q110" i="2"/>
  <c r="S110" i="2" s="1"/>
  <c r="R111" i="2"/>
  <c r="Q111" i="2"/>
  <c r="S111" i="2" s="1"/>
  <c r="Q53" i="2"/>
  <c r="S53" i="2"/>
  <c r="Q54" i="2"/>
  <c r="S54" i="2"/>
  <c r="Q56" i="2"/>
  <c r="S56" i="2"/>
  <c r="R101" i="2"/>
  <c r="Q101" i="2"/>
  <c r="R102" i="2"/>
  <c r="Q102" i="2"/>
  <c r="S102" i="2" s="1"/>
  <c r="R103" i="2"/>
  <c r="Q103" i="2"/>
  <c r="S103" i="2" s="1"/>
  <c r="R104" i="2"/>
  <c r="Q104" i="2"/>
  <c r="S104" i="2" s="1"/>
  <c r="R105" i="2"/>
  <c r="Q105" i="2"/>
  <c r="S105" i="2"/>
  <c r="R95" i="2"/>
  <c r="Q95" i="2"/>
  <c r="S95" i="2" s="1"/>
  <c r="R96" i="2"/>
  <c r="Q96" i="2"/>
  <c r="S96" i="2"/>
  <c r="R97" i="2"/>
  <c r="Q97" i="2"/>
  <c r="S97" i="2" s="1"/>
  <c r="R98" i="2"/>
  <c r="Q98" i="2"/>
  <c r="S98" i="2" s="1"/>
  <c r="R99" i="2"/>
  <c r="Q99" i="2"/>
  <c r="S99" i="2" s="1"/>
  <c r="R89" i="2"/>
  <c r="Q89" i="2"/>
  <c r="S89" i="2" s="1"/>
  <c r="R90" i="2"/>
  <c r="Q90" i="2"/>
  <c r="S90" i="2"/>
  <c r="R91" i="2"/>
  <c r="Q91" i="2"/>
  <c r="S91" i="2" s="1"/>
  <c r="R92" i="2"/>
  <c r="Q92" i="2"/>
  <c r="S92" i="2" s="1"/>
  <c r="R93" i="2"/>
  <c r="Q93" i="2"/>
  <c r="S93" i="2" s="1"/>
  <c r="R83" i="2"/>
  <c r="Q83" i="2"/>
  <c r="S83" i="2" s="1"/>
  <c r="R84" i="2"/>
  <c r="Q84" i="2"/>
  <c r="S84" i="2" s="1"/>
  <c r="R85" i="2"/>
  <c r="Q85" i="2"/>
  <c r="S85" i="2" s="1"/>
  <c r="R86" i="2"/>
  <c r="Q86" i="2"/>
  <c r="S86" i="2" s="1"/>
  <c r="R87" i="2"/>
  <c r="Q87" i="2"/>
  <c r="S87" i="2" s="1"/>
  <c r="R77" i="2"/>
  <c r="Q77" i="2"/>
  <c r="S77" i="2" s="1"/>
  <c r="R78" i="2"/>
  <c r="Q78" i="2"/>
  <c r="S78" i="2" s="1"/>
  <c r="R79" i="2"/>
  <c r="Q79" i="2"/>
  <c r="S79" i="2" s="1"/>
  <c r="R80" i="2"/>
  <c r="S80" i="2"/>
  <c r="R81" i="2"/>
  <c r="Q81" i="2"/>
  <c r="S81" i="2" s="1"/>
  <c r="R71" i="2"/>
  <c r="Q71" i="2"/>
  <c r="S71" i="2" s="1"/>
  <c r="R72" i="2"/>
  <c r="Q72" i="2"/>
  <c r="S72" i="2" s="1"/>
  <c r="R73" i="2"/>
  <c r="Q73" i="2"/>
  <c r="S73" i="2" s="1"/>
  <c r="R74" i="2"/>
  <c r="Q74" i="2"/>
  <c r="S74" i="2" s="1"/>
  <c r="R75" i="2"/>
  <c r="Q75" i="2"/>
  <c r="S75" i="2" s="1"/>
  <c r="R65" i="2"/>
  <c r="R66" i="2"/>
  <c r="R67" i="2"/>
  <c r="R68" i="2"/>
  <c r="R69" i="2"/>
  <c r="R59" i="2"/>
  <c r="R60" i="2"/>
  <c r="R62" i="2"/>
  <c r="R63" i="2"/>
  <c r="R53" i="2"/>
  <c r="R54" i="2"/>
  <c r="R55" i="2"/>
  <c r="R56" i="2"/>
  <c r="R57" i="2"/>
  <c r="S42" i="2"/>
  <c r="U45" i="2"/>
  <c r="V45" i="2" s="1"/>
  <c r="S45" i="2"/>
  <c r="Q41" i="2"/>
  <c r="S41" i="2"/>
  <c r="Q42" i="2"/>
  <c r="Q43" i="2"/>
  <c r="S43" i="2"/>
  <c r="Q44" i="2"/>
  <c r="S44" i="2"/>
  <c r="Y46" i="2"/>
  <c r="X31" i="2"/>
  <c r="Y34" i="2"/>
  <c r="Q31" i="2"/>
  <c r="S31" i="2"/>
  <c r="Q33" i="2"/>
  <c r="S33" i="2"/>
  <c r="X29" i="2"/>
  <c r="R31" i="2"/>
  <c r="Q30" i="2"/>
  <c r="S30" i="2"/>
  <c r="Q29" i="2"/>
  <c r="S29" i="2"/>
  <c r="Q32" i="2"/>
  <c r="S32" i="2"/>
  <c r="U33" i="2"/>
  <c r="V33" i="2"/>
  <c r="Q35" i="2"/>
  <c r="S35" i="2"/>
  <c r="Q36" i="2"/>
  <c r="S36" i="2"/>
  <c r="Q37" i="2"/>
  <c r="S37" i="2"/>
  <c r="Q38" i="2"/>
  <c r="S38" i="2"/>
  <c r="Q39" i="2"/>
  <c r="S39" i="2"/>
  <c r="U39" i="2"/>
  <c r="V39" i="2"/>
  <c r="W39" i="2"/>
  <c r="S47" i="2"/>
  <c r="AA55" i="2" s="1"/>
  <c r="AD55" i="2" s="1"/>
  <c r="Q48" i="2"/>
  <c r="S48" i="2"/>
  <c r="Q49" i="2"/>
  <c r="S49" i="2"/>
  <c r="Q50" i="2"/>
  <c r="S50" i="2"/>
  <c r="Q51" i="2"/>
  <c r="S51" i="2"/>
  <c r="U51" i="2"/>
  <c r="V51" i="2" s="1"/>
  <c r="W33" i="2"/>
  <c r="W27" i="2"/>
  <c r="W21" i="2"/>
  <c r="W15" i="2"/>
  <c r="W9" i="2"/>
  <c r="V27" i="2"/>
  <c r="U27" i="2"/>
  <c r="S23" i="2"/>
  <c r="Q27" i="2"/>
  <c r="S27" i="2"/>
  <c r="X20" i="2"/>
  <c r="X19" i="2"/>
  <c r="X7" i="2"/>
  <c r="X8" i="2"/>
  <c r="R47" i="2"/>
  <c r="R48" i="2"/>
  <c r="R49" i="2"/>
  <c r="R50" i="2"/>
  <c r="R51" i="2"/>
  <c r="R41" i="2"/>
  <c r="R42" i="2"/>
  <c r="R43" i="2"/>
  <c r="R44" i="2"/>
  <c r="R45" i="2"/>
  <c r="R35" i="2"/>
  <c r="R36" i="2"/>
  <c r="R37" i="2"/>
  <c r="R38" i="2"/>
  <c r="R39" i="2"/>
  <c r="R29" i="2"/>
  <c r="R30" i="2"/>
  <c r="R32" i="2"/>
  <c r="R33" i="2"/>
  <c r="R23" i="2"/>
  <c r="Q23" i="2"/>
  <c r="R24" i="2"/>
  <c r="Q24" i="2"/>
  <c r="S24" i="2"/>
  <c r="R25" i="2"/>
  <c r="Q25" i="2"/>
  <c r="S25" i="2"/>
  <c r="R26" i="2"/>
  <c r="Q26" i="2"/>
  <c r="S26" i="2"/>
  <c r="R27" i="2"/>
  <c r="R17" i="2"/>
  <c r="Q17" i="2"/>
  <c r="S17" i="2"/>
  <c r="R18" i="2"/>
  <c r="Q18" i="2"/>
  <c r="S18" i="2"/>
  <c r="R19" i="2"/>
  <c r="Q19" i="2"/>
  <c r="S19" i="2"/>
  <c r="R20" i="2"/>
  <c r="Q20" i="2"/>
  <c r="S20" i="2"/>
  <c r="R21" i="2"/>
  <c r="Q21" i="2"/>
  <c r="S21" i="2"/>
  <c r="U21" i="2"/>
  <c r="V21" i="2"/>
  <c r="R11" i="2"/>
  <c r="Q11" i="2"/>
  <c r="S11" i="2"/>
  <c r="R12" i="2"/>
  <c r="Q12" i="2"/>
  <c r="S12" i="2"/>
  <c r="R13" i="2"/>
  <c r="Q13" i="2"/>
  <c r="S13" i="2"/>
  <c r="R14" i="2"/>
  <c r="Q14" i="2"/>
  <c r="S14" i="2"/>
  <c r="R15" i="2"/>
  <c r="Q15" i="2"/>
  <c r="S15" i="2"/>
  <c r="U15" i="2"/>
  <c r="V15" i="2"/>
  <c r="R5" i="2"/>
  <c r="Q5" i="2"/>
  <c r="S5" i="2"/>
  <c r="R6" i="2"/>
  <c r="Q6" i="2"/>
  <c r="S6" i="2"/>
  <c r="R7" i="2"/>
  <c r="Q7" i="2"/>
  <c r="S7" i="2"/>
  <c r="R8" i="2"/>
  <c r="Q8" i="2"/>
  <c r="S8" i="2"/>
  <c r="R9" i="2"/>
  <c r="Q9" i="2"/>
  <c r="S9" i="2"/>
  <c r="U9" i="2"/>
  <c r="V9" i="2"/>
  <c r="L221" i="1"/>
  <c r="M221" i="1" s="1"/>
  <c r="N221" i="1" s="1"/>
  <c r="K221" i="1"/>
  <c r="L222" i="1"/>
  <c r="K222" i="1"/>
  <c r="L223" i="1"/>
  <c r="K223" i="1"/>
  <c r="L216" i="1"/>
  <c r="M216" i="1" s="1"/>
  <c r="N216" i="1" s="1"/>
  <c r="K216" i="1"/>
  <c r="L217" i="1"/>
  <c r="M217" i="1" s="1"/>
  <c r="N217" i="1" s="1"/>
  <c r="K217" i="1"/>
  <c r="L219" i="1"/>
  <c r="K219" i="1"/>
  <c r="L220" i="1"/>
  <c r="K220" i="1"/>
  <c r="L204" i="1"/>
  <c r="M204" i="1" s="1"/>
  <c r="N204" i="1" s="1"/>
  <c r="K204" i="1"/>
  <c r="L205" i="1"/>
  <c r="M205" i="1" s="1"/>
  <c r="N205" i="1" s="1"/>
  <c r="K205" i="1"/>
  <c r="L207" i="1"/>
  <c r="K207" i="1"/>
  <c r="L208" i="1"/>
  <c r="K208" i="1"/>
  <c r="L209" i="1"/>
  <c r="M209" i="1" s="1"/>
  <c r="N209" i="1" s="1"/>
  <c r="K209" i="1"/>
  <c r="L210" i="1"/>
  <c r="M210" i="1" s="1"/>
  <c r="N210" i="1" s="1"/>
  <c r="K210" i="1"/>
  <c r="L211" i="1"/>
  <c r="K211" i="1"/>
  <c r="L213" i="1"/>
  <c r="K213" i="1"/>
  <c r="L214" i="1"/>
  <c r="M214" i="1" s="1"/>
  <c r="N214" i="1" s="1"/>
  <c r="K214" i="1"/>
  <c r="L215" i="1"/>
  <c r="M215" i="1" s="1"/>
  <c r="N215" i="1" s="1"/>
  <c r="K215" i="1"/>
  <c r="L195" i="1"/>
  <c r="K195" i="1"/>
  <c r="L196" i="1"/>
  <c r="K196" i="1"/>
  <c r="L197" i="1"/>
  <c r="M197" i="1" s="1"/>
  <c r="N197" i="1" s="1"/>
  <c r="K197" i="1"/>
  <c r="L198" i="1"/>
  <c r="M198" i="1" s="1"/>
  <c r="N198" i="1" s="1"/>
  <c r="K198" i="1"/>
  <c r="L199" i="1"/>
  <c r="K199" i="1"/>
  <c r="L201" i="1"/>
  <c r="K201" i="1"/>
  <c r="L202" i="1"/>
  <c r="M202" i="1" s="1"/>
  <c r="N202" i="1" s="1"/>
  <c r="S202" i="1" s="1"/>
  <c r="K202" i="1"/>
  <c r="L203" i="1"/>
  <c r="M203" i="1" s="1"/>
  <c r="N203" i="1" s="1"/>
  <c r="K203" i="1"/>
  <c r="L192" i="1"/>
  <c r="M192" i="1" s="1"/>
  <c r="N192" i="1" s="1"/>
  <c r="K192" i="1"/>
  <c r="L177" i="1"/>
  <c r="M177" i="1" s="1"/>
  <c r="N177" i="1" s="1"/>
  <c r="K177" i="1"/>
  <c r="L178" i="1"/>
  <c r="M178" i="1" s="1"/>
  <c r="N178" i="1" s="1"/>
  <c r="K178" i="1"/>
  <c r="L179" i="1"/>
  <c r="M179" i="1" s="1"/>
  <c r="N179" i="1" s="1"/>
  <c r="K179" i="1"/>
  <c r="L180" i="1"/>
  <c r="K180" i="1"/>
  <c r="M180" i="1"/>
  <c r="N180" i="1" s="1"/>
  <c r="L183" i="1"/>
  <c r="K183" i="1"/>
  <c r="M183" i="1"/>
  <c r="N183" i="1" s="1"/>
  <c r="L184" i="1"/>
  <c r="K184" i="1"/>
  <c r="M184" i="1" s="1"/>
  <c r="N184" i="1" s="1"/>
  <c r="L185" i="1"/>
  <c r="M185" i="1" s="1"/>
  <c r="N185" i="1" s="1"/>
  <c r="K185" i="1"/>
  <c r="L187" i="1"/>
  <c r="M187" i="1" s="1"/>
  <c r="N187" i="1" s="1"/>
  <c r="K187" i="1"/>
  <c r="L189" i="1"/>
  <c r="M189" i="1" s="1"/>
  <c r="N189" i="1" s="1"/>
  <c r="K189" i="1"/>
  <c r="L190" i="1"/>
  <c r="M190" i="1" s="1"/>
  <c r="N190" i="1" s="1"/>
  <c r="K190" i="1"/>
  <c r="L191" i="1"/>
  <c r="M191" i="1" s="1"/>
  <c r="N191" i="1" s="1"/>
  <c r="K191" i="1"/>
  <c r="L193" i="1"/>
  <c r="K193" i="1"/>
  <c r="M193" i="1"/>
  <c r="N193" i="1" s="1"/>
  <c r="L165" i="1"/>
  <c r="K165" i="1"/>
  <c r="L166" i="1"/>
  <c r="M166" i="1" s="1"/>
  <c r="N166" i="1" s="1"/>
  <c r="K166" i="1"/>
  <c r="L167" i="1"/>
  <c r="M167" i="1" s="1"/>
  <c r="N167" i="1" s="1"/>
  <c r="K167" i="1"/>
  <c r="L168" i="1"/>
  <c r="K168" i="1"/>
  <c r="L169" i="1"/>
  <c r="K169" i="1"/>
  <c r="L171" i="1"/>
  <c r="M171" i="1" s="1"/>
  <c r="N171" i="1" s="1"/>
  <c r="K171" i="1"/>
  <c r="L172" i="1"/>
  <c r="M172" i="1" s="1"/>
  <c r="N172" i="1" s="1"/>
  <c r="K172" i="1"/>
  <c r="L173" i="1"/>
  <c r="K173" i="1"/>
  <c r="L174" i="1"/>
  <c r="K174" i="1"/>
  <c r="L175" i="1"/>
  <c r="M175" i="1" s="1"/>
  <c r="N175" i="1" s="1"/>
  <c r="K175" i="1"/>
  <c r="L155" i="1"/>
  <c r="M155" i="1" s="1"/>
  <c r="N155" i="1" s="1"/>
  <c r="K155" i="1"/>
  <c r="K133" i="1"/>
  <c r="L34" i="1"/>
  <c r="K34" i="1"/>
  <c r="L35" i="1"/>
  <c r="M35" i="1" s="1"/>
  <c r="N35" i="1" s="1"/>
  <c r="K35" i="1"/>
  <c r="L36" i="1"/>
  <c r="M36" i="1" s="1"/>
  <c r="N36" i="1" s="1"/>
  <c r="K36" i="1"/>
  <c r="L37" i="1"/>
  <c r="K37" i="1"/>
  <c r="L39" i="1"/>
  <c r="K39" i="1"/>
  <c r="M39" i="1"/>
  <c r="N39" i="1" s="1"/>
  <c r="L40" i="1"/>
  <c r="M40" i="1" s="1"/>
  <c r="N40" i="1" s="1"/>
  <c r="K40" i="1"/>
  <c r="L41" i="1"/>
  <c r="K41" i="1"/>
  <c r="M41" i="1"/>
  <c r="N41" i="1" s="1"/>
  <c r="L42" i="1"/>
  <c r="M42" i="1" s="1"/>
  <c r="N42" i="1" s="1"/>
  <c r="K42" i="1"/>
  <c r="L43" i="1"/>
  <c r="K43" i="1"/>
  <c r="M43" i="1"/>
  <c r="N43" i="1" s="1"/>
  <c r="L45" i="1"/>
  <c r="M45" i="1" s="1"/>
  <c r="N45" i="1" s="1"/>
  <c r="K45" i="1"/>
  <c r="L46" i="1"/>
  <c r="K46" i="1"/>
  <c r="L47" i="1"/>
  <c r="K47" i="1"/>
  <c r="L48" i="1"/>
  <c r="M48" i="1" s="1"/>
  <c r="N48" i="1" s="1"/>
  <c r="K48" i="1"/>
  <c r="L49" i="1"/>
  <c r="M49" i="1" s="1"/>
  <c r="N49" i="1" s="1"/>
  <c r="K49" i="1"/>
  <c r="L51" i="1"/>
  <c r="M51" i="1" s="1"/>
  <c r="N51" i="1" s="1"/>
  <c r="P55" i="1" s="1"/>
  <c r="Q55" i="1" s="1"/>
  <c r="K51" i="1"/>
  <c r="L52" i="1"/>
  <c r="M52" i="1" s="1"/>
  <c r="N52" i="1" s="1"/>
  <c r="K52" i="1"/>
  <c r="L53" i="1"/>
  <c r="M53" i="1" s="1"/>
  <c r="N53" i="1" s="1"/>
  <c r="K53" i="1"/>
  <c r="L54" i="1"/>
  <c r="M54" i="1" s="1"/>
  <c r="N54" i="1" s="1"/>
  <c r="K54" i="1"/>
  <c r="L55" i="1"/>
  <c r="M55" i="1" s="1"/>
  <c r="N55" i="1" s="1"/>
  <c r="K55" i="1"/>
  <c r="L57" i="1"/>
  <c r="M57" i="1" s="1"/>
  <c r="N57" i="1" s="1"/>
  <c r="K57" i="1"/>
  <c r="L58" i="1"/>
  <c r="M58" i="1" s="1"/>
  <c r="N58" i="1" s="1"/>
  <c r="K58" i="1"/>
  <c r="L59" i="1"/>
  <c r="K59" i="1"/>
  <c r="L60" i="1"/>
  <c r="K60" i="1"/>
  <c r="L61" i="1"/>
  <c r="M61" i="1" s="1"/>
  <c r="N61" i="1" s="1"/>
  <c r="K61" i="1"/>
  <c r="L63" i="1"/>
  <c r="M63" i="1" s="1"/>
  <c r="N63" i="1" s="1"/>
  <c r="K63" i="1"/>
  <c r="L64" i="1"/>
  <c r="K64" i="1"/>
  <c r="M64" i="1"/>
  <c r="N64" i="1" s="1"/>
  <c r="L65" i="1"/>
  <c r="M65" i="1" s="1"/>
  <c r="N65" i="1" s="1"/>
  <c r="K65" i="1"/>
  <c r="L66" i="1"/>
  <c r="K66" i="1"/>
  <c r="M66" i="1"/>
  <c r="N66" i="1" s="1"/>
  <c r="L67" i="1"/>
  <c r="M67" i="1" s="1"/>
  <c r="N67" i="1" s="1"/>
  <c r="K67" i="1"/>
  <c r="L69" i="1"/>
  <c r="K69" i="1"/>
  <c r="L70" i="1"/>
  <c r="M70" i="1" s="1"/>
  <c r="N70" i="1" s="1"/>
  <c r="K70" i="1"/>
  <c r="L71" i="1"/>
  <c r="M71" i="1" s="1"/>
  <c r="N71" i="1" s="1"/>
  <c r="K71" i="1"/>
  <c r="L72" i="1"/>
  <c r="K72" i="1"/>
  <c r="L73" i="1"/>
  <c r="K73" i="1"/>
  <c r="L75" i="1"/>
  <c r="M75" i="1" s="1"/>
  <c r="N75" i="1" s="1"/>
  <c r="K75" i="1"/>
  <c r="L77" i="1"/>
  <c r="M77" i="1" s="1"/>
  <c r="N77" i="1" s="1"/>
  <c r="K77" i="1"/>
  <c r="L78" i="1"/>
  <c r="M78" i="1" s="1"/>
  <c r="N78" i="1" s="1"/>
  <c r="K78" i="1"/>
  <c r="L79" i="1"/>
  <c r="M79" i="1" s="1"/>
  <c r="N79" i="1" s="1"/>
  <c r="K79" i="1"/>
  <c r="L81" i="1"/>
  <c r="M81" i="1" s="1"/>
  <c r="N81" i="1" s="1"/>
  <c r="K81" i="1"/>
  <c r="L82" i="1"/>
  <c r="M82" i="1" s="1"/>
  <c r="N82" i="1" s="1"/>
  <c r="K82" i="1"/>
  <c r="L83" i="1"/>
  <c r="K83" i="1"/>
  <c r="L84" i="1"/>
  <c r="K84" i="1"/>
  <c r="L85" i="1"/>
  <c r="M85" i="1" s="1"/>
  <c r="N85" i="1" s="1"/>
  <c r="K85" i="1"/>
  <c r="L87" i="1"/>
  <c r="M87" i="1" s="1"/>
  <c r="N87" i="1" s="1"/>
  <c r="K87" i="1"/>
  <c r="L88" i="1"/>
  <c r="K88" i="1"/>
  <c r="M88" i="1"/>
  <c r="N88" i="1" s="1"/>
  <c r="L89" i="1"/>
  <c r="M89" i="1" s="1"/>
  <c r="N89" i="1" s="1"/>
  <c r="K89" i="1"/>
  <c r="L90" i="1"/>
  <c r="K90" i="1"/>
  <c r="M90" i="1"/>
  <c r="N90" i="1" s="1"/>
  <c r="L91" i="1"/>
  <c r="M91" i="1" s="1"/>
  <c r="N91" i="1" s="1"/>
  <c r="K91" i="1"/>
  <c r="L93" i="1"/>
  <c r="M93" i="1" s="1"/>
  <c r="N93" i="1" s="1"/>
  <c r="K93" i="1"/>
  <c r="L95" i="1"/>
  <c r="M95" i="1" s="1"/>
  <c r="N95" i="1" s="1"/>
  <c r="K95" i="1"/>
  <c r="L96" i="1"/>
  <c r="M96" i="1" s="1"/>
  <c r="N96" i="1" s="1"/>
  <c r="K96" i="1"/>
  <c r="L97" i="1"/>
  <c r="K97" i="1"/>
  <c r="L99" i="1"/>
  <c r="K99" i="1"/>
  <c r="M99" i="1"/>
  <c r="N99" i="1" s="1"/>
  <c r="L100" i="1"/>
  <c r="M100" i="1" s="1"/>
  <c r="N100" i="1" s="1"/>
  <c r="K100" i="1"/>
  <c r="L101" i="1"/>
  <c r="K101" i="1"/>
  <c r="M101" i="1"/>
  <c r="N101" i="1" s="1"/>
  <c r="L102" i="1"/>
  <c r="M102" i="1" s="1"/>
  <c r="N102" i="1" s="1"/>
  <c r="K102" i="1"/>
  <c r="L103" i="1"/>
  <c r="K103" i="1"/>
  <c r="M103" i="1"/>
  <c r="N103" i="1" s="1"/>
  <c r="L105" i="1"/>
  <c r="M105" i="1" s="1"/>
  <c r="N105" i="1" s="1"/>
  <c r="K105" i="1"/>
  <c r="L106" i="1"/>
  <c r="K106" i="1"/>
  <c r="L107" i="1"/>
  <c r="M107" i="1" s="1"/>
  <c r="N107" i="1" s="1"/>
  <c r="K107" i="1"/>
  <c r="L108" i="1"/>
  <c r="M108" i="1" s="1"/>
  <c r="N108" i="1" s="1"/>
  <c r="K108" i="1"/>
  <c r="L109" i="1"/>
  <c r="M109" i="1" s="1"/>
  <c r="N109" i="1" s="1"/>
  <c r="K109" i="1"/>
  <c r="L111" i="1"/>
  <c r="M111" i="1" s="1"/>
  <c r="N111" i="1" s="1"/>
  <c r="K111" i="1"/>
  <c r="L112" i="1"/>
  <c r="M112" i="1" s="1"/>
  <c r="N112" i="1" s="1"/>
  <c r="K112" i="1"/>
  <c r="L113" i="1"/>
  <c r="M113" i="1" s="1"/>
  <c r="N113" i="1" s="1"/>
  <c r="K113" i="1"/>
  <c r="L114" i="1"/>
  <c r="M114" i="1" s="1"/>
  <c r="N114" i="1" s="1"/>
  <c r="K114" i="1"/>
  <c r="L115" i="1"/>
  <c r="M115" i="1" s="1"/>
  <c r="N115" i="1" s="1"/>
  <c r="K115" i="1"/>
  <c r="L117" i="1"/>
  <c r="M117" i="1" s="1"/>
  <c r="N117" i="1" s="1"/>
  <c r="K117" i="1"/>
  <c r="L118" i="1"/>
  <c r="M118" i="1" s="1"/>
  <c r="N118" i="1" s="1"/>
  <c r="K118" i="1"/>
  <c r="L119" i="1"/>
  <c r="K119" i="1"/>
  <c r="L120" i="1"/>
  <c r="M120" i="1" s="1"/>
  <c r="N120" i="1" s="1"/>
  <c r="K120" i="1"/>
  <c r="L121" i="1"/>
  <c r="M121" i="1" s="1"/>
  <c r="N121" i="1" s="1"/>
  <c r="K121" i="1"/>
  <c r="K150" i="1"/>
  <c r="M150" i="1" s="1"/>
  <c r="N150" i="1" s="1"/>
  <c r="L150" i="1"/>
  <c r="K151" i="1"/>
  <c r="L151" i="1"/>
  <c r="M151" i="1"/>
  <c r="N151" i="1" s="1"/>
  <c r="L147" i="1"/>
  <c r="M147" i="1" s="1"/>
  <c r="N147" i="1" s="1"/>
  <c r="P151" i="1" s="1"/>
  <c r="Q151" i="1" s="1"/>
  <c r="K147" i="1"/>
  <c r="L148" i="1"/>
  <c r="K148" i="1"/>
  <c r="M148" i="1"/>
  <c r="N148" i="1" s="1"/>
  <c r="L149" i="1"/>
  <c r="M149" i="1" s="1"/>
  <c r="N149" i="1" s="1"/>
  <c r="K149" i="1"/>
  <c r="K153" i="1"/>
  <c r="L153" i="1"/>
  <c r="M153" i="1"/>
  <c r="N153" i="1" s="1"/>
  <c r="K154" i="1"/>
  <c r="L154" i="1"/>
  <c r="M154" i="1" s="1"/>
  <c r="N154" i="1" s="1"/>
  <c r="K156" i="1"/>
  <c r="L156" i="1"/>
  <c r="M156" i="1" s="1"/>
  <c r="N156" i="1" s="1"/>
  <c r="K157" i="1"/>
  <c r="L157" i="1"/>
  <c r="M157" i="1" s="1"/>
  <c r="N157" i="1" s="1"/>
  <c r="K159" i="1"/>
  <c r="L159" i="1"/>
  <c r="K160" i="1"/>
  <c r="L160" i="1"/>
  <c r="M160" i="1" s="1"/>
  <c r="N160" i="1" s="1"/>
  <c r="K161" i="1"/>
  <c r="L161" i="1"/>
  <c r="M161" i="1" s="1"/>
  <c r="N161" i="1" s="1"/>
  <c r="K162" i="1"/>
  <c r="L162" i="1"/>
  <c r="K163" i="1"/>
  <c r="L163" i="1"/>
  <c r="L123" i="1"/>
  <c r="M123" i="1" s="1"/>
  <c r="N123" i="1" s="1"/>
  <c r="K123" i="1"/>
  <c r="L124" i="1"/>
  <c r="M124" i="1" s="1"/>
  <c r="N124" i="1" s="1"/>
  <c r="K124" i="1"/>
  <c r="L125" i="1"/>
  <c r="M125" i="1" s="1"/>
  <c r="N125" i="1" s="1"/>
  <c r="K125" i="1"/>
  <c r="L126" i="1"/>
  <c r="M126" i="1" s="1"/>
  <c r="N126" i="1" s="1"/>
  <c r="K126" i="1"/>
  <c r="L127" i="1"/>
  <c r="M127" i="1" s="1"/>
  <c r="N127" i="1" s="1"/>
  <c r="K127" i="1"/>
  <c r="L129" i="1"/>
  <c r="M129" i="1" s="1"/>
  <c r="N129" i="1" s="1"/>
  <c r="K129" i="1"/>
  <c r="L130" i="1"/>
  <c r="K130" i="1"/>
  <c r="M130" i="1"/>
  <c r="N130" i="1" s="1"/>
  <c r="L131" i="1"/>
  <c r="K131" i="1"/>
  <c r="M131" i="1"/>
  <c r="N131" i="1" s="1"/>
  <c r="L132" i="1"/>
  <c r="M132" i="1" s="1"/>
  <c r="N132" i="1" s="1"/>
  <c r="K132" i="1"/>
  <c r="L135" i="1"/>
  <c r="K135" i="1"/>
  <c r="L136" i="1"/>
  <c r="K136" i="1"/>
  <c r="L137" i="1"/>
  <c r="M137" i="1" s="1"/>
  <c r="N137" i="1" s="1"/>
  <c r="K137" i="1"/>
  <c r="L138" i="1"/>
  <c r="M138" i="1" s="1"/>
  <c r="N138" i="1" s="1"/>
  <c r="K138" i="1"/>
  <c r="L139" i="1"/>
  <c r="K139" i="1"/>
  <c r="L141" i="1"/>
  <c r="K141" i="1"/>
  <c r="L142" i="1"/>
  <c r="M142" i="1" s="1"/>
  <c r="N142" i="1" s="1"/>
  <c r="K142" i="1"/>
  <c r="L143" i="1"/>
  <c r="M143" i="1" s="1"/>
  <c r="N143" i="1" s="1"/>
  <c r="K143" i="1"/>
  <c r="L144" i="1"/>
  <c r="K144" i="1"/>
  <c r="L145" i="1"/>
  <c r="K145" i="1"/>
  <c r="L14" i="1"/>
  <c r="M14" i="1" s="1"/>
  <c r="N14" i="1" s="1"/>
  <c r="K14" i="1"/>
  <c r="L15" i="1"/>
  <c r="M15" i="1" s="1"/>
  <c r="N15" i="1" s="1"/>
  <c r="K15" i="1"/>
  <c r="L16" i="1"/>
  <c r="M16" i="1" s="1"/>
  <c r="N16" i="1" s="1"/>
  <c r="K16" i="1"/>
  <c r="L17" i="1"/>
  <c r="M17" i="1" s="1"/>
  <c r="N17" i="1" s="1"/>
  <c r="K17" i="1"/>
  <c r="L8" i="1"/>
  <c r="M8" i="1" s="1"/>
  <c r="N8" i="1" s="1"/>
  <c r="K8" i="1"/>
  <c r="L9" i="1"/>
  <c r="K9" i="1"/>
  <c r="M9" i="1"/>
  <c r="N9" i="1" s="1"/>
  <c r="L10" i="1"/>
  <c r="K10" i="1"/>
  <c r="M10" i="1"/>
  <c r="N10" i="1" s="1"/>
  <c r="L11" i="1"/>
  <c r="M11" i="1" s="1"/>
  <c r="N11" i="1" s="1"/>
  <c r="K11" i="1"/>
  <c r="L12" i="1"/>
  <c r="M12" i="1" s="1"/>
  <c r="N12" i="1" s="1"/>
  <c r="K12" i="1"/>
  <c r="L3" i="1"/>
  <c r="K3" i="1"/>
  <c r="L4" i="1"/>
  <c r="K4" i="1"/>
  <c r="L5" i="1"/>
  <c r="K5" i="1"/>
  <c r="L6" i="1"/>
  <c r="M6" i="1" s="1"/>
  <c r="N6" i="1" s="1"/>
  <c r="K6" i="1"/>
  <c r="L186" i="1"/>
  <c r="M186" i="1" s="1"/>
  <c r="K186" i="1"/>
  <c r="L181" i="1"/>
  <c r="M181" i="1" s="1"/>
  <c r="K181" i="1"/>
  <c r="L133" i="1"/>
  <c r="M133" i="1" s="1"/>
  <c r="L94" i="1"/>
  <c r="M94" i="1" s="1"/>
  <c r="K94" i="1"/>
  <c r="L76" i="1"/>
  <c r="M76" i="1" s="1"/>
  <c r="K76" i="1"/>
  <c r="L29" i="1"/>
  <c r="K29" i="1"/>
  <c r="L28" i="1"/>
  <c r="K28" i="1"/>
  <c r="L27" i="1"/>
  <c r="M27" i="1" s="1"/>
  <c r="N27" i="1" s="1"/>
  <c r="K27" i="1"/>
  <c r="L26" i="1"/>
  <c r="M26" i="1" s="1"/>
  <c r="N26" i="1" s="1"/>
  <c r="K26" i="1"/>
  <c r="L25" i="1"/>
  <c r="K25" i="1"/>
  <c r="L24" i="1"/>
  <c r="M24" i="1" s="1"/>
  <c r="N24" i="1" s="1"/>
  <c r="K24" i="1"/>
  <c r="L22" i="1"/>
  <c r="M22" i="1" s="1"/>
  <c r="N22" i="1" s="1"/>
  <c r="K22" i="1"/>
  <c r="L21" i="1"/>
  <c r="M21" i="1" s="1"/>
  <c r="N21" i="1" s="1"/>
  <c r="K21" i="1"/>
  <c r="L20" i="1"/>
  <c r="K20" i="1"/>
  <c r="L19" i="1"/>
  <c r="M19" i="1" s="1"/>
  <c r="N19" i="1" s="1"/>
  <c r="K19" i="1"/>
  <c r="X267" i="2" l="1"/>
  <c r="X261" i="2"/>
  <c r="X213" i="2"/>
  <c r="X201" i="2"/>
  <c r="X255" i="2"/>
  <c r="X207" i="2"/>
  <c r="X183" i="2"/>
  <c r="X249" i="2"/>
  <c r="X243" i="2"/>
  <c r="X195" i="2"/>
  <c r="X189" i="2"/>
  <c r="X237" i="2"/>
  <c r="X231" i="2"/>
  <c r="X225" i="2"/>
  <c r="X177" i="2"/>
  <c r="X219" i="2"/>
  <c r="X171" i="2"/>
  <c r="W183" i="2"/>
  <c r="W147" i="2"/>
  <c r="W267" i="2"/>
  <c r="W153" i="2"/>
  <c r="W201" i="2"/>
  <c r="W159" i="2"/>
  <c r="W189" i="2"/>
  <c r="W195" i="2"/>
  <c r="W213" i="2"/>
  <c r="W255" i="2"/>
  <c r="W207" i="2"/>
  <c r="W249" i="2"/>
  <c r="W165" i="2"/>
  <c r="W243" i="2"/>
  <c r="W171" i="2"/>
  <c r="W225" i="2"/>
  <c r="W219" i="2"/>
  <c r="W231" i="2"/>
  <c r="W237" i="2"/>
  <c r="W261" i="2"/>
  <c r="W177" i="2"/>
  <c r="W141" i="2"/>
  <c r="U111" i="2"/>
  <c r="V111" i="2" s="1"/>
  <c r="S101" i="2"/>
  <c r="U105" i="2" s="1"/>
  <c r="U99" i="2"/>
  <c r="V99" i="2" s="1"/>
  <c r="U93" i="2"/>
  <c r="V93" i="2" s="1"/>
  <c r="U87" i="2"/>
  <c r="V87" i="2" s="1"/>
  <c r="P115" i="1"/>
  <c r="Q115" i="1" s="1"/>
  <c r="P133" i="1"/>
  <c r="Q133" i="1" s="1"/>
  <c r="P91" i="1"/>
  <c r="Q91" i="1" s="1"/>
  <c r="P67" i="1"/>
  <c r="Q67" i="1" s="1"/>
  <c r="P43" i="1"/>
  <c r="Q43" i="1" s="1"/>
  <c r="P12" i="1"/>
  <c r="P103" i="1"/>
  <c r="Q103" i="1" s="1"/>
  <c r="P79" i="1"/>
  <c r="Q79" i="1" s="1"/>
  <c r="P17" i="1"/>
  <c r="P127" i="1"/>
  <c r="Q127" i="1" s="1"/>
  <c r="M4" i="1"/>
  <c r="N4" i="1" s="1"/>
  <c r="M162" i="1"/>
  <c r="N162" i="1" s="1"/>
  <c r="M201" i="1"/>
  <c r="N201" i="1" s="1"/>
  <c r="M196" i="1"/>
  <c r="N196" i="1" s="1"/>
  <c r="M213" i="1"/>
  <c r="N213" i="1" s="1"/>
  <c r="P217" i="1" s="1"/>
  <c r="Q217" i="1" s="1"/>
  <c r="M208" i="1"/>
  <c r="N208" i="1" s="1"/>
  <c r="M220" i="1"/>
  <c r="N220" i="1" s="1"/>
  <c r="M223" i="1"/>
  <c r="N223" i="1" s="1"/>
  <c r="P157" i="1"/>
  <c r="Q157" i="1" s="1"/>
  <c r="M3" i="1"/>
  <c r="N3" i="1" s="1"/>
  <c r="M199" i="1"/>
  <c r="N199" i="1" s="1"/>
  <c r="M195" i="1"/>
  <c r="N195" i="1" s="1"/>
  <c r="M211" i="1"/>
  <c r="N211" i="1" s="1"/>
  <c r="U215" i="1" s="1"/>
  <c r="M207" i="1"/>
  <c r="N207" i="1" s="1"/>
  <c r="M219" i="1"/>
  <c r="N219" i="1" s="1"/>
  <c r="P223" i="1" s="1"/>
  <c r="Q223" i="1" s="1"/>
  <c r="M222" i="1"/>
  <c r="N222" i="1" s="1"/>
  <c r="M28" i="1"/>
  <c r="N28" i="1" s="1"/>
  <c r="M145" i="1"/>
  <c r="N145" i="1" s="1"/>
  <c r="M141" i="1"/>
  <c r="N141" i="1" s="1"/>
  <c r="P145" i="1" s="1"/>
  <c r="Q145" i="1" s="1"/>
  <c r="M136" i="1"/>
  <c r="N136" i="1" s="1"/>
  <c r="M84" i="1"/>
  <c r="N84" i="1" s="1"/>
  <c r="M73" i="1"/>
  <c r="N73" i="1" s="1"/>
  <c r="M69" i="1"/>
  <c r="N69" i="1" s="1"/>
  <c r="M60" i="1"/>
  <c r="N60" i="1" s="1"/>
  <c r="M47" i="1"/>
  <c r="N47" i="1" s="1"/>
  <c r="M34" i="1"/>
  <c r="N34" i="1" s="1"/>
  <c r="M174" i="1"/>
  <c r="N174" i="1" s="1"/>
  <c r="M169" i="1"/>
  <c r="N169" i="1" s="1"/>
  <c r="M165" i="1"/>
  <c r="N165" i="1" s="1"/>
  <c r="P169" i="1" s="1"/>
  <c r="X5" i="2"/>
  <c r="M25" i="1"/>
  <c r="N25" i="1" s="1"/>
  <c r="M144" i="1"/>
  <c r="N144" i="1" s="1"/>
  <c r="M135" i="1"/>
  <c r="N135" i="1" s="1"/>
  <c r="M119" i="1"/>
  <c r="N119" i="1" s="1"/>
  <c r="M106" i="1"/>
  <c r="N106" i="1" s="1"/>
  <c r="P109" i="1" s="1"/>
  <c r="Q109" i="1" s="1"/>
  <c r="M97" i="1"/>
  <c r="N97" i="1" s="1"/>
  <c r="P97" i="1" s="1"/>
  <c r="Q97" i="1" s="1"/>
  <c r="M83" i="1"/>
  <c r="N83" i="1" s="1"/>
  <c r="P85" i="1" s="1"/>
  <c r="Q85" i="1" s="1"/>
  <c r="M72" i="1"/>
  <c r="N72" i="1" s="1"/>
  <c r="M59" i="1"/>
  <c r="N59" i="1" s="1"/>
  <c r="M46" i="1"/>
  <c r="N46" i="1" s="1"/>
  <c r="P49" i="1" s="1"/>
  <c r="Q49" i="1" s="1"/>
  <c r="M37" i="1"/>
  <c r="N37" i="1" s="1"/>
  <c r="M173" i="1"/>
  <c r="N173" i="1" s="1"/>
  <c r="P175" i="1" s="1"/>
  <c r="M168" i="1"/>
  <c r="N168" i="1" s="1"/>
  <c r="M20" i="1"/>
  <c r="N20" i="1" s="1"/>
  <c r="M29" i="1"/>
  <c r="N29" i="1" s="1"/>
  <c r="M139" i="1"/>
  <c r="N139" i="1" s="1"/>
  <c r="M5" i="1"/>
  <c r="N5" i="1" s="1"/>
  <c r="M163" i="1"/>
  <c r="N163" i="1" s="1"/>
  <c r="M159" i="1"/>
  <c r="N159" i="1" s="1"/>
  <c r="P163" i="1" s="1"/>
  <c r="Q163" i="1" s="1"/>
  <c r="P205" i="1"/>
  <c r="Q205" i="1" s="1"/>
  <c r="P121" i="1"/>
  <c r="Q121" i="1" s="1"/>
  <c r="P61" i="1"/>
  <c r="Q61" i="1" s="1"/>
  <c r="P187" i="1"/>
  <c r="Q187" i="1" s="1"/>
  <c r="P6" i="1"/>
  <c r="P199" i="1"/>
  <c r="Q199" i="1" s="1"/>
  <c r="U203" i="1"/>
  <c r="P211" i="1"/>
  <c r="Q211" i="1" s="1"/>
  <c r="P73" i="1"/>
  <c r="Q73" i="1" s="1"/>
  <c r="P37" i="1"/>
  <c r="Q37" i="1" s="1"/>
  <c r="P139" i="1"/>
  <c r="Q139" i="1" s="1"/>
  <c r="P193" i="1"/>
  <c r="Q193" i="1" s="1"/>
  <c r="P181" i="1"/>
  <c r="Q181" i="1" s="1"/>
  <c r="W193" i="1"/>
  <c r="U221" i="1"/>
  <c r="W45" i="2"/>
  <c r="W51" i="2"/>
  <c r="W63" i="2"/>
  <c r="W69" i="2"/>
  <c r="W57" i="2"/>
  <c r="U81" i="2"/>
  <c r="V81" i="2" s="1"/>
  <c r="U75" i="2"/>
  <c r="V75" i="2" s="1"/>
  <c r="R223" i="1" l="1"/>
  <c r="R103" i="1"/>
  <c r="R151" i="1"/>
  <c r="R199" i="1"/>
  <c r="R43" i="1"/>
  <c r="R109" i="1"/>
  <c r="R157" i="1"/>
  <c r="R205" i="1"/>
  <c r="R37" i="1"/>
  <c r="R115" i="1"/>
  <c r="R163" i="1"/>
  <c r="R211" i="1"/>
  <c r="S61" i="1"/>
  <c r="R73" i="1"/>
  <c r="R121" i="1"/>
  <c r="R169" i="1"/>
  <c r="R217" i="1"/>
  <c r="S55" i="1"/>
  <c r="R79" i="1"/>
  <c r="R127" i="1"/>
  <c r="R175" i="1"/>
  <c r="R55" i="1"/>
  <c r="S49" i="1"/>
  <c r="R193" i="1"/>
  <c r="R85" i="1"/>
  <c r="R133" i="1"/>
  <c r="R181" i="1"/>
  <c r="R61" i="1"/>
  <c r="R145" i="1"/>
  <c r="R91" i="1"/>
  <c r="R139" i="1"/>
  <c r="R187" i="1"/>
  <c r="R67" i="1"/>
  <c r="R97" i="1"/>
  <c r="R49" i="1"/>
  <c r="W123" i="2"/>
  <c r="W99" i="2"/>
  <c r="W75" i="2"/>
  <c r="W87" i="2"/>
  <c r="W105" i="2"/>
  <c r="W81" i="2"/>
  <c r="W117" i="2"/>
  <c r="W129" i="2"/>
  <c r="W135" i="2"/>
  <c r="W111" i="2"/>
  <c r="W93" i="2"/>
</calcChain>
</file>

<file path=xl/sharedStrings.xml><?xml version="1.0" encoding="utf-8"?>
<sst xmlns="http://schemas.openxmlformats.org/spreadsheetml/2006/main" count="2079" uniqueCount="150">
  <si>
    <t>week 26</t>
  </si>
  <si>
    <t>flex+</t>
  </si>
  <si>
    <t>flex-</t>
  </si>
  <si>
    <t>week 25</t>
  </si>
  <si>
    <t>week 24</t>
  </si>
  <si>
    <t>week 23</t>
  </si>
  <si>
    <t>week 27</t>
  </si>
  <si>
    <t>week 28</t>
  </si>
  <si>
    <t>overarbete</t>
  </si>
  <si>
    <t>underarbete</t>
  </si>
  <si>
    <t>fredag</t>
  </si>
  <si>
    <t>mån</t>
  </si>
  <si>
    <t>tis</t>
  </si>
  <si>
    <t>ons</t>
  </si>
  <si>
    <t>tors</t>
  </si>
  <si>
    <t>vacation</t>
  </si>
  <si>
    <t>ferie</t>
  </si>
  <si>
    <t>week 29</t>
  </si>
  <si>
    <t>week 30</t>
  </si>
  <si>
    <t>röd dag</t>
  </si>
  <si>
    <t>week 31</t>
  </si>
  <si>
    <t>week 32</t>
  </si>
  <si>
    <t>week 33</t>
  </si>
  <si>
    <t>week 34</t>
  </si>
  <si>
    <t>week 35</t>
  </si>
  <si>
    <t>week 36</t>
  </si>
  <si>
    <t>week 37</t>
  </si>
  <si>
    <t>fri</t>
  </si>
  <si>
    <t>----</t>
  </si>
  <si>
    <t>week 38</t>
  </si>
  <si>
    <t>week 39</t>
  </si>
  <si>
    <t>week 40</t>
  </si>
  <si>
    <t>week 41</t>
  </si>
  <si>
    <t>sjuk barn</t>
  </si>
  <si>
    <t>barn läkare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</si>
  <si>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</si>
  <si>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</si>
  <si>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</si>
  <si>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</si>
  <si>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</si>
  <si>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</si>
  <si>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</si>
  <si>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</si>
  <si>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VAB</t>
  </si>
  <si>
    <t>L</t>
  </si>
  <si>
    <t>L = Lunch (1 = true)</t>
  </si>
  <si>
    <t>Flex change</t>
  </si>
  <si>
    <t>Work</t>
  </si>
  <si>
    <t>&lt;-- End of Hertz</t>
  </si>
  <si>
    <t>&lt;-- Start of Engelbert</t>
  </si>
  <si>
    <t>week 50</t>
  </si>
  <si>
    <t>week 51</t>
  </si>
  <si>
    <t>week 52</t>
  </si>
  <si>
    <t>&lt;-- new calculation method start</t>
  </si>
  <si>
    <t>Flex status</t>
  </si>
  <si>
    <t>----------------------------------------------------------------------------------------------------------------------</t>
  </si>
  <si>
    <t>Work (h)</t>
  </si>
  <si>
    <t>&lt;-- Start of luncg indication</t>
  </si>
  <si>
    <t xml:space="preserve">  |</t>
  </si>
  <si>
    <t>NO VAB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</si>
  <si>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</si>
  <si>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</si>
  <si>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</si>
  <si>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</si>
  <si>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</si>
  <si>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</si>
  <si>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</si>
  <si>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</si>
  <si>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fri dag</t>
  </si>
  <si>
    <t>sjuk</t>
  </si>
  <si>
    <t>end of location tile</t>
  </si>
  <si>
    <t>HTML 5 test app for Wifi (draft)</t>
  </si>
  <si>
    <t>start of 'Framework for script based unit testing'</t>
  </si>
  <si>
    <t>---------</t>
  </si>
  <si>
    <t>stop of 'Framework for script based unit testing'</t>
  </si>
  <si>
    <t>verify app and add to image (HP task)</t>
  </si>
  <si>
    <t>start of: GNSS unittesting tile (draft)</t>
  </si>
  <si>
    <t>end of: GNSS unittesting tile (draft)</t>
  </si>
  <si>
    <t>start of: GNSS unittesting tile (finalize)</t>
  </si>
  <si>
    <t>end of: GNSS unittesting tile (finalize)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</si>
  <si>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</si>
  <si>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</si>
  <si>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</si>
  <si>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</si>
  <si>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</si>
  <si>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</si>
  <si>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</si>
  <si>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</si>
  <si>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start of: WIFI unittesting tile (draft)</t>
  </si>
  <si>
    <t>end of: WIFI unittesting tile (draft)</t>
  </si>
  <si>
    <t>&lt;&gt;</t>
  </si>
  <si>
    <t>flex -</t>
  </si>
  <si>
    <t>1 marts</t>
  </si>
  <si>
    <t>Row 1:</t>
  </si>
  <si>
    <t>Value between 0 and 8</t>
  </si>
  <si>
    <t>diff</t>
  </si>
  <si>
    <t>Row flex+</t>
  </si>
  <si>
    <t>Row flex -</t>
  </si>
  <si>
    <t>activity 01</t>
  </si>
  <si>
    <t>Och så skriver du vad det berör i textfältet.</t>
  </si>
  <si>
    <t>-2 för bowling</t>
  </si>
  <si>
    <t>TASK: Study managers/extensions and implement getAddress() in BLE and test</t>
  </si>
  <si>
    <t>TASK: Implement all other functions defined in PATCH-3516</t>
  </si>
  <si>
    <t>1,5 time admin (axis interview med Johan)</t>
  </si>
  <si>
    <t>TASK: GNSS unittesting tile (update)</t>
  </si>
  <si>
    <t>First TASK (1)</t>
  </si>
  <si>
    <t>Second TASK (2)</t>
  </si>
  <si>
    <t>(1)</t>
  </si>
  <si>
    <t>(2)</t>
  </si>
  <si>
    <t>SUM</t>
  </si>
  <si>
    <t>TASK: Seperate the loglevels of wifi, and bluetooth manager and extension</t>
  </si>
  <si>
    <t>TASK: Update app to include all API functions for BLE</t>
  </si>
  <si>
    <t>Start sprint 5.4</t>
  </si>
  <si>
    <t>End sprint 5.3</t>
  </si>
  <si>
    <t>påsk</t>
  </si>
  <si>
    <t>End sprint 5.4</t>
  </si>
  <si>
    <t>Ni behöver även tidrapportera sjukdom i PX.</t>
  </si>
  <si>
    <t>Dag 1 (karensdag) rapporter ni 8h med Time Code 9920.</t>
  </si>
  <si>
    <t>Dag 2-14 Time Code 9922</t>
  </si>
  <si>
    <t>Dag 15-90 Time Code 9924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</si>
  <si>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</si>
  <si>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</si>
  <si>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</si>
  <si>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</si>
  <si>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</si>
  <si>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</si>
  <si>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Sjukdom</t>
  </si>
  <si>
    <t>week 17</t>
  </si>
  <si>
    <t>week 18</t>
  </si>
  <si>
    <t>week 19</t>
  </si>
  <si>
    <t>week 20</t>
  </si>
  <si>
    <t>week 21</t>
  </si>
  <si>
    <t>week 22</t>
  </si>
  <si>
    <t>week</t>
  </si>
  <si>
    <t>TASK HOURS</t>
  </si>
  <si>
    <t>End sprint 6.1</t>
  </si>
  <si>
    <t>Start sprint 6.2</t>
  </si>
  <si>
    <t>Start sprint 6.1</t>
  </si>
  <si>
    <t>End sprint 6.2</t>
  </si>
  <si>
    <t>TASK: Create the agent-server class (extend libdbushelper)</t>
  </si>
  <si>
    <t>Lunch is counted in / green is admin</t>
  </si>
  <si>
    <t>BOSCH PROJECT ENDED</t>
  </si>
  <si>
    <t>I-SEE PROJECT STARTED</t>
  </si>
  <si>
    <t>Note 1: The 'Flex change needs to be drawn from week 30, since this week was given a full 40 hours.</t>
  </si>
  <si>
    <t>For Note 1: Compensating for week 26</t>
  </si>
  <si>
    <t>(-26 min)</t>
  </si>
  <si>
    <t>(+26 min)</t>
  </si>
  <si>
    <t>in end time</t>
  </si>
  <si>
    <t>Flex status in project</t>
  </si>
  <si>
    <t>42 minuts transfered from Monday till here. No need to remove from Monday.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</si>
</sst>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0" fillId="0" borderId="0" xfId="0" quotePrefix="1"/>
    <xf numFmtId="0" fontId="0" fillId="0" borderId="0" xfId="0" applyFont="1"/>
    <xf numFmtId="2" fontId="0" fillId="0" borderId="0" xfId="0" applyNumberFormat="1" applyFont="1"/>
    <xf numFmtId="0" fontId="3" fillId="0" borderId="0" xfId="0" applyFont="1"/>
    <xf numFmtId="0" fontId="3" fillId="0" borderId="0" xfId="0" quotePrefix="1" applyFont="1"/>
    <xf numFmtId="2" fontId="2" fillId="0" borderId="0" xfId="0" applyNumberFormat="1" applyFon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0" xfId="0" applyAlignment="1">
      <alignment horizontal="right"/>
    </xf>
    <xf numFmtId="2" fontId="4" fillId="0" borderId="0" xfId="0" applyNumberFormat="1" applyFont="1"/>
    <xf numFmtId="0" fontId="0" fillId="0" borderId="0" xfId="0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/>
    <xf numFmtId="2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6" fillId="0" borderId="0" xfId="0" applyFont="1"/>
    <xf numFmtId="0" fontId="0" fillId="2" borderId="0" xfId="0" quotePrefix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7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0" fontId="7" fillId="0" borderId="0" xfId="0" applyFont="1"/>
    <xf numFmtId="164" fontId="10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A205" workbookViewId="0">
      <selection activeCell="H133" sqref="H133"/>
    </sheetView>
  </sheetViews>
  <sheetFormatPr defaultRowHeight="15.6" x14ac:dyDescent="0.3"/>
  <cols>
    <col min="1" max="1" width="10.88671875" bestFit="1" customWidth="1"/>
    <col min="2" max="2" width="6.6640625" bestFit="1" customWidth="1"/>
    <col min="3" max="3" width="5.33203125" bestFit="1" customWidth="1"/>
    <col min="4" max="4" width="3" bestFit="1" customWidth="1"/>
    <col min="5" max="5" width="3.44140625" customWidth="1"/>
    <col min="6" max="6" width="3" bestFit="1" customWidth="1"/>
    <col min="7" max="7" width="3" customWidth="1"/>
    <col min="8" max="8" width="3.6640625" customWidth="1"/>
    <col min="9" max="9" width="3.109375" customWidth="1"/>
    <col min="10" max="10" width="3.6640625" customWidth="1"/>
    <col min="11" max="11" width="5.44140625" style="1" bestFit="1" customWidth="1"/>
    <col min="12" max="13" width="5.5546875" style="1" bestFit="1" customWidth="1"/>
    <col min="14" max="14" width="5.6640625" style="2" customWidth="1"/>
    <col min="16" max="16" width="8.6640625" style="1" bestFit="1" customWidth="1"/>
    <col min="17" max="17" width="10.44140625" bestFit="1" customWidth="1"/>
    <col min="18" max="18" width="9.5546875" bestFit="1" customWidth="1"/>
  </cols>
  <sheetData>
    <row r="1" spans="1:16" x14ac:dyDescent="0.3">
      <c r="A1" s="7" t="s">
        <v>5</v>
      </c>
      <c r="P1" s="1" t="s">
        <v>47</v>
      </c>
    </row>
    <row r="2" spans="1:16" x14ac:dyDescent="0.3">
      <c r="A2" s="7"/>
      <c r="B2" t="s">
        <v>11</v>
      </c>
      <c r="C2" t="s">
        <v>27</v>
      </c>
      <c r="N2" s="2" t="s">
        <v>19</v>
      </c>
    </row>
    <row r="3" spans="1:16" x14ac:dyDescent="0.3">
      <c r="A3" s="7"/>
      <c r="B3" t="s">
        <v>12</v>
      </c>
      <c r="C3">
        <v>8</v>
      </c>
      <c r="D3">
        <v>40</v>
      </c>
      <c r="F3">
        <v>16</v>
      </c>
      <c r="G3">
        <v>30</v>
      </c>
      <c r="K3" s="1">
        <f>D3/60+C3</f>
        <v>8.6666666666666661</v>
      </c>
      <c r="L3" s="1">
        <f>G3/60+F3</f>
        <v>16.5</v>
      </c>
      <c r="M3" s="1">
        <f>L3-K3</f>
        <v>7.8333333333333339</v>
      </c>
      <c r="N3" s="2">
        <f>M3-0.5</f>
        <v>7.3333333333333339</v>
      </c>
    </row>
    <row r="4" spans="1:16" x14ac:dyDescent="0.3">
      <c r="A4" s="7"/>
      <c r="B4" t="s">
        <v>13</v>
      </c>
      <c r="C4">
        <v>9</v>
      </c>
      <c r="D4">
        <v>0</v>
      </c>
      <c r="F4">
        <v>18</v>
      </c>
      <c r="G4">
        <v>15</v>
      </c>
      <c r="K4" s="1">
        <f>D4/60+C4</f>
        <v>9</v>
      </c>
      <c r="L4" s="1">
        <f>G4/60+F4</f>
        <v>18.25</v>
      </c>
      <c r="M4" s="1">
        <f>L4-K4</f>
        <v>9.25</v>
      </c>
      <c r="N4" s="2">
        <f>M4-0.5</f>
        <v>8.75</v>
      </c>
    </row>
    <row r="5" spans="1:16" x14ac:dyDescent="0.3">
      <c r="A5" s="7"/>
      <c r="B5" t="s">
        <v>14</v>
      </c>
      <c r="C5">
        <v>8</v>
      </c>
      <c r="D5">
        <v>45</v>
      </c>
      <c r="F5">
        <v>18</v>
      </c>
      <c r="G5">
        <v>0</v>
      </c>
      <c r="K5" s="1">
        <f>D5/60+C5</f>
        <v>8.75</v>
      </c>
      <c r="L5" s="1">
        <f>G5/60+F5</f>
        <v>18</v>
      </c>
      <c r="M5" s="1">
        <f>L5-K5</f>
        <v>9.25</v>
      </c>
      <c r="N5" s="2">
        <f>M5-0.5</f>
        <v>8.75</v>
      </c>
    </row>
    <row r="6" spans="1:16" x14ac:dyDescent="0.3">
      <c r="A6" s="7"/>
      <c r="B6" t="s">
        <v>10</v>
      </c>
      <c r="C6">
        <v>8</v>
      </c>
      <c r="D6">
        <v>45</v>
      </c>
      <c r="F6">
        <v>17</v>
      </c>
      <c r="G6">
        <v>45</v>
      </c>
      <c r="K6" s="1">
        <f>D6/60+C6</f>
        <v>8.75</v>
      </c>
      <c r="L6" s="1">
        <f>G6/60+F6</f>
        <v>17.75</v>
      </c>
      <c r="M6" s="1">
        <f>L6-K6</f>
        <v>9</v>
      </c>
      <c r="N6" s="2">
        <f>M6-0.5</f>
        <v>8.5</v>
      </c>
      <c r="P6" s="1">
        <f>SUM(N3:N6)</f>
        <v>33.333333333333336</v>
      </c>
    </row>
    <row r="7" spans="1:16" x14ac:dyDescent="0.3">
      <c r="A7" s="7" t="s">
        <v>4</v>
      </c>
    </row>
    <row r="8" spans="1:16" x14ac:dyDescent="0.3">
      <c r="A8" s="7"/>
      <c r="B8" t="s">
        <v>11</v>
      </c>
      <c r="C8">
        <v>7</v>
      </c>
      <c r="D8">
        <v>0</v>
      </c>
      <c r="F8">
        <v>15</v>
      </c>
      <c r="G8">
        <v>0</v>
      </c>
      <c r="K8" s="1">
        <f>D8/60+C8</f>
        <v>7</v>
      </c>
      <c r="L8" s="1">
        <f>G8/60+F8</f>
        <v>15</v>
      </c>
      <c r="M8" s="1">
        <f>L8-K8</f>
        <v>8</v>
      </c>
      <c r="N8" s="2">
        <f>M8-0.5</f>
        <v>7.5</v>
      </c>
    </row>
    <row r="9" spans="1:16" x14ac:dyDescent="0.3">
      <c r="A9" s="7"/>
      <c r="B9" t="s">
        <v>12</v>
      </c>
      <c r="C9">
        <v>9</v>
      </c>
      <c r="D9">
        <v>30</v>
      </c>
      <c r="F9">
        <v>18</v>
      </c>
      <c r="G9">
        <v>45</v>
      </c>
      <c r="K9" s="1">
        <f>D9/60+C9</f>
        <v>9.5</v>
      </c>
      <c r="L9" s="1">
        <f>G9/60+F9</f>
        <v>18.75</v>
      </c>
      <c r="M9" s="1">
        <f>L9-K9</f>
        <v>9.25</v>
      </c>
      <c r="N9" s="2">
        <f>M9-0.5</f>
        <v>8.75</v>
      </c>
    </row>
    <row r="10" spans="1:16" x14ac:dyDescent="0.3">
      <c r="A10" s="7"/>
      <c r="B10" t="s">
        <v>13</v>
      </c>
      <c r="C10">
        <v>7</v>
      </c>
      <c r="D10">
        <v>30</v>
      </c>
      <c r="F10">
        <v>16</v>
      </c>
      <c r="G10">
        <v>50</v>
      </c>
      <c r="K10" s="1">
        <f>D10/60+C10</f>
        <v>7.5</v>
      </c>
      <c r="L10" s="1">
        <f>G10/60+F10</f>
        <v>16.833333333333332</v>
      </c>
      <c r="M10" s="1">
        <f>L10-K10</f>
        <v>9.3333333333333321</v>
      </c>
      <c r="N10" s="2">
        <f>M10-0.5</f>
        <v>8.8333333333333321</v>
      </c>
    </row>
    <row r="11" spans="1:16" x14ac:dyDescent="0.3">
      <c r="A11" s="7"/>
      <c r="B11" t="s">
        <v>14</v>
      </c>
      <c r="C11">
        <v>8</v>
      </c>
      <c r="D11">
        <v>0</v>
      </c>
      <c r="F11">
        <v>17</v>
      </c>
      <c r="G11">
        <v>0</v>
      </c>
      <c r="K11" s="1">
        <f>D11/60+C11</f>
        <v>8</v>
      </c>
      <c r="L11" s="1">
        <f>G11/60+F11</f>
        <v>17</v>
      </c>
      <c r="M11" s="1">
        <f>L11-K11</f>
        <v>9</v>
      </c>
      <c r="N11" s="2">
        <f>M11-0.5</f>
        <v>8.5</v>
      </c>
    </row>
    <row r="12" spans="1:16" x14ac:dyDescent="0.3">
      <c r="A12" s="7"/>
      <c r="B12" t="s">
        <v>10</v>
      </c>
      <c r="C12">
        <v>8</v>
      </c>
      <c r="D12">
        <v>45</v>
      </c>
      <c r="F12">
        <v>17</v>
      </c>
      <c r="G12">
        <v>0</v>
      </c>
      <c r="K12" s="1">
        <f>D12/60+C12</f>
        <v>8.75</v>
      </c>
      <c r="L12" s="1">
        <f>G12/60+F12</f>
        <v>17</v>
      </c>
      <c r="M12" s="1">
        <f>L12-K12</f>
        <v>8.25</v>
      </c>
      <c r="N12" s="2">
        <f>M12-0.5</f>
        <v>7.75</v>
      </c>
      <c r="P12" s="1">
        <f>SUM(N8:N12)</f>
        <v>41.333333333333329</v>
      </c>
    </row>
    <row r="13" spans="1:16" x14ac:dyDescent="0.3">
      <c r="A13" s="7" t="s">
        <v>3</v>
      </c>
    </row>
    <row r="14" spans="1:16" x14ac:dyDescent="0.3">
      <c r="A14" s="7"/>
      <c r="C14">
        <v>7</v>
      </c>
      <c r="D14">
        <v>50</v>
      </c>
      <c r="F14">
        <v>16</v>
      </c>
      <c r="G14">
        <v>10</v>
      </c>
      <c r="K14" s="1">
        <f>D14/60+C14</f>
        <v>7.833333333333333</v>
      </c>
      <c r="L14" s="1">
        <f>G14/60+F14</f>
        <v>16.166666666666668</v>
      </c>
      <c r="M14" s="1">
        <f>L14-K14</f>
        <v>8.3333333333333357</v>
      </c>
      <c r="N14" s="2">
        <f>M14-0.5</f>
        <v>7.8333333333333357</v>
      </c>
    </row>
    <row r="15" spans="1:16" x14ac:dyDescent="0.3">
      <c r="A15" s="7"/>
      <c r="C15">
        <v>8</v>
      </c>
      <c r="D15">
        <v>50</v>
      </c>
      <c r="F15">
        <v>17</v>
      </c>
      <c r="G15">
        <v>45</v>
      </c>
      <c r="K15" s="1">
        <f>D15/60+C15</f>
        <v>8.8333333333333339</v>
      </c>
      <c r="L15" s="1">
        <f>G15/60+F15</f>
        <v>17.75</v>
      </c>
      <c r="M15" s="1">
        <f>L15-K15</f>
        <v>8.9166666666666661</v>
      </c>
      <c r="N15" s="2">
        <f>M15-0.5</f>
        <v>8.4166666666666661</v>
      </c>
    </row>
    <row r="16" spans="1:16" x14ac:dyDescent="0.3">
      <c r="A16" s="7"/>
      <c r="C16">
        <v>7</v>
      </c>
      <c r="D16">
        <v>45</v>
      </c>
      <c r="F16">
        <v>20</v>
      </c>
      <c r="G16">
        <v>32</v>
      </c>
      <c r="K16" s="1">
        <f>D16/60+C16</f>
        <v>7.75</v>
      </c>
      <c r="L16" s="1">
        <f>G16/60+F16</f>
        <v>20.533333333333335</v>
      </c>
      <c r="M16" s="1">
        <f>L16-K16</f>
        <v>12.783333333333335</v>
      </c>
      <c r="N16" s="2">
        <f>M16-0.5</f>
        <v>12.283333333333335</v>
      </c>
    </row>
    <row r="17" spans="1:16" x14ac:dyDescent="0.3">
      <c r="A17" s="7"/>
      <c r="C17">
        <v>8</v>
      </c>
      <c r="D17">
        <v>0</v>
      </c>
      <c r="F17">
        <v>16</v>
      </c>
      <c r="G17">
        <v>30</v>
      </c>
      <c r="K17" s="1">
        <f>D17/60+C17</f>
        <v>8</v>
      </c>
      <c r="L17" s="1">
        <f>G17/60+F17</f>
        <v>16.5</v>
      </c>
      <c r="M17" s="1">
        <f>L17-K17</f>
        <v>8.5</v>
      </c>
      <c r="N17" s="2">
        <f>M17-0.5</f>
        <v>8</v>
      </c>
      <c r="P17" s="1">
        <f>SUM(N14:N17)</f>
        <v>36.533333333333331</v>
      </c>
    </row>
    <row r="18" spans="1:16" x14ac:dyDescent="0.3">
      <c r="A18" s="7" t="s">
        <v>0</v>
      </c>
    </row>
    <row r="19" spans="1:16" x14ac:dyDescent="0.3">
      <c r="A19" s="7"/>
      <c r="C19">
        <v>7</v>
      </c>
      <c r="D19">
        <v>45</v>
      </c>
      <c r="F19">
        <v>17</v>
      </c>
      <c r="G19">
        <v>45</v>
      </c>
      <c r="K19" s="1">
        <f>D19/60+C19</f>
        <v>7.75</v>
      </c>
      <c r="L19" s="1">
        <f>G19/60+F19</f>
        <v>17.75</v>
      </c>
      <c r="M19" s="1">
        <f>L19-K19</f>
        <v>10</v>
      </c>
      <c r="N19" s="2">
        <f>M19-0.5</f>
        <v>9.5</v>
      </c>
    </row>
    <row r="20" spans="1:16" x14ac:dyDescent="0.3">
      <c r="A20" s="7"/>
      <c r="C20">
        <v>9</v>
      </c>
      <c r="D20">
        <v>30</v>
      </c>
      <c r="F20">
        <v>18</v>
      </c>
      <c r="G20">
        <v>0</v>
      </c>
      <c r="K20" s="1">
        <f>D20/60+C20</f>
        <v>9.5</v>
      </c>
      <c r="L20" s="1">
        <f>G20/60+F20</f>
        <v>18</v>
      </c>
      <c r="M20" s="1">
        <f>L20-K20</f>
        <v>8.5</v>
      </c>
      <c r="N20" s="2">
        <f>M20-0.5</f>
        <v>8</v>
      </c>
    </row>
    <row r="21" spans="1:16" x14ac:dyDescent="0.3">
      <c r="A21" s="7"/>
      <c r="C21">
        <v>9</v>
      </c>
      <c r="D21">
        <v>30</v>
      </c>
      <c r="K21" s="1">
        <f>D21/60+C21</f>
        <v>9.5</v>
      </c>
      <c r="L21" s="1">
        <f>G21/60+F21</f>
        <v>0</v>
      </c>
      <c r="M21" s="1">
        <f>L21-K21</f>
        <v>-9.5</v>
      </c>
      <c r="N21" s="2">
        <f>M21-0.5</f>
        <v>-10</v>
      </c>
    </row>
    <row r="22" spans="1:16" x14ac:dyDescent="0.3">
      <c r="A22" s="7"/>
      <c r="C22">
        <v>9</v>
      </c>
      <c r="D22">
        <v>26</v>
      </c>
      <c r="F22">
        <v>18</v>
      </c>
      <c r="G22">
        <v>0</v>
      </c>
      <c r="K22" s="1">
        <f>D22/60+C22</f>
        <v>9.4333333333333336</v>
      </c>
      <c r="L22" s="1">
        <f>G22/60+F22</f>
        <v>18</v>
      </c>
      <c r="M22" s="1">
        <f>L22-K22</f>
        <v>8.5666666666666664</v>
      </c>
      <c r="N22" s="2">
        <f>M22-0.5</f>
        <v>8.0666666666666664</v>
      </c>
    </row>
    <row r="23" spans="1:16" x14ac:dyDescent="0.3">
      <c r="A23" s="7" t="s">
        <v>6</v>
      </c>
    </row>
    <row r="24" spans="1:16" x14ac:dyDescent="0.3">
      <c r="A24" s="7"/>
      <c r="B24" t="s">
        <v>10</v>
      </c>
      <c r="C24">
        <v>9</v>
      </c>
      <c r="D24">
        <v>30</v>
      </c>
      <c r="F24">
        <v>18</v>
      </c>
      <c r="G24">
        <v>0</v>
      </c>
      <c r="K24" s="1">
        <f t="shared" ref="K24:K29" si="0">D24/60+C24</f>
        <v>9.5</v>
      </c>
      <c r="L24" s="1">
        <f t="shared" ref="L24:L29" si="1">G24/60+F24</f>
        <v>18</v>
      </c>
      <c r="M24" s="1">
        <f t="shared" ref="M24:M29" si="2">L24-K24</f>
        <v>8.5</v>
      </c>
      <c r="N24" s="2">
        <f t="shared" ref="N24:N29" si="3">M24-0.5</f>
        <v>8</v>
      </c>
    </row>
    <row r="25" spans="1:16" x14ac:dyDescent="0.3">
      <c r="A25" s="7"/>
      <c r="B25" t="s">
        <v>11</v>
      </c>
      <c r="C25">
        <v>8</v>
      </c>
      <c r="D25">
        <v>55</v>
      </c>
      <c r="F25">
        <v>17</v>
      </c>
      <c r="G25">
        <v>30</v>
      </c>
      <c r="K25" s="1">
        <f t="shared" si="0"/>
        <v>8.9166666666666661</v>
      </c>
      <c r="L25" s="1">
        <f t="shared" si="1"/>
        <v>17.5</v>
      </c>
      <c r="M25" s="1">
        <f t="shared" si="2"/>
        <v>8.5833333333333339</v>
      </c>
      <c r="N25" s="2">
        <f t="shared" si="3"/>
        <v>8.0833333333333339</v>
      </c>
      <c r="O25" t="s">
        <v>11</v>
      </c>
    </row>
    <row r="26" spans="1:16" x14ac:dyDescent="0.3">
      <c r="A26" s="7"/>
      <c r="B26" t="s">
        <v>12</v>
      </c>
      <c r="C26">
        <v>8</v>
      </c>
      <c r="D26">
        <v>30</v>
      </c>
      <c r="F26">
        <v>16</v>
      </c>
      <c r="G26">
        <v>0</v>
      </c>
      <c r="K26" s="1">
        <f t="shared" si="0"/>
        <v>8.5</v>
      </c>
      <c r="L26" s="1">
        <f t="shared" si="1"/>
        <v>16</v>
      </c>
      <c r="M26" s="1">
        <f t="shared" si="2"/>
        <v>7.5</v>
      </c>
      <c r="N26" s="2">
        <f t="shared" si="3"/>
        <v>7</v>
      </c>
      <c r="O26" t="s">
        <v>12</v>
      </c>
    </row>
    <row r="27" spans="1:16" x14ac:dyDescent="0.3">
      <c r="A27" s="7"/>
      <c r="B27" t="s">
        <v>13</v>
      </c>
      <c r="C27">
        <v>8</v>
      </c>
      <c r="D27">
        <v>30</v>
      </c>
      <c r="F27">
        <v>15</v>
      </c>
      <c r="G27">
        <v>30</v>
      </c>
      <c r="K27" s="1">
        <f t="shared" si="0"/>
        <v>8.5</v>
      </c>
      <c r="L27" s="1">
        <f t="shared" si="1"/>
        <v>15.5</v>
      </c>
      <c r="M27" s="1">
        <f t="shared" si="2"/>
        <v>7</v>
      </c>
      <c r="N27" s="2">
        <f t="shared" si="3"/>
        <v>6.5</v>
      </c>
      <c r="O27" t="s">
        <v>13</v>
      </c>
    </row>
    <row r="28" spans="1:16" x14ac:dyDescent="0.3">
      <c r="A28" s="7"/>
      <c r="B28" t="s">
        <v>14</v>
      </c>
      <c r="C28">
        <v>7</v>
      </c>
      <c r="D28">
        <v>50</v>
      </c>
      <c r="F28">
        <v>16</v>
      </c>
      <c r="G28">
        <v>10</v>
      </c>
      <c r="K28" s="1">
        <f t="shared" si="0"/>
        <v>7.833333333333333</v>
      </c>
      <c r="L28" s="1">
        <f t="shared" si="1"/>
        <v>16.166666666666668</v>
      </c>
      <c r="M28" s="1">
        <f t="shared" si="2"/>
        <v>8.3333333333333357</v>
      </c>
      <c r="N28" s="2">
        <f t="shared" si="3"/>
        <v>7.8333333333333357</v>
      </c>
      <c r="O28" t="s">
        <v>14</v>
      </c>
    </row>
    <row r="29" spans="1:16" x14ac:dyDescent="0.3">
      <c r="A29" s="7"/>
      <c r="B29" t="s">
        <v>10</v>
      </c>
      <c r="C29">
        <v>9</v>
      </c>
      <c r="D29">
        <v>0</v>
      </c>
      <c r="F29">
        <v>21</v>
      </c>
      <c r="G29">
        <v>30</v>
      </c>
      <c r="K29" s="1">
        <f t="shared" si="0"/>
        <v>9</v>
      </c>
      <c r="L29" s="1">
        <f t="shared" si="1"/>
        <v>21.5</v>
      </c>
      <c r="M29" s="1">
        <f t="shared" si="2"/>
        <v>12.5</v>
      </c>
      <c r="N29" s="2">
        <f t="shared" si="3"/>
        <v>12</v>
      </c>
      <c r="O29" t="s">
        <v>10</v>
      </c>
    </row>
    <row r="30" spans="1:16" x14ac:dyDescent="0.3">
      <c r="A30" s="7" t="s">
        <v>7</v>
      </c>
    </row>
    <row r="31" spans="1:16" x14ac:dyDescent="0.3">
      <c r="A31" s="7"/>
      <c r="C31" t="s">
        <v>16</v>
      </c>
      <c r="P31" s="1">
        <v>40</v>
      </c>
    </row>
    <row r="32" spans="1:16" x14ac:dyDescent="0.3">
      <c r="A32" s="7" t="s">
        <v>17</v>
      </c>
      <c r="B32" s="4" t="s">
        <v>55</v>
      </c>
    </row>
    <row r="33" spans="1:19" x14ac:dyDescent="0.3">
      <c r="A33" s="7">
        <v>1</v>
      </c>
      <c r="B33" t="s">
        <v>11</v>
      </c>
      <c r="C33" t="s">
        <v>16</v>
      </c>
      <c r="E33" s="4" t="s">
        <v>58</v>
      </c>
      <c r="N33" s="2">
        <v>8</v>
      </c>
      <c r="O33" t="s">
        <v>11</v>
      </c>
      <c r="S33" t="s">
        <v>53</v>
      </c>
    </row>
    <row r="34" spans="1:19" x14ac:dyDescent="0.3">
      <c r="A34" s="7"/>
      <c r="B34" t="s">
        <v>12</v>
      </c>
      <c r="C34">
        <v>9</v>
      </c>
      <c r="D34">
        <v>0</v>
      </c>
      <c r="E34" s="4" t="s">
        <v>58</v>
      </c>
      <c r="F34">
        <v>17</v>
      </c>
      <c r="G34">
        <v>50</v>
      </c>
      <c r="K34" s="1">
        <f>D34/60+C34</f>
        <v>9</v>
      </c>
      <c r="L34" s="1">
        <f>G34/60+F34</f>
        <v>17.833333333333332</v>
      </c>
      <c r="M34" s="1">
        <f>L34-K34</f>
        <v>8.8333333333333321</v>
      </c>
      <c r="N34" s="2">
        <f>M34-0.5</f>
        <v>8.3333333333333321</v>
      </c>
      <c r="O34" t="s">
        <v>12</v>
      </c>
    </row>
    <row r="35" spans="1:19" x14ac:dyDescent="0.3">
      <c r="A35" s="7"/>
      <c r="B35" t="s">
        <v>13</v>
      </c>
      <c r="C35">
        <v>8</v>
      </c>
      <c r="D35">
        <v>30</v>
      </c>
      <c r="E35" s="4" t="s">
        <v>58</v>
      </c>
      <c r="F35">
        <v>18</v>
      </c>
      <c r="G35">
        <v>40</v>
      </c>
      <c r="K35" s="1">
        <f>D35/60+C35</f>
        <v>8.5</v>
      </c>
      <c r="L35" s="1">
        <f>G35/60+F35</f>
        <v>18.666666666666668</v>
      </c>
      <c r="M35" s="1">
        <f>L35-K35</f>
        <v>10.166666666666668</v>
      </c>
      <c r="N35" s="2">
        <f>M35-0.5</f>
        <v>9.6666666666666679</v>
      </c>
      <c r="O35" t="s">
        <v>13</v>
      </c>
    </row>
    <row r="36" spans="1:19" x14ac:dyDescent="0.3">
      <c r="A36" s="7"/>
      <c r="B36" t="s">
        <v>14</v>
      </c>
      <c r="C36">
        <v>7</v>
      </c>
      <c r="D36">
        <v>20</v>
      </c>
      <c r="E36" s="4" t="s">
        <v>58</v>
      </c>
      <c r="F36">
        <v>17</v>
      </c>
      <c r="G36">
        <v>10</v>
      </c>
      <c r="K36" s="1">
        <f>D36/60+C36</f>
        <v>7.333333333333333</v>
      </c>
      <c r="L36" s="1">
        <f>G36/60+F36</f>
        <v>17.166666666666668</v>
      </c>
      <c r="M36" s="1">
        <f>L36-K36</f>
        <v>9.8333333333333357</v>
      </c>
      <c r="N36" s="2">
        <f>M36-0.5</f>
        <v>9.3333333333333357</v>
      </c>
      <c r="O36" t="s">
        <v>14</v>
      </c>
      <c r="Q36" t="s">
        <v>46</v>
      </c>
      <c r="R36" t="s">
        <v>54</v>
      </c>
    </row>
    <row r="37" spans="1:19" x14ac:dyDescent="0.3">
      <c r="A37" s="7"/>
      <c r="B37" t="s">
        <v>10</v>
      </c>
      <c r="C37">
        <v>8</v>
      </c>
      <c r="D37">
        <v>30</v>
      </c>
      <c r="E37" s="4" t="s">
        <v>58</v>
      </c>
      <c r="F37">
        <v>19</v>
      </c>
      <c r="G37">
        <v>10</v>
      </c>
      <c r="K37" s="1">
        <f>D37/60+C37</f>
        <v>8.5</v>
      </c>
      <c r="L37" s="1">
        <f>G37/60+F37</f>
        <v>19.166666666666668</v>
      </c>
      <c r="M37" s="1">
        <f>L37-K37</f>
        <v>10.666666666666668</v>
      </c>
      <c r="N37" s="2">
        <f>M37-0.5</f>
        <v>10.166666666666668</v>
      </c>
      <c r="O37" t="s">
        <v>10</v>
      </c>
      <c r="P37" s="1">
        <f>SUM(N33:N37)</f>
        <v>45.5</v>
      </c>
      <c r="Q37" s="1">
        <f>P37-40</f>
        <v>5.5</v>
      </c>
      <c r="R37">
        <f>SUM(Q$33:Q37)</f>
        <v>5.5</v>
      </c>
    </row>
    <row r="38" spans="1:19" x14ac:dyDescent="0.3">
      <c r="A38" s="7" t="s">
        <v>18</v>
      </c>
      <c r="E38" s="4" t="s">
        <v>58</v>
      </c>
    </row>
    <row r="39" spans="1:19" x14ac:dyDescent="0.3">
      <c r="A39" s="7">
        <v>2</v>
      </c>
      <c r="B39" t="s">
        <v>11</v>
      </c>
      <c r="C39">
        <v>10</v>
      </c>
      <c r="D39">
        <v>10</v>
      </c>
      <c r="E39" s="4" t="s">
        <v>58</v>
      </c>
      <c r="F39">
        <v>18</v>
      </c>
      <c r="G39">
        <v>10</v>
      </c>
      <c r="K39" s="1">
        <f>D39/60+C39</f>
        <v>10.166666666666666</v>
      </c>
      <c r="L39" s="1">
        <f>G39/60+F39</f>
        <v>18.166666666666668</v>
      </c>
      <c r="M39" s="1">
        <f>L39-K39</f>
        <v>8.0000000000000018</v>
      </c>
      <c r="N39" s="2">
        <f>M39-0.5</f>
        <v>7.5000000000000018</v>
      </c>
      <c r="O39" t="s">
        <v>11</v>
      </c>
    </row>
    <row r="40" spans="1:19" x14ac:dyDescent="0.3">
      <c r="A40" s="7"/>
      <c r="B40" t="s">
        <v>12</v>
      </c>
      <c r="C40">
        <v>8</v>
      </c>
      <c r="D40">
        <v>20</v>
      </c>
      <c r="E40" s="4" t="s">
        <v>58</v>
      </c>
      <c r="F40">
        <v>18</v>
      </c>
      <c r="G40">
        <v>10</v>
      </c>
      <c r="K40" s="1">
        <f>D40/60+C40</f>
        <v>8.3333333333333339</v>
      </c>
      <c r="L40" s="1">
        <f>G40/60+F40</f>
        <v>18.166666666666668</v>
      </c>
      <c r="M40" s="1">
        <f>L40-K40</f>
        <v>9.8333333333333339</v>
      </c>
      <c r="N40" s="2">
        <f>M40-0.5</f>
        <v>9.3333333333333339</v>
      </c>
      <c r="O40" t="s">
        <v>12</v>
      </c>
    </row>
    <row r="41" spans="1:19" x14ac:dyDescent="0.3">
      <c r="A41" s="7"/>
      <c r="B41" t="s">
        <v>13</v>
      </c>
      <c r="C41">
        <v>8</v>
      </c>
      <c r="D41">
        <v>50</v>
      </c>
      <c r="E41" s="4" t="s">
        <v>58</v>
      </c>
      <c r="F41">
        <v>17</v>
      </c>
      <c r="G41">
        <v>10</v>
      </c>
      <c r="K41" s="1">
        <f>D41/60+C41</f>
        <v>8.8333333333333339</v>
      </c>
      <c r="L41" s="1">
        <f>G41/60+F41</f>
        <v>17.166666666666668</v>
      </c>
      <c r="M41" s="1">
        <f>L41-K41</f>
        <v>8.3333333333333339</v>
      </c>
      <c r="N41" s="2">
        <f>M41-0.5</f>
        <v>7.8333333333333339</v>
      </c>
      <c r="O41" t="s">
        <v>13</v>
      </c>
    </row>
    <row r="42" spans="1:19" x14ac:dyDescent="0.3">
      <c r="A42" s="7"/>
      <c r="B42" t="s">
        <v>14</v>
      </c>
      <c r="C42">
        <v>8</v>
      </c>
      <c r="D42">
        <v>0</v>
      </c>
      <c r="E42" s="4" t="s">
        <v>58</v>
      </c>
      <c r="F42">
        <v>16</v>
      </c>
      <c r="G42">
        <v>7</v>
      </c>
      <c r="K42" s="1">
        <f>D42/60+C42</f>
        <v>8</v>
      </c>
      <c r="L42" s="1">
        <f>G42/60+F42</f>
        <v>16.116666666666667</v>
      </c>
      <c r="M42" s="1">
        <f>L42-K42</f>
        <v>8.1166666666666671</v>
      </c>
      <c r="N42" s="2">
        <f>M42-0.5</f>
        <v>7.6166666666666671</v>
      </c>
      <c r="O42" t="s">
        <v>14</v>
      </c>
      <c r="Q42" t="s">
        <v>46</v>
      </c>
      <c r="R42" t="s">
        <v>54</v>
      </c>
    </row>
    <row r="43" spans="1:19" x14ac:dyDescent="0.3">
      <c r="A43" s="7"/>
      <c r="B43" t="s">
        <v>10</v>
      </c>
      <c r="C43">
        <v>10</v>
      </c>
      <c r="D43">
        <v>0</v>
      </c>
      <c r="E43" s="4" t="s">
        <v>58</v>
      </c>
      <c r="F43">
        <v>18</v>
      </c>
      <c r="G43">
        <v>30</v>
      </c>
      <c r="K43" s="1">
        <f>D43/60+C43</f>
        <v>10</v>
      </c>
      <c r="L43" s="1">
        <f>G43/60+F43</f>
        <v>18.5</v>
      </c>
      <c r="M43" s="1">
        <f>L43-K43</f>
        <v>8.5</v>
      </c>
      <c r="N43" s="2">
        <f>M43-0.5</f>
        <v>8</v>
      </c>
      <c r="O43" t="s">
        <v>10</v>
      </c>
      <c r="P43" s="1">
        <f>SUM(N39:N43)</f>
        <v>40.283333333333339</v>
      </c>
      <c r="Q43" s="1">
        <f>P43-40</f>
        <v>0.28333333333333854</v>
      </c>
      <c r="R43">
        <f>SUM(Q$33:Q43)</f>
        <v>5.7833333333333385</v>
      </c>
    </row>
    <row r="44" spans="1:19" x14ac:dyDescent="0.3">
      <c r="A44" s="7" t="s">
        <v>20</v>
      </c>
      <c r="E44" s="4" t="s">
        <v>58</v>
      </c>
    </row>
    <row r="45" spans="1:19" x14ac:dyDescent="0.3">
      <c r="A45" s="7">
        <v>3</v>
      </c>
      <c r="B45" t="s">
        <v>11</v>
      </c>
      <c r="C45">
        <v>8</v>
      </c>
      <c r="D45">
        <v>15</v>
      </c>
      <c r="E45" s="4" t="s">
        <v>58</v>
      </c>
      <c r="F45">
        <v>16</v>
      </c>
      <c r="G45">
        <v>5</v>
      </c>
      <c r="K45" s="1">
        <f>D45/60+C45</f>
        <v>8.25</v>
      </c>
      <c r="L45" s="1">
        <f>G45/60+F45</f>
        <v>16.083333333333332</v>
      </c>
      <c r="M45" s="1">
        <f>L45-K45</f>
        <v>7.8333333333333321</v>
      </c>
      <c r="N45" s="2">
        <f>M45-0.5</f>
        <v>7.3333333333333321</v>
      </c>
      <c r="O45" t="s">
        <v>11</v>
      </c>
    </row>
    <row r="46" spans="1:19" x14ac:dyDescent="0.3">
      <c r="A46" s="7"/>
      <c r="B46" t="s">
        <v>12</v>
      </c>
      <c r="C46">
        <v>8</v>
      </c>
      <c r="D46">
        <v>30</v>
      </c>
      <c r="E46" s="4" t="s">
        <v>58</v>
      </c>
      <c r="F46">
        <v>17</v>
      </c>
      <c r="G46">
        <v>37</v>
      </c>
      <c r="K46" s="1">
        <f>D46/60+C46</f>
        <v>8.5</v>
      </c>
      <c r="L46" s="1">
        <f>G46/60+F46</f>
        <v>17.616666666666667</v>
      </c>
      <c r="M46" s="1">
        <f>L46-K46</f>
        <v>9.1166666666666671</v>
      </c>
      <c r="N46" s="2">
        <f>M46-0.5</f>
        <v>8.6166666666666671</v>
      </c>
      <c r="O46" t="s">
        <v>12</v>
      </c>
    </row>
    <row r="47" spans="1:19" x14ac:dyDescent="0.3">
      <c r="A47" s="7"/>
      <c r="B47" t="s">
        <v>13</v>
      </c>
      <c r="C47">
        <v>8</v>
      </c>
      <c r="D47">
        <v>0</v>
      </c>
      <c r="E47" s="4" t="s">
        <v>58</v>
      </c>
      <c r="F47">
        <v>17</v>
      </c>
      <c r="G47">
        <v>26</v>
      </c>
      <c r="K47" s="1">
        <f>D47/60+C47</f>
        <v>8</v>
      </c>
      <c r="L47" s="1">
        <f>G47/60+F47</f>
        <v>17.433333333333334</v>
      </c>
      <c r="M47" s="1">
        <f>L47-K47</f>
        <v>9.4333333333333336</v>
      </c>
      <c r="N47" s="2">
        <f>M47-0.5</f>
        <v>8.9333333333333336</v>
      </c>
      <c r="O47" t="s">
        <v>13</v>
      </c>
    </row>
    <row r="48" spans="1:19" x14ac:dyDescent="0.3">
      <c r="A48" s="7"/>
      <c r="B48" t="s">
        <v>14</v>
      </c>
      <c r="C48">
        <v>8</v>
      </c>
      <c r="D48">
        <v>10</v>
      </c>
      <c r="E48" s="4" t="s">
        <v>58</v>
      </c>
      <c r="F48">
        <v>16</v>
      </c>
      <c r="G48">
        <v>8</v>
      </c>
      <c r="K48" s="1">
        <f>D48/60+C48</f>
        <v>8.1666666666666661</v>
      </c>
      <c r="L48" s="1">
        <f>G48/60+F48</f>
        <v>16.133333333333333</v>
      </c>
      <c r="M48" s="1">
        <f>L48-K48</f>
        <v>7.9666666666666668</v>
      </c>
      <c r="N48" s="2">
        <f>M48-0.5</f>
        <v>7.4666666666666668</v>
      </c>
      <c r="O48" t="s">
        <v>14</v>
      </c>
      <c r="Q48" t="s">
        <v>46</v>
      </c>
      <c r="R48" t="s">
        <v>54</v>
      </c>
    </row>
    <row r="49" spans="1:19" x14ac:dyDescent="0.3">
      <c r="A49" s="7"/>
      <c r="B49" t="s">
        <v>10</v>
      </c>
      <c r="C49">
        <v>8</v>
      </c>
      <c r="D49">
        <v>30</v>
      </c>
      <c r="E49" s="4" t="s">
        <v>58</v>
      </c>
      <c r="F49">
        <v>17</v>
      </c>
      <c r="G49">
        <v>10</v>
      </c>
      <c r="K49" s="1">
        <f>D49/60+C49</f>
        <v>8.5</v>
      </c>
      <c r="L49" s="1">
        <f>G49/60+F49</f>
        <v>17.166666666666668</v>
      </c>
      <c r="M49" s="1">
        <f>L49-K49</f>
        <v>8.6666666666666679</v>
      </c>
      <c r="N49" s="2">
        <f>M49-0.5</f>
        <v>8.1666666666666679</v>
      </c>
      <c r="O49" t="s">
        <v>10</v>
      </c>
      <c r="P49" s="1">
        <f>SUM(N45:N49)</f>
        <v>40.516666666666666</v>
      </c>
      <c r="Q49" s="1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3">
      <c r="A50" s="7" t="s">
        <v>21</v>
      </c>
      <c r="E50" s="4" t="s">
        <v>58</v>
      </c>
    </row>
    <row r="51" spans="1:19" x14ac:dyDescent="0.3">
      <c r="A51" s="7">
        <v>4</v>
      </c>
      <c r="B51" t="s">
        <v>11</v>
      </c>
      <c r="C51">
        <v>8</v>
      </c>
      <c r="D51">
        <v>0</v>
      </c>
      <c r="E51" s="4" t="s">
        <v>58</v>
      </c>
      <c r="F51">
        <v>16</v>
      </c>
      <c r="G51">
        <v>7</v>
      </c>
      <c r="K51" s="1">
        <f>D51/60+C51</f>
        <v>8</v>
      </c>
      <c r="L51" s="1">
        <f>G51/60+F51</f>
        <v>16.116666666666667</v>
      </c>
      <c r="M51" s="1">
        <f>L51-K51</f>
        <v>8.1166666666666671</v>
      </c>
      <c r="N51" s="2">
        <f>M51-0.5</f>
        <v>7.6166666666666671</v>
      </c>
      <c r="O51" t="s">
        <v>11</v>
      </c>
    </row>
    <row r="52" spans="1:19" x14ac:dyDescent="0.3">
      <c r="A52" s="7"/>
      <c r="B52" t="s">
        <v>12</v>
      </c>
      <c r="C52">
        <v>8</v>
      </c>
      <c r="D52">
        <v>15</v>
      </c>
      <c r="E52" s="4" t="s">
        <v>58</v>
      </c>
      <c r="F52">
        <v>17</v>
      </c>
      <c r="G52">
        <v>20</v>
      </c>
      <c r="K52" s="1">
        <f>D52/60+C52</f>
        <v>8.25</v>
      </c>
      <c r="L52" s="1">
        <f>G52/60+F52</f>
        <v>17.333333333333332</v>
      </c>
      <c r="M52" s="1">
        <f>L52-K52</f>
        <v>9.0833333333333321</v>
      </c>
      <c r="N52" s="2">
        <f>M52-0.5</f>
        <v>8.5833333333333321</v>
      </c>
      <c r="O52" t="s">
        <v>12</v>
      </c>
    </row>
    <row r="53" spans="1:19" x14ac:dyDescent="0.3">
      <c r="A53" s="7"/>
      <c r="B53" t="s">
        <v>13</v>
      </c>
      <c r="C53">
        <v>7</v>
      </c>
      <c r="D53">
        <v>30</v>
      </c>
      <c r="E53" s="4" t="s">
        <v>58</v>
      </c>
      <c r="F53">
        <v>17</v>
      </c>
      <c r="G53">
        <v>10</v>
      </c>
      <c r="K53" s="1">
        <f>D53/60+C53</f>
        <v>7.5</v>
      </c>
      <c r="L53" s="1">
        <f>G53/60+F53</f>
        <v>17.166666666666668</v>
      </c>
      <c r="M53" s="1">
        <f>L53-K53</f>
        <v>9.6666666666666679</v>
      </c>
      <c r="N53" s="2">
        <f>M53-0.5</f>
        <v>9.1666666666666679</v>
      </c>
      <c r="O53" t="s">
        <v>13</v>
      </c>
    </row>
    <row r="54" spans="1:19" x14ac:dyDescent="0.3">
      <c r="A54" s="7"/>
      <c r="B54" t="s">
        <v>14</v>
      </c>
      <c r="C54">
        <v>8</v>
      </c>
      <c r="D54">
        <v>0</v>
      </c>
      <c r="E54" s="4" t="s">
        <v>58</v>
      </c>
      <c r="F54">
        <v>18</v>
      </c>
      <c r="G54">
        <v>20</v>
      </c>
      <c r="K54" s="1">
        <f>D54/60+C54</f>
        <v>8</v>
      </c>
      <c r="L54" s="1">
        <f>G54/60+F54</f>
        <v>18.333333333333332</v>
      </c>
      <c r="M54" s="1">
        <f>L54-K54</f>
        <v>10.333333333333332</v>
      </c>
      <c r="N54" s="2">
        <f>M54-0.5</f>
        <v>9.8333333333333321</v>
      </c>
      <c r="O54" t="s">
        <v>14</v>
      </c>
      <c r="Q54" t="s">
        <v>46</v>
      </c>
      <c r="R54" t="s">
        <v>54</v>
      </c>
    </row>
    <row r="55" spans="1:19" x14ac:dyDescent="0.3">
      <c r="A55" s="7"/>
      <c r="B55" t="s">
        <v>10</v>
      </c>
      <c r="C55">
        <v>8</v>
      </c>
      <c r="D55">
        <v>0</v>
      </c>
      <c r="E55" s="4" t="s">
        <v>58</v>
      </c>
      <c r="F55">
        <v>16</v>
      </c>
      <c r="G55">
        <v>0</v>
      </c>
      <c r="K55" s="1">
        <f>D55/60+C55</f>
        <v>8</v>
      </c>
      <c r="L55" s="1">
        <f>G55/60+F55</f>
        <v>16</v>
      </c>
      <c r="M55" s="1">
        <f>L55-K55</f>
        <v>8</v>
      </c>
      <c r="N55" s="2">
        <f>M55-0.5</f>
        <v>7.5</v>
      </c>
      <c r="O55" t="s">
        <v>10</v>
      </c>
      <c r="P55" s="1">
        <f>SUM(N51:N55)</f>
        <v>42.7</v>
      </c>
      <c r="Q55" s="1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3">
      <c r="A56" s="7" t="s">
        <v>22</v>
      </c>
      <c r="E56" s="4" t="s">
        <v>58</v>
      </c>
    </row>
    <row r="57" spans="1:19" x14ac:dyDescent="0.3">
      <c r="A57" s="7">
        <v>5</v>
      </c>
      <c r="B57" t="s">
        <v>11</v>
      </c>
      <c r="C57">
        <v>8</v>
      </c>
      <c r="D57">
        <v>0</v>
      </c>
      <c r="E57" s="4" t="s">
        <v>58</v>
      </c>
      <c r="F57">
        <v>18</v>
      </c>
      <c r="G57">
        <v>0</v>
      </c>
      <c r="K57" s="1">
        <f>D57/60+C57</f>
        <v>8</v>
      </c>
      <c r="L57" s="1">
        <f>G57/60+F57</f>
        <v>18</v>
      </c>
      <c r="M57" s="1">
        <f>L57-K57</f>
        <v>10</v>
      </c>
      <c r="N57" s="2">
        <f>M57-0.5</f>
        <v>9.5</v>
      </c>
      <c r="O57" t="s">
        <v>11</v>
      </c>
    </row>
    <row r="58" spans="1:19" x14ac:dyDescent="0.3">
      <c r="A58" s="7"/>
      <c r="B58" t="s">
        <v>12</v>
      </c>
      <c r="C58">
        <v>7</v>
      </c>
      <c r="D58">
        <v>45</v>
      </c>
      <c r="E58" s="4" t="s">
        <v>58</v>
      </c>
      <c r="F58">
        <v>17</v>
      </c>
      <c r="G58">
        <v>9</v>
      </c>
      <c r="K58" s="1">
        <f>D58/60+C58</f>
        <v>7.75</v>
      </c>
      <c r="L58" s="1">
        <f>G58/60+F58</f>
        <v>17.149999999999999</v>
      </c>
      <c r="M58" s="1">
        <f>L58-K58</f>
        <v>9.3999999999999986</v>
      </c>
      <c r="N58" s="2">
        <f>M58-0.5</f>
        <v>8.8999999999999986</v>
      </c>
      <c r="O58" t="s">
        <v>12</v>
      </c>
    </row>
    <row r="59" spans="1:19" x14ac:dyDescent="0.3">
      <c r="A59" s="7"/>
      <c r="B59" t="s">
        <v>13</v>
      </c>
      <c r="C59">
        <v>9</v>
      </c>
      <c r="D59">
        <v>45</v>
      </c>
      <c r="E59" s="4" t="s">
        <v>58</v>
      </c>
      <c r="F59">
        <v>15</v>
      </c>
      <c r="G59">
        <v>37</v>
      </c>
      <c r="K59" s="1">
        <f>D59/60+C59</f>
        <v>9.75</v>
      </c>
      <c r="L59" s="1">
        <f>G59/60+F59</f>
        <v>15.616666666666667</v>
      </c>
      <c r="M59" s="1">
        <f>L59-K59</f>
        <v>5.8666666666666671</v>
      </c>
      <c r="N59" s="2">
        <f>M59-0.5</f>
        <v>5.3666666666666671</v>
      </c>
      <c r="O59" t="s">
        <v>13</v>
      </c>
    </row>
    <row r="60" spans="1:19" x14ac:dyDescent="0.3">
      <c r="A60" s="7"/>
      <c r="B60" t="s">
        <v>14</v>
      </c>
      <c r="C60">
        <v>9</v>
      </c>
      <c r="D60">
        <v>10</v>
      </c>
      <c r="E60" s="4" t="s">
        <v>58</v>
      </c>
      <c r="F60">
        <v>14</v>
      </c>
      <c r="G60">
        <v>30</v>
      </c>
      <c r="K60" s="1">
        <f>D60/60+C60</f>
        <v>9.1666666666666661</v>
      </c>
      <c r="L60" s="1">
        <f>G60/60+F60</f>
        <v>14.5</v>
      </c>
      <c r="M60" s="1">
        <f>L60-K60</f>
        <v>5.3333333333333339</v>
      </c>
      <c r="N60" s="2">
        <f>M60-0.5</f>
        <v>4.8333333333333339</v>
      </c>
      <c r="O60" t="s">
        <v>14</v>
      </c>
      <c r="Q60" t="s">
        <v>46</v>
      </c>
      <c r="R60" t="s">
        <v>54</v>
      </c>
    </row>
    <row r="61" spans="1:19" x14ac:dyDescent="0.3">
      <c r="A61" s="7"/>
      <c r="B61" t="s">
        <v>10</v>
      </c>
      <c r="C61">
        <v>8</v>
      </c>
      <c r="D61">
        <v>30</v>
      </c>
      <c r="E61" s="4" t="s">
        <v>58</v>
      </c>
      <c r="F61">
        <v>19</v>
      </c>
      <c r="G61">
        <v>30</v>
      </c>
      <c r="K61" s="1">
        <f>D61/60+C61</f>
        <v>8.5</v>
      </c>
      <c r="L61" s="1">
        <f>G61/60+F61</f>
        <v>19.5</v>
      </c>
      <c r="M61" s="1">
        <f>L61-K61</f>
        <v>11</v>
      </c>
      <c r="N61" s="2">
        <f>M61-0.5</f>
        <v>10.5</v>
      </c>
      <c r="O61" t="s">
        <v>10</v>
      </c>
      <c r="P61" s="1">
        <f>SUM(N57:N61)</f>
        <v>39.1</v>
      </c>
      <c r="Q61" s="1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3">
      <c r="A62" s="7" t="s">
        <v>23</v>
      </c>
      <c r="E62" s="4" t="s">
        <v>58</v>
      </c>
    </row>
    <row r="63" spans="1:19" x14ac:dyDescent="0.3">
      <c r="A63" s="7">
        <v>6</v>
      </c>
      <c r="B63" t="s">
        <v>11</v>
      </c>
      <c r="C63">
        <v>8</v>
      </c>
      <c r="D63">
        <v>55</v>
      </c>
      <c r="E63" s="4" t="s">
        <v>58</v>
      </c>
      <c r="F63">
        <v>14</v>
      </c>
      <c r="G63">
        <v>35</v>
      </c>
      <c r="K63" s="1">
        <f>D63/60+C63</f>
        <v>8.9166666666666661</v>
      </c>
      <c r="L63" s="1">
        <f>G63/60+F63</f>
        <v>14.583333333333334</v>
      </c>
      <c r="M63" s="1">
        <f>L63-K63</f>
        <v>5.6666666666666679</v>
      </c>
      <c r="N63" s="2">
        <f>M63-0.5</f>
        <v>5.1666666666666679</v>
      </c>
      <c r="O63" t="s">
        <v>11</v>
      </c>
    </row>
    <row r="64" spans="1:19" x14ac:dyDescent="0.3">
      <c r="A64" s="7"/>
      <c r="B64" t="s">
        <v>12</v>
      </c>
      <c r="C64">
        <v>8</v>
      </c>
      <c r="D64">
        <v>0</v>
      </c>
      <c r="E64" s="4" t="s">
        <v>58</v>
      </c>
      <c r="F64">
        <v>17</v>
      </c>
      <c r="G64">
        <v>10</v>
      </c>
      <c r="K64" s="1">
        <f>D64/60+C64</f>
        <v>8</v>
      </c>
      <c r="L64" s="1">
        <f>G64/60+F64</f>
        <v>17.166666666666668</v>
      </c>
      <c r="M64" s="1">
        <f>L64-K64</f>
        <v>9.1666666666666679</v>
      </c>
      <c r="N64" s="2">
        <f>M64-0.5</f>
        <v>8.6666666666666679</v>
      </c>
      <c r="O64" t="s">
        <v>12</v>
      </c>
    </row>
    <row r="65" spans="1:21" x14ac:dyDescent="0.3">
      <c r="A65" s="7"/>
      <c r="B65" t="s">
        <v>13</v>
      </c>
      <c r="C65">
        <v>8</v>
      </c>
      <c r="D65">
        <v>0</v>
      </c>
      <c r="E65" s="4" t="s">
        <v>58</v>
      </c>
      <c r="F65">
        <v>17</v>
      </c>
      <c r="G65">
        <v>40</v>
      </c>
      <c r="K65" s="1">
        <f>D65/60+C65</f>
        <v>8</v>
      </c>
      <c r="L65" s="1">
        <f>G65/60+F65</f>
        <v>17.666666666666668</v>
      </c>
      <c r="M65" s="1">
        <f>L65-K65</f>
        <v>9.6666666666666679</v>
      </c>
      <c r="N65" s="2">
        <f>M65-0.5</f>
        <v>9.1666666666666679</v>
      </c>
      <c r="O65" t="s">
        <v>13</v>
      </c>
    </row>
    <row r="66" spans="1:21" x14ac:dyDescent="0.3">
      <c r="A66" s="7"/>
      <c r="B66" t="s">
        <v>14</v>
      </c>
      <c r="C66">
        <v>8</v>
      </c>
      <c r="D66">
        <v>0</v>
      </c>
      <c r="E66" s="4" t="s">
        <v>58</v>
      </c>
      <c r="F66">
        <v>18</v>
      </c>
      <c r="G66">
        <v>0</v>
      </c>
      <c r="K66" s="1">
        <f>D66/60+C66</f>
        <v>8</v>
      </c>
      <c r="L66" s="1">
        <f>G66/60+F66</f>
        <v>18</v>
      </c>
      <c r="M66" s="1">
        <f>L66-K66</f>
        <v>10</v>
      </c>
      <c r="N66" s="2">
        <f>M66-0.5</f>
        <v>9.5</v>
      </c>
      <c r="O66" t="s">
        <v>14</v>
      </c>
      <c r="Q66" t="s">
        <v>46</v>
      </c>
      <c r="R66" t="s">
        <v>54</v>
      </c>
    </row>
    <row r="67" spans="1:21" x14ac:dyDescent="0.3">
      <c r="A67" s="7"/>
      <c r="B67" t="s">
        <v>10</v>
      </c>
      <c r="C67">
        <v>8</v>
      </c>
      <c r="D67">
        <v>0</v>
      </c>
      <c r="E67" s="4" t="s">
        <v>58</v>
      </c>
      <c r="F67">
        <v>16</v>
      </c>
      <c r="G67">
        <v>45</v>
      </c>
      <c r="K67" s="1">
        <f>D67/60+C67</f>
        <v>8</v>
      </c>
      <c r="L67" s="1">
        <f>G67/60+F67</f>
        <v>16.75</v>
      </c>
      <c r="M67" s="1">
        <f>L67-K67</f>
        <v>8.75</v>
      </c>
      <c r="N67" s="2">
        <f>M67-0.5</f>
        <v>8.25</v>
      </c>
      <c r="O67" t="s">
        <v>10</v>
      </c>
      <c r="P67" s="1">
        <f>SUM(N63:N67)</f>
        <v>40.75</v>
      </c>
      <c r="Q67" s="1">
        <f>P67-40</f>
        <v>0.75</v>
      </c>
      <c r="R67">
        <f>SUM(Q$33:Q67)</f>
        <v>8.8500000000000085</v>
      </c>
    </row>
    <row r="68" spans="1:21" x14ac:dyDescent="0.3">
      <c r="A68" s="7" t="s">
        <v>24</v>
      </c>
      <c r="E68" s="4" t="s">
        <v>58</v>
      </c>
    </row>
    <row r="69" spans="1:21" x14ac:dyDescent="0.3">
      <c r="A69" s="7">
        <v>7</v>
      </c>
      <c r="B69" t="s">
        <v>11</v>
      </c>
      <c r="C69">
        <v>8</v>
      </c>
      <c r="D69">
        <v>15</v>
      </c>
      <c r="E69" s="4" t="s">
        <v>58</v>
      </c>
      <c r="F69">
        <v>17</v>
      </c>
      <c r="G69">
        <v>0</v>
      </c>
      <c r="K69" s="1">
        <f>D69/60+C69</f>
        <v>8.25</v>
      </c>
      <c r="L69" s="1">
        <f>G69/60+F69</f>
        <v>17</v>
      </c>
      <c r="M69" s="1">
        <f>L69-K69</f>
        <v>8.75</v>
      </c>
      <c r="N69" s="2">
        <f>M69-0.5</f>
        <v>8.25</v>
      </c>
      <c r="O69" t="s">
        <v>11</v>
      </c>
    </row>
    <row r="70" spans="1:21" x14ac:dyDescent="0.3">
      <c r="A70" s="7"/>
      <c r="B70" t="s">
        <v>12</v>
      </c>
      <c r="C70">
        <v>8</v>
      </c>
      <c r="D70">
        <v>15</v>
      </c>
      <c r="E70" s="4" t="s">
        <v>58</v>
      </c>
      <c r="F70">
        <v>16</v>
      </c>
      <c r="G70">
        <v>30</v>
      </c>
      <c r="K70" s="1">
        <f>D70/60+C70</f>
        <v>8.25</v>
      </c>
      <c r="L70" s="1">
        <f>G70/60+F70</f>
        <v>16.5</v>
      </c>
      <c r="M70" s="1">
        <f>L70-K70</f>
        <v>8.25</v>
      </c>
      <c r="N70" s="2">
        <f>M70-0.5</f>
        <v>7.75</v>
      </c>
      <c r="O70" t="s">
        <v>12</v>
      </c>
    </row>
    <row r="71" spans="1:21" x14ac:dyDescent="0.3">
      <c r="A71" s="8" t="s">
        <v>28</v>
      </c>
      <c r="B71" s="5" t="s">
        <v>13</v>
      </c>
      <c r="C71" s="5">
        <v>8</v>
      </c>
      <c r="D71" s="5">
        <v>25</v>
      </c>
      <c r="E71" s="4" t="s">
        <v>58</v>
      </c>
      <c r="F71" s="5">
        <v>18</v>
      </c>
      <c r="G71" s="5">
        <v>0</v>
      </c>
      <c r="H71" s="5"/>
      <c r="I71" s="5"/>
      <c r="J71" s="5"/>
      <c r="K71" s="6">
        <f>D71/60+C71</f>
        <v>8.4166666666666661</v>
      </c>
      <c r="L71" s="6">
        <f>G71/60+F71</f>
        <v>18</v>
      </c>
      <c r="M71" s="6">
        <f>L71-K71</f>
        <v>9.5833333333333339</v>
      </c>
      <c r="N71" s="2">
        <f>M71-0.5</f>
        <v>9.0833333333333339</v>
      </c>
      <c r="O71" s="5" t="s">
        <v>13</v>
      </c>
      <c r="P71" s="9"/>
      <c r="Q71" s="3"/>
      <c r="S71" s="3"/>
      <c r="T71" s="3"/>
      <c r="U71" s="3"/>
    </row>
    <row r="72" spans="1:21" x14ac:dyDescent="0.3">
      <c r="A72" s="7"/>
      <c r="B72" t="s">
        <v>14</v>
      </c>
      <c r="C72">
        <v>8</v>
      </c>
      <c r="D72">
        <v>20</v>
      </c>
      <c r="E72" s="4" t="s">
        <v>58</v>
      </c>
      <c r="F72">
        <v>16</v>
      </c>
      <c r="G72">
        <v>45</v>
      </c>
      <c r="K72" s="1">
        <f>D72/60+C72</f>
        <v>8.3333333333333339</v>
      </c>
      <c r="L72" s="1">
        <f>G72/60+F72</f>
        <v>16.75</v>
      </c>
      <c r="M72" s="1">
        <f>L72-K72</f>
        <v>8.4166666666666661</v>
      </c>
      <c r="N72" s="2">
        <f>M72-0.5</f>
        <v>7.9166666666666661</v>
      </c>
      <c r="O72" t="s">
        <v>14</v>
      </c>
      <c r="Q72" t="s">
        <v>46</v>
      </c>
      <c r="R72" t="s">
        <v>54</v>
      </c>
    </row>
    <row r="73" spans="1:21" x14ac:dyDescent="0.3">
      <c r="A73" s="7"/>
      <c r="B73" t="s">
        <v>10</v>
      </c>
      <c r="C73">
        <v>8</v>
      </c>
      <c r="D73">
        <v>20</v>
      </c>
      <c r="E73" s="4" t="s">
        <v>58</v>
      </c>
      <c r="F73">
        <v>17</v>
      </c>
      <c r="G73">
        <v>30</v>
      </c>
      <c r="K73" s="1">
        <f>D73/60+C73</f>
        <v>8.3333333333333339</v>
      </c>
      <c r="L73" s="1">
        <f>G73/60+F73</f>
        <v>17.5</v>
      </c>
      <c r="M73" s="1">
        <f>L73-K73</f>
        <v>9.1666666666666661</v>
      </c>
      <c r="N73" s="2">
        <f>M73-0.5</f>
        <v>8.6666666666666661</v>
      </c>
      <c r="O73" t="s">
        <v>10</v>
      </c>
      <c r="P73" s="1">
        <f>SUM(N69:N73)</f>
        <v>41.666666666666664</v>
      </c>
      <c r="Q73" s="1">
        <f>P73-40</f>
        <v>1.6666666666666643</v>
      </c>
      <c r="R73">
        <f>SUM(Q$33:Q73)</f>
        <v>10.516666666666673</v>
      </c>
    </row>
    <row r="74" spans="1:21" x14ac:dyDescent="0.3">
      <c r="A74" s="7" t="s">
        <v>25</v>
      </c>
      <c r="E74" s="4" t="s">
        <v>58</v>
      </c>
    </row>
    <row r="75" spans="1:21" x14ac:dyDescent="0.3">
      <c r="A75" s="7">
        <v>8</v>
      </c>
      <c r="B75" t="s">
        <v>11</v>
      </c>
      <c r="C75">
        <v>8</v>
      </c>
      <c r="D75">
        <v>20</v>
      </c>
      <c r="E75" s="4" t="s">
        <v>58</v>
      </c>
      <c r="F75">
        <v>15</v>
      </c>
      <c r="G75">
        <v>30</v>
      </c>
      <c r="K75" s="1">
        <f>D75/60+C75</f>
        <v>8.3333333333333339</v>
      </c>
      <c r="L75" s="1">
        <f>G75/60+F75</f>
        <v>15.5</v>
      </c>
      <c r="M75" s="1">
        <f>L75-K75</f>
        <v>7.1666666666666661</v>
      </c>
      <c r="N75" s="2">
        <f>M75-0.5</f>
        <v>6.6666666666666661</v>
      </c>
      <c r="O75" t="s">
        <v>11</v>
      </c>
    </row>
    <row r="76" spans="1:21" x14ac:dyDescent="0.3">
      <c r="A76" s="7"/>
      <c r="B76" t="s">
        <v>12</v>
      </c>
      <c r="C76" s="4"/>
      <c r="E76" s="4" t="s">
        <v>58</v>
      </c>
      <c r="K76" s="1">
        <f>D76/60+C76</f>
        <v>0</v>
      </c>
      <c r="L76" s="1">
        <f>G76/60+F76</f>
        <v>0</v>
      </c>
      <c r="M76" s="1">
        <f>L76-K76</f>
        <v>0</v>
      </c>
      <c r="N76" s="2">
        <v>4.33</v>
      </c>
      <c r="O76" t="s">
        <v>12</v>
      </c>
    </row>
    <row r="77" spans="1:21" x14ac:dyDescent="0.3">
      <c r="A77" s="7"/>
      <c r="B77" t="s">
        <v>13</v>
      </c>
      <c r="C77">
        <v>8</v>
      </c>
      <c r="D77">
        <v>20</v>
      </c>
      <c r="E77" s="4" t="s">
        <v>58</v>
      </c>
      <c r="F77">
        <v>18</v>
      </c>
      <c r="G77">
        <v>0</v>
      </c>
      <c r="K77" s="1">
        <f>D77/60+C77</f>
        <v>8.3333333333333339</v>
      </c>
      <c r="L77" s="1">
        <f>G77/60+F77</f>
        <v>18</v>
      </c>
      <c r="M77" s="1">
        <f>L77-K77</f>
        <v>9.6666666666666661</v>
      </c>
      <c r="N77" s="2">
        <f>M77-0.5</f>
        <v>9.1666666666666661</v>
      </c>
      <c r="O77" t="s">
        <v>13</v>
      </c>
    </row>
    <row r="78" spans="1:21" x14ac:dyDescent="0.3">
      <c r="A78" s="7"/>
      <c r="B78" t="s">
        <v>14</v>
      </c>
      <c r="C78">
        <v>8</v>
      </c>
      <c r="D78">
        <v>20</v>
      </c>
      <c r="E78" s="4" t="s">
        <v>58</v>
      </c>
      <c r="F78">
        <v>16</v>
      </c>
      <c r="G78">
        <v>25</v>
      </c>
      <c r="K78" s="1">
        <f>D78/60+C78</f>
        <v>8.3333333333333339</v>
      </c>
      <c r="L78" s="1">
        <f>G78/60+F78</f>
        <v>16.416666666666668</v>
      </c>
      <c r="M78" s="1">
        <f>L78-K78</f>
        <v>8.0833333333333339</v>
      </c>
      <c r="N78" s="2">
        <f>M78-0.5</f>
        <v>7.5833333333333339</v>
      </c>
      <c r="O78" t="s">
        <v>14</v>
      </c>
      <c r="Q78" t="s">
        <v>46</v>
      </c>
      <c r="R78" t="s">
        <v>54</v>
      </c>
    </row>
    <row r="79" spans="1:21" x14ac:dyDescent="0.3">
      <c r="A79" s="7"/>
      <c r="B79" t="s">
        <v>10</v>
      </c>
      <c r="C79">
        <v>8</v>
      </c>
      <c r="D79">
        <v>20</v>
      </c>
      <c r="E79" s="4" t="s">
        <v>58</v>
      </c>
      <c r="F79">
        <v>18</v>
      </c>
      <c r="G79">
        <v>0</v>
      </c>
      <c r="K79" s="1">
        <f>D79/60+C79</f>
        <v>8.3333333333333339</v>
      </c>
      <c r="L79" s="1">
        <f>G79/60+F79</f>
        <v>18</v>
      </c>
      <c r="M79" s="1">
        <f>L79-K79</f>
        <v>9.6666666666666661</v>
      </c>
      <c r="N79" s="2">
        <f>M79-0.5</f>
        <v>9.1666666666666661</v>
      </c>
      <c r="O79" t="s">
        <v>10</v>
      </c>
      <c r="P79" s="1">
        <f>SUM(N75:N79)</f>
        <v>36.913333333333334</v>
      </c>
      <c r="Q79" s="1">
        <f>P79-40</f>
        <v>-3.086666666666666</v>
      </c>
      <c r="R79">
        <f>SUM(Q$33:Q79)</f>
        <v>7.4300000000000068</v>
      </c>
    </row>
    <row r="80" spans="1:21" x14ac:dyDescent="0.3">
      <c r="A80" s="7" t="s">
        <v>26</v>
      </c>
      <c r="E80" s="4" t="s">
        <v>58</v>
      </c>
    </row>
    <row r="81" spans="1:18" x14ac:dyDescent="0.3">
      <c r="A81" s="7">
        <v>9</v>
      </c>
      <c r="B81" t="s">
        <v>11</v>
      </c>
      <c r="C81">
        <v>8</v>
      </c>
      <c r="D81">
        <v>15</v>
      </c>
      <c r="E81" s="4" t="s">
        <v>58</v>
      </c>
      <c r="F81">
        <v>16</v>
      </c>
      <c r="G81">
        <v>11</v>
      </c>
      <c r="K81" s="1">
        <f>D81/60+C81</f>
        <v>8.25</v>
      </c>
      <c r="L81" s="1">
        <f>G81/60+F81</f>
        <v>16.183333333333334</v>
      </c>
      <c r="M81" s="1">
        <f>L81-K81</f>
        <v>7.9333333333333336</v>
      </c>
      <c r="N81" s="2">
        <f>M81-0.5</f>
        <v>7.4333333333333336</v>
      </c>
      <c r="O81" t="s">
        <v>11</v>
      </c>
    </row>
    <row r="82" spans="1:18" x14ac:dyDescent="0.3">
      <c r="A82" s="7"/>
      <c r="B82" t="s">
        <v>12</v>
      </c>
      <c r="C82">
        <v>8</v>
      </c>
      <c r="D82">
        <v>20</v>
      </c>
      <c r="E82" s="4" t="s">
        <v>58</v>
      </c>
      <c r="F82">
        <v>18</v>
      </c>
      <c r="G82">
        <v>10</v>
      </c>
      <c r="K82" s="1">
        <f>D82/60+C82</f>
        <v>8.3333333333333339</v>
      </c>
      <c r="L82" s="1">
        <f>G82/60+F82</f>
        <v>18.166666666666668</v>
      </c>
      <c r="M82" s="1">
        <f>L82-K82</f>
        <v>9.8333333333333339</v>
      </c>
      <c r="N82" s="2">
        <f>M82-0.5</f>
        <v>9.3333333333333339</v>
      </c>
      <c r="O82" t="s">
        <v>12</v>
      </c>
    </row>
    <row r="83" spans="1:18" x14ac:dyDescent="0.3">
      <c r="A83" s="7"/>
      <c r="B83" t="s">
        <v>13</v>
      </c>
      <c r="C83">
        <v>8</v>
      </c>
      <c r="D83">
        <v>15</v>
      </c>
      <c r="E83" s="4" t="s">
        <v>58</v>
      </c>
      <c r="F83">
        <v>18</v>
      </c>
      <c r="G83">
        <v>25</v>
      </c>
      <c r="K83" s="1">
        <f>D83/60+C83</f>
        <v>8.25</v>
      </c>
      <c r="L83" s="1">
        <f>G83/60+F83</f>
        <v>18.416666666666668</v>
      </c>
      <c r="M83" s="1">
        <f>L83-K83</f>
        <v>10.166666666666668</v>
      </c>
      <c r="N83" s="2">
        <f>M83-0.5</f>
        <v>9.6666666666666679</v>
      </c>
      <c r="O83" t="s">
        <v>13</v>
      </c>
    </row>
    <row r="84" spans="1:18" x14ac:dyDescent="0.3">
      <c r="A84" s="7"/>
      <c r="B84" t="s">
        <v>14</v>
      </c>
      <c r="C84">
        <v>10</v>
      </c>
      <c r="D84">
        <v>15</v>
      </c>
      <c r="E84" s="4" t="s">
        <v>58</v>
      </c>
      <c r="F84">
        <v>19</v>
      </c>
      <c r="G84">
        <v>50</v>
      </c>
      <c r="K84" s="1">
        <f>D84/60+C84</f>
        <v>10.25</v>
      </c>
      <c r="L84" s="1">
        <f>G84/60+F84</f>
        <v>19.833333333333332</v>
      </c>
      <c r="M84" s="1">
        <f>L84-K84</f>
        <v>9.5833333333333321</v>
      </c>
      <c r="N84" s="2">
        <f>M84-0.5</f>
        <v>9.0833333333333321</v>
      </c>
      <c r="O84" t="s">
        <v>14</v>
      </c>
      <c r="Q84" t="s">
        <v>46</v>
      </c>
      <c r="R84" t="s">
        <v>54</v>
      </c>
    </row>
    <row r="85" spans="1:18" x14ac:dyDescent="0.3">
      <c r="A85" s="7"/>
      <c r="B85" t="s">
        <v>10</v>
      </c>
      <c r="C85">
        <v>9</v>
      </c>
      <c r="D85">
        <v>30</v>
      </c>
      <c r="E85" s="4" t="s">
        <v>58</v>
      </c>
      <c r="F85">
        <v>16</v>
      </c>
      <c r="G85">
        <v>45</v>
      </c>
      <c r="K85" s="1">
        <f>D85/60+C85</f>
        <v>9.5</v>
      </c>
      <c r="L85" s="1">
        <f>G85/60+F85</f>
        <v>16.75</v>
      </c>
      <c r="M85" s="1">
        <f>L85-K85</f>
        <v>7.25</v>
      </c>
      <c r="N85" s="2">
        <f>M85-0.5</f>
        <v>6.75</v>
      </c>
      <c r="O85" t="s">
        <v>10</v>
      </c>
      <c r="P85" s="1">
        <f>SUM(N81:N85)</f>
        <v>42.266666666666666</v>
      </c>
      <c r="Q85" s="1">
        <f>P85-40</f>
        <v>2.2666666666666657</v>
      </c>
      <c r="R85">
        <f>SUM(Q$33:Q85)</f>
        <v>9.6966666666666725</v>
      </c>
    </row>
    <row r="86" spans="1:18" x14ac:dyDescent="0.3">
      <c r="A86" s="7" t="s">
        <v>29</v>
      </c>
      <c r="E86" s="4" t="s">
        <v>58</v>
      </c>
    </row>
    <row r="87" spans="1:18" x14ac:dyDescent="0.3">
      <c r="A87" s="7">
        <v>10</v>
      </c>
      <c r="B87" t="s">
        <v>11</v>
      </c>
      <c r="C87">
        <v>8</v>
      </c>
      <c r="D87">
        <v>20</v>
      </c>
      <c r="E87" s="4" t="s">
        <v>58</v>
      </c>
      <c r="F87">
        <v>15</v>
      </c>
      <c r="G87">
        <v>20</v>
      </c>
      <c r="K87" s="1">
        <f>D87/60+C87</f>
        <v>8.3333333333333339</v>
      </c>
      <c r="L87" s="1">
        <f>G87/60+F87</f>
        <v>15.333333333333334</v>
      </c>
      <c r="M87" s="1">
        <f>L87-K87</f>
        <v>7</v>
      </c>
      <c r="N87" s="2">
        <f>M87-0.5</f>
        <v>6.5</v>
      </c>
      <c r="O87" t="s">
        <v>11</v>
      </c>
    </row>
    <row r="88" spans="1:18" x14ac:dyDescent="0.3">
      <c r="A88" s="7"/>
      <c r="B88" t="s">
        <v>12</v>
      </c>
      <c r="C88">
        <v>9</v>
      </c>
      <c r="D88">
        <v>5</v>
      </c>
      <c r="E88" s="4" t="s">
        <v>58</v>
      </c>
      <c r="F88">
        <v>18</v>
      </c>
      <c r="G88">
        <v>30</v>
      </c>
      <c r="K88" s="1">
        <f>D88/60+C88</f>
        <v>9.0833333333333339</v>
      </c>
      <c r="L88" s="1">
        <f>G88/60+F88</f>
        <v>18.5</v>
      </c>
      <c r="M88" s="1">
        <f>L88-K88</f>
        <v>9.4166666666666661</v>
      </c>
      <c r="N88" s="2">
        <f>M88-0.5</f>
        <v>8.9166666666666661</v>
      </c>
      <c r="O88" t="s">
        <v>12</v>
      </c>
    </row>
    <row r="89" spans="1:18" x14ac:dyDescent="0.3">
      <c r="A89" s="7"/>
      <c r="B89" t="s">
        <v>13</v>
      </c>
      <c r="C89">
        <v>8</v>
      </c>
      <c r="D89">
        <v>30</v>
      </c>
      <c r="E89" s="4" t="s">
        <v>58</v>
      </c>
      <c r="F89">
        <v>16</v>
      </c>
      <c r="G89">
        <v>10</v>
      </c>
      <c r="K89" s="1">
        <f>D89/60+C89</f>
        <v>8.5</v>
      </c>
      <c r="L89" s="1">
        <f>G89/60+F89</f>
        <v>16.166666666666668</v>
      </c>
      <c r="M89" s="1">
        <f>L89-K89</f>
        <v>7.6666666666666679</v>
      </c>
      <c r="N89" s="2">
        <f>M89-0.5</f>
        <v>7.1666666666666679</v>
      </c>
      <c r="O89" t="s">
        <v>13</v>
      </c>
    </row>
    <row r="90" spans="1:18" x14ac:dyDescent="0.3">
      <c r="A90" s="7"/>
      <c r="B90" t="s">
        <v>14</v>
      </c>
      <c r="C90">
        <v>8</v>
      </c>
      <c r="D90">
        <v>35</v>
      </c>
      <c r="E90" s="4" t="s">
        <v>58</v>
      </c>
      <c r="F90">
        <v>16</v>
      </c>
      <c r="G90">
        <v>25</v>
      </c>
      <c r="K90" s="1">
        <f>D90/60+C90</f>
        <v>8.5833333333333339</v>
      </c>
      <c r="L90" s="1">
        <f>G90/60+F90</f>
        <v>16.416666666666668</v>
      </c>
      <c r="M90" s="1">
        <f>L90-K90</f>
        <v>7.8333333333333339</v>
      </c>
      <c r="N90" s="2">
        <f>M90-0.5</f>
        <v>7.3333333333333339</v>
      </c>
      <c r="O90" t="s">
        <v>14</v>
      </c>
      <c r="Q90" t="s">
        <v>46</v>
      </c>
      <c r="R90" t="s">
        <v>54</v>
      </c>
    </row>
    <row r="91" spans="1:18" x14ac:dyDescent="0.3">
      <c r="A91" s="7"/>
      <c r="B91" t="s">
        <v>10</v>
      </c>
      <c r="C91">
        <v>8</v>
      </c>
      <c r="D91">
        <v>30</v>
      </c>
      <c r="E91" s="4" t="s">
        <v>58</v>
      </c>
      <c r="F91">
        <v>17</v>
      </c>
      <c r="G91">
        <v>30</v>
      </c>
      <c r="K91" s="1">
        <f>D91/60+C91</f>
        <v>8.5</v>
      </c>
      <c r="L91" s="1">
        <f>G91/60+F91</f>
        <v>17.5</v>
      </c>
      <c r="M91" s="1">
        <f>L91-K91</f>
        <v>9</v>
      </c>
      <c r="N91" s="2">
        <f>M91-0.5</f>
        <v>8.5</v>
      </c>
      <c r="O91" t="s">
        <v>10</v>
      </c>
      <c r="P91" s="1">
        <f>SUM(N87:N91)</f>
        <v>38.416666666666671</v>
      </c>
      <c r="Q91" s="1">
        <f>P91-40</f>
        <v>-1.5833333333333286</v>
      </c>
      <c r="R91">
        <f>SUM(Q$33:Q91)</f>
        <v>8.1133333333333439</v>
      </c>
    </row>
    <row r="92" spans="1:18" x14ac:dyDescent="0.3">
      <c r="A92" s="7" t="s">
        <v>30</v>
      </c>
      <c r="E92" s="4" t="s">
        <v>58</v>
      </c>
    </row>
    <row r="93" spans="1:18" x14ac:dyDescent="0.3">
      <c r="A93">
        <v>11</v>
      </c>
      <c r="B93" t="s">
        <v>11</v>
      </c>
      <c r="C93">
        <v>9</v>
      </c>
      <c r="D93">
        <v>30</v>
      </c>
      <c r="E93" s="4" t="s">
        <v>58</v>
      </c>
      <c r="F93">
        <v>17</v>
      </c>
      <c r="G93">
        <v>20</v>
      </c>
      <c r="K93" s="1">
        <f>D93/60+C93</f>
        <v>9.5</v>
      </c>
      <c r="L93" s="1">
        <f>G93/60+F93</f>
        <v>17.333333333333332</v>
      </c>
      <c r="M93" s="1">
        <f>L93-K93</f>
        <v>7.8333333333333321</v>
      </c>
      <c r="N93" s="2">
        <f>M93-0.5</f>
        <v>7.3333333333333321</v>
      </c>
      <c r="O93" t="s">
        <v>11</v>
      </c>
    </row>
    <row r="94" spans="1:18" x14ac:dyDescent="0.3">
      <c r="A94" t="s">
        <v>33</v>
      </c>
      <c r="B94" t="s">
        <v>12</v>
      </c>
      <c r="E94" s="4" t="s">
        <v>58</v>
      </c>
      <c r="K94" s="1">
        <f>D94/60+C94</f>
        <v>0</v>
      </c>
      <c r="L94" s="1">
        <f>G94/60+F94</f>
        <v>0</v>
      </c>
      <c r="M94" s="1">
        <f>L94-K94</f>
        <v>0</v>
      </c>
      <c r="N94" s="2">
        <v>0</v>
      </c>
      <c r="O94" t="s">
        <v>12</v>
      </c>
    </row>
    <row r="95" spans="1:18" x14ac:dyDescent="0.3">
      <c r="B95" t="s">
        <v>13</v>
      </c>
      <c r="C95">
        <v>7</v>
      </c>
      <c r="D95">
        <v>30</v>
      </c>
      <c r="E95" s="4" t="s">
        <v>58</v>
      </c>
      <c r="F95">
        <v>17</v>
      </c>
      <c r="G95">
        <v>30</v>
      </c>
      <c r="K95" s="1">
        <f>D95/60+C95</f>
        <v>7.5</v>
      </c>
      <c r="L95" s="1">
        <f>G95/60+F95</f>
        <v>17.5</v>
      </c>
      <c r="M95" s="1">
        <f>L95-K95</f>
        <v>10</v>
      </c>
      <c r="N95" s="2">
        <f>M95-0.5</f>
        <v>9.5</v>
      </c>
      <c r="O95" t="s">
        <v>13</v>
      </c>
    </row>
    <row r="96" spans="1:18" x14ac:dyDescent="0.3">
      <c r="B96" t="s">
        <v>14</v>
      </c>
      <c r="C96">
        <v>8</v>
      </c>
      <c r="D96">
        <v>30</v>
      </c>
      <c r="E96" s="4" t="s">
        <v>58</v>
      </c>
      <c r="F96">
        <v>16</v>
      </c>
      <c r="G96">
        <v>35</v>
      </c>
      <c r="K96" s="1">
        <f>D96/60+C96</f>
        <v>8.5</v>
      </c>
      <c r="L96" s="1">
        <f>G96/60+F96</f>
        <v>16.583333333333332</v>
      </c>
      <c r="M96" s="1">
        <f>L96-K96</f>
        <v>8.0833333333333321</v>
      </c>
      <c r="N96" s="2">
        <f>M96-0.5</f>
        <v>7.5833333333333321</v>
      </c>
      <c r="O96" t="s">
        <v>14</v>
      </c>
      <c r="Q96" t="s">
        <v>46</v>
      </c>
      <c r="R96" t="s">
        <v>54</v>
      </c>
    </row>
    <row r="97" spans="1:18" x14ac:dyDescent="0.3">
      <c r="A97" t="s">
        <v>34</v>
      </c>
      <c r="B97" t="s">
        <v>10</v>
      </c>
      <c r="C97">
        <v>11</v>
      </c>
      <c r="D97">
        <v>0</v>
      </c>
      <c r="E97" s="4" t="s">
        <v>58</v>
      </c>
      <c r="F97">
        <v>17</v>
      </c>
      <c r="G97">
        <v>30</v>
      </c>
      <c r="K97" s="1">
        <f>D97/60+C97</f>
        <v>11</v>
      </c>
      <c r="L97" s="1">
        <f>G97/60+F97</f>
        <v>17.5</v>
      </c>
      <c r="M97" s="1">
        <f>L97-K97</f>
        <v>6.5</v>
      </c>
      <c r="N97" s="2">
        <f>M97-0.5</f>
        <v>6</v>
      </c>
      <c r="O97" t="s">
        <v>10</v>
      </c>
      <c r="P97" s="1">
        <f>SUM(N93:N97)</f>
        <v>30.416666666666664</v>
      </c>
      <c r="Q97" s="1">
        <f>P97-40</f>
        <v>-9.5833333333333357</v>
      </c>
      <c r="R97">
        <f>SUM(Q$33:Q97)</f>
        <v>-1.4699999999999918</v>
      </c>
    </row>
    <row r="98" spans="1:18" x14ac:dyDescent="0.3">
      <c r="A98" s="7" t="s">
        <v>31</v>
      </c>
      <c r="E98" s="4" t="s">
        <v>58</v>
      </c>
    </row>
    <row r="99" spans="1:18" x14ac:dyDescent="0.3">
      <c r="A99">
        <v>12</v>
      </c>
      <c r="B99" t="s">
        <v>11</v>
      </c>
      <c r="C99">
        <v>11</v>
      </c>
      <c r="D99">
        <v>0</v>
      </c>
      <c r="E99" s="4" t="s">
        <v>58</v>
      </c>
      <c r="F99">
        <v>18</v>
      </c>
      <c r="G99">
        <v>0</v>
      </c>
      <c r="K99" s="1">
        <f>D99/60+C99</f>
        <v>11</v>
      </c>
      <c r="L99" s="1">
        <f>G99/60+F99</f>
        <v>18</v>
      </c>
      <c r="M99" s="1">
        <f>L99-K99</f>
        <v>7</v>
      </c>
      <c r="N99" s="2">
        <f>M99-0.5</f>
        <v>6.5</v>
      </c>
      <c r="O99" t="s">
        <v>11</v>
      </c>
    </row>
    <row r="100" spans="1:18" x14ac:dyDescent="0.3">
      <c r="B100" t="s">
        <v>12</v>
      </c>
      <c r="C100">
        <v>8</v>
      </c>
      <c r="D100">
        <v>30</v>
      </c>
      <c r="E100" s="4" t="s">
        <v>58</v>
      </c>
      <c r="F100">
        <v>17</v>
      </c>
      <c r="G100">
        <v>30</v>
      </c>
      <c r="K100" s="1">
        <f>D100/60+C100</f>
        <v>8.5</v>
      </c>
      <c r="L100" s="1">
        <f>G100/60+F100</f>
        <v>17.5</v>
      </c>
      <c r="M100" s="1">
        <f>L100-K100</f>
        <v>9</v>
      </c>
      <c r="N100" s="2">
        <f>M100-0.5</f>
        <v>8.5</v>
      </c>
      <c r="O100" t="s">
        <v>12</v>
      </c>
    </row>
    <row r="101" spans="1:18" x14ac:dyDescent="0.3">
      <c r="B101" t="s">
        <v>13</v>
      </c>
      <c r="C101">
        <v>14</v>
      </c>
      <c r="D101">
        <v>0</v>
      </c>
      <c r="E101" s="4" t="s">
        <v>58</v>
      </c>
      <c r="F101">
        <v>22</v>
      </c>
      <c r="G101">
        <v>45</v>
      </c>
      <c r="K101" s="1">
        <f>D101/60+C101</f>
        <v>14</v>
      </c>
      <c r="L101" s="1">
        <f>G101/60+F101</f>
        <v>22.75</v>
      </c>
      <c r="M101" s="1">
        <f>L101-K101</f>
        <v>8.75</v>
      </c>
      <c r="N101" s="2">
        <f>M101-0.5</f>
        <v>8.25</v>
      </c>
      <c r="O101" t="s">
        <v>13</v>
      </c>
    </row>
    <row r="102" spans="1:18" x14ac:dyDescent="0.3">
      <c r="B102" t="s">
        <v>14</v>
      </c>
      <c r="C102">
        <v>8</v>
      </c>
      <c r="D102">
        <v>30</v>
      </c>
      <c r="E102" s="4" t="s">
        <v>58</v>
      </c>
      <c r="F102">
        <v>17</v>
      </c>
      <c r="G102">
        <v>15</v>
      </c>
      <c r="K102" s="1">
        <f>D102/60+C102</f>
        <v>8.5</v>
      </c>
      <c r="L102" s="1">
        <f>G102/60+F102</f>
        <v>17.25</v>
      </c>
      <c r="M102" s="1">
        <f>L102-K102</f>
        <v>8.75</v>
      </c>
      <c r="N102" s="2">
        <f>M102-0.5</f>
        <v>8.25</v>
      </c>
      <c r="O102" t="s">
        <v>14</v>
      </c>
      <c r="Q102" t="s">
        <v>46</v>
      </c>
      <c r="R102" t="s">
        <v>54</v>
      </c>
    </row>
    <row r="103" spans="1:18" x14ac:dyDescent="0.3">
      <c r="B103" t="s">
        <v>10</v>
      </c>
      <c r="C103">
        <v>9</v>
      </c>
      <c r="D103">
        <v>30</v>
      </c>
      <c r="E103" s="4" t="s">
        <v>58</v>
      </c>
      <c r="F103">
        <v>17</v>
      </c>
      <c r="G103">
        <v>30</v>
      </c>
      <c r="K103" s="1">
        <f>D103/60+C103</f>
        <v>9.5</v>
      </c>
      <c r="L103" s="1">
        <f>G103/60+F103</f>
        <v>17.5</v>
      </c>
      <c r="M103" s="1">
        <f>L103-K103</f>
        <v>8</v>
      </c>
      <c r="N103" s="2">
        <f>M103-0.5</f>
        <v>7.5</v>
      </c>
      <c r="O103" t="s">
        <v>10</v>
      </c>
      <c r="P103" s="1">
        <f>SUM(N99:N103)</f>
        <v>39</v>
      </c>
      <c r="Q103" s="1">
        <f>P103-40</f>
        <v>-1</v>
      </c>
      <c r="R103">
        <f>SUM(Q$33:Q103)</f>
        <v>-2.4699999999999918</v>
      </c>
    </row>
    <row r="104" spans="1:18" x14ac:dyDescent="0.3">
      <c r="A104" s="7" t="s">
        <v>32</v>
      </c>
      <c r="E104" s="4" t="s">
        <v>58</v>
      </c>
    </row>
    <row r="105" spans="1:18" x14ac:dyDescent="0.3">
      <c r="A105">
        <v>13</v>
      </c>
      <c r="B105" t="s">
        <v>11</v>
      </c>
      <c r="C105">
        <v>8</v>
      </c>
      <c r="D105">
        <v>30</v>
      </c>
      <c r="E105" s="4" t="s">
        <v>58</v>
      </c>
      <c r="F105">
        <v>17</v>
      </c>
      <c r="G105">
        <v>0</v>
      </c>
      <c r="K105" s="1">
        <f>D105/60+C105</f>
        <v>8.5</v>
      </c>
      <c r="L105" s="1">
        <f>G105/60+F105</f>
        <v>17</v>
      </c>
      <c r="M105" s="1">
        <f>L105-K105</f>
        <v>8.5</v>
      </c>
      <c r="N105" s="2">
        <f>M105-0.5</f>
        <v>8</v>
      </c>
      <c r="O105" t="s">
        <v>11</v>
      </c>
    </row>
    <row r="106" spans="1:18" x14ac:dyDescent="0.3">
      <c r="B106" t="s">
        <v>12</v>
      </c>
      <c r="C106">
        <v>8</v>
      </c>
      <c r="D106">
        <v>20</v>
      </c>
      <c r="E106" s="4" t="s">
        <v>58</v>
      </c>
      <c r="F106">
        <v>18</v>
      </c>
      <c r="G106">
        <v>30</v>
      </c>
      <c r="K106" s="1">
        <f>D106/60+C106</f>
        <v>8.3333333333333339</v>
      </c>
      <c r="L106" s="1">
        <f>G106/60+F106</f>
        <v>18.5</v>
      </c>
      <c r="M106" s="1">
        <f>L106-K106</f>
        <v>10.166666666666666</v>
      </c>
      <c r="N106" s="2">
        <f>M106-0.5</f>
        <v>9.6666666666666661</v>
      </c>
      <c r="O106" t="s">
        <v>12</v>
      </c>
    </row>
    <row r="107" spans="1:18" x14ac:dyDescent="0.3">
      <c r="B107" t="s">
        <v>13</v>
      </c>
      <c r="C107">
        <v>8</v>
      </c>
      <c r="D107">
        <v>30</v>
      </c>
      <c r="E107" s="4" t="s">
        <v>58</v>
      </c>
      <c r="F107">
        <v>16</v>
      </c>
      <c r="G107">
        <v>45</v>
      </c>
      <c r="K107" s="1">
        <f>D107/60+C107</f>
        <v>8.5</v>
      </c>
      <c r="L107" s="1">
        <f>G107/60+F107</f>
        <v>16.75</v>
      </c>
      <c r="M107" s="1">
        <f>L107-K107</f>
        <v>8.25</v>
      </c>
      <c r="N107" s="2">
        <f>M107-0.5</f>
        <v>7.75</v>
      </c>
      <c r="O107" t="s">
        <v>13</v>
      </c>
    </row>
    <row r="108" spans="1:18" x14ac:dyDescent="0.3">
      <c r="B108" t="s">
        <v>14</v>
      </c>
      <c r="C108">
        <v>8</v>
      </c>
      <c r="D108">
        <v>30</v>
      </c>
      <c r="E108" s="4" t="s">
        <v>58</v>
      </c>
      <c r="F108">
        <v>19</v>
      </c>
      <c r="G108">
        <v>0</v>
      </c>
      <c r="K108" s="1">
        <f>D108/60+C108</f>
        <v>8.5</v>
      </c>
      <c r="L108" s="1">
        <f>G108/60+F108</f>
        <v>19</v>
      </c>
      <c r="M108" s="1">
        <f>L108-K108</f>
        <v>10.5</v>
      </c>
      <c r="N108" s="2">
        <f>M108-0.5</f>
        <v>10</v>
      </c>
      <c r="O108" t="s">
        <v>14</v>
      </c>
      <c r="Q108" t="s">
        <v>46</v>
      </c>
      <c r="R108" t="s">
        <v>54</v>
      </c>
    </row>
    <row r="109" spans="1:18" x14ac:dyDescent="0.3">
      <c r="B109" t="s">
        <v>10</v>
      </c>
      <c r="C109">
        <v>8</v>
      </c>
      <c r="D109">
        <v>30</v>
      </c>
      <c r="E109" s="4" t="s">
        <v>58</v>
      </c>
      <c r="F109">
        <v>16</v>
      </c>
      <c r="G109">
        <v>0</v>
      </c>
      <c r="K109" s="1">
        <f>D109/60+C109</f>
        <v>8.5</v>
      </c>
      <c r="L109" s="1">
        <f>G109/60+F109</f>
        <v>16</v>
      </c>
      <c r="M109" s="1">
        <f>L109-K109</f>
        <v>7.5</v>
      </c>
      <c r="N109" s="2">
        <f>M109-0.5</f>
        <v>7</v>
      </c>
      <c r="O109" t="s">
        <v>10</v>
      </c>
      <c r="P109" s="1">
        <f>SUM(N105:N109)</f>
        <v>42.416666666666664</v>
      </c>
      <c r="Q109" s="1">
        <f>P109-40</f>
        <v>2.4166666666666643</v>
      </c>
      <c r="R109">
        <f>SUM(Q$33:Q109)</f>
        <v>-5.333333333332746E-2</v>
      </c>
    </row>
    <row r="110" spans="1:18" x14ac:dyDescent="0.3">
      <c r="A110" s="7" t="s">
        <v>35</v>
      </c>
      <c r="E110" s="4" t="s">
        <v>58</v>
      </c>
    </row>
    <row r="111" spans="1:18" x14ac:dyDescent="0.3">
      <c r="A111">
        <v>14</v>
      </c>
      <c r="B111" t="s">
        <v>11</v>
      </c>
      <c r="C111">
        <v>8</v>
      </c>
      <c r="D111">
        <v>30</v>
      </c>
      <c r="E111" s="4" t="s">
        <v>58</v>
      </c>
      <c r="F111">
        <v>15</v>
      </c>
      <c r="G111">
        <v>35</v>
      </c>
      <c r="K111" s="1">
        <f>D111/60+C111</f>
        <v>8.5</v>
      </c>
      <c r="L111" s="1">
        <f>G111/60+F111</f>
        <v>15.583333333333334</v>
      </c>
      <c r="M111" s="1">
        <f>L111-K111</f>
        <v>7.0833333333333339</v>
      </c>
      <c r="N111" s="2">
        <f>M111-0.5</f>
        <v>6.5833333333333339</v>
      </c>
      <c r="O111" t="s">
        <v>11</v>
      </c>
    </row>
    <row r="112" spans="1:18" x14ac:dyDescent="0.3">
      <c r="B112" t="s">
        <v>12</v>
      </c>
      <c r="C112">
        <v>8</v>
      </c>
      <c r="D112">
        <v>40</v>
      </c>
      <c r="E112" s="4" t="s">
        <v>58</v>
      </c>
      <c r="F112">
        <v>16</v>
      </c>
      <c r="G112">
        <v>48</v>
      </c>
      <c r="K112" s="1">
        <f>D112/60+C112</f>
        <v>8.6666666666666661</v>
      </c>
      <c r="L112" s="1">
        <f>G112/60+F112</f>
        <v>16.8</v>
      </c>
      <c r="M112" s="1">
        <f>L112-K112</f>
        <v>8.1333333333333346</v>
      </c>
      <c r="N112" s="2">
        <f>M112-0.5</f>
        <v>7.6333333333333346</v>
      </c>
      <c r="O112" t="s">
        <v>12</v>
      </c>
    </row>
    <row r="113" spans="1:22" x14ac:dyDescent="0.3">
      <c r="B113" t="s">
        <v>13</v>
      </c>
      <c r="C113">
        <v>8</v>
      </c>
      <c r="D113">
        <v>0</v>
      </c>
      <c r="E113" s="4" t="s">
        <v>58</v>
      </c>
      <c r="F113">
        <v>17</v>
      </c>
      <c r="G113">
        <v>30</v>
      </c>
      <c r="K113" s="1">
        <f>D113/60+C113</f>
        <v>8</v>
      </c>
      <c r="L113" s="1">
        <f>G113/60+F113</f>
        <v>17.5</v>
      </c>
      <c r="M113" s="1">
        <f>L113-K113</f>
        <v>9.5</v>
      </c>
      <c r="N113" s="2">
        <f>M113-0.5</f>
        <v>9</v>
      </c>
      <c r="O113" t="s">
        <v>13</v>
      </c>
    </row>
    <row r="114" spans="1:22" x14ac:dyDescent="0.3">
      <c r="B114" t="s">
        <v>14</v>
      </c>
      <c r="C114">
        <v>8</v>
      </c>
      <c r="D114">
        <v>30</v>
      </c>
      <c r="E114" s="4" t="s">
        <v>58</v>
      </c>
      <c r="F114">
        <v>16</v>
      </c>
      <c r="G114">
        <v>45</v>
      </c>
      <c r="K114" s="1">
        <f>D114/60+C114</f>
        <v>8.5</v>
      </c>
      <c r="L114" s="1">
        <f>G114/60+F114</f>
        <v>16.75</v>
      </c>
      <c r="M114" s="1">
        <f>L114-K114</f>
        <v>8.25</v>
      </c>
      <c r="N114" s="2">
        <f>M114-0.5</f>
        <v>7.75</v>
      </c>
      <c r="O114" t="s">
        <v>14</v>
      </c>
      <c r="Q114" t="s">
        <v>46</v>
      </c>
      <c r="R114" t="s">
        <v>54</v>
      </c>
    </row>
    <row r="115" spans="1:22" x14ac:dyDescent="0.3">
      <c r="B115" t="s">
        <v>10</v>
      </c>
      <c r="C115">
        <v>8</v>
      </c>
      <c r="D115">
        <v>30</v>
      </c>
      <c r="E115" s="4" t="s">
        <v>58</v>
      </c>
      <c r="F115">
        <v>17</v>
      </c>
      <c r="G115">
        <v>10</v>
      </c>
      <c r="K115" s="1">
        <f>D115/60+C115</f>
        <v>8.5</v>
      </c>
      <c r="L115" s="1">
        <f>G115/60+F115</f>
        <v>17.166666666666668</v>
      </c>
      <c r="M115" s="1">
        <f>L115-K115</f>
        <v>8.6666666666666679</v>
      </c>
      <c r="N115" s="2">
        <f>M115-0.5</f>
        <v>8.1666666666666679</v>
      </c>
      <c r="O115" t="s">
        <v>10</v>
      </c>
      <c r="P115" s="1">
        <f>SUM(N111:N115)</f>
        <v>39.13333333333334</v>
      </c>
      <c r="Q115" s="1">
        <f>P115-40</f>
        <v>-0.86666666666666003</v>
      </c>
      <c r="R115">
        <f>SUM(Q$33:Q115)</f>
        <v>-0.91999999999998749</v>
      </c>
    </row>
    <row r="116" spans="1:22" x14ac:dyDescent="0.3">
      <c r="A116" s="7" t="s">
        <v>36</v>
      </c>
      <c r="E116" s="4" t="s">
        <v>58</v>
      </c>
    </row>
    <row r="117" spans="1:22" x14ac:dyDescent="0.3">
      <c r="A117">
        <v>15</v>
      </c>
      <c r="B117" t="s">
        <v>11</v>
      </c>
      <c r="C117">
        <v>8</v>
      </c>
      <c r="D117">
        <v>30</v>
      </c>
      <c r="E117" s="4" t="s">
        <v>58</v>
      </c>
      <c r="F117">
        <v>16</v>
      </c>
      <c r="G117">
        <v>30</v>
      </c>
      <c r="K117" s="1">
        <f>D117/60+C117</f>
        <v>8.5</v>
      </c>
      <c r="L117" s="1">
        <f>G117/60+F117</f>
        <v>16.5</v>
      </c>
      <c r="M117" s="1">
        <f>L117-K117</f>
        <v>8</v>
      </c>
      <c r="N117" s="2">
        <f>M117-0.5</f>
        <v>7.5</v>
      </c>
      <c r="O117" t="s">
        <v>11</v>
      </c>
    </row>
    <row r="118" spans="1:22" x14ac:dyDescent="0.3">
      <c r="B118" t="s">
        <v>12</v>
      </c>
      <c r="C118">
        <v>8</v>
      </c>
      <c r="D118">
        <v>30</v>
      </c>
      <c r="E118" s="4" t="s">
        <v>58</v>
      </c>
      <c r="F118">
        <v>16</v>
      </c>
      <c r="G118">
        <v>30</v>
      </c>
      <c r="K118" s="1">
        <f>D118/60+C118</f>
        <v>8.5</v>
      </c>
      <c r="L118" s="1">
        <f>G118/60+F118</f>
        <v>16.5</v>
      </c>
      <c r="M118" s="1">
        <f>L118-K118</f>
        <v>8</v>
      </c>
      <c r="N118" s="2">
        <f>M118-0.5</f>
        <v>7.5</v>
      </c>
      <c r="O118" t="s">
        <v>12</v>
      </c>
    </row>
    <row r="119" spans="1:22" x14ac:dyDescent="0.3">
      <c r="B119" t="s">
        <v>13</v>
      </c>
      <c r="C119">
        <v>8</v>
      </c>
      <c r="D119">
        <v>50</v>
      </c>
      <c r="E119" s="4" t="s">
        <v>58</v>
      </c>
      <c r="F119">
        <v>18</v>
      </c>
      <c r="G119">
        <v>54</v>
      </c>
      <c r="K119" s="1">
        <f>D119/60+C119</f>
        <v>8.8333333333333339</v>
      </c>
      <c r="L119" s="1">
        <f>G119/60+F119</f>
        <v>18.899999999999999</v>
      </c>
      <c r="M119" s="1">
        <f>L119-K119</f>
        <v>10.066666666666665</v>
      </c>
      <c r="N119" s="2">
        <f>M119-0.5</f>
        <v>9.5666666666666647</v>
      </c>
      <c r="O119" t="s">
        <v>13</v>
      </c>
      <c r="T119" s="1">
        <v>111</v>
      </c>
      <c r="U119" t="s">
        <v>1</v>
      </c>
      <c r="V119" t="s">
        <v>8</v>
      </c>
    </row>
    <row r="120" spans="1:22" x14ac:dyDescent="0.3">
      <c r="B120" t="s">
        <v>14</v>
      </c>
      <c r="C120">
        <v>8</v>
      </c>
      <c r="D120">
        <v>45</v>
      </c>
      <c r="E120" s="4" t="s">
        <v>58</v>
      </c>
      <c r="F120">
        <v>16</v>
      </c>
      <c r="G120">
        <v>30</v>
      </c>
      <c r="K120" s="1">
        <f>D120/60+C120</f>
        <v>8.75</v>
      </c>
      <c r="L120" s="1">
        <f>G120/60+F120</f>
        <v>16.5</v>
      </c>
      <c r="M120" s="1">
        <f>L120-K120</f>
        <v>7.75</v>
      </c>
      <c r="N120" s="2">
        <f>M120-0.5</f>
        <v>7.25</v>
      </c>
      <c r="O120" t="s">
        <v>14</v>
      </c>
      <c r="Q120" t="s">
        <v>46</v>
      </c>
      <c r="R120" t="s">
        <v>54</v>
      </c>
      <c r="T120" s="1">
        <v>9910</v>
      </c>
      <c r="U120" t="s">
        <v>2</v>
      </c>
      <c r="V120" t="s">
        <v>9</v>
      </c>
    </row>
    <row r="121" spans="1:22" x14ac:dyDescent="0.3">
      <c r="B121" t="s">
        <v>10</v>
      </c>
      <c r="C121">
        <v>8</v>
      </c>
      <c r="D121">
        <v>45</v>
      </c>
      <c r="E121" s="4" t="s">
        <v>58</v>
      </c>
      <c r="F121">
        <v>16</v>
      </c>
      <c r="G121">
        <v>30</v>
      </c>
      <c r="K121" s="1">
        <f>D121/60+C121</f>
        <v>8.75</v>
      </c>
      <c r="L121" s="1">
        <f>G121/60+F121</f>
        <v>16.5</v>
      </c>
      <c r="M121" s="1">
        <f>L121-K121</f>
        <v>7.75</v>
      </c>
      <c r="N121" s="2">
        <f>M121-0.5</f>
        <v>7.25</v>
      </c>
      <c r="O121" t="s">
        <v>10</v>
      </c>
      <c r="P121" s="1">
        <f>SUM(N117:N121)</f>
        <v>39.066666666666663</v>
      </c>
      <c r="Q121" s="1">
        <f>P121-40</f>
        <v>-0.93333333333333712</v>
      </c>
      <c r="R121">
        <f>SUM(Q$33:Q121)</f>
        <v>-1.8533333333333246</v>
      </c>
      <c r="T121" s="1">
        <v>9900</v>
      </c>
      <c r="U121" t="s">
        <v>15</v>
      </c>
    </row>
    <row r="122" spans="1:22" x14ac:dyDescent="0.3">
      <c r="A122" s="7" t="s">
        <v>37</v>
      </c>
      <c r="E122" s="4" t="s">
        <v>58</v>
      </c>
      <c r="V122" s="1"/>
    </row>
    <row r="123" spans="1:22" x14ac:dyDescent="0.3">
      <c r="A123">
        <v>16</v>
      </c>
      <c r="B123" t="s">
        <v>11</v>
      </c>
      <c r="C123">
        <v>8</v>
      </c>
      <c r="D123">
        <v>45</v>
      </c>
      <c r="E123" s="4" t="s">
        <v>58</v>
      </c>
      <c r="F123">
        <v>16</v>
      </c>
      <c r="G123">
        <v>10</v>
      </c>
      <c r="K123" s="1">
        <f>D123/60+C123</f>
        <v>8.75</v>
      </c>
      <c r="L123" s="1">
        <f>G123/60+F123</f>
        <v>16.166666666666668</v>
      </c>
      <c r="M123" s="1">
        <f>L123-K123</f>
        <v>7.4166666666666679</v>
      </c>
      <c r="N123" s="2">
        <f>M123-0.5</f>
        <v>6.9166666666666679</v>
      </c>
      <c r="O123" t="s">
        <v>11</v>
      </c>
    </row>
    <row r="124" spans="1:22" x14ac:dyDescent="0.3">
      <c r="B124" t="s">
        <v>12</v>
      </c>
      <c r="C124">
        <v>8</v>
      </c>
      <c r="D124">
        <v>30</v>
      </c>
      <c r="E124" s="4" t="s">
        <v>58</v>
      </c>
      <c r="F124">
        <v>17</v>
      </c>
      <c r="G124">
        <v>30</v>
      </c>
      <c r="K124" s="1">
        <f>D124/60+C124</f>
        <v>8.5</v>
      </c>
      <c r="L124" s="1">
        <f>G124/60+F124</f>
        <v>17.5</v>
      </c>
      <c r="M124" s="1">
        <f>L124-K124</f>
        <v>9</v>
      </c>
      <c r="N124" s="2">
        <f>M124-0.5</f>
        <v>8.5</v>
      </c>
      <c r="O124" t="s">
        <v>12</v>
      </c>
    </row>
    <row r="125" spans="1:22" x14ac:dyDescent="0.3">
      <c r="B125" t="s">
        <v>13</v>
      </c>
      <c r="C125">
        <v>8</v>
      </c>
      <c r="D125">
        <v>30</v>
      </c>
      <c r="E125" s="4" t="s">
        <v>58</v>
      </c>
      <c r="F125">
        <v>17</v>
      </c>
      <c r="G125">
        <v>30</v>
      </c>
      <c r="K125" s="1">
        <f>D125/60+C125</f>
        <v>8.5</v>
      </c>
      <c r="L125" s="1">
        <f>G125/60+F125</f>
        <v>17.5</v>
      </c>
      <c r="M125" s="1">
        <f>L125-K125</f>
        <v>9</v>
      </c>
      <c r="N125" s="2">
        <f>M125-0.5</f>
        <v>8.5</v>
      </c>
      <c r="O125" t="s">
        <v>13</v>
      </c>
    </row>
    <row r="126" spans="1:22" x14ac:dyDescent="0.3">
      <c r="B126" t="s">
        <v>14</v>
      </c>
      <c r="C126">
        <v>8</v>
      </c>
      <c r="D126">
        <v>30</v>
      </c>
      <c r="E126" s="4" t="s">
        <v>58</v>
      </c>
      <c r="F126">
        <v>17</v>
      </c>
      <c r="G126">
        <v>0</v>
      </c>
      <c r="K126" s="1">
        <f>D126/60+C126</f>
        <v>8.5</v>
      </c>
      <c r="L126" s="1">
        <f>G126/60+F126</f>
        <v>17</v>
      </c>
      <c r="M126" s="1">
        <f>L126-K126</f>
        <v>8.5</v>
      </c>
      <c r="N126" s="2">
        <f>M126-0.5</f>
        <v>8</v>
      </c>
      <c r="O126" t="s">
        <v>14</v>
      </c>
      <c r="P126" s="1" t="s">
        <v>56</v>
      </c>
      <c r="Q126" t="s">
        <v>46</v>
      </c>
      <c r="R126" t="s">
        <v>54</v>
      </c>
    </row>
    <row r="127" spans="1:22" x14ac:dyDescent="0.3">
      <c r="B127" t="s">
        <v>10</v>
      </c>
      <c r="C127">
        <v>8</v>
      </c>
      <c r="D127">
        <v>30</v>
      </c>
      <c r="E127" s="4" t="s">
        <v>58</v>
      </c>
      <c r="F127">
        <v>16</v>
      </c>
      <c r="G127">
        <v>0</v>
      </c>
      <c r="K127" s="1">
        <f>D127/60+C127</f>
        <v>8.5</v>
      </c>
      <c r="L127" s="1">
        <f>G127/60+F127</f>
        <v>16</v>
      </c>
      <c r="M127" s="1">
        <f>L127-K127</f>
        <v>7.5</v>
      </c>
      <c r="N127" s="2">
        <f>M127-0.5</f>
        <v>7</v>
      </c>
      <c r="O127" t="s">
        <v>10</v>
      </c>
      <c r="P127" s="1">
        <f>SUM(N123:N127)</f>
        <v>38.916666666666671</v>
      </c>
      <c r="Q127" s="1">
        <f>P127-40</f>
        <v>-1.0833333333333286</v>
      </c>
      <c r="R127">
        <f>SUM(Q$33:Q127)</f>
        <v>-2.9366666666666532</v>
      </c>
      <c r="S127" t="s">
        <v>48</v>
      </c>
    </row>
    <row r="128" spans="1:22" x14ac:dyDescent="0.3">
      <c r="A128" s="7" t="s">
        <v>38</v>
      </c>
      <c r="E128" s="4" t="s">
        <v>58</v>
      </c>
    </row>
    <row r="129" spans="1:23" x14ac:dyDescent="0.3">
      <c r="A129">
        <v>17</v>
      </c>
      <c r="B129" t="s">
        <v>11</v>
      </c>
      <c r="C129">
        <v>8</v>
      </c>
      <c r="D129">
        <v>30</v>
      </c>
      <c r="E129" s="4" t="s">
        <v>58</v>
      </c>
      <c r="F129">
        <v>16</v>
      </c>
      <c r="G129">
        <v>45</v>
      </c>
      <c r="K129" s="1">
        <f>D129/60+C129</f>
        <v>8.5</v>
      </c>
      <c r="L129" s="1">
        <f>G129/60+F129</f>
        <v>16.75</v>
      </c>
      <c r="M129" s="1">
        <f>L129-K129</f>
        <v>8.25</v>
      </c>
      <c r="N129" s="2">
        <f>M129-0.5</f>
        <v>7.75</v>
      </c>
      <c r="O129" t="s">
        <v>11</v>
      </c>
      <c r="S129" t="s">
        <v>49</v>
      </c>
    </row>
    <row r="130" spans="1:23" x14ac:dyDescent="0.3">
      <c r="B130" t="s">
        <v>12</v>
      </c>
      <c r="C130">
        <v>8</v>
      </c>
      <c r="D130">
        <v>30</v>
      </c>
      <c r="E130" s="4" t="s">
        <v>58</v>
      </c>
      <c r="F130">
        <v>16</v>
      </c>
      <c r="G130">
        <v>50</v>
      </c>
      <c r="K130" s="1">
        <f>D130/60+C130</f>
        <v>8.5</v>
      </c>
      <c r="L130" s="1">
        <f>G130/60+F130</f>
        <v>16.833333333333332</v>
      </c>
      <c r="M130" s="1">
        <f>L130-K130</f>
        <v>8.3333333333333321</v>
      </c>
      <c r="N130" s="2">
        <f>M130-0.5</f>
        <v>7.8333333333333321</v>
      </c>
      <c r="O130" t="s">
        <v>12</v>
      </c>
    </row>
    <row r="131" spans="1:23" x14ac:dyDescent="0.3">
      <c r="B131" t="s">
        <v>13</v>
      </c>
      <c r="C131">
        <v>8</v>
      </c>
      <c r="D131">
        <v>45</v>
      </c>
      <c r="E131" s="4" t="s">
        <v>58</v>
      </c>
      <c r="F131">
        <v>17</v>
      </c>
      <c r="G131">
        <v>10</v>
      </c>
      <c r="K131" s="1">
        <f>D131/60+C131</f>
        <v>8.75</v>
      </c>
      <c r="L131" s="1">
        <f>G131/60+F131</f>
        <v>17.166666666666668</v>
      </c>
      <c r="M131" s="1">
        <f>L131-K131</f>
        <v>8.4166666666666679</v>
      </c>
      <c r="N131" s="2">
        <f>M131-0.5</f>
        <v>7.9166666666666679</v>
      </c>
      <c r="O131" t="s">
        <v>13</v>
      </c>
    </row>
    <row r="132" spans="1:23" x14ac:dyDescent="0.3">
      <c r="B132" t="s">
        <v>14</v>
      </c>
      <c r="C132">
        <v>9</v>
      </c>
      <c r="D132">
        <v>0</v>
      </c>
      <c r="E132" s="4" t="s">
        <v>58</v>
      </c>
      <c r="F132">
        <v>16</v>
      </c>
      <c r="G132">
        <v>22</v>
      </c>
      <c r="K132" s="1">
        <f>D132/60+C132</f>
        <v>9</v>
      </c>
      <c r="L132" s="1">
        <f>G132/60+F132</f>
        <v>16.366666666666667</v>
      </c>
      <c r="M132" s="1">
        <f>L132-K132</f>
        <v>7.3666666666666671</v>
      </c>
      <c r="N132" s="2">
        <f>M132-0.5</f>
        <v>6.8666666666666671</v>
      </c>
      <c r="O132" t="s">
        <v>14</v>
      </c>
      <c r="P132" s="1" t="s">
        <v>56</v>
      </c>
      <c r="Q132" t="s">
        <v>46</v>
      </c>
      <c r="R132" t="s">
        <v>54</v>
      </c>
    </row>
    <row r="133" spans="1:23" x14ac:dyDescent="0.3">
      <c r="A133" t="s">
        <v>43</v>
      </c>
      <c r="B133" t="s">
        <v>10</v>
      </c>
      <c r="E133" s="4" t="s">
        <v>58</v>
      </c>
      <c r="K133" s="1">
        <f>D133/60+C133</f>
        <v>0</v>
      </c>
      <c r="L133" s="1">
        <f>G133/60+F133</f>
        <v>0</v>
      </c>
      <c r="M133" s="1">
        <f>L133-K133</f>
        <v>0</v>
      </c>
      <c r="N133" s="2">
        <v>8</v>
      </c>
      <c r="O133" t="s">
        <v>10</v>
      </c>
      <c r="P133" s="1">
        <f>SUM(N129:N133)</f>
        <v>38.366666666666667</v>
      </c>
      <c r="Q133" s="1">
        <f>P133-40</f>
        <v>-1.6333333333333329</v>
      </c>
      <c r="R133">
        <f>SUM(Q$33:Q133)</f>
        <v>-4.5699999999999861</v>
      </c>
    </row>
    <row r="134" spans="1:23" x14ac:dyDescent="0.3">
      <c r="A134" s="7" t="s">
        <v>39</v>
      </c>
      <c r="E134" s="4" t="s">
        <v>58</v>
      </c>
      <c r="I134" t="s">
        <v>44</v>
      </c>
      <c r="W134" t="s">
        <v>45</v>
      </c>
    </row>
    <row r="135" spans="1:23" x14ac:dyDescent="0.3">
      <c r="A135">
        <v>18</v>
      </c>
      <c r="B135" t="s">
        <v>11</v>
      </c>
      <c r="C135">
        <v>8</v>
      </c>
      <c r="D135">
        <v>35</v>
      </c>
      <c r="E135" s="4" t="s">
        <v>58</v>
      </c>
      <c r="F135">
        <v>17</v>
      </c>
      <c r="G135">
        <v>0</v>
      </c>
      <c r="I135">
        <v>1</v>
      </c>
      <c r="K135" s="1">
        <f>D135/60+C135</f>
        <v>8.5833333333333339</v>
      </c>
      <c r="L135" s="1">
        <f>G135/60+F135</f>
        <v>17</v>
      </c>
      <c r="M135" s="1">
        <f>L135-K135</f>
        <v>8.4166666666666661</v>
      </c>
      <c r="N135" s="2">
        <f>M135-(I135=1)*0.5</f>
        <v>7.9166666666666661</v>
      </c>
      <c r="O135" t="s">
        <v>11</v>
      </c>
      <c r="S135" t="s">
        <v>57</v>
      </c>
    </row>
    <row r="136" spans="1:23" x14ac:dyDescent="0.3">
      <c r="B136" t="s">
        <v>12</v>
      </c>
      <c r="C136">
        <v>8</v>
      </c>
      <c r="D136">
        <v>35</v>
      </c>
      <c r="E136" s="4" t="s">
        <v>58</v>
      </c>
      <c r="F136">
        <v>16</v>
      </c>
      <c r="G136">
        <v>30</v>
      </c>
      <c r="I136">
        <v>1</v>
      </c>
      <c r="K136" s="1">
        <f>D136/60+C136</f>
        <v>8.5833333333333339</v>
      </c>
      <c r="L136" s="1">
        <f>G136/60+F136</f>
        <v>16.5</v>
      </c>
      <c r="M136" s="1">
        <f>L136-K136</f>
        <v>7.9166666666666661</v>
      </c>
      <c r="N136" s="2">
        <f>M136-(I136=1)*0.5</f>
        <v>7.4166666666666661</v>
      </c>
      <c r="O136" t="s">
        <v>12</v>
      </c>
    </row>
    <row r="137" spans="1:23" x14ac:dyDescent="0.3">
      <c r="B137" t="s">
        <v>13</v>
      </c>
      <c r="C137">
        <v>9</v>
      </c>
      <c r="D137">
        <v>0</v>
      </c>
      <c r="E137" s="4" t="s">
        <v>58</v>
      </c>
      <c r="F137">
        <v>16</v>
      </c>
      <c r="G137">
        <v>10</v>
      </c>
      <c r="I137">
        <v>0</v>
      </c>
      <c r="K137" s="1">
        <f>D137/60+C137</f>
        <v>9</v>
      </c>
      <c r="L137" s="1">
        <f>G137/60+F137</f>
        <v>16.166666666666668</v>
      </c>
      <c r="M137" s="1">
        <f>L137-K137</f>
        <v>7.1666666666666679</v>
      </c>
      <c r="N137" s="2">
        <f>M137-(I137=1)*0.5</f>
        <v>7.1666666666666679</v>
      </c>
      <c r="O137" t="s">
        <v>13</v>
      </c>
    </row>
    <row r="138" spans="1:23" x14ac:dyDescent="0.3">
      <c r="B138" t="s">
        <v>14</v>
      </c>
      <c r="C138">
        <v>7</v>
      </c>
      <c r="D138">
        <v>20</v>
      </c>
      <c r="E138" s="4" t="s">
        <v>58</v>
      </c>
      <c r="F138">
        <v>16</v>
      </c>
      <c r="G138">
        <v>0</v>
      </c>
      <c r="I138">
        <v>1</v>
      </c>
      <c r="K138" s="1">
        <f>D138/60+C138</f>
        <v>7.333333333333333</v>
      </c>
      <c r="L138" s="1">
        <f>G138/60+F138</f>
        <v>16</v>
      </c>
      <c r="M138" s="1">
        <f>L138-K138</f>
        <v>8.6666666666666679</v>
      </c>
      <c r="N138" s="2">
        <f>M138-(I138=1)*0.5</f>
        <v>8.1666666666666679</v>
      </c>
      <c r="O138" t="s">
        <v>14</v>
      </c>
      <c r="P138" s="1" t="s">
        <v>56</v>
      </c>
      <c r="Q138" t="s">
        <v>46</v>
      </c>
      <c r="R138" t="s">
        <v>54</v>
      </c>
    </row>
    <row r="139" spans="1:23" x14ac:dyDescent="0.3">
      <c r="B139" t="s">
        <v>10</v>
      </c>
      <c r="C139">
        <v>9</v>
      </c>
      <c r="D139">
        <v>0</v>
      </c>
      <c r="E139" s="4" t="s">
        <v>58</v>
      </c>
      <c r="F139">
        <v>17</v>
      </c>
      <c r="G139">
        <v>0</v>
      </c>
      <c r="I139">
        <v>1</v>
      </c>
      <c r="K139" s="1">
        <f>D139/60+C139</f>
        <v>9</v>
      </c>
      <c r="L139" s="1">
        <f>G139/60+F139</f>
        <v>17</v>
      </c>
      <c r="M139" s="1">
        <f>L139-K139</f>
        <v>8</v>
      </c>
      <c r="N139" s="2">
        <f>M139-(I139=1)*0.5</f>
        <v>7.5</v>
      </c>
      <c r="O139" t="s">
        <v>10</v>
      </c>
      <c r="P139" s="1">
        <f>SUM(N135:N139)</f>
        <v>38.166666666666671</v>
      </c>
      <c r="Q139" s="1">
        <f>P139-40</f>
        <v>-1.8333333333333286</v>
      </c>
      <c r="R139">
        <f>SUM(Q$33:Q139)</f>
        <v>-6.4033333333333147</v>
      </c>
    </row>
    <row r="140" spans="1:23" x14ac:dyDescent="0.3">
      <c r="A140" s="7" t="s">
        <v>40</v>
      </c>
      <c r="E140" s="4" t="s">
        <v>58</v>
      </c>
    </row>
    <row r="141" spans="1:23" x14ac:dyDescent="0.3">
      <c r="A141">
        <v>19</v>
      </c>
      <c r="B141" t="s">
        <v>11</v>
      </c>
      <c r="C141">
        <v>9</v>
      </c>
      <c r="D141">
        <v>30</v>
      </c>
      <c r="E141" s="4" t="s">
        <v>58</v>
      </c>
      <c r="F141">
        <v>17</v>
      </c>
      <c r="G141">
        <v>8</v>
      </c>
      <c r="I141">
        <v>0</v>
      </c>
      <c r="K141" s="1">
        <f>D141/60+C141</f>
        <v>9.5</v>
      </c>
      <c r="L141" s="1">
        <f>G141/60+F141</f>
        <v>17.133333333333333</v>
      </c>
      <c r="M141" s="1">
        <f>L141-K141</f>
        <v>7.6333333333333329</v>
      </c>
      <c r="N141" s="2">
        <f>M141-(I141=1)*0.5</f>
        <v>7.6333333333333329</v>
      </c>
      <c r="O141" t="s">
        <v>11</v>
      </c>
    </row>
    <row r="142" spans="1:23" x14ac:dyDescent="0.3">
      <c r="B142" t="s">
        <v>12</v>
      </c>
      <c r="C142">
        <v>9</v>
      </c>
      <c r="D142">
        <v>20</v>
      </c>
      <c r="E142" s="4" t="s">
        <v>58</v>
      </c>
      <c r="F142">
        <v>17</v>
      </c>
      <c r="G142">
        <v>30</v>
      </c>
      <c r="I142">
        <v>1</v>
      </c>
      <c r="K142" s="1">
        <f>D142/60+C142</f>
        <v>9.3333333333333339</v>
      </c>
      <c r="L142" s="1">
        <f>G142/60+F142</f>
        <v>17.5</v>
      </c>
      <c r="M142" s="1">
        <f>L142-K142</f>
        <v>8.1666666666666661</v>
      </c>
      <c r="N142" s="2">
        <f>M142-(I142=1)*0.5</f>
        <v>7.6666666666666661</v>
      </c>
      <c r="O142" t="s">
        <v>12</v>
      </c>
    </row>
    <row r="143" spans="1:23" x14ac:dyDescent="0.3">
      <c r="B143" t="s">
        <v>13</v>
      </c>
      <c r="C143">
        <v>9</v>
      </c>
      <c r="D143">
        <v>20</v>
      </c>
      <c r="E143" s="4" t="s">
        <v>58</v>
      </c>
      <c r="F143">
        <v>16</v>
      </c>
      <c r="G143">
        <v>33</v>
      </c>
      <c r="I143">
        <v>0</v>
      </c>
      <c r="K143" s="1">
        <f>D143/60+C143</f>
        <v>9.3333333333333339</v>
      </c>
      <c r="L143" s="1">
        <f>G143/60+F143</f>
        <v>16.55</v>
      </c>
      <c r="M143" s="1">
        <f>L143-K143</f>
        <v>7.2166666666666668</v>
      </c>
      <c r="N143" s="2">
        <f>M143-(I143=1)*0.5</f>
        <v>7.2166666666666668</v>
      </c>
      <c r="O143" t="s">
        <v>13</v>
      </c>
    </row>
    <row r="144" spans="1:23" x14ac:dyDescent="0.3">
      <c r="B144" t="s">
        <v>14</v>
      </c>
      <c r="C144">
        <v>9</v>
      </c>
      <c r="D144">
        <v>30</v>
      </c>
      <c r="E144" s="4" t="s">
        <v>58</v>
      </c>
      <c r="F144">
        <v>18</v>
      </c>
      <c r="G144">
        <v>8</v>
      </c>
      <c r="I144">
        <v>1</v>
      </c>
      <c r="K144" s="1">
        <f>D144/60+C144</f>
        <v>9.5</v>
      </c>
      <c r="L144" s="1">
        <f>G144/60+F144</f>
        <v>18.133333333333333</v>
      </c>
      <c r="M144" s="1">
        <f>L144-K144</f>
        <v>8.6333333333333329</v>
      </c>
      <c r="N144" s="2">
        <f>M144-(I144=1)*0.5</f>
        <v>8.1333333333333329</v>
      </c>
      <c r="O144" t="s">
        <v>14</v>
      </c>
      <c r="Q144" t="s">
        <v>46</v>
      </c>
      <c r="R144" t="s">
        <v>54</v>
      </c>
    </row>
    <row r="145" spans="1:18" x14ac:dyDescent="0.3">
      <c r="B145" t="s">
        <v>10</v>
      </c>
      <c r="C145">
        <v>9</v>
      </c>
      <c r="D145">
        <v>45</v>
      </c>
      <c r="E145" s="4" t="s">
        <v>58</v>
      </c>
      <c r="F145">
        <v>16</v>
      </c>
      <c r="G145">
        <v>35</v>
      </c>
      <c r="I145">
        <v>0</v>
      </c>
      <c r="K145" s="1">
        <f>D145/60+C145</f>
        <v>9.75</v>
      </c>
      <c r="L145" s="1">
        <f>G145/60+F145</f>
        <v>16.583333333333332</v>
      </c>
      <c r="M145" s="1">
        <f>L145-K145</f>
        <v>6.8333333333333321</v>
      </c>
      <c r="N145" s="2">
        <f>M145-(I145=1)*0.5</f>
        <v>6.8333333333333321</v>
      </c>
      <c r="O145" t="s">
        <v>10</v>
      </c>
      <c r="P145" s="1">
        <f>SUM(N141:N145)</f>
        <v>37.483333333333334</v>
      </c>
      <c r="Q145" s="1">
        <f>P145-40</f>
        <v>-2.5166666666666657</v>
      </c>
      <c r="R145">
        <f>SUM(Q$33:Q145)</f>
        <v>-8.9199999999999804</v>
      </c>
    </row>
    <row r="146" spans="1:18" x14ac:dyDescent="0.3">
      <c r="A146" s="7" t="s">
        <v>41</v>
      </c>
      <c r="E146" s="4" t="s">
        <v>58</v>
      </c>
    </row>
    <row r="147" spans="1:18" x14ac:dyDescent="0.3">
      <c r="A147">
        <v>20</v>
      </c>
      <c r="B147" t="s">
        <v>11</v>
      </c>
      <c r="C147">
        <v>8</v>
      </c>
      <c r="D147">
        <v>0</v>
      </c>
      <c r="E147" s="4" t="s">
        <v>58</v>
      </c>
      <c r="F147">
        <v>15</v>
      </c>
      <c r="G147">
        <v>35</v>
      </c>
      <c r="I147">
        <v>0</v>
      </c>
      <c r="K147" s="1">
        <f>D147/60+C147</f>
        <v>8</v>
      </c>
      <c r="L147" s="1">
        <f>G147/60+F147</f>
        <v>15.583333333333334</v>
      </c>
      <c r="M147" s="1">
        <f>L147-K147</f>
        <v>7.5833333333333339</v>
      </c>
      <c r="N147" s="2">
        <f>M147-(I147=1)*0.5</f>
        <v>7.5833333333333339</v>
      </c>
      <c r="O147" t="s">
        <v>11</v>
      </c>
    </row>
    <row r="148" spans="1:18" x14ac:dyDescent="0.3">
      <c r="B148" t="s">
        <v>12</v>
      </c>
      <c r="C148">
        <v>8</v>
      </c>
      <c r="D148">
        <v>0</v>
      </c>
      <c r="E148" s="4" t="s">
        <v>58</v>
      </c>
      <c r="F148">
        <v>15</v>
      </c>
      <c r="G148">
        <v>35</v>
      </c>
      <c r="I148">
        <v>0</v>
      </c>
      <c r="K148" s="1">
        <f>D148/60+C148</f>
        <v>8</v>
      </c>
      <c r="L148" s="1">
        <f>G148/60+F148</f>
        <v>15.583333333333334</v>
      </c>
      <c r="M148" s="1">
        <f>L148-K148</f>
        <v>7.5833333333333339</v>
      </c>
      <c r="N148" s="2">
        <f>M148-(I148=1)*0.5</f>
        <v>7.5833333333333339</v>
      </c>
      <c r="O148" t="s">
        <v>12</v>
      </c>
    </row>
    <row r="149" spans="1:18" x14ac:dyDescent="0.3">
      <c r="B149" t="s">
        <v>13</v>
      </c>
      <c r="C149">
        <v>8</v>
      </c>
      <c r="D149">
        <v>20</v>
      </c>
      <c r="E149" s="4" t="s">
        <v>58</v>
      </c>
      <c r="F149">
        <v>17</v>
      </c>
      <c r="G149">
        <v>10</v>
      </c>
      <c r="I149">
        <v>1</v>
      </c>
      <c r="K149" s="1">
        <f>D149/60+C149</f>
        <v>8.3333333333333339</v>
      </c>
      <c r="L149" s="1">
        <f>G149/60+F149</f>
        <v>17.166666666666668</v>
      </c>
      <c r="M149" s="1">
        <f>L149-K149</f>
        <v>8.8333333333333339</v>
      </c>
      <c r="N149" s="2">
        <f>M149-(I149=1)*0.5</f>
        <v>8.3333333333333339</v>
      </c>
      <c r="O149" t="s">
        <v>13</v>
      </c>
    </row>
    <row r="150" spans="1:18" x14ac:dyDescent="0.3">
      <c r="B150" t="s">
        <v>14</v>
      </c>
      <c r="C150">
        <v>8</v>
      </c>
      <c r="D150">
        <v>30</v>
      </c>
      <c r="E150" s="4" t="s">
        <v>58</v>
      </c>
      <c r="F150">
        <v>16</v>
      </c>
      <c r="G150">
        <v>50</v>
      </c>
      <c r="I150">
        <v>1</v>
      </c>
      <c r="K150" s="1">
        <f>D150/60+C150</f>
        <v>8.5</v>
      </c>
      <c r="L150" s="1">
        <f>G150/60+F150</f>
        <v>16.833333333333332</v>
      </c>
      <c r="M150" s="1">
        <f>L150-K150</f>
        <v>8.3333333333333321</v>
      </c>
      <c r="N150" s="2">
        <f>M150-(I150=1)*0.5</f>
        <v>7.8333333333333321</v>
      </c>
      <c r="O150" t="s">
        <v>14</v>
      </c>
      <c r="Q150" t="s">
        <v>46</v>
      </c>
      <c r="R150" t="s">
        <v>54</v>
      </c>
    </row>
    <row r="151" spans="1:18" x14ac:dyDescent="0.3">
      <c r="B151" t="s">
        <v>10</v>
      </c>
      <c r="C151">
        <v>8</v>
      </c>
      <c r="D151">
        <v>0</v>
      </c>
      <c r="E151" s="4" t="s">
        <v>58</v>
      </c>
      <c r="F151">
        <v>17</v>
      </c>
      <c r="G151">
        <v>7</v>
      </c>
      <c r="I151">
        <v>0</v>
      </c>
      <c r="K151" s="1">
        <f>D151/60+C151</f>
        <v>8</v>
      </c>
      <c r="L151" s="1">
        <f>G151/60+F151</f>
        <v>17.116666666666667</v>
      </c>
      <c r="M151" s="1">
        <f>L151-K151</f>
        <v>9.1166666666666671</v>
      </c>
      <c r="N151" s="2">
        <f>M151-(I151=1)*0.5</f>
        <v>9.1166666666666671</v>
      </c>
      <c r="O151" t="s">
        <v>10</v>
      </c>
      <c r="P151" s="1">
        <f>SUM(N147:N151)</f>
        <v>40.450000000000003</v>
      </c>
      <c r="Q151" s="1">
        <f>P151-40</f>
        <v>0.45000000000000284</v>
      </c>
      <c r="R151">
        <f>SUM(Q$33:Q151)</f>
        <v>-8.4699999999999775</v>
      </c>
    </row>
    <row r="152" spans="1:18" x14ac:dyDescent="0.3">
      <c r="A152" s="7" t="s">
        <v>42</v>
      </c>
      <c r="E152" s="4" t="s">
        <v>58</v>
      </c>
    </row>
    <row r="153" spans="1:18" x14ac:dyDescent="0.3">
      <c r="A153">
        <v>21</v>
      </c>
      <c r="B153" t="s">
        <v>11</v>
      </c>
      <c r="C153">
        <v>8</v>
      </c>
      <c r="D153">
        <v>30</v>
      </c>
      <c r="E153" s="4" t="s">
        <v>58</v>
      </c>
      <c r="F153">
        <v>15</v>
      </c>
      <c r="G153">
        <v>45</v>
      </c>
      <c r="I153">
        <v>0</v>
      </c>
      <c r="K153" s="1">
        <f>D153/60+C153</f>
        <v>8.5</v>
      </c>
      <c r="L153" s="1">
        <f>G153/60+F153</f>
        <v>15.75</v>
      </c>
      <c r="M153" s="1">
        <f>L153-K153</f>
        <v>7.25</v>
      </c>
      <c r="N153" s="2">
        <f>M153-(I153=1)*0.5</f>
        <v>7.25</v>
      </c>
      <c r="O153" t="s">
        <v>11</v>
      </c>
    </row>
    <row r="154" spans="1:18" x14ac:dyDescent="0.3">
      <c r="B154" t="s">
        <v>12</v>
      </c>
      <c r="C154">
        <v>11</v>
      </c>
      <c r="D154">
        <v>30</v>
      </c>
      <c r="E154" s="4" t="s">
        <v>58</v>
      </c>
      <c r="F154">
        <v>17</v>
      </c>
      <c r="G154">
        <v>30</v>
      </c>
      <c r="I154">
        <v>1</v>
      </c>
      <c r="K154" s="1">
        <f>D154/60+C154</f>
        <v>11.5</v>
      </c>
      <c r="L154" s="1">
        <f>G154/60+F154</f>
        <v>17.5</v>
      </c>
      <c r="M154" s="1">
        <f>L154-K154</f>
        <v>6</v>
      </c>
      <c r="N154" s="2">
        <f>M154-(I154=1)*0.5</f>
        <v>5.5</v>
      </c>
      <c r="O154" t="s">
        <v>12</v>
      </c>
    </row>
    <row r="155" spans="1:18" x14ac:dyDescent="0.3">
      <c r="A155" t="s">
        <v>59</v>
      </c>
      <c r="B155" t="s">
        <v>13</v>
      </c>
      <c r="E155" s="4" t="s">
        <v>58</v>
      </c>
      <c r="I155">
        <v>0</v>
      </c>
      <c r="K155" s="1">
        <f>D155/60+C155</f>
        <v>0</v>
      </c>
      <c r="L155" s="1">
        <f>G155/60+F155</f>
        <v>0</v>
      </c>
      <c r="M155" s="1">
        <f>L155-K155</f>
        <v>0</v>
      </c>
      <c r="N155" s="2">
        <f>M155-(I155=1)*0.5</f>
        <v>0</v>
      </c>
      <c r="O155" t="s">
        <v>13</v>
      </c>
    </row>
    <row r="156" spans="1:18" x14ac:dyDescent="0.3">
      <c r="B156" t="s">
        <v>14</v>
      </c>
      <c r="C156">
        <v>9</v>
      </c>
      <c r="D156">
        <v>20</v>
      </c>
      <c r="E156" s="4" t="s">
        <v>58</v>
      </c>
      <c r="F156">
        <v>16</v>
      </c>
      <c r="G156">
        <v>8</v>
      </c>
      <c r="I156">
        <v>1</v>
      </c>
      <c r="K156" s="1">
        <f>D156/60+C156</f>
        <v>9.3333333333333339</v>
      </c>
      <c r="L156" s="1">
        <f>G156/60+F156</f>
        <v>16.133333333333333</v>
      </c>
      <c r="M156" s="1">
        <f>L156-K156</f>
        <v>6.7999999999999989</v>
      </c>
      <c r="N156" s="2">
        <f>M156-(I156=1)*0.5</f>
        <v>6.2999999999999989</v>
      </c>
      <c r="O156" t="s">
        <v>14</v>
      </c>
      <c r="Q156" t="s">
        <v>46</v>
      </c>
      <c r="R156" t="s">
        <v>54</v>
      </c>
    </row>
    <row r="157" spans="1:18" x14ac:dyDescent="0.3">
      <c r="B157" t="s">
        <v>10</v>
      </c>
      <c r="C157">
        <v>8</v>
      </c>
      <c r="D157">
        <v>30</v>
      </c>
      <c r="E157" s="4" t="s">
        <v>58</v>
      </c>
      <c r="F157">
        <v>17</v>
      </c>
      <c r="G157">
        <v>0</v>
      </c>
      <c r="I157">
        <v>1</v>
      </c>
      <c r="K157" s="1">
        <f>D157/60+C157</f>
        <v>8.5</v>
      </c>
      <c r="L157" s="1">
        <f>G157/60+F157</f>
        <v>17</v>
      </c>
      <c r="M157" s="1">
        <f>L157-K157</f>
        <v>8.5</v>
      </c>
      <c r="N157" s="2">
        <f>M157-(I157=1)*0.5</f>
        <v>8</v>
      </c>
      <c r="O157" t="s">
        <v>10</v>
      </c>
      <c r="P157" s="1">
        <f>SUM(N153:N157)</f>
        <v>27.049999999999997</v>
      </c>
      <c r="Q157" s="1">
        <f>P157-40</f>
        <v>-12.950000000000003</v>
      </c>
      <c r="R157">
        <f>SUM(Q$33:Q157)</f>
        <v>-21.41999999999998</v>
      </c>
    </row>
    <row r="158" spans="1:18" x14ac:dyDescent="0.3">
      <c r="A158" s="7" t="s">
        <v>50</v>
      </c>
      <c r="E158" s="4" t="s">
        <v>58</v>
      </c>
    </row>
    <row r="159" spans="1:18" x14ac:dyDescent="0.3">
      <c r="A159">
        <v>22</v>
      </c>
      <c r="B159" t="s">
        <v>11</v>
      </c>
      <c r="C159">
        <v>8</v>
      </c>
      <c r="D159">
        <v>25</v>
      </c>
      <c r="E159" s="4" t="s">
        <v>58</v>
      </c>
      <c r="F159">
        <v>14</v>
      </c>
      <c r="G159">
        <v>47</v>
      </c>
      <c r="I159">
        <v>1</v>
      </c>
      <c r="K159" s="1">
        <f>D159/60+C159</f>
        <v>8.4166666666666661</v>
      </c>
      <c r="L159" s="1">
        <f>G159/60+F159</f>
        <v>14.783333333333333</v>
      </c>
      <c r="M159" s="1">
        <f>L159-K159</f>
        <v>6.3666666666666671</v>
      </c>
      <c r="N159" s="2">
        <f>M159-(I159=1)*0.5</f>
        <v>5.8666666666666671</v>
      </c>
      <c r="O159" t="s">
        <v>11</v>
      </c>
    </row>
    <row r="160" spans="1:18" x14ac:dyDescent="0.3">
      <c r="B160" t="s">
        <v>12</v>
      </c>
      <c r="C160">
        <v>8</v>
      </c>
      <c r="D160">
        <v>20</v>
      </c>
      <c r="E160" s="4" t="s">
        <v>58</v>
      </c>
      <c r="F160">
        <v>15</v>
      </c>
      <c r="G160">
        <v>31</v>
      </c>
      <c r="I160">
        <v>1</v>
      </c>
      <c r="K160" s="1">
        <f>D160/60+C160</f>
        <v>8.3333333333333339</v>
      </c>
      <c r="L160" s="1">
        <f>G160/60+F160</f>
        <v>15.516666666666667</v>
      </c>
      <c r="M160" s="1">
        <f>L160-K160</f>
        <v>7.1833333333333336</v>
      </c>
      <c r="N160" s="2">
        <f>M160-(I160=1)*0.5</f>
        <v>6.6833333333333336</v>
      </c>
      <c r="O160" t="s">
        <v>12</v>
      </c>
    </row>
    <row r="161" spans="1:18" x14ac:dyDescent="0.3">
      <c r="B161" t="s">
        <v>13</v>
      </c>
      <c r="C161">
        <v>9</v>
      </c>
      <c r="D161">
        <v>0</v>
      </c>
      <c r="E161" s="4" t="s">
        <v>58</v>
      </c>
      <c r="F161">
        <v>17</v>
      </c>
      <c r="G161">
        <v>45</v>
      </c>
      <c r="I161">
        <v>1</v>
      </c>
      <c r="K161" s="1">
        <f>D161/60+C161</f>
        <v>9</v>
      </c>
      <c r="L161" s="1">
        <f>G161/60+F161</f>
        <v>17.75</v>
      </c>
      <c r="M161" s="1">
        <f>L161-K161</f>
        <v>8.75</v>
      </c>
      <c r="N161" s="2">
        <f>M161-(I161=1)*0.5</f>
        <v>8.25</v>
      </c>
      <c r="O161" t="s">
        <v>13</v>
      </c>
    </row>
    <row r="162" spans="1:18" x14ac:dyDescent="0.3">
      <c r="B162" t="s">
        <v>14</v>
      </c>
      <c r="C162">
        <v>8</v>
      </c>
      <c r="D162">
        <v>15</v>
      </c>
      <c r="E162" s="4" t="s">
        <v>58</v>
      </c>
      <c r="F162">
        <v>17</v>
      </c>
      <c r="G162">
        <v>30</v>
      </c>
      <c r="I162">
        <v>1</v>
      </c>
      <c r="K162" s="1">
        <f>D162/60+C162</f>
        <v>8.25</v>
      </c>
      <c r="L162" s="1">
        <f>G162/60+F162</f>
        <v>17.5</v>
      </c>
      <c r="M162" s="1">
        <f>L162-K162</f>
        <v>9.25</v>
      </c>
      <c r="N162" s="2">
        <f>M162-(I162=1)*0.5</f>
        <v>8.75</v>
      </c>
      <c r="O162" t="s">
        <v>14</v>
      </c>
      <c r="Q162" t="s">
        <v>46</v>
      </c>
      <c r="R162" t="s">
        <v>54</v>
      </c>
    </row>
    <row r="163" spans="1:18" x14ac:dyDescent="0.3">
      <c r="B163" t="s">
        <v>10</v>
      </c>
      <c r="C163">
        <v>8</v>
      </c>
      <c r="D163">
        <v>58</v>
      </c>
      <c r="E163" s="4" t="s">
        <v>58</v>
      </c>
      <c r="F163">
        <v>17</v>
      </c>
      <c r="G163">
        <v>47</v>
      </c>
      <c r="I163">
        <v>0</v>
      </c>
      <c r="K163" s="1">
        <f>D163/60+C163</f>
        <v>8.9666666666666668</v>
      </c>
      <c r="L163" s="1">
        <f>G163/60+F163</f>
        <v>17.783333333333335</v>
      </c>
      <c r="M163" s="1">
        <f>L163-K163</f>
        <v>8.8166666666666682</v>
      </c>
      <c r="N163" s="2">
        <f>M163-(I163=1)*0.5</f>
        <v>8.8166666666666682</v>
      </c>
      <c r="O163" t="s">
        <v>10</v>
      </c>
      <c r="P163" s="1">
        <f>SUM(N159:N163)</f>
        <v>38.366666666666667</v>
      </c>
      <c r="Q163" s="1">
        <f>P163-40</f>
        <v>-1.6333333333333329</v>
      </c>
      <c r="R163">
        <f>SUM(Q$33:Q163)</f>
        <v>-23.053333333333313</v>
      </c>
    </row>
    <row r="164" spans="1:18" x14ac:dyDescent="0.3">
      <c r="A164" s="7" t="s">
        <v>51</v>
      </c>
      <c r="E164" s="4" t="s">
        <v>58</v>
      </c>
    </row>
    <row r="165" spans="1:18" x14ac:dyDescent="0.3">
      <c r="A165">
        <v>23</v>
      </c>
      <c r="B165" t="s">
        <v>11</v>
      </c>
      <c r="C165">
        <v>10</v>
      </c>
      <c r="D165">
        <v>0</v>
      </c>
      <c r="E165" s="4" t="s">
        <v>58</v>
      </c>
      <c r="F165">
        <v>20</v>
      </c>
      <c r="G165">
        <v>20</v>
      </c>
      <c r="I165">
        <v>0</v>
      </c>
      <c r="K165" s="1">
        <f>D165/60+C165</f>
        <v>10</v>
      </c>
      <c r="L165" s="1">
        <f>G165/60+F165</f>
        <v>20.333333333333332</v>
      </c>
      <c r="M165" s="1">
        <f>L165-K165</f>
        <v>10.333333333333332</v>
      </c>
      <c r="N165" s="2">
        <f>M165-(I165=1)*0.5</f>
        <v>10.333333333333332</v>
      </c>
      <c r="O165" t="s">
        <v>11</v>
      </c>
    </row>
    <row r="166" spans="1:18" x14ac:dyDescent="0.3">
      <c r="B166" t="s">
        <v>12</v>
      </c>
      <c r="E166" s="4" t="s">
        <v>58</v>
      </c>
      <c r="H166" t="s">
        <v>16</v>
      </c>
      <c r="I166">
        <v>0</v>
      </c>
      <c r="K166" s="1">
        <f>D166/60+C166</f>
        <v>0</v>
      </c>
      <c r="L166" s="1">
        <f>G166/60+F166</f>
        <v>0</v>
      </c>
      <c r="M166" s="1">
        <f>L166-K166</f>
        <v>0</v>
      </c>
      <c r="N166" s="2">
        <f>M166-(I166=1)*0.5</f>
        <v>0</v>
      </c>
      <c r="O166" t="s">
        <v>12</v>
      </c>
    </row>
    <row r="167" spans="1:18" x14ac:dyDescent="0.3">
      <c r="B167" t="s">
        <v>13</v>
      </c>
      <c r="E167" s="4" t="s">
        <v>58</v>
      </c>
      <c r="H167" t="s">
        <v>16</v>
      </c>
      <c r="I167">
        <v>0</v>
      </c>
      <c r="K167" s="1">
        <f>D167/60+C167</f>
        <v>0</v>
      </c>
      <c r="L167" s="1">
        <f>G167/60+F167</f>
        <v>0</v>
      </c>
      <c r="M167" s="1">
        <f>L167-K167</f>
        <v>0</v>
      </c>
      <c r="N167" s="2">
        <f>M167-(I167=1)*0.5</f>
        <v>0</v>
      </c>
      <c r="O167" t="s">
        <v>13</v>
      </c>
    </row>
    <row r="168" spans="1:18" x14ac:dyDescent="0.3">
      <c r="B168" t="s">
        <v>14</v>
      </c>
      <c r="E168" s="4" t="s">
        <v>58</v>
      </c>
      <c r="H168" t="s">
        <v>16</v>
      </c>
      <c r="I168">
        <v>0</v>
      </c>
      <c r="K168" s="1">
        <f>D168/60+C168</f>
        <v>0</v>
      </c>
      <c r="L168" s="1">
        <f>G168/60+F168</f>
        <v>0</v>
      </c>
      <c r="M168" s="1">
        <f>L168-K168</f>
        <v>0</v>
      </c>
      <c r="N168" s="2">
        <f>M168-(I168=1)*0.5</f>
        <v>0</v>
      </c>
      <c r="O168" t="s">
        <v>14</v>
      </c>
      <c r="P168" s="1" t="s">
        <v>47</v>
      </c>
      <c r="Q168" t="s">
        <v>46</v>
      </c>
      <c r="R168" t="s">
        <v>54</v>
      </c>
    </row>
    <row r="169" spans="1:18" x14ac:dyDescent="0.3">
      <c r="B169" t="s">
        <v>10</v>
      </c>
      <c r="E169" s="4" t="s">
        <v>58</v>
      </c>
      <c r="H169" t="s">
        <v>16</v>
      </c>
      <c r="I169">
        <v>0</v>
      </c>
      <c r="K169" s="1">
        <f>D169/60+C169</f>
        <v>0</v>
      </c>
      <c r="L169" s="1">
        <f>G169/60+F169</f>
        <v>0</v>
      </c>
      <c r="M169" s="1">
        <f>L169-K169</f>
        <v>0</v>
      </c>
      <c r="N169" s="2">
        <f>M169-(I169=1)*0.5</f>
        <v>0</v>
      </c>
      <c r="O169" t="s">
        <v>10</v>
      </c>
      <c r="P169" s="1">
        <f>SUM(N165:N169)</f>
        <v>10.333333333333332</v>
      </c>
      <c r="Q169" s="1">
        <v>0</v>
      </c>
      <c r="R169">
        <f>SUM(Q$33:Q169)</f>
        <v>-23.053333333333313</v>
      </c>
    </row>
    <row r="170" spans="1:18" x14ac:dyDescent="0.3">
      <c r="A170" s="7" t="s">
        <v>52</v>
      </c>
      <c r="E170" s="4" t="s">
        <v>58</v>
      </c>
    </row>
    <row r="171" spans="1:18" x14ac:dyDescent="0.3">
      <c r="A171">
        <v>24</v>
      </c>
      <c r="B171" t="s">
        <v>11</v>
      </c>
      <c r="E171" s="4" t="s">
        <v>58</v>
      </c>
      <c r="H171" t="s">
        <v>16</v>
      </c>
      <c r="I171">
        <v>0</v>
      </c>
      <c r="K171" s="1">
        <f>D171/60+C171</f>
        <v>0</v>
      </c>
      <c r="L171" s="1">
        <f>G171/60+F171</f>
        <v>0</v>
      </c>
      <c r="M171" s="1">
        <f>L171-K171</f>
        <v>0</v>
      </c>
      <c r="N171" s="2">
        <f>M171-(I171=1)*0.5</f>
        <v>0</v>
      </c>
      <c r="O171" t="s">
        <v>11</v>
      </c>
    </row>
    <row r="172" spans="1:18" x14ac:dyDescent="0.3">
      <c r="B172" t="s">
        <v>12</v>
      </c>
      <c r="E172" s="4" t="s">
        <v>58</v>
      </c>
      <c r="H172" t="s">
        <v>16</v>
      </c>
      <c r="I172">
        <v>0</v>
      </c>
      <c r="K172" s="1">
        <f>D172/60+C172</f>
        <v>0</v>
      </c>
      <c r="L172" s="1">
        <f>G172/60+F172</f>
        <v>0</v>
      </c>
      <c r="M172" s="1">
        <f>L172-K172</f>
        <v>0</v>
      </c>
      <c r="N172" s="2">
        <f>M172-(I172=1)*0.5</f>
        <v>0</v>
      </c>
      <c r="O172" t="s">
        <v>12</v>
      </c>
    </row>
    <row r="173" spans="1:18" x14ac:dyDescent="0.3">
      <c r="B173" t="s">
        <v>13</v>
      </c>
      <c r="E173" s="4" t="s">
        <v>58</v>
      </c>
      <c r="H173" t="s">
        <v>16</v>
      </c>
      <c r="I173">
        <v>0</v>
      </c>
      <c r="K173" s="1">
        <f>D173/60+C173</f>
        <v>0</v>
      </c>
      <c r="L173" s="1">
        <f>G173/60+F173</f>
        <v>0</v>
      </c>
      <c r="M173" s="1">
        <f>L173-K173</f>
        <v>0</v>
      </c>
      <c r="N173" s="2">
        <f>M173-(I173=1)*0.5</f>
        <v>0</v>
      </c>
      <c r="O173" t="s">
        <v>13</v>
      </c>
    </row>
    <row r="174" spans="1:18" x14ac:dyDescent="0.3">
      <c r="B174" t="s">
        <v>14</v>
      </c>
      <c r="E174" s="4" t="s">
        <v>58</v>
      </c>
      <c r="H174" t="s">
        <v>16</v>
      </c>
      <c r="I174">
        <v>0</v>
      </c>
      <c r="K174" s="1">
        <f>D174/60+C174</f>
        <v>0</v>
      </c>
      <c r="L174" s="1">
        <f>G174/60+F174</f>
        <v>0</v>
      </c>
      <c r="M174" s="1">
        <f>L174-K174</f>
        <v>0</v>
      </c>
      <c r="N174" s="2">
        <f>M174-(I174=1)*0.5</f>
        <v>0</v>
      </c>
      <c r="O174" t="s">
        <v>14</v>
      </c>
      <c r="P174" s="1" t="s">
        <v>47</v>
      </c>
      <c r="Q174" t="s">
        <v>46</v>
      </c>
      <c r="R174" t="s">
        <v>54</v>
      </c>
    </row>
    <row r="175" spans="1:18" x14ac:dyDescent="0.3">
      <c r="B175" t="s">
        <v>10</v>
      </c>
      <c r="E175" s="4" t="s">
        <v>58</v>
      </c>
      <c r="H175" t="s">
        <v>16</v>
      </c>
      <c r="I175">
        <v>0</v>
      </c>
      <c r="K175" s="1">
        <f>D175/60+C175</f>
        <v>0</v>
      </c>
      <c r="L175" s="1">
        <f>G175/60+F175</f>
        <v>0</v>
      </c>
      <c r="M175" s="1">
        <f>L175-K175</f>
        <v>0</v>
      </c>
      <c r="N175" s="2">
        <f>M175-(I175=1)*0.5</f>
        <v>0</v>
      </c>
      <c r="O175" t="s">
        <v>10</v>
      </c>
      <c r="P175" s="1">
        <f>SUM(N171:N175)</f>
        <v>0</v>
      </c>
      <c r="Q175" s="1">
        <v>0</v>
      </c>
      <c r="R175">
        <f>SUM(Q$33:Q175)</f>
        <v>-23.053333333333313</v>
      </c>
    </row>
    <row r="176" spans="1:18" x14ac:dyDescent="0.3">
      <c r="A176" s="7" t="s">
        <v>60</v>
      </c>
      <c r="E176" s="4" t="s">
        <v>58</v>
      </c>
    </row>
    <row r="177" spans="1:21" x14ac:dyDescent="0.3">
      <c r="A177">
        <v>1</v>
      </c>
      <c r="B177" t="s">
        <v>11</v>
      </c>
      <c r="C177">
        <v>8</v>
      </c>
      <c r="D177">
        <v>35</v>
      </c>
      <c r="E177" s="4" t="s">
        <v>58</v>
      </c>
      <c r="F177">
        <v>14</v>
      </c>
      <c r="G177">
        <v>30</v>
      </c>
      <c r="I177">
        <v>0</v>
      </c>
      <c r="K177" s="1">
        <f>D177/60+C177</f>
        <v>8.5833333333333339</v>
      </c>
      <c r="L177" s="1">
        <f>G177/60+F177</f>
        <v>14.5</v>
      </c>
      <c r="M177" s="1">
        <f>L177-K177</f>
        <v>5.9166666666666661</v>
      </c>
      <c r="N177" s="2">
        <f>M177-(I177=1)*0.5</f>
        <v>5.9166666666666661</v>
      </c>
      <c r="O177" t="s">
        <v>11</v>
      </c>
    </row>
    <row r="178" spans="1:21" x14ac:dyDescent="0.3">
      <c r="B178" t="s">
        <v>12</v>
      </c>
      <c r="C178">
        <v>9</v>
      </c>
      <c r="D178">
        <v>35</v>
      </c>
      <c r="E178" s="4" t="s">
        <v>58</v>
      </c>
      <c r="F178">
        <v>16</v>
      </c>
      <c r="G178">
        <v>55</v>
      </c>
      <c r="I178">
        <v>0</v>
      </c>
      <c r="K178" s="1">
        <f>D178/60+C178</f>
        <v>9.5833333333333339</v>
      </c>
      <c r="L178" s="1">
        <f>G178/60+F178</f>
        <v>16.916666666666668</v>
      </c>
      <c r="M178" s="1">
        <f>L178-K178</f>
        <v>7.3333333333333339</v>
      </c>
      <c r="N178" s="2">
        <f>M178-(I178=1)*0.5</f>
        <v>7.3333333333333339</v>
      </c>
      <c r="O178" t="s">
        <v>12</v>
      </c>
    </row>
    <row r="179" spans="1:21" x14ac:dyDescent="0.3">
      <c r="B179" t="s">
        <v>13</v>
      </c>
      <c r="C179">
        <v>10</v>
      </c>
      <c r="D179">
        <v>0</v>
      </c>
      <c r="E179" s="4" t="s">
        <v>58</v>
      </c>
      <c r="F179">
        <v>17</v>
      </c>
      <c r="G179">
        <v>0</v>
      </c>
      <c r="I179">
        <v>0</v>
      </c>
      <c r="K179" s="1">
        <f>D179/60+C179</f>
        <v>10</v>
      </c>
      <c r="L179" s="1">
        <f>G179/60+F179</f>
        <v>17</v>
      </c>
      <c r="M179" s="1">
        <f>L179-K179</f>
        <v>7</v>
      </c>
      <c r="N179" s="2">
        <f>M179-(I179=1)*0.5</f>
        <v>7</v>
      </c>
      <c r="O179" t="s">
        <v>13</v>
      </c>
    </row>
    <row r="180" spans="1:21" x14ac:dyDescent="0.3">
      <c r="B180" t="s">
        <v>14</v>
      </c>
      <c r="C180">
        <v>9</v>
      </c>
      <c r="D180">
        <v>30</v>
      </c>
      <c r="E180" s="4" t="s">
        <v>58</v>
      </c>
      <c r="F180">
        <v>17</v>
      </c>
      <c r="G180">
        <v>30</v>
      </c>
      <c r="I180">
        <v>1</v>
      </c>
      <c r="K180" s="1">
        <f>D180/60+C180</f>
        <v>9.5</v>
      </c>
      <c r="L180" s="1">
        <f>G180/60+F180</f>
        <v>17.5</v>
      </c>
      <c r="M180" s="1">
        <f>L180-K180</f>
        <v>8</v>
      </c>
      <c r="N180" s="2">
        <f>M180-(I180=1)*0.5</f>
        <v>7.5</v>
      </c>
      <c r="O180" t="s">
        <v>14</v>
      </c>
      <c r="P180" s="1" t="s">
        <v>47</v>
      </c>
      <c r="Q180" t="s">
        <v>46</v>
      </c>
      <c r="R180" t="s">
        <v>54</v>
      </c>
    </row>
    <row r="181" spans="1:21" x14ac:dyDescent="0.3">
      <c r="A181" t="s">
        <v>19</v>
      </c>
      <c r="B181" t="s">
        <v>10</v>
      </c>
      <c r="E181" s="4" t="s">
        <v>58</v>
      </c>
      <c r="I181">
        <v>0</v>
      </c>
      <c r="K181" s="1">
        <f>D181/60+C181</f>
        <v>0</v>
      </c>
      <c r="L181" s="1">
        <f>G181/60+F181</f>
        <v>0</v>
      </c>
      <c r="M181" s="1">
        <f>L181-K181</f>
        <v>0</v>
      </c>
      <c r="N181" s="2">
        <v>0</v>
      </c>
      <c r="O181" t="s">
        <v>10</v>
      </c>
      <c r="P181" s="1">
        <f>SUM(N177:N181)</f>
        <v>27.75</v>
      </c>
      <c r="Q181" s="1">
        <f>P181-40+8</f>
        <v>-4.25</v>
      </c>
      <c r="R181">
        <f>SUM(Q$33:Q181)</f>
        <v>-27.303333333333313</v>
      </c>
    </row>
    <row r="182" spans="1:21" x14ac:dyDescent="0.3">
      <c r="A182" s="7" t="s">
        <v>61</v>
      </c>
      <c r="E182" s="4" t="s">
        <v>58</v>
      </c>
      <c r="U182" s="10"/>
    </row>
    <row r="183" spans="1:21" x14ac:dyDescent="0.3">
      <c r="A183">
        <v>2</v>
      </c>
      <c r="B183" t="s">
        <v>11</v>
      </c>
      <c r="C183">
        <v>10</v>
      </c>
      <c r="D183">
        <v>0</v>
      </c>
      <c r="E183" s="4" t="s">
        <v>58</v>
      </c>
      <c r="F183">
        <v>15</v>
      </c>
      <c r="G183">
        <v>40</v>
      </c>
      <c r="I183">
        <v>1</v>
      </c>
      <c r="K183" s="1">
        <f>D183/60+C183</f>
        <v>10</v>
      </c>
      <c r="L183" s="1">
        <f>G183/60+F183</f>
        <v>15.666666666666666</v>
      </c>
      <c r="M183" s="1">
        <f>L183-K183</f>
        <v>5.6666666666666661</v>
      </c>
      <c r="N183" s="2">
        <f>M183-(I183=1)*0.5</f>
        <v>5.1666666666666661</v>
      </c>
      <c r="O183" t="s">
        <v>11</v>
      </c>
    </row>
    <row r="184" spans="1:21" x14ac:dyDescent="0.3">
      <c r="B184" t="s">
        <v>12</v>
      </c>
      <c r="C184">
        <v>9</v>
      </c>
      <c r="D184">
        <v>34</v>
      </c>
      <c r="E184" s="4" t="s">
        <v>58</v>
      </c>
      <c r="F184">
        <v>17</v>
      </c>
      <c r="G184">
        <v>30</v>
      </c>
      <c r="I184">
        <v>1</v>
      </c>
      <c r="K184" s="1">
        <f>D184/60+C184</f>
        <v>9.5666666666666664</v>
      </c>
      <c r="L184" s="1">
        <f>G184/60+F184</f>
        <v>17.5</v>
      </c>
      <c r="M184" s="1">
        <f>L184-K184</f>
        <v>7.9333333333333336</v>
      </c>
      <c r="N184" s="2">
        <f>M184-(I184=1)*0.5</f>
        <v>7.4333333333333336</v>
      </c>
      <c r="O184" t="s">
        <v>12</v>
      </c>
    </row>
    <row r="185" spans="1:21" x14ac:dyDescent="0.3">
      <c r="B185" t="s">
        <v>13</v>
      </c>
      <c r="C185">
        <v>9</v>
      </c>
      <c r="D185">
        <v>30</v>
      </c>
      <c r="E185" s="4" t="s">
        <v>58</v>
      </c>
      <c r="F185">
        <v>17</v>
      </c>
      <c r="G185">
        <v>30</v>
      </c>
      <c r="I185">
        <v>1</v>
      </c>
      <c r="K185" s="1">
        <f>D185/60+C185</f>
        <v>9.5</v>
      </c>
      <c r="L185" s="1">
        <f>G185/60+F185</f>
        <v>17.5</v>
      </c>
      <c r="M185" s="1">
        <f>L185-K185</f>
        <v>8</v>
      </c>
      <c r="N185" s="2">
        <f>M185-(I185=1)*0.5</f>
        <v>7.5</v>
      </c>
      <c r="O185" t="s">
        <v>13</v>
      </c>
    </row>
    <row r="186" spans="1:21" x14ac:dyDescent="0.3">
      <c r="A186" t="s">
        <v>68</v>
      </c>
      <c r="B186" t="s">
        <v>14</v>
      </c>
      <c r="E186" s="4" t="s">
        <v>58</v>
      </c>
      <c r="I186">
        <v>1</v>
      </c>
      <c r="K186" s="1">
        <f>D186/60+C186</f>
        <v>0</v>
      </c>
      <c r="L186" s="1">
        <f>G186/60+F186</f>
        <v>0</v>
      </c>
      <c r="M186" s="1">
        <f>L186-K186</f>
        <v>0</v>
      </c>
      <c r="N186" s="2">
        <v>0</v>
      </c>
      <c r="O186" t="s">
        <v>14</v>
      </c>
      <c r="P186" s="1" t="s">
        <v>47</v>
      </c>
      <c r="Q186" t="s">
        <v>46</v>
      </c>
      <c r="R186" t="s">
        <v>54</v>
      </c>
    </row>
    <row r="187" spans="1:21" x14ac:dyDescent="0.3">
      <c r="B187" t="s">
        <v>10</v>
      </c>
      <c r="C187">
        <v>9</v>
      </c>
      <c r="D187">
        <v>54</v>
      </c>
      <c r="E187" s="4" t="s">
        <v>58</v>
      </c>
      <c r="F187">
        <v>17</v>
      </c>
      <c r="G187">
        <v>0</v>
      </c>
      <c r="I187">
        <v>1</v>
      </c>
      <c r="K187" s="1">
        <f>D187/60+C187</f>
        <v>9.9</v>
      </c>
      <c r="L187" s="1">
        <f>G187/60+F187</f>
        <v>17</v>
      </c>
      <c r="M187" s="1">
        <f>L187-K187</f>
        <v>7.1</v>
      </c>
      <c r="N187" s="2">
        <f>M187-(I187=1)*0.5</f>
        <v>6.6</v>
      </c>
      <c r="O187" t="s">
        <v>10</v>
      </c>
      <c r="P187" s="1">
        <f>SUM(N183:N187)</f>
        <v>26.700000000000003</v>
      </c>
      <c r="Q187" s="1">
        <f>P187-40+8</f>
        <v>-5.2999999999999972</v>
      </c>
      <c r="R187">
        <f>SUM(Q$33:Q187)</f>
        <v>-32.60333333333331</v>
      </c>
    </row>
    <row r="188" spans="1:21" x14ac:dyDescent="0.3">
      <c r="A188" s="7" t="s">
        <v>62</v>
      </c>
      <c r="E188" s="4" t="s">
        <v>58</v>
      </c>
    </row>
    <row r="189" spans="1:21" x14ac:dyDescent="0.3">
      <c r="A189">
        <v>3</v>
      </c>
      <c r="B189" t="s">
        <v>11</v>
      </c>
      <c r="C189">
        <v>9</v>
      </c>
      <c r="D189">
        <v>50</v>
      </c>
      <c r="E189" s="4" t="s">
        <v>58</v>
      </c>
      <c r="F189">
        <v>15</v>
      </c>
      <c r="G189">
        <v>30</v>
      </c>
      <c r="I189">
        <v>0</v>
      </c>
      <c r="K189" s="1">
        <f>D189/60+C189</f>
        <v>9.8333333333333339</v>
      </c>
      <c r="L189" s="1">
        <f>G189/60+F189</f>
        <v>15.5</v>
      </c>
      <c r="M189" s="1">
        <f>L189-K189</f>
        <v>5.6666666666666661</v>
      </c>
      <c r="N189" s="2">
        <f>M189-(I189=1)*0.5</f>
        <v>5.6666666666666661</v>
      </c>
      <c r="O189" t="s">
        <v>11</v>
      </c>
    </row>
    <row r="190" spans="1:21" x14ac:dyDescent="0.3">
      <c r="B190" t="s">
        <v>12</v>
      </c>
      <c r="C190">
        <v>9</v>
      </c>
      <c r="D190">
        <v>0</v>
      </c>
      <c r="E190" s="4" t="s">
        <v>58</v>
      </c>
      <c r="F190">
        <v>18</v>
      </c>
      <c r="G190">
        <v>30</v>
      </c>
      <c r="I190">
        <v>0</v>
      </c>
      <c r="K190" s="1">
        <f>D190/60+C190</f>
        <v>9</v>
      </c>
      <c r="L190" s="1">
        <f>G190/60+F190</f>
        <v>18.5</v>
      </c>
      <c r="M190" s="1">
        <f>L190-K190</f>
        <v>9.5</v>
      </c>
      <c r="N190" s="2">
        <f>M190-(I190=1)*0.5</f>
        <v>9.5</v>
      </c>
      <c r="O190" t="s">
        <v>12</v>
      </c>
    </row>
    <row r="191" spans="1:21" x14ac:dyDescent="0.3">
      <c r="B191" t="s">
        <v>13</v>
      </c>
      <c r="C191">
        <v>9</v>
      </c>
      <c r="D191">
        <v>15</v>
      </c>
      <c r="E191" s="4" t="s">
        <v>58</v>
      </c>
      <c r="F191">
        <v>17</v>
      </c>
      <c r="G191">
        <v>44</v>
      </c>
      <c r="I191">
        <v>0</v>
      </c>
      <c r="K191" s="1">
        <f>D191/60+C191</f>
        <v>9.25</v>
      </c>
      <c r="L191" s="1">
        <f>G191/60+F191</f>
        <v>17.733333333333334</v>
      </c>
      <c r="M191" s="1">
        <f>L191-K191</f>
        <v>8.4833333333333343</v>
      </c>
      <c r="N191" s="2">
        <f>M191-(I191=1)*0.5</f>
        <v>8.4833333333333343</v>
      </c>
      <c r="O191" t="s">
        <v>13</v>
      </c>
    </row>
    <row r="192" spans="1:21" x14ac:dyDescent="0.3">
      <c r="A192" t="s">
        <v>68</v>
      </c>
      <c r="B192" t="s">
        <v>14</v>
      </c>
      <c r="E192" s="4" t="s">
        <v>58</v>
      </c>
      <c r="I192">
        <v>0</v>
      </c>
      <c r="K192" s="1">
        <f>D192/60+C192</f>
        <v>0</v>
      </c>
      <c r="L192" s="1">
        <f>G192/60+F192</f>
        <v>0</v>
      </c>
      <c r="M192" s="1">
        <f>L192-K192</f>
        <v>0</v>
      </c>
      <c r="N192" s="2">
        <f>M192-(I192=1)*0.5</f>
        <v>0</v>
      </c>
      <c r="O192" t="s">
        <v>14</v>
      </c>
      <c r="P192" s="1" t="s">
        <v>47</v>
      </c>
      <c r="Q192" t="s">
        <v>46</v>
      </c>
      <c r="R192" t="s">
        <v>54</v>
      </c>
    </row>
    <row r="193" spans="1:24" x14ac:dyDescent="0.3">
      <c r="B193" t="s">
        <v>10</v>
      </c>
      <c r="C193">
        <v>9</v>
      </c>
      <c r="D193">
        <v>45</v>
      </c>
      <c r="E193" s="4" t="s">
        <v>58</v>
      </c>
      <c r="F193">
        <v>18</v>
      </c>
      <c r="G193">
        <v>45</v>
      </c>
      <c r="I193">
        <v>0</v>
      </c>
      <c r="K193" s="1">
        <f>D193/60+C193</f>
        <v>9.75</v>
      </c>
      <c r="L193" s="1">
        <f>G193/60+F193</f>
        <v>18.75</v>
      </c>
      <c r="M193" s="1">
        <f>L193-K193</f>
        <v>9</v>
      </c>
      <c r="N193" s="2">
        <f>M193-(I193=1)*0.5</f>
        <v>9</v>
      </c>
      <c r="O193" t="s">
        <v>10</v>
      </c>
      <c r="P193" s="1">
        <f>SUM(N189:N193)</f>
        <v>32.65</v>
      </c>
      <c r="Q193" s="1">
        <f>P193-40+8</f>
        <v>0.64999999999999858</v>
      </c>
      <c r="R193">
        <f>SUM(Q$33:Q193)</f>
        <v>-31.953333333333312</v>
      </c>
      <c r="W193" s="12">
        <f>SUM(N177:N193)</f>
        <v>87.1</v>
      </c>
      <c r="X193" t="s">
        <v>70</v>
      </c>
    </row>
    <row r="194" spans="1:24" x14ac:dyDescent="0.3">
      <c r="A194" s="7" t="s">
        <v>63</v>
      </c>
      <c r="E194" s="4" t="s">
        <v>58</v>
      </c>
    </row>
    <row r="195" spans="1:24" x14ac:dyDescent="0.3">
      <c r="A195">
        <v>4</v>
      </c>
      <c r="B195" t="s">
        <v>11</v>
      </c>
      <c r="C195">
        <v>9</v>
      </c>
      <c r="D195">
        <v>45</v>
      </c>
      <c r="E195" s="4" t="s">
        <v>58</v>
      </c>
      <c r="F195">
        <v>15</v>
      </c>
      <c r="G195">
        <v>50</v>
      </c>
      <c r="I195">
        <v>0</v>
      </c>
      <c r="K195" s="1">
        <f>D195/60+C195</f>
        <v>9.75</v>
      </c>
      <c r="L195" s="1">
        <f>G195/60+F195</f>
        <v>15.833333333333334</v>
      </c>
      <c r="M195" s="1">
        <f>L195-K195</f>
        <v>6.0833333333333339</v>
      </c>
      <c r="N195" s="2">
        <f>M195-(I195=1)*0.5</f>
        <v>6.0833333333333339</v>
      </c>
      <c r="O195" t="s">
        <v>11</v>
      </c>
    </row>
    <row r="196" spans="1:24" x14ac:dyDescent="0.3">
      <c r="A196" t="s">
        <v>43</v>
      </c>
      <c r="B196" t="s">
        <v>12</v>
      </c>
      <c r="E196" s="4" t="s">
        <v>58</v>
      </c>
      <c r="I196">
        <v>0</v>
      </c>
      <c r="K196" s="1">
        <f>D196/60+C196</f>
        <v>0</v>
      </c>
      <c r="L196" s="1">
        <f>G196/60+F196</f>
        <v>0</v>
      </c>
      <c r="M196" s="1">
        <f>L196-K196</f>
        <v>0</v>
      </c>
      <c r="N196" s="2">
        <f>M196-(I196=1)*0.5</f>
        <v>0</v>
      </c>
      <c r="O196" t="s">
        <v>12</v>
      </c>
    </row>
    <row r="197" spans="1:24" x14ac:dyDescent="0.3">
      <c r="A197" t="s">
        <v>43</v>
      </c>
      <c r="B197" t="s">
        <v>13</v>
      </c>
      <c r="E197" s="4" t="s">
        <v>58</v>
      </c>
      <c r="I197">
        <v>0</v>
      </c>
      <c r="K197" s="1">
        <f>D197/60+C197</f>
        <v>0</v>
      </c>
      <c r="L197" s="1">
        <f>G197/60+F197</f>
        <v>0</v>
      </c>
      <c r="M197" s="1">
        <f>L197-K197</f>
        <v>0</v>
      </c>
      <c r="N197" s="2">
        <f>M197-(I197=1)*0.5</f>
        <v>0</v>
      </c>
      <c r="O197" t="s">
        <v>13</v>
      </c>
    </row>
    <row r="198" spans="1:24" x14ac:dyDescent="0.3">
      <c r="A198" t="s">
        <v>69</v>
      </c>
      <c r="B198" t="s">
        <v>14</v>
      </c>
      <c r="E198" s="4" t="s">
        <v>58</v>
      </c>
      <c r="I198">
        <v>0</v>
      </c>
      <c r="K198" s="1">
        <f>D198/60+C198</f>
        <v>0</v>
      </c>
      <c r="L198" s="1">
        <f>G198/60+F198</f>
        <v>0</v>
      </c>
      <c r="M198" s="1">
        <f>L198-K198</f>
        <v>0</v>
      </c>
      <c r="N198" s="2">
        <f>M198-(I198=1)*0.5</f>
        <v>0</v>
      </c>
      <c r="O198" t="s">
        <v>14</v>
      </c>
      <c r="P198" s="1" t="s">
        <v>47</v>
      </c>
      <c r="Q198" t="s">
        <v>46</v>
      </c>
      <c r="R198" t="s">
        <v>54</v>
      </c>
    </row>
    <row r="199" spans="1:24" x14ac:dyDescent="0.3">
      <c r="B199" t="s">
        <v>10</v>
      </c>
      <c r="C199">
        <v>10</v>
      </c>
      <c r="D199">
        <v>40</v>
      </c>
      <c r="E199" s="4" t="s">
        <v>58</v>
      </c>
      <c r="F199">
        <v>18</v>
      </c>
      <c r="G199">
        <v>45</v>
      </c>
      <c r="I199">
        <v>0</v>
      </c>
      <c r="K199" s="1">
        <f>D199/60+C199</f>
        <v>10.666666666666666</v>
      </c>
      <c r="L199" s="1">
        <f>G199/60+F199</f>
        <v>18.75</v>
      </c>
      <c r="M199" s="1">
        <f>L199-K199</f>
        <v>8.0833333333333339</v>
      </c>
      <c r="N199" s="2">
        <f>M199-(I199=1)*0.5</f>
        <v>8.0833333333333339</v>
      </c>
      <c r="O199" t="s">
        <v>10</v>
      </c>
      <c r="P199" s="1">
        <f>SUM(N195:N199)</f>
        <v>14.166666666666668</v>
      </c>
      <c r="Q199" s="1">
        <f>P199-40+8*3</f>
        <v>-1.8333333333333321</v>
      </c>
      <c r="R199">
        <f>SUM(Q$33:Q199)</f>
        <v>-33.786666666666648</v>
      </c>
    </row>
    <row r="200" spans="1:24" x14ac:dyDescent="0.3">
      <c r="A200" s="7" t="s">
        <v>64</v>
      </c>
      <c r="E200" s="4" t="s">
        <v>58</v>
      </c>
    </row>
    <row r="201" spans="1:24" x14ac:dyDescent="0.3">
      <c r="A201">
        <v>5</v>
      </c>
      <c r="B201" t="s">
        <v>11</v>
      </c>
      <c r="C201">
        <v>9</v>
      </c>
      <c r="D201">
        <v>32</v>
      </c>
      <c r="E201" s="4" t="s">
        <v>58</v>
      </c>
      <c r="F201">
        <v>16</v>
      </c>
      <c r="G201">
        <v>50</v>
      </c>
      <c r="I201">
        <v>1</v>
      </c>
      <c r="K201" s="1">
        <f>D201/60+C201</f>
        <v>9.5333333333333332</v>
      </c>
      <c r="L201" s="1">
        <f>G201/60+F201</f>
        <v>16.833333333333332</v>
      </c>
      <c r="M201" s="1">
        <f>L201-K201</f>
        <v>7.2999999999999989</v>
      </c>
      <c r="N201" s="2">
        <f>M201-(I201=1)*0.5</f>
        <v>6.7999999999999989</v>
      </c>
      <c r="O201" t="s">
        <v>11</v>
      </c>
    </row>
    <row r="202" spans="1:24" x14ac:dyDescent="0.3">
      <c r="B202" t="s">
        <v>12</v>
      </c>
      <c r="C202">
        <v>9</v>
      </c>
      <c r="D202">
        <v>30</v>
      </c>
      <c r="E202" s="4" t="s">
        <v>58</v>
      </c>
      <c r="F202">
        <v>19</v>
      </c>
      <c r="G202">
        <v>13</v>
      </c>
      <c r="I202">
        <v>0</v>
      </c>
      <c r="K202" s="1">
        <f>D202/60+C202</f>
        <v>9.5</v>
      </c>
      <c r="L202" s="1">
        <f>G202/60+F202</f>
        <v>19.216666666666665</v>
      </c>
      <c r="M202" s="1">
        <f>L202-K202</f>
        <v>9.716666666666665</v>
      </c>
      <c r="N202" s="2">
        <f>M202-(I202=1)*0.5</f>
        <v>9.716666666666665</v>
      </c>
      <c r="O202" t="s">
        <v>12</v>
      </c>
      <c r="S202" s="10">
        <f>N202-2.25</f>
        <v>7.466666666666665</v>
      </c>
    </row>
    <row r="203" spans="1:24" x14ac:dyDescent="0.3">
      <c r="B203" t="s">
        <v>13</v>
      </c>
      <c r="C203">
        <v>9</v>
      </c>
      <c r="D203">
        <v>0</v>
      </c>
      <c r="E203" s="4" t="s">
        <v>58</v>
      </c>
      <c r="F203">
        <v>17</v>
      </c>
      <c r="G203">
        <v>15</v>
      </c>
      <c r="I203">
        <v>0</v>
      </c>
      <c r="K203" s="1">
        <f>D203/60+C203</f>
        <v>9</v>
      </c>
      <c r="L203" s="1">
        <f>G203/60+F203</f>
        <v>17.25</v>
      </c>
      <c r="M203" s="1">
        <f>L203-K203</f>
        <v>8.25</v>
      </c>
      <c r="N203" s="2">
        <f>M203-(I203=1)*0.5</f>
        <v>8.25</v>
      </c>
      <c r="O203" t="s">
        <v>13</v>
      </c>
      <c r="U203" s="12">
        <f>SUM(N195:N203)</f>
        <v>38.933333333333337</v>
      </c>
      <c r="V203" t="s">
        <v>71</v>
      </c>
    </row>
    <row r="204" spans="1:24" x14ac:dyDescent="0.3">
      <c r="B204" t="s">
        <v>14</v>
      </c>
      <c r="C204">
        <v>9</v>
      </c>
      <c r="D204">
        <v>43</v>
      </c>
      <c r="E204" s="4" t="s">
        <v>58</v>
      </c>
      <c r="F204">
        <v>13</v>
      </c>
      <c r="G204">
        <v>50</v>
      </c>
      <c r="I204">
        <v>0</v>
      </c>
      <c r="K204" s="1">
        <f>D204/60+C204</f>
        <v>9.7166666666666668</v>
      </c>
      <c r="L204" s="1">
        <f>G204/60+F204</f>
        <v>13.833333333333334</v>
      </c>
      <c r="M204" s="1">
        <f>L204-K204</f>
        <v>4.1166666666666671</v>
      </c>
      <c r="N204" s="2">
        <f>M204-(I204=1)*0.5</f>
        <v>4.1166666666666671</v>
      </c>
      <c r="O204" t="s">
        <v>14</v>
      </c>
      <c r="P204" s="1" t="s">
        <v>47</v>
      </c>
      <c r="Q204" t="s">
        <v>46</v>
      </c>
      <c r="R204" t="s">
        <v>54</v>
      </c>
      <c r="U204" s="4" t="s">
        <v>73</v>
      </c>
      <c r="V204" s="11" t="s">
        <v>72</v>
      </c>
    </row>
    <row r="205" spans="1:24" x14ac:dyDescent="0.3">
      <c r="B205" t="s">
        <v>10</v>
      </c>
      <c r="C205">
        <v>9</v>
      </c>
      <c r="D205">
        <v>45</v>
      </c>
      <c r="E205" s="4" t="s">
        <v>58</v>
      </c>
      <c r="F205">
        <v>17</v>
      </c>
      <c r="G205">
        <v>33</v>
      </c>
      <c r="I205">
        <v>1</v>
      </c>
      <c r="K205" s="1">
        <f>D205/60+C205</f>
        <v>9.75</v>
      </c>
      <c r="L205" s="1">
        <f>G205/60+F205</f>
        <v>17.55</v>
      </c>
      <c r="M205" s="1">
        <f>L205-K205</f>
        <v>7.8000000000000007</v>
      </c>
      <c r="N205" s="2">
        <f>M205-(I205=1)*0.5</f>
        <v>7.3000000000000007</v>
      </c>
      <c r="O205" t="s">
        <v>10</v>
      </c>
      <c r="P205" s="1">
        <f>SUM(N201:N205)</f>
        <v>36.183333333333337</v>
      </c>
      <c r="Q205" s="1">
        <f>P205-40</f>
        <v>-3.8166666666666629</v>
      </c>
      <c r="R205">
        <f>SUM(Q$33:Q205)</f>
        <v>-37.60333333333331</v>
      </c>
      <c r="T205" s="3"/>
    </row>
    <row r="206" spans="1:24" x14ac:dyDescent="0.3">
      <c r="A206" s="7" t="s">
        <v>65</v>
      </c>
      <c r="E206" s="4" t="s">
        <v>58</v>
      </c>
    </row>
    <row r="207" spans="1:24" x14ac:dyDescent="0.3">
      <c r="A207">
        <v>6</v>
      </c>
      <c r="B207" t="s">
        <v>11</v>
      </c>
      <c r="C207">
        <v>9</v>
      </c>
      <c r="D207">
        <v>50</v>
      </c>
      <c r="E207" s="4" t="s">
        <v>58</v>
      </c>
      <c r="F207">
        <v>16</v>
      </c>
      <c r="G207">
        <v>45</v>
      </c>
      <c r="I207">
        <v>0</v>
      </c>
      <c r="K207" s="1">
        <f>D207/60+C207</f>
        <v>9.8333333333333339</v>
      </c>
      <c r="L207" s="1">
        <f>G207/60+F207</f>
        <v>16.75</v>
      </c>
      <c r="M207" s="1">
        <f>L207-K207</f>
        <v>6.9166666666666661</v>
      </c>
      <c r="N207" s="2">
        <f>M207-(I207=1)*0.5</f>
        <v>6.9166666666666661</v>
      </c>
      <c r="O207" t="s">
        <v>11</v>
      </c>
    </row>
    <row r="208" spans="1:24" x14ac:dyDescent="0.3">
      <c r="B208" t="s">
        <v>12</v>
      </c>
      <c r="C208">
        <v>8</v>
      </c>
      <c r="D208">
        <v>40</v>
      </c>
      <c r="E208" s="4" t="s">
        <v>58</v>
      </c>
      <c r="F208">
        <v>17</v>
      </c>
      <c r="G208">
        <v>53</v>
      </c>
      <c r="I208">
        <v>0</v>
      </c>
      <c r="K208" s="1">
        <f>D208/60+C208</f>
        <v>8.6666666666666661</v>
      </c>
      <c r="L208" s="1">
        <f>G208/60+F208</f>
        <v>17.883333333333333</v>
      </c>
      <c r="M208" s="1">
        <f>L208-K208</f>
        <v>9.2166666666666668</v>
      </c>
      <c r="N208" s="2">
        <f>M208-(I208=1)*0.5</f>
        <v>9.2166666666666668</v>
      </c>
      <c r="O208" t="s">
        <v>12</v>
      </c>
    </row>
    <row r="209" spans="1:25" x14ac:dyDescent="0.3">
      <c r="B209" t="s">
        <v>13</v>
      </c>
      <c r="C209">
        <v>10</v>
      </c>
      <c r="D209">
        <v>10</v>
      </c>
      <c r="E209" s="4" t="s">
        <v>58</v>
      </c>
      <c r="F209">
        <v>17</v>
      </c>
      <c r="G209">
        <v>7</v>
      </c>
      <c r="I209">
        <v>0</v>
      </c>
      <c r="K209" s="1">
        <f>D209/60+C209</f>
        <v>10.166666666666666</v>
      </c>
      <c r="L209" s="1">
        <f>G209/60+F209</f>
        <v>17.116666666666667</v>
      </c>
      <c r="M209" s="1">
        <f>L209-K209</f>
        <v>6.9500000000000011</v>
      </c>
      <c r="N209" s="2">
        <f>M209-(I209=1)*0.5</f>
        <v>6.9500000000000011</v>
      </c>
      <c r="O209" t="s">
        <v>13</v>
      </c>
      <c r="V209" s="13"/>
    </row>
    <row r="210" spans="1:25" x14ac:dyDescent="0.3">
      <c r="B210" t="s">
        <v>14</v>
      </c>
      <c r="C210">
        <v>9</v>
      </c>
      <c r="D210">
        <v>0</v>
      </c>
      <c r="E210" s="4" t="s">
        <v>58</v>
      </c>
      <c r="F210">
        <v>16</v>
      </c>
      <c r="G210">
        <v>0</v>
      </c>
      <c r="I210">
        <v>0</v>
      </c>
      <c r="K210" s="1">
        <f>D210/60+C210</f>
        <v>9</v>
      </c>
      <c r="L210" s="1">
        <f>G210/60+F210</f>
        <v>16</v>
      </c>
      <c r="M210" s="1">
        <f>L210-K210</f>
        <v>7</v>
      </c>
      <c r="N210" s="2">
        <f>M210-(I210=1)*0.5</f>
        <v>7</v>
      </c>
      <c r="O210" t="s">
        <v>14</v>
      </c>
      <c r="P210" s="1" t="s">
        <v>47</v>
      </c>
      <c r="Q210" t="s">
        <v>46</v>
      </c>
      <c r="R210" t="s">
        <v>54</v>
      </c>
      <c r="V210">
        <v>12</v>
      </c>
      <c r="W210" t="s">
        <v>75</v>
      </c>
    </row>
    <row r="211" spans="1:25" x14ac:dyDescent="0.3">
      <c r="B211" t="s">
        <v>10</v>
      </c>
      <c r="C211">
        <v>9</v>
      </c>
      <c r="D211">
        <v>35</v>
      </c>
      <c r="E211" s="4" t="s">
        <v>58</v>
      </c>
      <c r="F211">
        <v>18</v>
      </c>
      <c r="G211">
        <v>22</v>
      </c>
      <c r="I211">
        <v>0</v>
      </c>
      <c r="K211" s="1">
        <f>D211/60+C211</f>
        <v>9.5833333333333339</v>
      </c>
      <c r="L211" s="1">
        <f>G211/60+F211</f>
        <v>18.366666666666667</v>
      </c>
      <c r="M211" s="1">
        <f>L211-K211</f>
        <v>8.7833333333333332</v>
      </c>
      <c r="N211" s="2">
        <f>M211-(I211=1)*0.5</f>
        <v>8.7833333333333332</v>
      </c>
      <c r="O211" t="s">
        <v>10</v>
      </c>
      <c r="P211" s="1">
        <f>SUM(N207:N211)</f>
        <v>38.866666666666667</v>
      </c>
      <c r="Q211" s="1">
        <f>P211-40</f>
        <v>-1.1333333333333329</v>
      </c>
      <c r="R211">
        <f>SUM(Q$33:Q211)</f>
        <v>-38.736666666666643</v>
      </c>
    </row>
    <row r="212" spans="1:25" x14ac:dyDescent="0.3">
      <c r="A212" s="7" t="s">
        <v>66</v>
      </c>
      <c r="E212" s="4" t="s">
        <v>58</v>
      </c>
    </row>
    <row r="213" spans="1:25" x14ac:dyDescent="0.3">
      <c r="A213">
        <v>7</v>
      </c>
      <c r="B213" t="s">
        <v>11</v>
      </c>
      <c r="C213">
        <v>9</v>
      </c>
      <c r="D213">
        <v>9</v>
      </c>
      <c r="E213" s="4" t="s">
        <v>58</v>
      </c>
      <c r="F213">
        <v>12</v>
      </c>
      <c r="G213">
        <v>13</v>
      </c>
      <c r="I213">
        <v>0</v>
      </c>
      <c r="K213" s="1">
        <f>D213/60+C213</f>
        <v>9.15</v>
      </c>
      <c r="L213" s="1">
        <f>G213/60+F213</f>
        <v>12.216666666666667</v>
      </c>
      <c r="M213" s="1">
        <f>L213-K213</f>
        <v>3.0666666666666664</v>
      </c>
      <c r="N213" s="2">
        <f>M213-(I213=1)*0.5</f>
        <v>3.0666666666666664</v>
      </c>
      <c r="O213" t="s">
        <v>11</v>
      </c>
      <c r="U213" s="7"/>
    </row>
    <row r="214" spans="1:25" x14ac:dyDescent="0.3">
      <c r="B214" t="s">
        <v>12</v>
      </c>
      <c r="C214">
        <v>9</v>
      </c>
      <c r="D214">
        <v>49</v>
      </c>
      <c r="E214" s="4" t="s">
        <v>58</v>
      </c>
      <c r="F214">
        <v>17</v>
      </c>
      <c r="G214">
        <v>13</v>
      </c>
      <c r="I214">
        <v>0</v>
      </c>
      <c r="K214" s="1">
        <f>D214/60+C214</f>
        <v>9.8166666666666664</v>
      </c>
      <c r="L214" s="1">
        <f>G214/60+F214</f>
        <v>17.216666666666665</v>
      </c>
      <c r="M214" s="1">
        <f>L214-K214</f>
        <v>7.3999999999999986</v>
      </c>
      <c r="N214" s="2">
        <f>M214-(I214=1)*0.5</f>
        <v>7.3999999999999986</v>
      </c>
      <c r="O214" t="s">
        <v>12</v>
      </c>
      <c r="U214" s="7"/>
    </row>
    <row r="215" spans="1:25" x14ac:dyDescent="0.3">
      <c r="B215" t="s">
        <v>13</v>
      </c>
      <c r="C215">
        <v>9</v>
      </c>
      <c r="D215">
        <v>44</v>
      </c>
      <c r="E215" s="4" t="s">
        <v>58</v>
      </c>
      <c r="F215">
        <v>17</v>
      </c>
      <c r="G215">
        <v>50</v>
      </c>
      <c r="I215">
        <v>0</v>
      </c>
      <c r="K215" s="1">
        <f>D215/60+C215</f>
        <v>9.7333333333333325</v>
      </c>
      <c r="L215" s="1">
        <f>G215/60+F215</f>
        <v>17.833333333333332</v>
      </c>
      <c r="M215" s="1">
        <f>L215-K215</f>
        <v>8.1</v>
      </c>
      <c r="N215" s="2">
        <f>M215-(I215=1)*0.5</f>
        <v>8.1</v>
      </c>
      <c r="O215" t="s">
        <v>13</v>
      </c>
      <c r="U215" s="12">
        <f>SUM(N204:N215)-V210+3.4</f>
        <v>60.250000000000007</v>
      </c>
      <c r="V215" s="11" t="s">
        <v>74</v>
      </c>
    </row>
    <row r="216" spans="1:25" x14ac:dyDescent="0.3">
      <c r="B216" t="s">
        <v>14</v>
      </c>
      <c r="C216">
        <v>9</v>
      </c>
      <c r="D216">
        <v>50</v>
      </c>
      <c r="E216" s="4" t="s">
        <v>58</v>
      </c>
      <c r="F216">
        <v>16</v>
      </c>
      <c r="G216">
        <v>20</v>
      </c>
      <c r="I216">
        <v>0</v>
      </c>
      <c r="K216" s="1">
        <f>D216/60+C216</f>
        <v>9.8333333333333339</v>
      </c>
      <c r="L216" s="1">
        <f>G216/60+F216</f>
        <v>16.333333333333332</v>
      </c>
      <c r="M216" s="1">
        <f>L216-K216</f>
        <v>6.4999999999999982</v>
      </c>
      <c r="N216" s="2">
        <f>M216-(I216=1)*0.5</f>
        <v>6.4999999999999982</v>
      </c>
      <c r="O216" t="s">
        <v>14</v>
      </c>
      <c r="P216" s="1" t="s">
        <v>47</v>
      </c>
      <c r="Q216" t="s">
        <v>46</v>
      </c>
      <c r="R216" t="s">
        <v>54</v>
      </c>
      <c r="U216" s="4" t="s">
        <v>73</v>
      </c>
      <c r="V216" t="s">
        <v>76</v>
      </c>
    </row>
    <row r="217" spans="1:25" x14ac:dyDescent="0.3">
      <c r="B217" t="s">
        <v>10</v>
      </c>
      <c r="C217">
        <v>9</v>
      </c>
      <c r="D217">
        <v>22</v>
      </c>
      <c r="E217" s="4" t="s">
        <v>58</v>
      </c>
      <c r="F217">
        <v>12</v>
      </c>
      <c r="G217">
        <v>30</v>
      </c>
      <c r="I217">
        <v>0</v>
      </c>
      <c r="K217" s="1">
        <f>D217/60+C217</f>
        <v>9.3666666666666671</v>
      </c>
      <c r="L217" s="1">
        <f>G217/60+F217</f>
        <v>12.5</v>
      </c>
      <c r="M217" s="1">
        <f>L217-K217</f>
        <v>3.1333333333333329</v>
      </c>
      <c r="N217" s="2">
        <f>M217-(I217=1)*0.5</f>
        <v>3.1333333333333329</v>
      </c>
      <c r="O217" t="s">
        <v>10</v>
      </c>
      <c r="P217" s="1">
        <f>SUM(N213:N217)</f>
        <v>28.199999999999996</v>
      </c>
      <c r="Q217" s="1">
        <f>P217-40</f>
        <v>-11.800000000000004</v>
      </c>
      <c r="R217">
        <f>SUM(Q$33:Q217)</f>
        <v>-50.536666666666648</v>
      </c>
      <c r="U217" s="7"/>
    </row>
    <row r="218" spans="1:25" x14ac:dyDescent="0.3">
      <c r="A218" s="7" t="s">
        <v>67</v>
      </c>
      <c r="E218" s="4" t="s">
        <v>58</v>
      </c>
      <c r="U218" s="7"/>
    </row>
    <row r="219" spans="1:25" x14ac:dyDescent="0.3">
      <c r="A219">
        <v>8</v>
      </c>
      <c r="B219" t="s">
        <v>11</v>
      </c>
      <c r="C219">
        <v>8</v>
      </c>
      <c r="D219">
        <v>23</v>
      </c>
      <c r="E219" s="4" t="s">
        <v>58</v>
      </c>
      <c r="F219">
        <v>12</v>
      </c>
      <c r="G219">
        <v>0</v>
      </c>
      <c r="I219">
        <v>0</v>
      </c>
      <c r="K219" s="1">
        <f>D219/60+C219</f>
        <v>8.3833333333333329</v>
      </c>
      <c r="L219" s="1">
        <f>G219/60+F219</f>
        <v>12</v>
      </c>
      <c r="M219" s="1">
        <f>L219-K219</f>
        <v>3.6166666666666671</v>
      </c>
      <c r="N219" s="2">
        <f>M219-(I219=1)*0.5</f>
        <v>3.6166666666666671</v>
      </c>
      <c r="O219" t="s">
        <v>11</v>
      </c>
      <c r="U219" s="7"/>
    </row>
    <row r="220" spans="1:25" x14ac:dyDescent="0.3">
      <c r="B220" t="s">
        <v>12</v>
      </c>
      <c r="C220">
        <v>9</v>
      </c>
      <c r="D220">
        <v>5</v>
      </c>
      <c r="E220" s="4" t="s">
        <v>58</v>
      </c>
      <c r="F220">
        <v>18</v>
      </c>
      <c r="G220">
        <v>37</v>
      </c>
      <c r="I220">
        <v>0</v>
      </c>
      <c r="K220" s="1">
        <f>D220/60+C220</f>
        <v>9.0833333333333339</v>
      </c>
      <c r="L220" s="1">
        <f>G220/60+F220</f>
        <v>18.616666666666667</v>
      </c>
      <c r="M220" s="1">
        <f>L220-K220</f>
        <v>9.5333333333333332</v>
      </c>
      <c r="N220" s="2">
        <f>M220-(I220=1)*0.5</f>
        <v>9.5333333333333332</v>
      </c>
      <c r="O220" t="s">
        <v>12</v>
      </c>
    </row>
    <row r="221" spans="1:25" x14ac:dyDescent="0.3">
      <c r="B221" t="s">
        <v>13</v>
      </c>
      <c r="C221">
        <v>10</v>
      </c>
      <c r="D221">
        <v>7</v>
      </c>
      <c r="E221" s="4" t="s">
        <v>58</v>
      </c>
      <c r="F221">
        <v>17</v>
      </c>
      <c r="G221">
        <v>55</v>
      </c>
      <c r="I221">
        <v>0</v>
      </c>
      <c r="K221" s="1">
        <f>D221/60+C221</f>
        <v>10.116666666666667</v>
      </c>
      <c r="L221" s="1">
        <f>G221/60+F221</f>
        <v>17.916666666666668</v>
      </c>
      <c r="M221" s="1">
        <f>L221-K221</f>
        <v>7.8000000000000007</v>
      </c>
      <c r="N221" s="2">
        <f>M221-(I221=1)*0.5</f>
        <v>7.8000000000000007</v>
      </c>
      <c r="O221" t="s">
        <v>13</v>
      </c>
      <c r="S221" s="15"/>
      <c r="U221" s="12">
        <f>SUM(N216:N221)-(7.8-4.3)</f>
        <v>27.083333333333332</v>
      </c>
      <c r="V221" s="11" t="s">
        <v>77</v>
      </c>
    </row>
    <row r="222" spans="1:25" x14ac:dyDescent="0.3">
      <c r="B222" t="s">
        <v>14</v>
      </c>
      <c r="C222">
        <v>9</v>
      </c>
      <c r="D222">
        <v>3</v>
      </c>
      <c r="E222" s="4" t="s">
        <v>58</v>
      </c>
      <c r="F222">
        <v>16</v>
      </c>
      <c r="G222">
        <v>5</v>
      </c>
      <c r="I222">
        <v>0</v>
      </c>
      <c r="K222" s="1">
        <f>D222/60+C222</f>
        <v>9.0500000000000007</v>
      </c>
      <c r="L222" s="1">
        <f>G222/60+F222</f>
        <v>16.083333333333332</v>
      </c>
      <c r="M222" s="1">
        <f>L222-K222</f>
        <v>7.0333333333333314</v>
      </c>
      <c r="N222" s="2">
        <f>M222-(I222=1)*0.5</f>
        <v>7.0333333333333314</v>
      </c>
      <c r="O222" t="s">
        <v>14</v>
      </c>
      <c r="P222" s="1" t="s">
        <v>47</v>
      </c>
      <c r="Q222" t="s">
        <v>46</v>
      </c>
      <c r="R222" t="s">
        <v>54</v>
      </c>
      <c r="X222" s="4" t="s">
        <v>73</v>
      </c>
      <c r="Y222" t="s">
        <v>78</v>
      </c>
    </row>
    <row r="223" spans="1:25" x14ac:dyDescent="0.3">
      <c r="B223" t="s">
        <v>10</v>
      </c>
      <c r="C223">
        <v>9</v>
      </c>
      <c r="D223">
        <v>48</v>
      </c>
      <c r="E223" s="4" t="s">
        <v>58</v>
      </c>
      <c r="F223">
        <v>18</v>
      </c>
      <c r="G223">
        <v>23</v>
      </c>
      <c r="I223">
        <v>0</v>
      </c>
      <c r="K223" s="1">
        <f>D223/60+C223</f>
        <v>9.8000000000000007</v>
      </c>
      <c r="L223" s="1">
        <f>G223/60+F223</f>
        <v>18.383333333333333</v>
      </c>
      <c r="M223" s="1">
        <f>L223-K223</f>
        <v>8.5833333333333321</v>
      </c>
      <c r="N223" s="2">
        <f>M223-(I223=1)*0.5</f>
        <v>8.5833333333333321</v>
      </c>
      <c r="O223" t="s">
        <v>10</v>
      </c>
      <c r="P223" s="1">
        <f>SUM(N219:N223)</f>
        <v>36.566666666666663</v>
      </c>
      <c r="Q223" s="1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852"/>
  <sheetViews>
    <sheetView tabSelected="1" topLeftCell="A163" workbookViewId="0">
      <selection activeCell="AB172" sqref="AB172"/>
    </sheetView>
  </sheetViews>
  <sheetFormatPr defaultRowHeight="14.4" x14ac:dyDescent="0.3"/>
  <cols>
    <col min="1" max="1" width="7.88671875" bestFit="1" customWidth="1"/>
    <col min="2" max="2" width="6.21875" style="33" bestFit="1" customWidth="1"/>
    <col min="3" max="4" width="3" bestFit="1" customWidth="1"/>
    <col min="5" max="5" width="2.77734375" style="30" bestFit="1" customWidth="1"/>
    <col min="6" max="7" width="3" bestFit="1" customWidth="1"/>
    <col min="8" max="8" width="5.77734375" style="31" customWidth="1"/>
    <col min="9" max="10" width="3" bestFit="1" customWidth="1"/>
    <col min="11" max="11" width="2.77734375" style="30" bestFit="1" customWidth="1"/>
    <col min="12" max="13" width="3" bestFit="1" customWidth="1"/>
    <col min="14" max="14" width="3.21875" customWidth="1"/>
    <col min="15" max="15" width="2" bestFit="1" customWidth="1"/>
    <col min="16" max="16" width="2.21875" customWidth="1"/>
    <col min="17" max="17" width="5.44140625" bestFit="1" customWidth="1"/>
    <col min="18" max="18" width="4.44140625" bestFit="1" customWidth="1"/>
    <col min="19" max="19" width="4.88671875" bestFit="1" customWidth="1"/>
    <col min="20" max="21" width="6.21875" bestFit="1" customWidth="1"/>
    <col min="22" max="22" width="10.44140625" bestFit="1" customWidth="1"/>
    <col min="23" max="23" width="9.5546875" bestFit="1" customWidth="1"/>
    <col min="24" max="24" width="11.77734375" style="7" bestFit="1" customWidth="1"/>
  </cols>
  <sheetData>
    <row r="4" spans="1:28" ht="15.6" x14ac:dyDescent="0.3">
      <c r="A4" s="7" t="s">
        <v>80</v>
      </c>
      <c r="C4" s="44" t="s">
        <v>105</v>
      </c>
      <c r="D4" s="44"/>
      <c r="E4" s="44"/>
      <c r="F4" s="44"/>
      <c r="G4" s="44"/>
      <c r="I4" s="44" t="s">
        <v>106</v>
      </c>
      <c r="J4" s="44"/>
      <c r="K4" s="44"/>
      <c r="L4" s="44"/>
      <c r="M4" s="44"/>
      <c r="N4" s="2"/>
      <c r="P4" s="1"/>
      <c r="Q4" s="16" t="s">
        <v>107</v>
      </c>
      <c r="R4" s="16" t="s">
        <v>108</v>
      </c>
      <c r="S4" s="7" t="s">
        <v>109</v>
      </c>
      <c r="X4" s="7" t="s">
        <v>134</v>
      </c>
    </row>
    <row r="5" spans="1:28" ht="15.6" x14ac:dyDescent="0.3">
      <c r="B5" s="33" t="s">
        <v>11</v>
      </c>
      <c r="C5">
        <v>10</v>
      </c>
      <c r="D5">
        <v>0</v>
      </c>
      <c r="E5" s="29" t="s">
        <v>58</v>
      </c>
      <c r="F5">
        <v>13</v>
      </c>
      <c r="G5">
        <v>13</v>
      </c>
      <c r="H5" s="32" t="s">
        <v>90</v>
      </c>
      <c r="I5">
        <v>13</v>
      </c>
      <c r="J5">
        <v>13</v>
      </c>
      <c r="K5" s="29" t="s">
        <v>58</v>
      </c>
      <c r="L5">
        <v>18</v>
      </c>
      <c r="M5">
        <v>13</v>
      </c>
      <c r="O5">
        <v>0</v>
      </c>
      <c r="P5" s="1"/>
      <c r="Q5" s="1">
        <f>(G5/60+F5)-(D5/60+C5)</f>
        <v>3.2166666666666668</v>
      </c>
      <c r="R5" s="1">
        <f>(M5/60+L5)-(J5/60+I5)</f>
        <v>4.9999999999999982</v>
      </c>
      <c r="S5" s="2">
        <f>R5+Q5-(O5=1)*0.5</f>
        <v>8.216666666666665</v>
      </c>
      <c r="T5" t="s">
        <v>11</v>
      </c>
      <c r="U5" s="1"/>
      <c r="X5" s="38">
        <f>SUM('2016'!N221:N223)+SUM(S5)-(8.2-Q5)</f>
        <v>26.65</v>
      </c>
      <c r="Y5" s="11" t="s">
        <v>79</v>
      </c>
      <c r="AA5" s="11"/>
      <c r="AB5" s="11"/>
    </row>
    <row r="6" spans="1:28" ht="15.6" x14ac:dyDescent="0.3">
      <c r="B6" s="33" t="s">
        <v>12</v>
      </c>
      <c r="C6">
        <v>8</v>
      </c>
      <c r="D6">
        <v>55</v>
      </c>
      <c r="E6" s="29" t="s">
        <v>58</v>
      </c>
      <c r="F6">
        <v>13</v>
      </c>
      <c r="G6">
        <v>58</v>
      </c>
      <c r="H6" s="32" t="s">
        <v>90</v>
      </c>
      <c r="K6" s="29" t="s">
        <v>58</v>
      </c>
      <c r="O6">
        <v>0</v>
      </c>
      <c r="Q6" s="1">
        <f>(G6/60+F6)-(D6/60+C6)</f>
        <v>5.0500000000000007</v>
      </c>
      <c r="R6" s="1">
        <f>(M6/60+L6)-(J6/60+I6)</f>
        <v>0</v>
      </c>
      <c r="S6" s="2">
        <f>R6+Q6-(O6=1)*0.5</f>
        <v>5.0500000000000007</v>
      </c>
      <c r="T6" t="s">
        <v>12</v>
      </c>
      <c r="U6" s="1"/>
      <c r="X6" s="8" t="s">
        <v>73</v>
      </c>
      <c r="Y6" t="s">
        <v>88</v>
      </c>
    </row>
    <row r="7" spans="1:28" ht="15.6" x14ac:dyDescent="0.3">
      <c r="A7" t="s">
        <v>92</v>
      </c>
      <c r="B7" s="33" t="s">
        <v>13</v>
      </c>
      <c r="C7">
        <v>10</v>
      </c>
      <c r="D7">
        <v>35</v>
      </c>
      <c r="E7" s="29" t="s">
        <v>58</v>
      </c>
      <c r="F7">
        <v>17</v>
      </c>
      <c r="G7">
        <v>17</v>
      </c>
      <c r="H7" s="32" t="s">
        <v>90</v>
      </c>
      <c r="K7" s="29" t="s">
        <v>58</v>
      </c>
      <c r="O7">
        <v>1</v>
      </c>
      <c r="Q7" s="1">
        <f>(G7/60+F7)-(D7/60+C7)</f>
        <v>6.7000000000000011</v>
      </c>
      <c r="R7" s="1">
        <f>(M7/60+L7)-(J7/60+I7)</f>
        <v>0</v>
      </c>
      <c r="S7" s="2">
        <f>R7+Q7-(O7=1)*0.5</f>
        <v>6.2000000000000011</v>
      </c>
      <c r="T7" t="s">
        <v>13</v>
      </c>
      <c r="U7" s="1"/>
      <c r="X7" s="39">
        <f>SUM(S5:S7)-Q5+R14+SUM(S17)+Q18-1.5</f>
        <v>29.633333333333333</v>
      </c>
      <c r="Y7" s="11" t="s">
        <v>89</v>
      </c>
    </row>
    <row r="8" spans="1:28" ht="15.6" x14ac:dyDescent="0.3">
      <c r="B8" s="33" t="s">
        <v>14</v>
      </c>
      <c r="C8">
        <v>10</v>
      </c>
      <c r="D8">
        <v>9</v>
      </c>
      <c r="E8" s="29" t="s">
        <v>58</v>
      </c>
      <c r="F8">
        <v>16</v>
      </c>
      <c r="G8">
        <v>5</v>
      </c>
      <c r="H8" s="32" t="s">
        <v>90</v>
      </c>
      <c r="K8" s="29" t="s">
        <v>58</v>
      </c>
      <c r="O8">
        <v>1</v>
      </c>
      <c r="Q8" s="1">
        <f>(G8/60+F8)-(D8/60+C8)</f>
        <v>5.9333333333333318</v>
      </c>
      <c r="R8" s="1">
        <f>(M8/60+L8)-(J8/60+I8)</f>
        <v>0</v>
      </c>
      <c r="S8" s="2">
        <f>R8+Q8-(O8=1)*0.5</f>
        <v>5.4333333333333318</v>
      </c>
      <c r="T8" t="s">
        <v>14</v>
      </c>
      <c r="U8" s="1" t="s">
        <v>47</v>
      </c>
      <c r="V8" t="s">
        <v>46</v>
      </c>
      <c r="W8" t="s">
        <v>54</v>
      </c>
      <c r="X8" s="38">
        <f>SUM(S8:S13)+Q14+Q15</f>
        <v>55.016666666666673</v>
      </c>
      <c r="Y8" s="11" t="s">
        <v>104</v>
      </c>
    </row>
    <row r="9" spans="1:28" ht="15.6" x14ac:dyDescent="0.3">
      <c r="B9" s="33" t="s">
        <v>10</v>
      </c>
      <c r="C9">
        <v>8</v>
      </c>
      <c r="D9">
        <v>48</v>
      </c>
      <c r="E9" s="29" t="s">
        <v>58</v>
      </c>
      <c r="F9">
        <v>19</v>
      </c>
      <c r="G9">
        <v>9</v>
      </c>
      <c r="H9" s="32" t="s">
        <v>90</v>
      </c>
      <c r="K9" s="29" t="s">
        <v>58</v>
      </c>
      <c r="O9">
        <v>0</v>
      </c>
      <c r="Q9" s="1">
        <f>(G9/60+F9)-(D9/60+C9)</f>
        <v>10.349999999999998</v>
      </c>
      <c r="R9" s="1">
        <f>(M9/60+L9)-(J9/60+I9)</f>
        <v>0</v>
      </c>
      <c r="S9" s="2">
        <f>R9+Q9-(O9=1)*0.5</f>
        <v>10.349999999999998</v>
      </c>
      <c r="T9" t="s">
        <v>10</v>
      </c>
      <c r="U9" s="1">
        <f>SUM(S5:S9)</f>
        <v>35.25</v>
      </c>
      <c r="V9" s="1">
        <f>U9-40</f>
        <v>-4.75</v>
      </c>
      <c r="W9" s="1">
        <f>SUM(V$4:V9)</f>
        <v>-4.75</v>
      </c>
    </row>
    <row r="10" spans="1:28" ht="15.6" x14ac:dyDescent="0.3">
      <c r="A10" s="7" t="s">
        <v>81</v>
      </c>
      <c r="E10" s="29" t="s">
        <v>58</v>
      </c>
      <c r="H10" s="32"/>
      <c r="K10" s="29" t="s">
        <v>58</v>
      </c>
      <c r="Q10" s="1"/>
      <c r="R10" s="1"/>
      <c r="S10" s="2"/>
      <c r="U10" s="1"/>
      <c r="W10" s="1"/>
    </row>
    <row r="11" spans="1:28" ht="15.6" x14ac:dyDescent="0.3">
      <c r="B11" s="33" t="s">
        <v>11</v>
      </c>
      <c r="C11">
        <v>11</v>
      </c>
      <c r="D11">
        <v>15</v>
      </c>
      <c r="E11" s="29" t="s">
        <v>58</v>
      </c>
      <c r="F11">
        <v>18</v>
      </c>
      <c r="G11">
        <v>45</v>
      </c>
      <c r="H11" s="32" t="s">
        <v>90</v>
      </c>
      <c r="K11" s="29" t="s">
        <v>58</v>
      </c>
      <c r="O11">
        <v>0</v>
      </c>
      <c r="Q11" s="1">
        <f>(G11/60+F11)-(D11/60+C11)</f>
        <v>7.5</v>
      </c>
      <c r="R11" s="1">
        <f>(M11/60+L11)-(J11/60+I11)</f>
        <v>0</v>
      </c>
      <c r="S11" s="2">
        <f>R11+Q11-(O11=1)*0.5</f>
        <v>7.5</v>
      </c>
      <c r="T11" t="s">
        <v>11</v>
      </c>
      <c r="U11" s="1"/>
      <c r="W11" s="1"/>
    </row>
    <row r="12" spans="1:28" ht="15.6" x14ac:dyDescent="0.3">
      <c r="B12" s="33" t="s">
        <v>12</v>
      </c>
      <c r="C12">
        <v>10</v>
      </c>
      <c r="D12">
        <v>10</v>
      </c>
      <c r="E12" s="29" t="s">
        <v>58</v>
      </c>
      <c r="F12">
        <v>17</v>
      </c>
      <c r="G12">
        <v>51</v>
      </c>
      <c r="H12" s="32" t="s">
        <v>90</v>
      </c>
      <c r="K12" s="29" t="s">
        <v>58</v>
      </c>
      <c r="O12">
        <v>1</v>
      </c>
      <c r="Q12" s="1">
        <f>(G12/60+F12)-(D12/60+C12)</f>
        <v>7.6833333333333353</v>
      </c>
      <c r="R12" s="1">
        <f>(M12/60+L12)-(J12/60+I12)</f>
        <v>0</v>
      </c>
      <c r="S12" s="2">
        <f>R12+Q12-(O12=1)*0.5</f>
        <v>7.1833333333333353</v>
      </c>
      <c r="T12" t="s">
        <v>12</v>
      </c>
      <c r="U12" s="1"/>
      <c r="W12" s="1"/>
    </row>
    <row r="13" spans="1:28" ht="15.6" x14ac:dyDescent="0.3">
      <c r="B13" s="33" t="s">
        <v>13</v>
      </c>
      <c r="C13">
        <v>9</v>
      </c>
      <c r="D13">
        <v>6</v>
      </c>
      <c r="E13" s="29" t="s">
        <v>58</v>
      </c>
      <c r="F13">
        <v>16</v>
      </c>
      <c r="G13">
        <v>47</v>
      </c>
      <c r="H13" s="32" t="s">
        <v>90</v>
      </c>
      <c r="K13" s="29" t="s">
        <v>58</v>
      </c>
      <c r="O13">
        <v>1</v>
      </c>
      <c r="Q13" s="1">
        <f>(G13/60+F13)-(D13/60+C13)</f>
        <v>7.6833333333333353</v>
      </c>
      <c r="R13" s="1">
        <f>(M13/60+L13)-(J13/60+I13)</f>
        <v>0</v>
      </c>
      <c r="S13" s="2">
        <f>R13+Q13-(O13=1)*0.5</f>
        <v>7.1833333333333353</v>
      </c>
      <c r="T13" t="s">
        <v>13</v>
      </c>
      <c r="U13" s="1"/>
      <c r="W13" s="1"/>
    </row>
    <row r="14" spans="1:28" ht="15.6" x14ac:dyDescent="0.3">
      <c r="B14" s="33" t="s">
        <v>14</v>
      </c>
      <c r="C14">
        <v>8</v>
      </c>
      <c r="D14">
        <v>45</v>
      </c>
      <c r="E14" s="29" t="s">
        <v>58</v>
      </c>
      <c r="F14">
        <v>15</v>
      </c>
      <c r="G14">
        <v>47</v>
      </c>
      <c r="H14" s="32" t="s">
        <v>90</v>
      </c>
      <c r="I14">
        <v>15</v>
      </c>
      <c r="J14">
        <v>47</v>
      </c>
      <c r="K14" s="29" t="s">
        <v>58</v>
      </c>
      <c r="L14">
        <v>16</v>
      </c>
      <c r="M14">
        <v>47</v>
      </c>
      <c r="O14">
        <v>0</v>
      </c>
      <c r="Q14" s="1">
        <f>(G14/60+F14)-(D14/60+C14)</f>
        <v>7.0333333333333332</v>
      </c>
      <c r="R14" s="1">
        <f>(M14/60+L14)-(J14/60+I14)</f>
        <v>1.0000000000000018</v>
      </c>
      <c r="S14" s="2">
        <f>R14+Q14-(O14=1)*0.5</f>
        <v>8.033333333333335</v>
      </c>
      <c r="T14" t="s">
        <v>14</v>
      </c>
      <c r="U14" s="1" t="s">
        <v>47</v>
      </c>
      <c r="V14" t="s">
        <v>46</v>
      </c>
      <c r="W14" s="1" t="s">
        <v>54</v>
      </c>
    </row>
    <row r="15" spans="1:28" ht="15.6" x14ac:dyDescent="0.3">
      <c r="B15" s="33" t="s">
        <v>10</v>
      </c>
      <c r="C15">
        <v>8</v>
      </c>
      <c r="D15">
        <v>55</v>
      </c>
      <c r="E15" s="29" t="s">
        <v>58</v>
      </c>
      <c r="F15">
        <v>19</v>
      </c>
      <c r="G15">
        <v>15</v>
      </c>
      <c r="H15" s="32" t="s">
        <v>90</v>
      </c>
      <c r="K15" s="29" t="s">
        <v>58</v>
      </c>
      <c r="O15">
        <v>0</v>
      </c>
      <c r="Q15" s="1">
        <f>(G15/60+F15)-(D15/60+C15)</f>
        <v>10.333333333333334</v>
      </c>
      <c r="R15" s="1">
        <f>(M15/60+L15)-(J15/60+I15)</f>
        <v>0</v>
      </c>
      <c r="S15" s="2">
        <f>R15+Q15-(O15=1)*0.5</f>
        <v>10.333333333333334</v>
      </c>
      <c r="T15" t="s">
        <v>10</v>
      </c>
      <c r="U15" s="1">
        <f>SUM(S11:S15)</f>
        <v>40.233333333333341</v>
      </c>
      <c r="V15" s="1">
        <f>U15-40</f>
        <v>0.23333333333334139</v>
      </c>
      <c r="W15" s="1">
        <f>SUM(V$4:V15)</f>
        <v>-4.5166666666666586</v>
      </c>
    </row>
    <row r="16" spans="1:28" ht="15.6" x14ac:dyDescent="0.3">
      <c r="A16" s="7" t="s">
        <v>82</v>
      </c>
      <c r="E16" s="29" t="s">
        <v>58</v>
      </c>
      <c r="H16" s="32"/>
      <c r="K16" s="29" t="s">
        <v>58</v>
      </c>
      <c r="Q16" s="1"/>
      <c r="R16" s="1"/>
      <c r="S16" s="2"/>
      <c r="U16" s="1"/>
      <c r="W16" s="1"/>
    </row>
    <row r="17" spans="1:32" ht="15.6" x14ac:dyDescent="0.3">
      <c r="B17" s="33" t="s">
        <v>11</v>
      </c>
      <c r="C17">
        <v>9</v>
      </c>
      <c r="D17">
        <v>8</v>
      </c>
      <c r="E17" s="29" t="s">
        <v>58</v>
      </c>
      <c r="F17">
        <v>18</v>
      </c>
      <c r="G17">
        <v>9</v>
      </c>
      <c r="H17" s="32" t="s">
        <v>90</v>
      </c>
      <c r="K17" s="29" t="s">
        <v>58</v>
      </c>
      <c r="O17">
        <v>0</v>
      </c>
      <c r="Q17" s="1">
        <f>(G17/60+F17)-(D17/60+C17)</f>
        <v>9.0166666666666657</v>
      </c>
      <c r="R17" s="1">
        <f>(M17/60+L17)-(J17/60+I17)</f>
        <v>0</v>
      </c>
      <c r="S17" s="2">
        <f>R17+Q17-(O17=1)*0.5</f>
        <v>9.0166666666666657</v>
      </c>
      <c r="T17" t="s">
        <v>11</v>
      </c>
      <c r="U17" s="1"/>
      <c r="W17" s="1"/>
    </row>
    <row r="18" spans="1:32" ht="15.6" x14ac:dyDescent="0.3">
      <c r="B18" s="33" t="s">
        <v>12</v>
      </c>
      <c r="C18">
        <v>10</v>
      </c>
      <c r="D18">
        <v>11</v>
      </c>
      <c r="E18" s="29" t="s">
        <v>58</v>
      </c>
      <c r="F18">
        <v>15</v>
      </c>
      <c r="G18">
        <v>3</v>
      </c>
      <c r="H18" s="32" t="s">
        <v>90</v>
      </c>
      <c r="I18">
        <v>15</v>
      </c>
      <c r="J18">
        <v>4</v>
      </c>
      <c r="K18" s="29" t="s">
        <v>58</v>
      </c>
      <c r="L18">
        <v>18</v>
      </c>
      <c r="M18">
        <v>57</v>
      </c>
      <c r="O18">
        <v>0</v>
      </c>
      <c r="Q18" s="1">
        <f>(G18/60+F18)-(D18/60+C18)</f>
        <v>4.8666666666666671</v>
      </c>
      <c r="R18" s="1">
        <f>(M18/60+L18)-(J18/60+I18)</f>
        <v>3.8833333333333329</v>
      </c>
      <c r="S18" s="2">
        <f>R18+Q18-(O18=1)*0.5</f>
        <v>8.75</v>
      </c>
      <c r="T18" t="s">
        <v>12</v>
      </c>
      <c r="U18" s="1"/>
      <c r="W18" s="1"/>
      <c r="Y18" s="11" t="s">
        <v>103</v>
      </c>
    </row>
    <row r="19" spans="1:32" ht="15.6" x14ac:dyDescent="0.3">
      <c r="B19" s="33" t="s">
        <v>13</v>
      </c>
      <c r="C19">
        <v>11</v>
      </c>
      <c r="D19">
        <v>2</v>
      </c>
      <c r="E19" s="29" t="s">
        <v>58</v>
      </c>
      <c r="F19">
        <v>17</v>
      </c>
      <c r="G19">
        <v>43</v>
      </c>
      <c r="H19" s="32" t="s">
        <v>90</v>
      </c>
      <c r="K19" s="29" t="s">
        <v>58</v>
      </c>
      <c r="O19">
        <v>0</v>
      </c>
      <c r="Q19" s="1">
        <f>(G19/60+F19)-(D19/60+C19)</f>
        <v>6.6833333333333318</v>
      </c>
      <c r="R19" s="1">
        <f>(M19/60+L19)-(J19/60+I19)</f>
        <v>0</v>
      </c>
      <c r="S19" s="2">
        <f>R19+Q19-(O19=1)*0.5</f>
        <v>6.6833333333333318</v>
      </c>
      <c r="T19" t="s">
        <v>13</v>
      </c>
      <c r="U19" s="1"/>
      <c r="W19" s="1"/>
      <c r="X19" s="39">
        <f>R18+S19+S20+S21</f>
        <v>24.883333333333333</v>
      </c>
      <c r="Y19" s="11" t="s">
        <v>110</v>
      </c>
    </row>
    <row r="20" spans="1:32" ht="15.6" x14ac:dyDescent="0.3">
      <c r="B20" s="33" t="s">
        <v>14</v>
      </c>
      <c r="C20">
        <v>8</v>
      </c>
      <c r="D20">
        <v>55</v>
      </c>
      <c r="E20" s="29" t="s">
        <v>58</v>
      </c>
      <c r="F20">
        <v>16</v>
      </c>
      <c r="G20">
        <v>12</v>
      </c>
      <c r="H20" s="32" t="s">
        <v>90</v>
      </c>
      <c r="K20" s="29" t="s">
        <v>58</v>
      </c>
      <c r="O20">
        <v>0</v>
      </c>
      <c r="Q20" s="1">
        <f>(G20/60+F20)-(D20/60+C20)</f>
        <v>7.2833333333333332</v>
      </c>
      <c r="R20" s="1">
        <f>(M20/60+L20)-(J20/60+I20)</f>
        <v>0</v>
      </c>
      <c r="S20" s="2">
        <f>R20+Q20-(O20=1)*0.5</f>
        <v>7.2833333333333332</v>
      </c>
      <c r="T20" t="s">
        <v>14</v>
      </c>
      <c r="U20" s="1" t="s">
        <v>47</v>
      </c>
      <c r="V20" t="s">
        <v>46</v>
      </c>
      <c r="W20" s="1" t="s">
        <v>54</v>
      </c>
      <c r="X20" s="39">
        <f>S23+S24+Q25</f>
        <v>20.68333333333333</v>
      </c>
      <c r="Y20" s="11" t="s">
        <v>101</v>
      </c>
    </row>
    <row r="21" spans="1:32" ht="15.6" x14ac:dyDescent="0.3">
      <c r="B21" s="33" t="s">
        <v>10</v>
      </c>
      <c r="C21">
        <v>8</v>
      </c>
      <c r="D21">
        <v>38</v>
      </c>
      <c r="E21" s="29" t="s">
        <v>58</v>
      </c>
      <c r="F21">
        <v>11</v>
      </c>
      <c r="G21">
        <v>0</v>
      </c>
      <c r="H21" s="32" t="s">
        <v>90</v>
      </c>
      <c r="I21">
        <v>13</v>
      </c>
      <c r="J21">
        <v>0</v>
      </c>
      <c r="K21" s="29" t="s">
        <v>58</v>
      </c>
      <c r="L21">
        <v>17</v>
      </c>
      <c r="M21">
        <v>40</v>
      </c>
      <c r="O21">
        <v>0</v>
      </c>
      <c r="Q21" s="1">
        <f>(G21/60+F21)-(D21/60+C21)</f>
        <v>2.3666666666666671</v>
      </c>
      <c r="R21" s="1">
        <f>(M21/60+L21)-(J21/60+I21)</f>
        <v>4.6666666666666679</v>
      </c>
      <c r="S21" s="2">
        <f>R21+Q21-(O21=1)*0.5</f>
        <v>7.033333333333335</v>
      </c>
      <c r="T21" t="s">
        <v>10</v>
      </c>
      <c r="U21" s="1">
        <f>SUM(S17:S21)</f>
        <v>38.766666666666666</v>
      </c>
      <c r="V21" s="1">
        <f>U21-40</f>
        <v>-1.2333333333333343</v>
      </c>
      <c r="W21" s="1">
        <f>SUM(V$4:V21)</f>
        <v>-5.7499999999999929</v>
      </c>
      <c r="Y21" s="4" t="s">
        <v>100</v>
      </c>
    </row>
    <row r="22" spans="1:32" ht="15.6" x14ac:dyDescent="0.3">
      <c r="A22" s="7" t="s">
        <v>83</v>
      </c>
      <c r="E22" s="29" t="s">
        <v>58</v>
      </c>
      <c r="H22" s="32"/>
      <c r="K22" s="29" t="s">
        <v>58</v>
      </c>
      <c r="Q22" s="1"/>
      <c r="R22" s="1"/>
      <c r="S22" s="1"/>
      <c r="T22" s="2"/>
      <c r="V22" s="1"/>
      <c r="W22" s="1"/>
    </row>
    <row r="23" spans="1:32" ht="15.6" x14ac:dyDescent="0.3">
      <c r="B23" s="33" t="s">
        <v>11</v>
      </c>
      <c r="C23">
        <v>12</v>
      </c>
      <c r="D23">
        <v>0</v>
      </c>
      <c r="E23" s="29" t="s">
        <v>58</v>
      </c>
      <c r="F23">
        <v>18</v>
      </c>
      <c r="G23">
        <v>50</v>
      </c>
      <c r="H23" s="32" t="s">
        <v>90</v>
      </c>
      <c r="K23" s="29" t="s">
        <v>58</v>
      </c>
      <c r="O23">
        <v>0</v>
      </c>
      <c r="Q23" s="1">
        <f>(G23/60+F23)-(D23/60+C23)</f>
        <v>6.8333333333333321</v>
      </c>
      <c r="R23" s="1">
        <f>(M23/60+L23)-(J23/60+I23)</f>
        <v>0</v>
      </c>
      <c r="S23" s="2">
        <f>R23+Q23-(O23=1)*0.5</f>
        <v>6.8333333333333321</v>
      </c>
      <c r="T23" t="s">
        <v>11</v>
      </c>
      <c r="U23" s="1"/>
      <c r="W23" s="1"/>
      <c r="AE23" s="7">
        <v>111</v>
      </c>
      <c r="AF23" s="7" t="s">
        <v>1</v>
      </c>
    </row>
    <row r="24" spans="1:32" ht="15.6" x14ac:dyDescent="0.3">
      <c r="B24" s="33" t="s">
        <v>12</v>
      </c>
      <c r="C24">
        <v>9</v>
      </c>
      <c r="D24">
        <v>3</v>
      </c>
      <c r="E24" s="29" t="s">
        <v>58</v>
      </c>
      <c r="F24">
        <v>18</v>
      </c>
      <c r="G24">
        <v>22</v>
      </c>
      <c r="H24" s="32" t="s">
        <v>90</v>
      </c>
      <c r="K24" s="29" t="s">
        <v>58</v>
      </c>
      <c r="O24">
        <v>0</v>
      </c>
      <c r="Q24" s="1">
        <f>(G24/60+F24)-(D24/60+C24)</f>
        <v>9.3166666666666664</v>
      </c>
      <c r="R24" s="1">
        <f>(M24/60+L24)-(J24/60+I24)</f>
        <v>0</v>
      </c>
      <c r="S24" s="2">
        <f>R24+Q24-(O24=1)*0.5</f>
        <v>9.3166666666666664</v>
      </c>
      <c r="T24" t="s">
        <v>12</v>
      </c>
      <c r="U24" s="1"/>
      <c r="W24" s="1"/>
      <c r="AE24" s="7">
        <v>9910</v>
      </c>
      <c r="AF24" s="7" t="s">
        <v>91</v>
      </c>
    </row>
    <row r="25" spans="1:32" ht="15.6" x14ac:dyDescent="0.3">
      <c r="B25" s="33" t="s">
        <v>13</v>
      </c>
      <c r="C25">
        <v>10</v>
      </c>
      <c r="D25">
        <v>28</v>
      </c>
      <c r="E25" s="29" t="s">
        <v>58</v>
      </c>
      <c r="F25">
        <v>15</v>
      </c>
      <c r="G25">
        <v>0</v>
      </c>
      <c r="H25" s="32" t="s">
        <v>90</v>
      </c>
      <c r="I25">
        <v>15</v>
      </c>
      <c r="J25">
        <v>1</v>
      </c>
      <c r="K25" s="29" t="s">
        <v>58</v>
      </c>
      <c r="L25">
        <v>17</v>
      </c>
      <c r="M25">
        <v>50</v>
      </c>
      <c r="O25">
        <v>0</v>
      </c>
      <c r="Q25" s="1">
        <f>(G25/60+F25)-(D25/60+C25)</f>
        <v>4.5333333333333332</v>
      </c>
      <c r="R25" s="1">
        <f>(M25/60+L25)-(J25/60+I25)</f>
        <v>2.8166666666666647</v>
      </c>
      <c r="S25" s="2">
        <f>R25+Q25-(O25=1)*0.5</f>
        <v>7.3499999999999979</v>
      </c>
      <c r="T25" t="s">
        <v>13</v>
      </c>
      <c r="U25" s="1"/>
      <c r="W25" s="1"/>
      <c r="AE25" s="7">
        <v>9930</v>
      </c>
      <c r="AF25" s="7" t="s">
        <v>43</v>
      </c>
    </row>
    <row r="26" spans="1:32" ht="15.6" x14ac:dyDescent="0.3">
      <c r="B26" s="33" t="s">
        <v>14</v>
      </c>
      <c r="C26">
        <v>9</v>
      </c>
      <c r="D26">
        <v>45</v>
      </c>
      <c r="E26" s="29" t="s">
        <v>58</v>
      </c>
      <c r="F26">
        <v>18</v>
      </c>
      <c r="G26">
        <v>37</v>
      </c>
      <c r="H26" s="32" t="s">
        <v>90</v>
      </c>
      <c r="K26" s="29" t="s">
        <v>58</v>
      </c>
      <c r="O26">
        <v>0</v>
      </c>
      <c r="Q26" s="1">
        <f>(G26/60+F26)-(D26/60+C26)</f>
        <v>8.8666666666666671</v>
      </c>
      <c r="R26" s="1">
        <f>(M26/60+L26)-(J26/60+I26)</f>
        <v>0</v>
      </c>
      <c r="S26" s="2">
        <f>R26+Q26-(O26=1)*0.5</f>
        <v>8.8666666666666671</v>
      </c>
      <c r="T26" t="s">
        <v>14</v>
      </c>
      <c r="U26" s="1" t="s">
        <v>47</v>
      </c>
      <c r="V26" t="s">
        <v>46</v>
      </c>
      <c r="W26" s="1" t="s">
        <v>54</v>
      </c>
      <c r="Y26" s="1"/>
      <c r="AE26" s="7">
        <v>9200</v>
      </c>
      <c r="AF26" s="7" t="s">
        <v>98</v>
      </c>
    </row>
    <row r="27" spans="1:32" ht="15.6" x14ac:dyDescent="0.3">
      <c r="B27" s="33" t="s">
        <v>10</v>
      </c>
      <c r="C27">
        <v>8</v>
      </c>
      <c r="D27">
        <v>53</v>
      </c>
      <c r="E27" s="29" t="s">
        <v>58</v>
      </c>
      <c r="F27">
        <v>17</v>
      </c>
      <c r="G27">
        <v>25</v>
      </c>
      <c r="H27" s="32" t="s">
        <v>90</v>
      </c>
      <c r="K27" s="29" t="s">
        <v>58</v>
      </c>
      <c r="O27">
        <v>0</v>
      </c>
      <c r="Q27" s="1">
        <f>(G27/60+F27)-(D27/60+C27)</f>
        <v>8.533333333333335</v>
      </c>
      <c r="R27" s="1">
        <f>(M27/60+L27)-(J27/60+I27)</f>
        <v>0</v>
      </c>
      <c r="S27" s="2">
        <f>R27+Q27-(O27=1)*0.5</f>
        <v>8.533333333333335</v>
      </c>
      <c r="T27" t="s">
        <v>10</v>
      </c>
      <c r="U27" s="1">
        <f>SUM(S23:S27)</f>
        <v>40.899999999999991</v>
      </c>
      <c r="V27" s="1">
        <f>U27-40</f>
        <v>0.89999999999999147</v>
      </c>
      <c r="W27" s="1">
        <f>SUM(V$4:V27)</f>
        <v>-4.8500000000000014</v>
      </c>
      <c r="AE27" s="15" t="s">
        <v>99</v>
      </c>
    </row>
    <row r="28" spans="1:32" x14ac:dyDescent="0.3">
      <c r="A28" s="7" t="s">
        <v>84</v>
      </c>
      <c r="E28" s="29" t="s">
        <v>58</v>
      </c>
      <c r="H28" s="32"/>
      <c r="K28" s="29" t="s">
        <v>58</v>
      </c>
      <c r="Q28" s="1"/>
      <c r="R28" s="1"/>
      <c r="S28" s="1"/>
      <c r="U28" s="1"/>
      <c r="W28" s="1"/>
      <c r="AE28" s="7" t="s">
        <v>93</v>
      </c>
      <c r="AF28" s="7" t="s">
        <v>94</v>
      </c>
    </row>
    <row r="29" spans="1:32" ht="15.6" x14ac:dyDescent="0.3">
      <c r="B29" s="33" t="s">
        <v>11</v>
      </c>
      <c r="C29">
        <v>9</v>
      </c>
      <c r="D29">
        <v>52</v>
      </c>
      <c r="E29" s="29" t="s">
        <v>58</v>
      </c>
      <c r="F29">
        <v>18</v>
      </c>
      <c r="G29">
        <v>26</v>
      </c>
      <c r="H29" s="32" t="s">
        <v>90</v>
      </c>
      <c r="K29" s="29" t="s">
        <v>58</v>
      </c>
      <c r="O29">
        <v>0</v>
      </c>
      <c r="Q29" s="1">
        <f>(G29/60+F29)-(D29/60+C29)</f>
        <v>8.5666666666666664</v>
      </c>
      <c r="R29" s="1">
        <f>(M29/60+L29)-(J29/60+I29)</f>
        <v>0</v>
      </c>
      <c r="S29" s="2">
        <f>R29+Q29-(O29=1)*0.5</f>
        <v>8.5666666666666664</v>
      </c>
      <c r="T29" t="s">
        <v>11</v>
      </c>
      <c r="U29" s="1"/>
      <c r="W29" s="1"/>
      <c r="X29" s="39">
        <f>R31</f>
        <v>3</v>
      </c>
      <c r="Y29" s="11" t="s">
        <v>111</v>
      </c>
      <c r="AE29" s="7" t="s">
        <v>96</v>
      </c>
      <c r="AF29" s="7" t="s">
        <v>95</v>
      </c>
    </row>
    <row r="30" spans="1:32" ht="15.6" x14ac:dyDescent="0.3">
      <c r="B30" s="33" t="s">
        <v>12</v>
      </c>
      <c r="C30">
        <v>10</v>
      </c>
      <c r="D30">
        <v>25</v>
      </c>
      <c r="E30" s="29" t="s">
        <v>58</v>
      </c>
      <c r="F30">
        <v>18</v>
      </c>
      <c r="G30">
        <v>10</v>
      </c>
      <c r="H30" s="32" t="s">
        <v>90</v>
      </c>
      <c r="K30" s="29" t="s">
        <v>58</v>
      </c>
      <c r="O30">
        <v>0</v>
      </c>
      <c r="Q30" s="1">
        <f>(G30/60+F30)-(D30/60+C30)</f>
        <v>7.7500000000000018</v>
      </c>
      <c r="R30" s="1">
        <f>(M30/60+L30)-(J30/60+I30)</f>
        <v>0</v>
      </c>
      <c r="S30" s="2">
        <f>R30+Q30-(O30=1)*0.5</f>
        <v>7.7500000000000018</v>
      </c>
      <c r="T30" t="s">
        <v>12</v>
      </c>
      <c r="U30" s="1"/>
      <c r="W30" s="1"/>
      <c r="AE30" s="7" t="s">
        <v>97</v>
      </c>
      <c r="AF30" s="7" t="s">
        <v>95</v>
      </c>
    </row>
    <row r="31" spans="1:32" ht="15.6" x14ac:dyDescent="0.3">
      <c r="B31" s="33" t="s">
        <v>13</v>
      </c>
      <c r="C31">
        <v>11</v>
      </c>
      <c r="D31">
        <v>14</v>
      </c>
      <c r="E31" s="29" t="s">
        <v>58</v>
      </c>
      <c r="F31">
        <v>18</v>
      </c>
      <c r="G31">
        <v>52</v>
      </c>
      <c r="H31" s="32" t="s">
        <v>90</v>
      </c>
      <c r="I31">
        <v>8</v>
      </c>
      <c r="J31">
        <v>13</v>
      </c>
      <c r="K31" s="29" t="s">
        <v>58</v>
      </c>
      <c r="L31">
        <v>11</v>
      </c>
      <c r="M31">
        <v>13</v>
      </c>
      <c r="O31">
        <v>0</v>
      </c>
      <c r="Q31" s="1">
        <f>(G31/60+F31)-(D31/60+C31)</f>
        <v>7.6333333333333346</v>
      </c>
      <c r="R31" s="1">
        <f>(M31/60+L31)-(J31/60+I31)</f>
        <v>3</v>
      </c>
      <c r="S31" s="2">
        <f>R31+Q31-(O31=1)*0.5</f>
        <v>10.633333333333335</v>
      </c>
      <c r="T31" t="s">
        <v>13</v>
      </c>
      <c r="U31" s="1"/>
      <c r="W31" s="1"/>
      <c r="X31" s="39">
        <f>R25+S26+S27+S29+S30+Q31+S32+S33+SUM(S35:S39)</f>
        <v>96.666666666666671</v>
      </c>
      <c r="Y31" s="11" t="s">
        <v>102</v>
      </c>
      <c r="AF31" s="1"/>
    </row>
    <row r="32" spans="1:32" ht="15.6" x14ac:dyDescent="0.3">
      <c r="B32" s="33" t="s">
        <v>14</v>
      </c>
      <c r="C32">
        <v>9</v>
      </c>
      <c r="D32">
        <v>40</v>
      </c>
      <c r="E32" s="29" t="s">
        <v>58</v>
      </c>
      <c r="F32">
        <v>12</v>
      </c>
      <c r="G32">
        <v>22</v>
      </c>
      <c r="H32" s="32" t="s">
        <v>90</v>
      </c>
      <c r="K32" s="29" t="s">
        <v>58</v>
      </c>
      <c r="O32">
        <v>0</v>
      </c>
      <c r="Q32" s="1">
        <f>(G32/60+F32)-(D32/60+C32)</f>
        <v>2.7000000000000011</v>
      </c>
      <c r="R32" s="1">
        <f>(M32/60+L32)-(J32/60+I32)</f>
        <v>0</v>
      </c>
      <c r="S32" s="2">
        <f>R32+Q32-(O32=1)*0.5</f>
        <v>2.7000000000000011</v>
      </c>
      <c r="T32" t="s">
        <v>14</v>
      </c>
      <c r="U32" s="1" t="s">
        <v>47</v>
      </c>
      <c r="V32" t="s">
        <v>46</v>
      </c>
      <c r="W32" s="1" t="s">
        <v>54</v>
      </c>
    </row>
    <row r="33" spans="1:35" ht="15.6" x14ac:dyDescent="0.3">
      <c r="B33" s="33" t="s">
        <v>10</v>
      </c>
      <c r="C33">
        <v>10</v>
      </c>
      <c r="D33">
        <v>2</v>
      </c>
      <c r="E33" s="29" t="s">
        <v>58</v>
      </c>
      <c r="F33">
        <v>18</v>
      </c>
      <c r="G33">
        <v>35</v>
      </c>
      <c r="H33" s="32" t="s">
        <v>90</v>
      </c>
      <c r="K33" s="29" t="s">
        <v>58</v>
      </c>
      <c r="O33">
        <v>0</v>
      </c>
      <c r="Q33" s="1">
        <f>(G33/60+F33)-(D33/60+C33)</f>
        <v>8.5499999999999989</v>
      </c>
      <c r="R33" s="1">
        <f>(M33/60+L33)-(J33/60+I33)</f>
        <v>0</v>
      </c>
      <c r="S33" s="2">
        <f>R33+Q33-(O33=1)*0.5</f>
        <v>8.5499999999999989</v>
      </c>
      <c r="T33" t="s">
        <v>10</v>
      </c>
      <c r="U33" s="1">
        <f>SUM(S29:S33)</f>
        <v>38.200000000000003</v>
      </c>
      <c r="V33" s="1">
        <f>U33-40</f>
        <v>-1.7999999999999972</v>
      </c>
      <c r="W33" s="1">
        <f>SUM(V$4:V33)</f>
        <v>-6.6499999999999986</v>
      </c>
    </row>
    <row r="34" spans="1:35" x14ac:dyDescent="0.3">
      <c r="A34" s="7" t="s">
        <v>85</v>
      </c>
      <c r="B34" s="34"/>
      <c r="C34" s="34"/>
      <c r="D34" s="34"/>
      <c r="E34" s="35"/>
      <c r="F34" s="34"/>
      <c r="G34" s="34"/>
      <c r="H34" s="36"/>
      <c r="I34" s="34"/>
      <c r="J34" s="34"/>
      <c r="K34" s="35"/>
      <c r="L34" s="34"/>
      <c r="M34" s="34"/>
      <c r="N34" s="34"/>
      <c r="O34" s="34"/>
      <c r="P34" s="34"/>
      <c r="Q34" s="37"/>
      <c r="R34" s="1"/>
      <c r="S34" s="1"/>
      <c r="U34" s="14" t="s">
        <v>112</v>
      </c>
      <c r="W34" s="1"/>
      <c r="Y34" s="10">
        <f>SUM(S23:S33)</f>
        <v>79.099999999999994</v>
      </c>
      <c r="Z34" t="s">
        <v>113</v>
      </c>
      <c r="AE34" s="28" t="s">
        <v>126</v>
      </c>
    </row>
    <row r="35" spans="1:35" ht="15.6" x14ac:dyDescent="0.3">
      <c r="B35" s="33" t="s">
        <v>11</v>
      </c>
      <c r="C35">
        <v>10</v>
      </c>
      <c r="D35">
        <v>12</v>
      </c>
      <c r="E35" s="29" t="s">
        <v>58</v>
      </c>
      <c r="F35">
        <v>18</v>
      </c>
      <c r="G35">
        <v>40</v>
      </c>
      <c r="H35" s="32" t="s">
        <v>90</v>
      </c>
      <c r="K35" s="29" t="s">
        <v>58</v>
      </c>
      <c r="O35">
        <v>0</v>
      </c>
      <c r="Q35" s="1">
        <f>(G35/60+F35)-(D35/60+C35)</f>
        <v>8.4666666666666686</v>
      </c>
      <c r="R35" s="1">
        <f>(M35/60+L35)-(J35/60+I35)</f>
        <v>0</v>
      </c>
      <c r="S35" s="2">
        <f>R35+Q35-(O35=1)*0.5</f>
        <v>8.4666666666666686</v>
      </c>
      <c r="T35" t="s">
        <v>11</v>
      </c>
      <c r="U35" s="1"/>
      <c r="W35" s="1"/>
      <c r="AB35" s="17" t="s">
        <v>120</v>
      </c>
      <c r="AC35" s="18"/>
      <c r="AD35" s="19"/>
      <c r="AE35" s="19"/>
      <c r="AF35" s="18"/>
      <c r="AG35" s="18"/>
      <c r="AH35" s="18"/>
      <c r="AI35" s="20"/>
    </row>
    <row r="36" spans="1:35" ht="15.6" x14ac:dyDescent="0.3">
      <c r="B36" s="33" t="s">
        <v>12</v>
      </c>
      <c r="C36">
        <v>11</v>
      </c>
      <c r="D36">
        <v>29</v>
      </c>
      <c r="E36" s="29" t="s">
        <v>58</v>
      </c>
      <c r="F36">
        <v>20</v>
      </c>
      <c r="G36">
        <v>23</v>
      </c>
      <c r="H36" s="32" t="s">
        <v>90</v>
      </c>
      <c r="K36" s="29" t="s">
        <v>58</v>
      </c>
      <c r="O36">
        <v>0</v>
      </c>
      <c r="Q36" s="1">
        <f>(G36/60+F36)-(D36/60+C36)</f>
        <v>8.9</v>
      </c>
      <c r="R36" s="1">
        <f>(M36/60+L36)-(J36/60+I36)</f>
        <v>0</v>
      </c>
      <c r="S36" s="2">
        <f>R36+Q36-(O36=1)*0.5</f>
        <v>8.9</v>
      </c>
      <c r="T36" t="s">
        <v>12</v>
      </c>
      <c r="U36" s="1"/>
      <c r="W36" s="1"/>
      <c r="AB36" s="21" t="s">
        <v>121</v>
      </c>
      <c r="AC36" s="22"/>
      <c r="AD36" s="22"/>
      <c r="AE36" s="22"/>
      <c r="AF36" s="22"/>
      <c r="AG36" s="22"/>
      <c r="AH36" s="22"/>
      <c r="AI36" s="23"/>
    </row>
    <row r="37" spans="1:35" ht="15.6" x14ac:dyDescent="0.3">
      <c r="B37" s="33" t="s">
        <v>13</v>
      </c>
      <c r="C37">
        <v>11</v>
      </c>
      <c r="D37">
        <v>13</v>
      </c>
      <c r="E37" s="29" t="s">
        <v>58</v>
      </c>
      <c r="F37">
        <v>18</v>
      </c>
      <c r="G37">
        <v>30</v>
      </c>
      <c r="H37" s="32" t="s">
        <v>90</v>
      </c>
      <c r="K37" s="29" t="s">
        <v>58</v>
      </c>
      <c r="O37">
        <v>0</v>
      </c>
      <c r="Q37" s="1">
        <f>(G37/60+F37)-(D37/60+C37)</f>
        <v>7.2833333333333332</v>
      </c>
      <c r="R37" s="1">
        <f>(M37/60+L37)-(J37/60+I37)</f>
        <v>0</v>
      </c>
      <c r="S37" s="2">
        <f>R37+Q37-(O37=1)*0.5</f>
        <v>7.2833333333333332</v>
      </c>
      <c r="T37" t="s">
        <v>13</v>
      </c>
      <c r="U37" s="1"/>
      <c r="W37" s="1"/>
      <c r="AB37" s="21"/>
      <c r="AC37" s="22"/>
      <c r="AD37" s="22"/>
      <c r="AE37" s="22"/>
      <c r="AF37" s="22"/>
      <c r="AG37" s="22"/>
      <c r="AH37" s="22"/>
      <c r="AI37" s="23"/>
    </row>
    <row r="38" spans="1:35" ht="15.6" x14ac:dyDescent="0.3">
      <c r="B38" s="33" t="s">
        <v>14</v>
      </c>
      <c r="C38">
        <v>9</v>
      </c>
      <c r="D38">
        <v>33</v>
      </c>
      <c r="E38" s="29" t="s">
        <v>58</v>
      </c>
      <c r="F38">
        <v>18</v>
      </c>
      <c r="G38">
        <v>3</v>
      </c>
      <c r="H38" s="32" t="s">
        <v>90</v>
      </c>
      <c r="K38" s="29" t="s">
        <v>58</v>
      </c>
      <c r="O38">
        <v>0</v>
      </c>
      <c r="Q38" s="1">
        <f>(G38/60+F38)-(D38/60+C38)</f>
        <v>8.5</v>
      </c>
      <c r="R38" s="1">
        <f>(M38/60+L38)-(J38/60+I38)</f>
        <v>0</v>
      </c>
      <c r="S38" s="2">
        <f>R38+Q38-(O38=1)*0.5</f>
        <v>8.5</v>
      </c>
      <c r="T38" t="s">
        <v>14</v>
      </c>
      <c r="U38" s="1" t="s">
        <v>47</v>
      </c>
      <c r="V38" t="s">
        <v>46</v>
      </c>
      <c r="W38" s="1" t="s">
        <v>54</v>
      </c>
      <c r="AB38" s="24" t="s">
        <v>122</v>
      </c>
      <c r="AC38" s="22"/>
      <c r="AD38" s="22"/>
      <c r="AE38" s="22"/>
      <c r="AF38" s="22"/>
      <c r="AG38" s="22"/>
      <c r="AH38" s="22"/>
      <c r="AI38" s="23"/>
    </row>
    <row r="39" spans="1:35" ht="15.6" x14ac:dyDescent="0.3">
      <c r="B39" s="33" t="s">
        <v>10</v>
      </c>
      <c r="C39">
        <v>10</v>
      </c>
      <c r="D39">
        <v>44</v>
      </c>
      <c r="E39" s="29" t="s">
        <v>58</v>
      </c>
      <c r="F39">
        <v>18</v>
      </c>
      <c r="G39">
        <v>50</v>
      </c>
      <c r="H39" s="32" t="s">
        <v>90</v>
      </c>
      <c r="K39" s="29" t="s">
        <v>58</v>
      </c>
      <c r="O39">
        <v>0</v>
      </c>
      <c r="Q39" s="1">
        <f>(G39/60+F39)-(D39/60+C39)</f>
        <v>8.1</v>
      </c>
      <c r="R39" s="1">
        <f>(M39/60+L39)-(J39/60+I39)</f>
        <v>0</v>
      </c>
      <c r="S39" s="2">
        <f>R39+Q39-(O39=1)*0.5</f>
        <v>8.1</v>
      </c>
      <c r="T39" t="s">
        <v>10</v>
      </c>
      <c r="U39" s="1">
        <f>SUM(S35:S39)</f>
        <v>41.25</v>
      </c>
      <c r="V39" s="1">
        <f>U39-40</f>
        <v>1.25</v>
      </c>
      <c r="W39" s="1">
        <f>SUM(V$4:V39)</f>
        <v>-5.3999999999999986</v>
      </c>
      <c r="AB39" s="24" t="s">
        <v>123</v>
      </c>
      <c r="AC39" s="22"/>
      <c r="AD39" s="22"/>
      <c r="AE39" s="22"/>
      <c r="AF39" s="22"/>
      <c r="AG39" s="22"/>
      <c r="AH39" s="22"/>
      <c r="AI39" s="23"/>
    </row>
    <row r="40" spans="1:35" x14ac:dyDescent="0.3">
      <c r="A40" s="7" t="s">
        <v>86</v>
      </c>
      <c r="B40" s="34"/>
      <c r="C40" s="34"/>
      <c r="D40" s="34"/>
      <c r="E40" s="35"/>
      <c r="F40" s="34"/>
      <c r="G40" s="34"/>
      <c r="H40" s="36"/>
      <c r="I40" s="34"/>
      <c r="J40" s="34"/>
      <c r="K40" s="35"/>
      <c r="L40" s="34"/>
      <c r="M40" s="34"/>
      <c r="N40" s="34"/>
      <c r="O40" s="34"/>
      <c r="P40" s="34"/>
      <c r="Q40" s="37"/>
      <c r="R40" s="37"/>
      <c r="S40" s="1"/>
      <c r="U40" s="1"/>
      <c r="W40" s="1"/>
      <c r="AB40" s="24" t="s">
        <v>124</v>
      </c>
      <c r="AC40" s="22"/>
      <c r="AD40" s="22"/>
      <c r="AE40" s="22"/>
      <c r="AF40" s="22"/>
      <c r="AG40" s="22"/>
      <c r="AH40" s="22"/>
      <c r="AI40" s="23"/>
    </row>
    <row r="41" spans="1:35" ht="15.6" x14ac:dyDescent="0.3">
      <c r="B41" s="33" t="s">
        <v>11</v>
      </c>
      <c r="C41">
        <v>9</v>
      </c>
      <c r="D41">
        <v>54</v>
      </c>
      <c r="E41" s="29" t="s">
        <v>58</v>
      </c>
      <c r="F41">
        <v>23</v>
      </c>
      <c r="G41">
        <v>20</v>
      </c>
      <c r="H41" s="32" t="s">
        <v>90</v>
      </c>
      <c r="K41" s="29" t="s">
        <v>58</v>
      </c>
      <c r="O41">
        <v>0</v>
      </c>
      <c r="Q41" s="1">
        <f>(G41/60+F41)-(D41/60+C41)</f>
        <v>13.433333333333332</v>
      </c>
      <c r="R41" s="1">
        <f>(M41/60+L41)-(J41/60+I41)</f>
        <v>0</v>
      </c>
      <c r="S41" s="2">
        <f>R41+Q41-(O41=1)*0.5</f>
        <v>13.433333333333332</v>
      </c>
      <c r="T41" t="s">
        <v>11</v>
      </c>
      <c r="U41" s="1"/>
      <c r="W41" s="1"/>
      <c r="AB41" s="24" t="s">
        <v>125</v>
      </c>
      <c r="AC41" s="22"/>
      <c r="AD41" s="22"/>
      <c r="AE41" s="22"/>
      <c r="AF41" s="22"/>
      <c r="AG41" s="22"/>
      <c r="AH41" s="22"/>
      <c r="AI41" s="23"/>
    </row>
    <row r="42" spans="1:35" ht="15.6" x14ac:dyDescent="0.3">
      <c r="B42" s="33" t="s">
        <v>12</v>
      </c>
      <c r="C42">
        <v>10</v>
      </c>
      <c r="D42">
        <v>31</v>
      </c>
      <c r="E42" s="29" t="s">
        <v>58</v>
      </c>
      <c r="F42">
        <v>17</v>
      </c>
      <c r="G42">
        <v>51</v>
      </c>
      <c r="H42" s="32" t="s">
        <v>90</v>
      </c>
      <c r="K42" s="29" t="s">
        <v>58</v>
      </c>
      <c r="O42">
        <v>1</v>
      </c>
      <c r="Q42" s="1">
        <f>(G42/60+F42)-(D42/60+C42)</f>
        <v>7.3333333333333339</v>
      </c>
      <c r="R42" s="1">
        <f>(M42/60+L42)-(J42/60+I42)</f>
        <v>0</v>
      </c>
      <c r="S42" s="2">
        <f>R42+Q42-(O42=1)*0.5</f>
        <v>6.8333333333333339</v>
      </c>
      <c r="T42" t="s">
        <v>12</v>
      </c>
      <c r="U42" s="1"/>
      <c r="W42" s="1"/>
      <c r="AB42" s="21"/>
      <c r="AC42" s="22"/>
      <c r="AD42" s="22"/>
      <c r="AE42" s="22"/>
      <c r="AF42" s="22"/>
      <c r="AG42" s="22"/>
      <c r="AH42" s="22"/>
      <c r="AI42" s="23"/>
    </row>
    <row r="43" spans="1:35" ht="15.6" x14ac:dyDescent="0.3">
      <c r="B43" s="33" t="s">
        <v>13</v>
      </c>
      <c r="C43">
        <v>10</v>
      </c>
      <c r="D43">
        <v>47</v>
      </c>
      <c r="E43" s="29" t="s">
        <v>58</v>
      </c>
      <c r="F43">
        <v>18</v>
      </c>
      <c r="G43">
        <v>55</v>
      </c>
      <c r="H43" s="32" t="s">
        <v>90</v>
      </c>
      <c r="K43" s="29" t="s">
        <v>58</v>
      </c>
      <c r="O43">
        <v>0</v>
      </c>
      <c r="Q43" s="1">
        <f>(G43/60+F43)-(D43/60+C43)</f>
        <v>8.1333333333333346</v>
      </c>
      <c r="R43" s="1">
        <f>(M43/60+L43)-(J43/60+I43)</f>
        <v>0</v>
      </c>
      <c r="S43" s="2">
        <f>R43+Q43-(O43=1)*0.5</f>
        <v>8.1333333333333346</v>
      </c>
      <c r="T43" t="s">
        <v>13</v>
      </c>
      <c r="U43" s="1"/>
      <c r="W43" s="1"/>
      <c r="AB43" s="24" t="s">
        <v>116</v>
      </c>
      <c r="AC43" s="22"/>
      <c r="AD43" s="22"/>
      <c r="AE43" s="22"/>
      <c r="AF43" s="22"/>
      <c r="AG43" s="22"/>
      <c r="AH43" s="22"/>
      <c r="AI43" s="23"/>
    </row>
    <row r="44" spans="1:35" ht="15.6" x14ac:dyDescent="0.3">
      <c r="B44" s="33" t="s">
        <v>14</v>
      </c>
      <c r="C44">
        <v>7</v>
      </c>
      <c r="D44">
        <v>59</v>
      </c>
      <c r="E44" s="29" t="s">
        <v>58</v>
      </c>
      <c r="F44">
        <v>17</v>
      </c>
      <c r="G44">
        <v>58</v>
      </c>
      <c r="H44" s="32" t="s">
        <v>90</v>
      </c>
      <c r="K44" s="29" t="s">
        <v>58</v>
      </c>
      <c r="O44">
        <v>0</v>
      </c>
      <c r="Q44" s="1">
        <f>(G44/60+F44)-(D44/60+C44)</f>
        <v>9.9833333333333307</v>
      </c>
      <c r="R44" s="1">
        <f>(M44/60+L44)-(J44/60+I44)</f>
        <v>0</v>
      </c>
      <c r="S44" s="2">
        <f>R44+Q44-(O44=1)*0.5</f>
        <v>9.9833333333333307</v>
      </c>
      <c r="T44" t="s">
        <v>14</v>
      </c>
      <c r="U44" s="1" t="s">
        <v>47</v>
      </c>
      <c r="V44" t="s">
        <v>46</v>
      </c>
      <c r="W44" s="1" t="s">
        <v>54</v>
      </c>
      <c r="AB44" s="24" t="s">
        <v>117</v>
      </c>
      <c r="AC44" s="22"/>
      <c r="AD44" s="22"/>
      <c r="AE44" s="22"/>
      <c r="AF44" s="22"/>
      <c r="AG44" s="22"/>
      <c r="AH44" s="22"/>
      <c r="AI44" s="23"/>
    </row>
    <row r="45" spans="1:35" ht="15.6" x14ac:dyDescent="0.3">
      <c r="A45" t="s">
        <v>114</v>
      </c>
      <c r="B45" s="33" t="s">
        <v>10</v>
      </c>
      <c r="E45" s="29" t="s">
        <v>58</v>
      </c>
      <c r="H45" s="32" t="s">
        <v>90</v>
      </c>
      <c r="K45" s="29" t="s">
        <v>58</v>
      </c>
      <c r="O45">
        <v>0</v>
      </c>
      <c r="Q45" s="1">
        <f>(G45/60+F45)-(D45/60+C45)</f>
        <v>0</v>
      </c>
      <c r="R45" s="1">
        <f>(M45/60+L45)-(J45/60+I45)</f>
        <v>0</v>
      </c>
      <c r="S45" s="2">
        <f>R45+Q45-(O45=1)*0.5</f>
        <v>0</v>
      </c>
      <c r="T45" t="s">
        <v>10</v>
      </c>
      <c r="U45" s="1">
        <f>SUM(S41:S45)</f>
        <v>38.383333333333326</v>
      </c>
      <c r="V45" s="1">
        <f>U45-40+8</f>
        <v>6.3833333333333258</v>
      </c>
      <c r="W45" s="1">
        <f>SUM(V$4:V45)</f>
        <v>0.98333333333332718</v>
      </c>
      <c r="AB45" s="24" t="s">
        <v>118</v>
      </c>
      <c r="AC45" s="22"/>
      <c r="AD45" s="22"/>
      <c r="AE45" s="22"/>
      <c r="AF45" s="22"/>
      <c r="AG45" s="22"/>
      <c r="AH45" s="22"/>
      <c r="AI45" s="23"/>
    </row>
    <row r="46" spans="1:35" x14ac:dyDescent="0.3">
      <c r="A46" s="7" t="s">
        <v>87</v>
      </c>
      <c r="B46" s="34"/>
      <c r="C46" s="34"/>
      <c r="D46" s="34"/>
      <c r="E46" s="35"/>
      <c r="F46" s="34"/>
      <c r="G46" s="34"/>
      <c r="H46" s="36"/>
      <c r="I46" s="34"/>
      <c r="J46" s="34"/>
      <c r="K46" s="35"/>
      <c r="L46" s="34"/>
      <c r="M46" s="34"/>
      <c r="N46" s="34"/>
      <c r="O46" s="34"/>
      <c r="P46" s="34"/>
      <c r="Q46" s="37"/>
      <c r="R46" s="1"/>
      <c r="S46" s="1"/>
      <c r="U46" s="14" t="s">
        <v>137</v>
      </c>
      <c r="W46" s="1"/>
      <c r="Y46" s="10">
        <f>SUM(S35:S45)</f>
        <v>79.63333333333334</v>
      </c>
      <c r="Z46" t="s">
        <v>115</v>
      </c>
      <c r="AB46" s="25" t="s">
        <v>119</v>
      </c>
      <c r="AC46" s="26"/>
      <c r="AD46" s="26"/>
      <c r="AE46" s="26"/>
      <c r="AF46" s="26"/>
      <c r="AG46" s="26"/>
      <c r="AH46" s="26"/>
      <c r="AI46" s="27"/>
    </row>
    <row r="47" spans="1:35" ht="15.6" x14ac:dyDescent="0.3">
      <c r="A47" t="s">
        <v>114</v>
      </c>
      <c r="B47" s="33" t="s">
        <v>11</v>
      </c>
      <c r="E47" s="29" t="s">
        <v>58</v>
      </c>
      <c r="H47" s="32" t="s">
        <v>90</v>
      </c>
      <c r="K47" s="29" t="s">
        <v>58</v>
      </c>
      <c r="O47">
        <v>0</v>
      </c>
      <c r="Q47" s="1">
        <f>(G47/60+F47)-(D47/60+C47)</f>
        <v>0</v>
      </c>
      <c r="R47" s="1">
        <f>(M47/60+L47)-(J47/60+I47)</f>
        <v>0</v>
      </c>
      <c r="S47" s="2">
        <f>R47+Q47-(O47=1)*0.5</f>
        <v>0</v>
      </c>
      <c r="T47" t="s">
        <v>11</v>
      </c>
      <c r="U47" s="1"/>
      <c r="W47" s="1"/>
    </row>
    <row r="48" spans="1:35" ht="15.6" x14ac:dyDescent="0.3">
      <c r="B48" s="33" t="s">
        <v>12</v>
      </c>
      <c r="C48">
        <v>8</v>
      </c>
      <c r="D48">
        <v>34</v>
      </c>
      <c r="E48" s="29" t="s">
        <v>58</v>
      </c>
      <c r="F48">
        <v>16</v>
      </c>
      <c r="G48">
        <v>16</v>
      </c>
      <c r="H48" s="32" t="s">
        <v>90</v>
      </c>
      <c r="K48" s="29" t="s">
        <v>58</v>
      </c>
      <c r="O48">
        <v>0</v>
      </c>
      <c r="Q48" s="1">
        <f>(G48/60+F48)-(D48/60+C48)</f>
        <v>7.6999999999999993</v>
      </c>
      <c r="R48" s="1">
        <f>(M48/60+L48)-(J48/60+I48)</f>
        <v>0</v>
      </c>
      <c r="S48" s="2">
        <f>R48+Q48-(O48=1)*0.5</f>
        <v>7.6999999999999993</v>
      </c>
      <c r="T48" t="s">
        <v>12</v>
      </c>
      <c r="U48" s="1"/>
      <c r="W48" s="1"/>
    </row>
    <row r="49" spans="1:30" ht="15.6" x14ac:dyDescent="0.3">
      <c r="B49" s="33" t="s">
        <v>13</v>
      </c>
      <c r="C49">
        <v>11</v>
      </c>
      <c r="D49">
        <v>30</v>
      </c>
      <c r="E49" s="29" t="s">
        <v>58</v>
      </c>
      <c r="F49">
        <v>18</v>
      </c>
      <c r="G49">
        <v>4</v>
      </c>
      <c r="H49" s="32" t="s">
        <v>90</v>
      </c>
      <c r="K49" s="29" t="s">
        <v>58</v>
      </c>
      <c r="O49">
        <v>0</v>
      </c>
      <c r="Q49" s="1">
        <f>(G49/60+F49)-(D49/60+C49)</f>
        <v>6.5666666666666664</v>
      </c>
      <c r="R49" s="1">
        <f>(M49/60+L49)-(J49/60+I49)</f>
        <v>0</v>
      </c>
      <c r="S49" s="2">
        <f>R49+Q49-(O49=1)*0.5</f>
        <v>6.5666666666666664</v>
      </c>
      <c r="T49" t="s">
        <v>13</v>
      </c>
      <c r="U49" s="1"/>
      <c r="W49" s="1"/>
    </row>
    <row r="50" spans="1:30" ht="15.6" x14ac:dyDescent="0.3">
      <c r="B50" s="33" t="s">
        <v>14</v>
      </c>
      <c r="C50">
        <v>7</v>
      </c>
      <c r="D50">
        <v>34</v>
      </c>
      <c r="E50" s="29" t="s">
        <v>58</v>
      </c>
      <c r="F50">
        <v>16</v>
      </c>
      <c r="G50">
        <v>35</v>
      </c>
      <c r="H50" s="32" t="s">
        <v>90</v>
      </c>
      <c r="K50" s="29" t="s">
        <v>58</v>
      </c>
      <c r="O50">
        <v>1</v>
      </c>
      <c r="Q50" s="1">
        <f>(G50/60+F50)-(D50/60+C50)</f>
        <v>9.0166666666666657</v>
      </c>
      <c r="R50" s="1">
        <f>(M50/60+L50)-(J50/60+I50)</f>
        <v>0</v>
      </c>
      <c r="S50" s="2">
        <f>R50+Q50-(O50=1)*0.5</f>
        <v>8.5166666666666657</v>
      </c>
      <c r="T50" t="s">
        <v>14</v>
      </c>
      <c r="U50" s="1" t="s">
        <v>47</v>
      </c>
      <c r="V50" t="s">
        <v>46</v>
      </c>
      <c r="W50" s="1" t="s">
        <v>54</v>
      </c>
    </row>
    <row r="51" spans="1:30" ht="15.6" x14ac:dyDescent="0.3">
      <c r="B51" s="33" t="s">
        <v>10</v>
      </c>
      <c r="C51">
        <v>8</v>
      </c>
      <c r="D51">
        <v>42</v>
      </c>
      <c r="E51" s="29" t="s">
        <v>58</v>
      </c>
      <c r="F51">
        <v>15</v>
      </c>
      <c r="G51">
        <v>20</v>
      </c>
      <c r="H51" s="32" t="s">
        <v>90</v>
      </c>
      <c r="K51" s="29" t="s">
        <v>58</v>
      </c>
      <c r="O51">
        <v>0</v>
      </c>
      <c r="Q51" s="1">
        <f>(G51/60+F51)-(D51/60+C51)</f>
        <v>6.6333333333333346</v>
      </c>
      <c r="R51" s="1">
        <f>(M51/60+L51)-(J51/60+I51)</f>
        <v>0</v>
      </c>
      <c r="S51" s="2">
        <f>R51+Q51-(O51=1)*0.5</f>
        <v>6.6333333333333346</v>
      </c>
      <c r="T51" t="s">
        <v>10</v>
      </c>
      <c r="U51" s="1">
        <f>SUM(S47:S51)</f>
        <v>29.416666666666664</v>
      </c>
      <c r="V51" s="1">
        <f>U51-40+8</f>
        <v>-2.5833333333333357</v>
      </c>
      <c r="W51" s="1">
        <f>SUM(V$4:V51)</f>
        <v>-1.6000000000000085</v>
      </c>
    </row>
    <row r="52" spans="1:30" x14ac:dyDescent="0.3">
      <c r="A52" s="7" t="s">
        <v>127</v>
      </c>
      <c r="B52" s="34"/>
      <c r="C52" s="34"/>
      <c r="D52" s="34"/>
      <c r="E52" s="35"/>
      <c r="F52" s="34"/>
      <c r="G52" s="34"/>
      <c r="H52" s="36"/>
      <c r="I52" s="34"/>
      <c r="J52" s="34"/>
      <c r="K52" s="35"/>
      <c r="L52" s="34"/>
      <c r="M52" s="34"/>
      <c r="N52" s="34"/>
      <c r="O52" s="34"/>
      <c r="P52" s="34"/>
      <c r="Q52" s="37"/>
      <c r="R52" s="37"/>
      <c r="S52" s="37"/>
      <c r="T52" s="34"/>
      <c r="U52" s="37"/>
      <c r="V52" s="34"/>
      <c r="W52" s="37"/>
    </row>
    <row r="53" spans="1:30" ht="15.6" x14ac:dyDescent="0.3">
      <c r="B53" s="33" t="s">
        <v>11</v>
      </c>
      <c r="C53">
        <v>7</v>
      </c>
      <c r="D53">
        <v>50</v>
      </c>
      <c r="E53" s="29" t="s">
        <v>58</v>
      </c>
      <c r="F53" s="34">
        <v>17</v>
      </c>
      <c r="G53" s="34">
        <v>10</v>
      </c>
      <c r="H53" s="32" t="s">
        <v>90</v>
      </c>
      <c r="K53" s="29" t="s">
        <v>58</v>
      </c>
      <c r="O53">
        <v>0</v>
      </c>
      <c r="Q53" s="1">
        <f>(G53/60+F53)-(D53/60+C53)</f>
        <v>9.3333333333333357</v>
      </c>
      <c r="R53" s="1">
        <f>(M53/60+L53)-(J53/60+I53)</f>
        <v>0</v>
      </c>
      <c r="S53" s="2">
        <f>R53+Q53-(O53=1)*0.5</f>
        <v>9.3333333333333357</v>
      </c>
      <c r="T53" t="s">
        <v>11</v>
      </c>
      <c r="U53" s="1"/>
      <c r="W53" s="1"/>
    </row>
    <row r="54" spans="1:30" ht="15.6" x14ac:dyDescent="0.3">
      <c r="B54" s="33" t="s">
        <v>12</v>
      </c>
      <c r="C54">
        <v>13</v>
      </c>
      <c r="D54">
        <v>25</v>
      </c>
      <c r="E54" s="29" t="s">
        <v>58</v>
      </c>
      <c r="F54" s="34">
        <v>18</v>
      </c>
      <c r="G54" s="34">
        <v>25</v>
      </c>
      <c r="H54" s="32" t="s">
        <v>90</v>
      </c>
      <c r="K54" s="29" t="s">
        <v>58</v>
      </c>
      <c r="O54">
        <v>0</v>
      </c>
      <c r="Q54" s="1">
        <f>(G54/60+F54)-(D54/60+C54)</f>
        <v>5.0000000000000018</v>
      </c>
      <c r="R54" s="1">
        <f>(M54/60+L54)-(J54/60+I54)</f>
        <v>0</v>
      </c>
      <c r="S54" s="2">
        <f>R54+Q54-(O54=1)*0.5</f>
        <v>5.0000000000000018</v>
      </c>
      <c r="T54" t="s">
        <v>12</v>
      </c>
      <c r="U54" s="1"/>
      <c r="W54" s="1"/>
    </row>
    <row r="55" spans="1:30" ht="15.6" x14ac:dyDescent="0.3">
      <c r="A55" t="s">
        <v>27</v>
      </c>
      <c r="B55" s="33" t="s">
        <v>13</v>
      </c>
      <c r="E55" s="29" t="s">
        <v>58</v>
      </c>
      <c r="H55" s="32" t="s">
        <v>90</v>
      </c>
      <c r="K55" s="29" t="s">
        <v>58</v>
      </c>
      <c r="O55">
        <v>0</v>
      </c>
      <c r="Q55" s="1">
        <f>(G55/60+F55)-(D55/60+C55)</f>
        <v>0</v>
      </c>
      <c r="R55" s="1">
        <f>(M55/60+L55)-(J55/60+I55)</f>
        <v>0</v>
      </c>
      <c r="S55" s="2">
        <f>R55+Q55-(O55=1)*0.5</f>
        <v>0</v>
      </c>
      <c r="T55" t="s">
        <v>13</v>
      </c>
      <c r="U55" s="1"/>
      <c r="W55" s="1"/>
      <c r="AA55" s="10">
        <f>SUM(S41:S57)</f>
        <v>103.53333333333333</v>
      </c>
      <c r="AD55">
        <f>AA55/3</f>
        <v>34.511111111111113</v>
      </c>
    </row>
    <row r="56" spans="1:30" ht="15.6" x14ac:dyDescent="0.3">
      <c r="B56" s="33" t="s">
        <v>14</v>
      </c>
      <c r="C56">
        <v>9</v>
      </c>
      <c r="D56">
        <v>10</v>
      </c>
      <c r="E56" s="29" t="s">
        <v>58</v>
      </c>
      <c r="F56">
        <v>20</v>
      </c>
      <c r="G56">
        <v>9</v>
      </c>
      <c r="H56" s="32" t="s">
        <v>90</v>
      </c>
      <c r="K56" s="29" t="s">
        <v>58</v>
      </c>
      <c r="O56">
        <v>0</v>
      </c>
      <c r="Q56" s="1">
        <f>(G56/60+F56)-(D56/60+C56)</f>
        <v>10.983333333333333</v>
      </c>
      <c r="R56" s="1">
        <f>(M56/60+L56)-(J56/60+I56)</f>
        <v>0</v>
      </c>
      <c r="S56" s="2">
        <f>R56+Q56-(O56=1)*0.5</f>
        <v>10.983333333333333</v>
      </c>
      <c r="T56" t="s">
        <v>14</v>
      </c>
      <c r="U56" s="1" t="s">
        <v>47</v>
      </c>
      <c r="V56" t="s">
        <v>46</v>
      </c>
      <c r="W56" s="1" t="s">
        <v>54</v>
      </c>
    </row>
    <row r="57" spans="1:30" ht="15.6" x14ac:dyDescent="0.3">
      <c r="B57" s="33" t="s">
        <v>10</v>
      </c>
      <c r="C57">
        <v>8</v>
      </c>
      <c r="D57">
        <v>40</v>
      </c>
      <c r="E57" s="29" t="s">
        <v>58</v>
      </c>
      <c r="F57">
        <v>19</v>
      </c>
      <c r="G57">
        <v>5</v>
      </c>
      <c r="H57" s="32" t="s">
        <v>90</v>
      </c>
      <c r="K57" s="29" t="s">
        <v>58</v>
      </c>
      <c r="O57">
        <v>0</v>
      </c>
      <c r="Q57" s="1">
        <f>(G57/60+F57)-(D57/60+C57)</f>
        <v>10.416666666666666</v>
      </c>
      <c r="R57" s="1">
        <f>(M57/60+L57)-(J57/60+I57)</f>
        <v>0</v>
      </c>
      <c r="S57" s="2">
        <f>R57+Q57-(O57=1)*0.5</f>
        <v>10.416666666666666</v>
      </c>
      <c r="T57" t="s">
        <v>10</v>
      </c>
      <c r="U57" s="1">
        <f>SUM(S53:S57)</f>
        <v>35.733333333333334</v>
      </c>
      <c r="V57" s="1">
        <f>U57-40</f>
        <v>-4.2666666666666657</v>
      </c>
      <c r="W57" s="1">
        <f>SUM(V$4:V57)</f>
        <v>-5.8666666666666742</v>
      </c>
    </row>
    <row r="58" spans="1:30" x14ac:dyDescent="0.3">
      <c r="A58" s="7" t="s">
        <v>128</v>
      </c>
      <c r="B58" s="34"/>
      <c r="C58" s="34"/>
      <c r="D58" s="34"/>
      <c r="E58" s="35"/>
      <c r="F58" s="34"/>
      <c r="G58" s="34"/>
      <c r="H58" s="36"/>
      <c r="I58" s="34"/>
      <c r="J58" s="34"/>
      <c r="K58" s="35"/>
      <c r="L58" s="34"/>
      <c r="M58" s="34"/>
      <c r="N58" s="34"/>
      <c r="O58" s="34"/>
      <c r="P58" s="34"/>
      <c r="Q58" s="37"/>
      <c r="R58" s="37"/>
      <c r="S58" s="37"/>
      <c r="T58" s="34"/>
      <c r="U58" s="14" t="s">
        <v>136</v>
      </c>
      <c r="V58" s="34"/>
      <c r="W58" s="37"/>
      <c r="Y58" s="10">
        <f>SUM(S47:S57)</f>
        <v>65.150000000000006</v>
      </c>
      <c r="Z58" t="s">
        <v>135</v>
      </c>
    </row>
    <row r="59" spans="1:30" ht="15.6" x14ac:dyDescent="0.3">
      <c r="B59" s="33" t="s">
        <v>11</v>
      </c>
      <c r="C59" t="s">
        <v>19</v>
      </c>
      <c r="E59" s="29" t="s">
        <v>58</v>
      </c>
      <c r="H59" s="32" t="s">
        <v>90</v>
      </c>
      <c r="K59" s="29" t="s">
        <v>58</v>
      </c>
      <c r="O59">
        <v>0</v>
      </c>
      <c r="Q59" s="14">
        <v>0</v>
      </c>
      <c r="R59" s="1">
        <f>(M59/60+L59)-(J59/60+I59)</f>
        <v>0</v>
      </c>
      <c r="S59" s="2">
        <f>R59+Q59-(O59=1)*0.5</f>
        <v>0</v>
      </c>
      <c r="T59" t="s">
        <v>11</v>
      </c>
      <c r="U59" s="1"/>
      <c r="W59" s="1"/>
    </row>
    <row r="60" spans="1:30" ht="15.6" x14ac:dyDescent="0.3">
      <c r="B60" s="33" t="s">
        <v>12</v>
      </c>
      <c r="C60">
        <v>9</v>
      </c>
      <c r="D60">
        <v>6</v>
      </c>
      <c r="E60" s="29" t="s">
        <v>58</v>
      </c>
      <c r="F60">
        <v>19</v>
      </c>
      <c r="G60">
        <v>29</v>
      </c>
      <c r="H60" s="32" t="s">
        <v>90</v>
      </c>
      <c r="K60" s="29" t="s">
        <v>58</v>
      </c>
      <c r="O60">
        <v>1</v>
      </c>
      <c r="Q60" s="1">
        <f>(G60/60+F60)-(D60/60+C60)</f>
        <v>10.383333333333335</v>
      </c>
      <c r="R60" s="1">
        <f>(M60/60+L60)-(J60/60+I60)</f>
        <v>0</v>
      </c>
      <c r="S60" s="2">
        <f>R60+Q60-(O60=1)*0.5</f>
        <v>9.8833333333333346</v>
      </c>
      <c r="T60" t="s">
        <v>12</v>
      </c>
      <c r="U60" s="1"/>
      <c r="W60" s="1"/>
      <c r="Z60" s="10">
        <f>SUM(S60:S61)</f>
        <v>18.666666666666668</v>
      </c>
      <c r="AA60" t="s">
        <v>139</v>
      </c>
    </row>
    <row r="61" spans="1:30" ht="15.6" x14ac:dyDescent="0.3">
      <c r="B61" s="33" t="s">
        <v>13</v>
      </c>
      <c r="C61">
        <v>8</v>
      </c>
      <c r="D61">
        <v>55</v>
      </c>
      <c r="E61" s="29" t="s">
        <v>58</v>
      </c>
      <c r="F61">
        <v>14</v>
      </c>
      <c r="G61">
        <v>45</v>
      </c>
      <c r="H61" s="32" t="s">
        <v>90</v>
      </c>
      <c r="I61">
        <v>15</v>
      </c>
      <c r="J61">
        <v>15</v>
      </c>
      <c r="K61" s="29" t="s">
        <v>58</v>
      </c>
      <c r="L61">
        <v>18</v>
      </c>
      <c r="M61">
        <v>12</v>
      </c>
      <c r="O61">
        <v>0</v>
      </c>
      <c r="Q61" s="1">
        <f>(G61/60+F61)-(D61/60+C61)</f>
        <v>5.8333333333333339</v>
      </c>
      <c r="R61" s="41">
        <f>(M61/60+L61)-(J61/60+I61)</f>
        <v>2.9499999999999993</v>
      </c>
      <c r="S61" s="2">
        <f>R61+Q61-(O61=1)*0.5</f>
        <v>8.7833333333333332</v>
      </c>
      <c r="T61" t="s">
        <v>13</v>
      </c>
      <c r="U61" s="40" t="s">
        <v>140</v>
      </c>
      <c r="W61" s="1"/>
    </row>
    <row r="62" spans="1:30" ht="15.6" x14ac:dyDescent="0.3">
      <c r="B62" s="33" t="s">
        <v>14</v>
      </c>
      <c r="C62">
        <v>10</v>
      </c>
      <c r="D62">
        <v>40</v>
      </c>
      <c r="E62" s="29" t="s">
        <v>58</v>
      </c>
      <c r="F62">
        <v>18</v>
      </c>
      <c r="G62">
        <v>15</v>
      </c>
      <c r="H62" s="32" t="s">
        <v>90</v>
      </c>
      <c r="K62" s="29" t="s">
        <v>58</v>
      </c>
      <c r="O62">
        <v>1</v>
      </c>
      <c r="Q62" s="1">
        <f>(G62/60+F62)-(D62/60+C62)</f>
        <v>7.5833333333333339</v>
      </c>
      <c r="R62" s="1">
        <f>(M62/60+L62)-(J62/60+I62)</f>
        <v>0</v>
      </c>
      <c r="S62" s="2">
        <f>R62+Q62-(O62=1)*0.5</f>
        <v>7.0833333333333339</v>
      </c>
      <c r="T62" t="s">
        <v>14</v>
      </c>
      <c r="U62" s="1" t="s">
        <v>47</v>
      </c>
      <c r="V62" t="s">
        <v>46</v>
      </c>
      <c r="W62" s="1" t="s">
        <v>54</v>
      </c>
    </row>
    <row r="63" spans="1:30" ht="15.6" x14ac:dyDescent="0.3">
      <c r="B63" s="33" t="s">
        <v>10</v>
      </c>
      <c r="C63">
        <v>9</v>
      </c>
      <c r="D63">
        <v>0</v>
      </c>
      <c r="E63" s="29" t="s">
        <v>58</v>
      </c>
      <c r="F63">
        <v>17</v>
      </c>
      <c r="G63">
        <v>43</v>
      </c>
      <c r="H63" s="32" t="s">
        <v>90</v>
      </c>
      <c r="K63" s="29" t="s">
        <v>58</v>
      </c>
      <c r="O63">
        <v>0</v>
      </c>
      <c r="Q63" s="1">
        <f>(G63/60+F63)-(D63/60+C63)</f>
        <v>8.716666666666665</v>
      </c>
      <c r="R63" s="1">
        <f>(M63/60+L63)-(J63/60+I63)</f>
        <v>0</v>
      </c>
      <c r="S63" s="2">
        <f>R63+Q63-(O63=1)*0.5</f>
        <v>8.716666666666665</v>
      </c>
      <c r="T63" t="s">
        <v>10</v>
      </c>
      <c r="U63" s="1">
        <f>SUM(S59:S63)</f>
        <v>34.466666666666669</v>
      </c>
      <c r="V63" s="1">
        <f>U63-40+8</f>
        <v>2.4666666666666686</v>
      </c>
      <c r="W63" s="1">
        <f>SUM(V$4:V63)</f>
        <v>-3.4000000000000057</v>
      </c>
    </row>
    <row r="64" spans="1:30" x14ac:dyDescent="0.3">
      <c r="A64" s="7" t="s">
        <v>129</v>
      </c>
      <c r="B64" s="34"/>
      <c r="C64" s="34"/>
      <c r="D64" s="34"/>
      <c r="E64" s="35"/>
      <c r="F64" s="34"/>
      <c r="G64" s="34"/>
      <c r="H64" s="36"/>
      <c r="I64" s="34"/>
      <c r="J64" s="34"/>
      <c r="K64" s="35"/>
      <c r="L64" s="34"/>
      <c r="M64" s="34"/>
      <c r="N64" s="34"/>
      <c r="O64" s="34"/>
      <c r="P64" s="34"/>
      <c r="Q64" s="37"/>
      <c r="R64" s="37"/>
      <c r="S64" s="37"/>
      <c r="T64" s="34"/>
      <c r="U64" s="37"/>
      <c r="V64" s="34"/>
      <c r="W64" s="37"/>
    </row>
    <row r="65" spans="1:26" ht="15.6" x14ac:dyDescent="0.3">
      <c r="B65" s="33" t="s">
        <v>11</v>
      </c>
      <c r="C65" s="34">
        <v>8</v>
      </c>
      <c r="D65" s="34">
        <v>45</v>
      </c>
      <c r="E65" s="29" t="s">
        <v>58</v>
      </c>
      <c r="F65" s="34">
        <v>17</v>
      </c>
      <c r="G65" s="34">
        <v>17</v>
      </c>
      <c r="H65" s="32" t="s">
        <v>90</v>
      </c>
      <c r="K65" s="29" t="s">
        <v>58</v>
      </c>
      <c r="O65">
        <v>0</v>
      </c>
      <c r="Q65" s="1">
        <f>(G65/60+F65)-(D65/60+C65)</f>
        <v>8.533333333333335</v>
      </c>
      <c r="R65" s="1">
        <f>(M65/60+L65)-(J65/60+I65)</f>
        <v>0</v>
      </c>
      <c r="S65" s="2">
        <f>R65+Q65-(O65=1)*0.5</f>
        <v>8.533333333333335</v>
      </c>
      <c r="T65" t="s">
        <v>11</v>
      </c>
      <c r="U65" s="1"/>
      <c r="W65" s="1"/>
    </row>
    <row r="66" spans="1:26" ht="15.6" x14ac:dyDescent="0.3">
      <c r="B66" s="33" t="s">
        <v>12</v>
      </c>
      <c r="C66" s="34">
        <v>7</v>
      </c>
      <c r="D66" s="34">
        <v>30</v>
      </c>
      <c r="E66" s="29" t="s">
        <v>58</v>
      </c>
      <c r="F66" s="34">
        <v>12</v>
      </c>
      <c r="G66" s="34">
        <v>12</v>
      </c>
      <c r="H66" s="32" t="s">
        <v>90</v>
      </c>
      <c r="K66" s="29" t="s">
        <v>58</v>
      </c>
      <c r="O66">
        <v>0</v>
      </c>
      <c r="Q66" s="1">
        <f>(G66/60+F66)-(D66/60+C66)</f>
        <v>4.6999999999999993</v>
      </c>
      <c r="R66" s="1">
        <f>(M66/60+L66)-(J66/60+I66)</f>
        <v>0</v>
      </c>
      <c r="S66" s="2">
        <f>R66+Q66-(O66=1)*0.5</f>
        <v>4.6999999999999993</v>
      </c>
      <c r="T66" t="s">
        <v>12</v>
      </c>
      <c r="U66" s="1"/>
      <c r="W66" s="1"/>
    </row>
    <row r="67" spans="1:26" ht="15.6" x14ac:dyDescent="0.3">
      <c r="B67" s="33" t="s">
        <v>13</v>
      </c>
      <c r="C67" s="34">
        <v>7</v>
      </c>
      <c r="D67" s="34">
        <v>53</v>
      </c>
      <c r="E67" s="29" t="s">
        <v>58</v>
      </c>
      <c r="F67" s="34">
        <v>17</v>
      </c>
      <c r="G67" s="34">
        <v>29</v>
      </c>
      <c r="H67" s="32" t="s">
        <v>90</v>
      </c>
      <c r="K67" s="29" t="s">
        <v>58</v>
      </c>
      <c r="O67">
        <v>0</v>
      </c>
      <c r="Q67" s="1">
        <f>(G67/60+F67)-(D67/60+C67)</f>
        <v>9.6000000000000014</v>
      </c>
      <c r="R67" s="1">
        <f>(M67/60+L67)-(J67/60+I67)</f>
        <v>0</v>
      </c>
      <c r="S67" s="2">
        <f>R67+Q67-(O67=1)*0.5</f>
        <v>9.6000000000000014</v>
      </c>
      <c r="T67" t="s">
        <v>13</v>
      </c>
      <c r="U67" s="1"/>
      <c r="W67" s="1"/>
    </row>
    <row r="68" spans="1:26" ht="15.6" x14ac:dyDescent="0.3">
      <c r="B68" s="33" t="s">
        <v>14</v>
      </c>
      <c r="C68" s="34">
        <v>8</v>
      </c>
      <c r="D68" s="34">
        <v>45</v>
      </c>
      <c r="E68" s="29" t="s">
        <v>58</v>
      </c>
      <c r="F68" s="34">
        <v>17</v>
      </c>
      <c r="G68" s="34">
        <v>25</v>
      </c>
      <c r="H68" s="32" t="s">
        <v>90</v>
      </c>
      <c r="K68" s="29" t="s">
        <v>58</v>
      </c>
      <c r="O68">
        <v>0</v>
      </c>
      <c r="Q68" s="1">
        <f>(G68/60+F68)-(D68/60+C68)</f>
        <v>8.6666666666666679</v>
      </c>
      <c r="R68" s="1">
        <f>(M68/60+L68)-(J68/60+I68)</f>
        <v>0</v>
      </c>
      <c r="S68" s="2">
        <f>R68+Q68-(O68=1)*0.5</f>
        <v>8.6666666666666679</v>
      </c>
      <c r="T68" t="s">
        <v>14</v>
      </c>
      <c r="U68" s="1" t="s">
        <v>47</v>
      </c>
      <c r="V68" t="s">
        <v>46</v>
      </c>
      <c r="W68" s="1" t="s">
        <v>54</v>
      </c>
    </row>
    <row r="69" spans="1:26" ht="15.6" x14ac:dyDescent="0.3">
      <c r="B69" s="33" t="s">
        <v>10</v>
      </c>
      <c r="C69" s="34">
        <v>9</v>
      </c>
      <c r="D69" s="34">
        <v>30</v>
      </c>
      <c r="E69" s="29" t="s">
        <v>58</v>
      </c>
      <c r="F69" s="34">
        <v>15</v>
      </c>
      <c r="G69" s="34">
        <v>21</v>
      </c>
      <c r="H69" s="32" t="s">
        <v>90</v>
      </c>
      <c r="K69" s="29" t="s">
        <v>58</v>
      </c>
      <c r="O69">
        <v>1</v>
      </c>
      <c r="Q69" s="1">
        <f>(G69/60+F69)-(D69/60+C69)</f>
        <v>5.85</v>
      </c>
      <c r="R69" s="1">
        <f>(M69/60+L69)-(J69/60+I69)</f>
        <v>0</v>
      </c>
      <c r="S69" s="2">
        <f>R69+Q69-(O69=1)*0.5</f>
        <v>5.35</v>
      </c>
      <c r="T69" t="s">
        <v>10</v>
      </c>
      <c r="U69" s="1">
        <f>SUM(S65:S69)</f>
        <v>36.85</v>
      </c>
      <c r="V69" s="1">
        <f>U69-40</f>
        <v>-3.1499999999999986</v>
      </c>
      <c r="W69" s="1">
        <f>SUM(V$4:V69)</f>
        <v>-6.5500000000000043</v>
      </c>
    </row>
    <row r="70" spans="1:26" x14ac:dyDescent="0.3">
      <c r="A70" s="7" t="s">
        <v>130</v>
      </c>
      <c r="B70" s="34"/>
      <c r="C70" s="34"/>
      <c r="D70" s="34"/>
      <c r="E70" s="35"/>
      <c r="F70" s="34"/>
      <c r="G70" s="34"/>
      <c r="H70" s="36"/>
      <c r="I70" s="34"/>
      <c r="J70" s="34"/>
      <c r="K70" s="35"/>
      <c r="L70" s="34"/>
      <c r="M70" s="34"/>
      <c r="N70" s="34"/>
      <c r="O70" s="34"/>
      <c r="P70" s="34"/>
      <c r="Q70" s="37"/>
      <c r="R70" s="37"/>
      <c r="S70" s="37"/>
      <c r="T70" s="34"/>
      <c r="U70" s="37"/>
      <c r="V70" s="34"/>
      <c r="W70" s="37"/>
      <c r="Y70" s="10">
        <f>SUM(S59:S69)</f>
        <v>71.316666666666663</v>
      </c>
      <c r="Z70" t="s">
        <v>138</v>
      </c>
    </row>
    <row r="71" spans="1:26" ht="15.6" x14ac:dyDescent="0.3">
      <c r="B71" s="33" t="s">
        <v>11</v>
      </c>
      <c r="C71" s="34">
        <v>14</v>
      </c>
      <c r="D71" s="34">
        <v>19</v>
      </c>
      <c r="E71" s="29" t="s">
        <v>58</v>
      </c>
      <c r="F71" s="34">
        <v>26</v>
      </c>
      <c r="G71" s="34">
        <v>10</v>
      </c>
      <c r="H71" s="32" t="s">
        <v>90</v>
      </c>
      <c r="K71" s="29" t="s">
        <v>58</v>
      </c>
      <c r="O71">
        <v>0</v>
      </c>
      <c r="Q71" s="1">
        <f>(G71/60+F71)-(D71/60+C71)</f>
        <v>11.850000000000001</v>
      </c>
      <c r="R71" s="1">
        <f>(M71/60+L71)-(J71/60+I71)</f>
        <v>0</v>
      </c>
      <c r="S71" s="2">
        <f>R71+Q71-(O71=1)*0.5</f>
        <v>11.850000000000001</v>
      </c>
      <c r="T71" t="s">
        <v>11</v>
      </c>
      <c r="U71" s="1"/>
      <c r="W71" s="1"/>
    </row>
    <row r="72" spans="1:26" ht="15.6" x14ac:dyDescent="0.3">
      <c r="B72" s="33" t="s">
        <v>12</v>
      </c>
      <c r="C72" s="34">
        <v>9</v>
      </c>
      <c r="D72" s="34">
        <v>6</v>
      </c>
      <c r="E72" s="29" t="s">
        <v>58</v>
      </c>
      <c r="F72" s="34">
        <v>16</v>
      </c>
      <c r="G72" s="34">
        <v>30</v>
      </c>
      <c r="H72" s="32" t="s">
        <v>90</v>
      </c>
      <c r="K72" s="29" t="s">
        <v>58</v>
      </c>
      <c r="O72">
        <v>0</v>
      </c>
      <c r="Q72" s="1">
        <f>(G72/60+F72)-(D72/60+C72)</f>
        <v>7.4</v>
      </c>
      <c r="R72" s="1">
        <f>(M72/60+L72)-(J72/60+I72)</f>
        <v>0</v>
      </c>
      <c r="S72" s="2">
        <f>R72+Q72-(O72=1)*0.5</f>
        <v>7.4</v>
      </c>
      <c r="T72" t="s">
        <v>12</v>
      </c>
      <c r="U72" s="1"/>
      <c r="W72" s="1"/>
    </row>
    <row r="73" spans="1:26" ht="15.6" x14ac:dyDescent="0.3">
      <c r="B73" s="33" t="s">
        <v>13</v>
      </c>
      <c r="C73" s="34">
        <v>7</v>
      </c>
      <c r="D73" s="34">
        <v>38</v>
      </c>
      <c r="E73" s="29" t="s">
        <v>58</v>
      </c>
      <c r="F73" s="34">
        <v>16</v>
      </c>
      <c r="G73" s="34">
        <v>30</v>
      </c>
      <c r="H73" s="32" t="s">
        <v>90</v>
      </c>
      <c r="K73" s="29" t="s">
        <v>58</v>
      </c>
      <c r="O73">
        <v>0</v>
      </c>
      <c r="Q73" s="1">
        <f>(G73/60+F73)-(D73/60+C73)</f>
        <v>8.8666666666666671</v>
      </c>
      <c r="R73" s="1">
        <f>(M73/60+L73)-(J73/60+I73)</f>
        <v>0</v>
      </c>
      <c r="S73" s="2">
        <f>R73+Q73-(O73=1)*0.5</f>
        <v>8.8666666666666671</v>
      </c>
      <c r="T73" t="s">
        <v>13</v>
      </c>
      <c r="U73" s="1"/>
      <c r="W73" s="1"/>
    </row>
    <row r="74" spans="1:26" ht="15.6" x14ac:dyDescent="0.3">
      <c r="B74" s="33" t="s">
        <v>14</v>
      </c>
      <c r="C74" s="34">
        <v>9</v>
      </c>
      <c r="D74" s="34">
        <v>15</v>
      </c>
      <c r="E74" s="29" t="s">
        <v>58</v>
      </c>
      <c r="F74" s="34">
        <v>17</v>
      </c>
      <c r="G74" s="34">
        <v>0</v>
      </c>
      <c r="H74" s="32" t="s">
        <v>90</v>
      </c>
      <c r="K74" s="29" t="s">
        <v>58</v>
      </c>
      <c r="O74">
        <v>0</v>
      </c>
      <c r="Q74" s="1">
        <f>(G74/60+F74)-(D74/60+C74)</f>
        <v>7.75</v>
      </c>
      <c r="R74" s="1">
        <f>(M74/60+L74)-(J74/60+I74)</f>
        <v>0</v>
      </c>
      <c r="S74" s="2">
        <f>R74+Q74-(O74=1)*0.5</f>
        <v>7.75</v>
      </c>
      <c r="T74" t="s">
        <v>14</v>
      </c>
      <c r="U74" s="1" t="s">
        <v>47</v>
      </c>
      <c r="V74" t="s">
        <v>46</v>
      </c>
      <c r="W74" s="1" t="s">
        <v>54</v>
      </c>
    </row>
    <row r="75" spans="1:26" ht="15.6" x14ac:dyDescent="0.3">
      <c r="B75" s="33" t="s">
        <v>10</v>
      </c>
      <c r="C75">
        <v>9</v>
      </c>
      <c r="D75">
        <v>33</v>
      </c>
      <c r="E75" s="29" t="s">
        <v>58</v>
      </c>
      <c r="F75">
        <v>15</v>
      </c>
      <c r="G75">
        <v>17</v>
      </c>
      <c r="H75" s="32" t="s">
        <v>90</v>
      </c>
      <c r="K75" s="29" t="s">
        <v>58</v>
      </c>
      <c r="O75">
        <v>0</v>
      </c>
      <c r="Q75" s="1">
        <f>(G75/60+F75)-(D75/60+C75)</f>
        <v>5.7333333333333325</v>
      </c>
      <c r="R75" s="1">
        <f>(M75/60+L75)-(J75/60+I75)</f>
        <v>0</v>
      </c>
      <c r="S75" s="2">
        <f>R75+Q75-(O75=1)*0.5</f>
        <v>5.7333333333333325</v>
      </c>
      <c r="T75" t="s">
        <v>10</v>
      </c>
      <c r="U75" s="1">
        <f>SUM(S71:S75)</f>
        <v>41.6</v>
      </c>
      <c r="V75" s="1">
        <f>U75-40</f>
        <v>1.6000000000000014</v>
      </c>
      <c r="W75" s="1">
        <f>SUM(V$4:V75)</f>
        <v>-4.9500000000000028</v>
      </c>
    </row>
    <row r="76" spans="1:26" x14ac:dyDescent="0.3">
      <c r="A76" s="7" t="s">
        <v>131</v>
      </c>
      <c r="B76" s="34"/>
      <c r="C76" s="34"/>
      <c r="D76" s="34"/>
      <c r="E76" s="35"/>
      <c r="F76" s="34"/>
      <c r="G76" s="34"/>
      <c r="H76" s="36"/>
      <c r="I76" s="34"/>
      <c r="J76" s="34"/>
      <c r="K76" s="35"/>
      <c r="L76" s="34"/>
      <c r="M76" s="34"/>
      <c r="N76" s="34"/>
      <c r="O76" s="34"/>
      <c r="P76" s="34"/>
      <c r="Q76" s="37"/>
      <c r="R76" s="37"/>
      <c r="S76" s="37"/>
      <c r="T76" s="34"/>
      <c r="U76" s="37"/>
      <c r="V76" s="34"/>
      <c r="W76" s="37"/>
    </row>
    <row r="77" spans="1:26" ht="15.6" x14ac:dyDescent="0.3">
      <c r="B77" s="33" t="s">
        <v>11</v>
      </c>
      <c r="C77" s="34">
        <v>9</v>
      </c>
      <c r="D77" s="34">
        <v>18</v>
      </c>
      <c r="E77" s="29" t="s">
        <v>58</v>
      </c>
      <c r="F77" s="34">
        <v>20</v>
      </c>
      <c r="G77" s="34">
        <v>40</v>
      </c>
      <c r="H77" s="32" t="s">
        <v>90</v>
      </c>
      <c r="K77" s="29" t="s">
        <v>58</v>
      </c>
      <c r="O77">
        <v>1</v>
      </c>
      <c r="Q77" s="1">
        <f>(G77/60+F77)-(D77/60+C77)</f>
        <v>11.366666666666667</v>
      </c>
      <c r="R77" s="1">
        <f>(M77/60+L77)-(J77/60+I77)</f>
        <v>0</v>
      </c>
      <c r="S77" s="2">
        <f>R77+Q77-(O77=1)*0.5</f>
        <v>10.866666666666667</v>
      </c>
      <c r="T77" t="s">
        <v>11</v>
      </c>
      <c r="U77" s="1"/>
      <c r="W77" s="1"/>
    </row>
    <row r="78" spans="1:26" ht="15.6" x14ac:dyDescent="0.3">
      <c r="B78" s="33" t="s">
        <v>12</v>
      </c>
      <c r="C78" s="34">
        <v>9</v>
      </c>
      <c r="D78" s="34">
        <v>5</v>
      </c>
      <c r="E78" s="29" t="s">
        <v>58</v>
      </c>
      <c r="F78" s="34">
        <v>22</v>
      </c>
      <c r="G78" s="34">
        <v>25</v>
      </c>
      <c r="H78" s="32" t="s">
        <v>90</v>
      </c>
      <c r="K78" s="29" t="s">
        <v>58</v>
      </c>
      <c r="O78">
        <v>1</v>
      </c>
      <c r="Q78" s="1">
        <f>(G78/60+F78)-(D78/60+C78)</f>
        <v>13.333333333333334</v>
      </c>
      <c r="R78" s="1">
        <f>(M78/60+L78)-(J78/60+I78)</f>
        <v>0</v>
      </c>
      <c r="S78" s="2">
        <f>R78+Q78-(O78=1)*0.5</f>
        <v>12.833333333333334</v>
      </c>
      <c r="T78" t="s">
        <v>12</v>
      </c>
      <c r="U78" s="1"/>
      <c r="W78" s="1"/>
    </row>
    <row r="79" spans="1:26" ht="15.6" x14ac:dyDescent="0.3">
      <c r="B79" s="33" t="s">
        <v>13</v>
      </c>
      <c r="C79" s="34">
        <v>11</v>
      </c>
      <c r="D79" s="34">
        <v>22</v>
      </c>
      <c r="E79" s="29" t="s">
        <v>58</v>
      </c>
      <c r="F79" s="34">
        <v>26</v>
      </c>
      <c r="G79" s="34">
        <v>30</v>
      </c>
      <c r="H79" s="32" t="s">
        <v>90</v>
      </c>
      <c r="K79" s="29" t="s">
        <v>58</v>
      </c>
      <c r="O79">
        <v>0</v>
      </c>
      <c r="Q79" s="1">
        <f>(G79/60+F79)-(D79/60+C79)</f>
        <v>15.133333333333333</v>
      </c>
      <c r="R79" s="1">
        <f>(M79/60+L79)-(J79/60+I79)</f>
        <v>0</v>
      </c>
      <c r="S79" s="2">
        <f>R79+Q79-(O79=1)*0.5</f>
        <v>15.133333333333333</v>
      </c>
      <c r="T79" t="s">
        <v>13</v>
      </c>
      <c r="U79" s="1"/>
      <c r="W79" s="1"/>
    </row>
    <row r="80" spans="1:26" ht="15.6" x14ac:dyDescent="0.3">
      <c r="A80" t="s">
        <v>19</v>
      </c>
      <c r="B80" s="33" t="s">
        <v>14</v>
      </c>
      <c r="E80" s="29" t="s">
        <v>58</v>
      </c>
      <c r="H80" s="32" t="s">
        <v>90</v>
      </c>
      <c r="K80" s="29" t="s">
        <v>58</v>
      </c>
      <c r="O80">
        <v>0</v>
      </c>
      <c r="Q80" s="1">
        <f>(G80/60+F80)-(D80/60+C80)</f>
        <v>0</v>
      </c>
      <c r="R80" s="1">
        <f>(M80/60+L80)-(J80/60+I80)</f>
        <v>0</v>
      </c>
      <c r="S80" s="2">
        <f>R80+Q80-(O80=1)*0.5</f>
        <v>0</v>
      </c>
      <c r="T80" t="s">
        <v>14</v>
      </c>
      <c r="U80" s="1" t="s">
        <v>47</v>
      </c>
      <c r="V80" t="s">
        <v>46</v>
      </c>
      <c r="W80" s="1" t="s">
        <v>54</v>
      </c>
    </row>
    <row r="81" spans="1:27" ht="15.6" x14ac:dyDescent="0.3">
      <c r="A81" t="s">
        <v>2</v>
      </c>
      <c r="B81" s="33" t="s">
        <v>10</v>
      </c>
      <c r="E81" s="29" t="s">
        <v>58</v>
      </c>
      <c r="H81" s="32" t="s">
        <v>90</v>
      </c>
      <c r="K81" s="29" t="s">
        <v>58</v>
      </c>
      <c r="O81">
        <v>0</v>
      </c>
      <c r="Q81" s="1">
        <f>(G81/60+F81)-(D81/60+C81)</f>
        <v>0</v>
      </c>
      <c r="R81" s="1">
        <f>(M81/60+L81)-(J81/60+I81)</f>
        <v>0</v>
      </c>
      <c r="S81" s="2">
        <f>R81+Q81-(O81=1)*0.5</f>
        <v>0</v>
      </c>
      <c r="T81" t="s">
        <v>10</v>
      </c>
      <c r="U81" s="1">
        <f>SUM(S77:S81)</f>
        <v>38.833333333333336</v>
      </c>
      <c r="V81" s="1">
        <f>U81-40+8</f>
        <v>6.8333333333333357</v>
      </c>
      <c r="W81" s="1">
        <f>SUM(V$4:V81)</f>
        <v>1.8833333333333329</v>
      </c>
    </row>
    <row r="82" spans="1:27" x14ac:dyDescent="0.3">
      <c r="A82" s="7" t="s">
        <v>132</v>
      </c>
      <c r="B82" s="34"/>
      <c r="C82" s="34"/>
      <c r="D82" s="34"/>
      <c r="E82" s="35"/>
      <c r="F82" s="34"/>
      <c r="G82" s="34"/>
      <c r="H82" s="36"/>
      <c r="I82" s="34"/>
      <c r="J82" s="34"/>
      <c r="K82" s="35"/>
      <c r="L82" s="34"/>
      <c r="M82" s="34"/>
      <c r="N82" s="34"/>
      <c r="O82" s="34"/>
      <c r="P82" s="34"/>
      <c r="Q82" s="37"/>
      <c r="R82" s="37"/>
      <c r="S82" s="37"/>
      <c r="T82" s="34"/>
      <c r="U82" s="37"/>
      <c r="V82" s="34"/>
      <c r="W82" s="37"/>
    </row>
    <row r="83" spans="1:27" ht="15.6" x14ac:dyDescent="0.3">
      <c r="B83" s="33" t="s">
        <v>11</v>
      </c>
      <c r="C83">
        <v>9</v>
      </c>
      <c r="D83">
        <v>31</v>
      </c>
      <c r="E83" s="29" t="s">
        <v>58</v>
      </c>
      <c r="F83">
        <v>18</v>
      </c>
      <c r="G83">
        <v>45</v>
      </c>
      <c r="H83" s="32" t="s">
        <v>90</v>
      </c>
      <c r="K83" s="29" t="s">
        <v>58</v>
      </c>
      <c r="O83">
        <v>0</v>
      </c>
      <c r="Q83" s="1">
        <f>(G83/60+F83)-(D83/60+C83)</f>
        <v>9.2333333333333325</v>
      </c>
      <c r="R83" s="1">
        <f>(M83/60+L83)-(J83/60+I83)</f>
        <v>0</v>
      </c>
      <c r="S83" s="2">
        <f>R83+Q83-(O83=1)*0.5</f>
        <v>9.2333333333333325</v>
      </c>
      <c r="T83" t="s">
        <v>11</v>
      </c>
      <c r="U83" s="1"/>
      <c r="W83" s="1"/>
    </row>
    <row r="84" spans="1:27" ht="15.6" x14ac:dyDescent="0.3">
      <c r="B84" s="33" t="s">
        <v>12</v>
      </c>
      <c r="C84">
        <v>10</v>
      </c>
      <c r="D84">
        <v>3</v>
      </c>
      <c r="E84" s="29" t="s">
        <v>58</v>
      </c>
      <c r="F84">
        <v>20</v>
      </c>
      <c r="G84">
        <v>20</v>
      </c>
      <c r="H84" s="32" t="s">
        <v>90</v>
      </c>
      <c r="K84" s="29" t="s">
        <v>58</v>
      </c>
      <c r="O84">
        <v>0</v>
      </c>
      <c r="Q84" s="1">
        <f>(G84/60+F84)-(D84/60+C84)</f>
        <v>10.283333333333331</v>
      </c>
      <c r="R84" s="1">
        <f>(M84/60+L84)-(J84/60+I84)</f>
        <v>0</v>
      </c>
      <c r="S84" s="2">
        <f>R84+Q84-(O84=1)*0.5</f>
        <v>10.283333333333331</v>
      </c>
      <c r="T84" t="s">
        <v>12</v>
      </c>
      <c r="U84" s="1"/>
      <c r="W84" s="1"/>
    </row>
    <row r="85" spans="1:27" ht="15.6" x14ac:dyDescent="0.3">
      <c r="B85" s="33" t="s">
        <v>13</v>
      </c>
      <c r="C85">
        <v>9</v>
      </c>
      <c r="D85">
        <v>50</v>
      </c>
      <c r="E85" s="29" t="s">
        <v>58</v>
      </c>
      <c r="F85">
        <v>25</v>
      </c>
      <c r="G85">
        <v>55</v>
      </c>
      <c r="H85" s="32" t="s">
        <v>90</v>
      </c>
      <c r="K85" s="29" t="s">
        <v>58</v>
      </c>
      <c r="O85">
        <v>1</v>
      </c>
      <c r="Q85" s="1">
        <f>(G85/60+F85)-(D85/60+C85)</f>
        <v>16.083333333333336</v>
      </c>
      <c r="R85" s="1">
        <f>(M85/60+L85)-(J85/60+I85)</f>
        <v>0</v>
      </c>
      <c r="S85" s="2">
        <f>R85+Q85-(O85=1)*0.5</f>
        <v>15.583333333333336</v>
      </c>
      <c r="T85" t="s">
        <v>13</v>
      </c>
      <c r="U85" s="1"/>
      <c r="W85" s="1"/>
    </row>
    <row r="86" spans="1:27" ht="15.6" x14ac:dyDescent="0.3">
      <c r="B86" s="33" t="s">
        <v>14</v>
      </c>
      <c r="C86">
        <v>9</v>
      </c>
      <c r="D86">
        <v>50</v>
      </c>
      <c r="E86" s="29" t="s">
        <v>58</v>
      </c>
      <c r="F86">
        <v>17</v>
      </c>
      <c r="G86">
        <v>30</v>
      </c>
      <c r="H86" s="32" t="s">
        <v>90</v>
      </c>
      <c r="K86" s="29" t="s">
        <v>58</v>
      </c>
      <c r="O86">
        <v>1</v>
      </c>
      <c r="Q86" s="1">
        <f>(G86/60+F86)-(D86/60+C86)</f>
        <v>7.6666666666666661</v>
      </c>
      <c r="R86" s="1">
        <f>(M86/60+L86)-(J86/60+I86)</f>
        <v>0</v>
      </c>
      <c r="S86" s="2">
        <f>R86+Q86-(O86=1)*0.5</f>
        <v>7.1666666666666661</v>
      </c>
      <c r="T86" t="s">
        <v>14</v>
      </c>
      <c r="U86" s="1" t="s">
        <v>47</v>
      </c>
      <c r="V86" t="s">
        <v>46</v>
      </c>
      <c r="W86" s="1" t="s">
        <v>54</v>
      </c>
    </row>
    <row r="87" spans="1:27" ht="15.6" x14ac:dyDescent="0.3">
      <c r="B87" s="33" t="s">
        <v>10</v>
      </c>
      <c r="C87">
        <v>9</v>
      </c>
      <c r="D87">
        <v>7</v>
      </c>
      <c r="E87" s="29" t="s">
        <v>58</v>
      </c>
      <c r="F87">
        <v>17</v>
      </c>
      <c r="G87">
        <v>20</v>
      </c>
      <c r="H87" s="32" t="s">
        <v>90</v>
      </c>
      <c r="K87" s="29" t="s">
        <v>58</v>
      </c>
      <c r="O87">
        <v>0</v>
      </c>
      <c r="Q87" s="1">
        <f>(G87/60+F87)-(D87/60+C87)</f>
        <v>8.216666666666665</v>
      </c>
      <c r="R87" s="1">
        <f>(M87/60+L87)-(J87/60+I87)</f>
        <v>0</v>
      </c>
      <c r="S87" s="2">
        <f>R87+Q87-(O87=1)*0.5</f>
        <v>8.216666666666665</v>
      </c>
      <c r="T87" t="s">
        <v>10</v>
      </c>
      <c r="U87" s="1">
        <f>SUM(S83:S87)</f>
        <v>50.483333333333334</v>
      </c>
      <c r="V87" s="1">
        <f>U87-40</f>
        <v>10.483333333333334</v>
      </c>
      <c r="W87" s="1">
        <f>SUM(V$4:V87)</f>
        <v>12.366666666666667</v>
      </c>
    </row>
    <row r="88" spans="1:27" x14ac:dyDescent="0.3">
      <c r="A88" s="7" t="s">
        <v>5</v>
      </c>
      <c r="B88" s="34"/>
      <c r="C88" s="34"/>
      <c r="D88" s="34"/>
      <c r="E88" s="35"/>
      <c r="F88" s="34"/>
      <c r="G88" s="34"/>
      <c r="H88" s="36"/>
      <c r="I88" s="34"/>
      <c r="J88" s="34"/>
      <c r="K88" s="35"/>
      <c r="L88" s="34"/>
      <c r="M88" s="34"/>
      <c r="N88" s="34"/>
      <c r="O88" s="34"/>
      <c r="P88" s="34"/>
      <c r="Q88" s="37"/>
      <c r="R88" s="37"/>
      <c r="S88" s="37"/>
      <c r="T88" s="34"/>
      <c r="U88" s="37"/>
      <c r="V88" s="34"/>
      <c r="W88" s="37"/>
    </row>
    <row r="89" spans="1:27" ht="15.6" x14ac:dyDescent="0.3">
      <c r="B89" s="33" t="s">
        <v>11</v>
      </c>
      <c r="C89">
        <v>10</v>
      </c>
      <c r="D89">
        <v>20</v>
      </c>
      <c r="E89" s="29" t="s">
        <v>58</v>
      </c>
      <c r="F89" s="34">
        <v>26</v>
      </c>
      <c r="G89" s="34">
        <v>17</v>
      </c>
      <c r="H89" s="32" t="s">
        <v>90</v>
      </c>
      <c r="K89" s="29" t="s">
        <v>58</v>
      </c>
      <c r="O89">
        <v>0</v>
      </c>
      <c r="Q89" s="1">
        <f>(G89/60+F89)-(D89/60+C89)</f>
        <v>15.950000000000001</v>
      </c>
      <c r="R89" s="1">
        <f>(M89/60+L89)-(J89/60+I89)</f>
        <v>0</v>
      </c>
      <c r="S89" s="2">
        <f>R89+Q89-(O89=1)*0.5</f>
        <v>15.950000000000001</v>
      </c>
      <c r="T89" t="s">
        <v>11</v>
      </c>
      <c r="U89" s="1"/>
      <c r="W89" s="1"/>
    </row>
    <row r="90" spans="1:27" ht="15.6" x14ac:dyDescent="0.3">
      <c r="A90" t="s">
        <v>19</v>
      </c>
      <c r="B90" s="33" t="s">
        <v>12</v>
      </c>
      <c r="E90" s="29" t="s">
        <v>58</v>
      </c>
      <c r="H90" s="32" t="s">
        <v>90</v>
      </c>
      <c r="K90" s="29" t="s">
        <v>58</v>
      </c>
      <c r="O90">
        <v>0</v>
      </c>
      <c r="Q90" s="1">
        <f>(G90/60+F90)-(D90/60+C90)</f>
        <v>0</v>
      </c>
      <c r="R90" s="1">
        <f>(M90/60+L90)-(J90/60+I90)</f>
        <v>0</v>
      </c>
      <c r="S90" s="2">
        <f>R90+Q90-(O90=1)*0.5</f>
        <v>0</v>
      </c>
      <c r="T90" t="s">
        <v>12</v>
      </c>
      <c r="U90" s="1"/>
      <c r="W90" s="1"/>
    </row>
    <row r="91" spans="1:27" ht="15.6" x14ac:dyDescent="0.3">
      <c r="B91" s="33" t="s">
        <v>13</v>
      </c>
      <c r="C91">
        <v>10</v>
      </c>
      <c r="D91">
        <v>23</v>
      </c>
      <c r="E91" s="29" t="s">
        <v>58</v>
      </c>
      <c r="F91">
        <v>18</v>
      </c>
      <c r="G91">
        <v>38</v>
      </c>
      <c r="H91" s="32" t="s">
        <v>90</v>
      </c>
      <c r="K91" s="29" t="s">
        <v>58</v>
      </c>
      <c r="O91">
        <v>0</v>
      </c>
      <c r="Q91" s="1">
        <f>(G91/60+F91)-(D91/60+C91)</f>
        <v>8.25</v>
      </c>
      <c r="R91" s="1">
        <f>(M91/60+L91)-(J91/60+I91)</f>
        <v>0</v>
      </c>
      <c r="S91" s="2">
        <f>R91+Q91-(O91=1)*0.5</f>
        <v>8.25</v>
      </c>
      <c r="T91" t="s">
        <v>13</v>
      </c>
      <c r="U91" s="1"/>
      <c r="W91" s="1"/>
    </row>
    <row r="92" spans="1:27" ht="15.6" x14ac:dyDescent="0.3">
      <c r="B92" s="33" t="s">
        <v>14</v>
      </c>
      <c r="C92">
        <v>9</v>
      </c>
      <c r="D92">
        <v>55</v>
      </c>
      <c r="E92" s="29" t="s">
        <v>58</v>
      </c>
      <c r="F92">
        <v>17</v>
      </c>
      <c r="G92">
        <v>30</v>
      </c>
      <c r="H92" s="32" t="s">
        <v>90</v>
      </c>
      <c r="K92" s="29" t="s">
        <v>58</v>
      </c>
      <c r="O92">
        <v>0</v>
      </c>
      <c r="Q92" s="1">
        <f>(G92/60+F92)-(D92/60+C92)</f>
        <v>7.5833333333333339</v>
      </c>
      <c r="R92" s="1">
        <f>(M92/60+L92)-(J92/60+I92)</f>
        <v>0</v>
      </c>
      <c r="S92" s="2">
        <f>R92+Q92-(O92=1)*0.5</f>
        <v>7.5833333333333339</v>
      </c>
      <c r="T92" t="s">
        <v>14</v>
      </c>
      <c r="U92" s="1" t="s">
        <v>47</v>
      </c>
      <c r="V92" t="s">
        <v>46</v>
      </c>
      <c r="W92" s="1" t="s">
        <v>54</v>
      </c>
      <c r="X92" s="1"/>
    </row>
    <row r="93" spans="1:27" ht="15.6" x14ac:dyDescent="0.3">
      <c r="B93" s="33" t="s">
        <v>10</v>
      </c>
      <c r="C93">
        <v>9</v>
      </c>
      <c r="D93">
        <v>15</v>
      </c>
      <c r="E93" s="29" t="s">
        <v>58</v>
      </c>
      <c r="F93">
        <v>19</v>
      </c>
      <c r="G93">
        <v>24</v>
      </c>
      <c r="H93" s="32" t="s">
        <v>90</v>
      </c>
      <c r="K93" s="29" t="s">
        <v>58</v>
      </c>
      <c r="O93">
        <v>0</v>
      </c>
      <c r="Q93" s="1">
        <f>(G93/60+F93)-(D93/60+C93)</f>
        <v>10.149999999999999</v>
      </c>
      <c r="R93" s="1">
        <f>(M93/60+L93)-(J93/60+I93)</f>
        <v>0</v>
      </c>
      <c r="S93" s="2">
        <f>R93+Q93-(O93=1)*0.5</f>
        <v>10.149999999999999</v>
      </c>
      <c r="T93" t="s">
        <v>10</v>
      </c>
      <c r="U93" s="1">
        <f>SUM(S89:S93)</f>
        <v>41.933333333333337</v>
      </c>
      <c r="V93" s="1">
        <f>U93-40</f>
        <v>1.9333333333333371</v>
      </c>
      <c r="W93" s="1">
        <f>SUM(V$4:V93)</f>
        <v>14.300000000000004</v>
      </c>
      <c r="X93" s="5"/>
      <c r="Y93" s="42" t="s">
        <v>141</v>
      </c>
    </row>
    <row r="94" spans="1:27" x14ac:dyDescent="0.3">
      <c r="A94" s="7" t="s">
        <v>4</v>
      </c>
      <c r="B94" s="34"/>
      <c r="C94" s="34"/>
      <c r="D94" s="34"/>
      <c r="E94" s="35"/>
      <c r="F94" s="34"/>
      <c r="G94" s="34"/>
      <c r="H94" s="36"/>
      <c r="I94" s="34"/>
      <c r="J94" s="34"/>
      <c r="K94" s="35"/>
      <c r="L94" s="34"/>
      <c r="M94" s="34"/>
      <c r="N94" s="34"/>
      <c r="O94" s="34"/>
      <c r="P94" s="34"/>
      <c r="Q94" s="37"/>
      <c r="R94" s="37"/>
      <c r="S94" s="37"/>
      <c r="T94" s="34"/>
      <c r="U94" s="37"/>
      <c r="V94" s="34"/>
      <c r="W94" s="37"/>
      <c r="Y94" s="7"/>
    </row>
    <row r="95" spans="1:27" ht="15.6" x14ac:dyDescent="0.3">
      <c r="B95" s="33" t="s">
        <v>11</v>
      </c>
      <c r="C95" s="34">
        <v>9</v>
      </c>
      <c r="D95" s="34">
        <v>32</v>
      </c>
      <c r="E95" s="29" t="s">
        <v>58</v>
      </c>
      <c r="F95" s="34">
        <v>16</v>
      </c>
      <c r="G95" s="34">
        <v>55</v>
      </c>
      <c r="H95" s="32" t="s">
        <v>90</v>
      </c>
      <c r="K95" s="29" t="s">
        <v>58</v>
      </c>
      <c r="O95">
        <v>0</v>
      </c>
      <c r="Q95" s="1">
        <f>(G95/60+F95)-(D95/60+C95)</f>
        <v>7.3833333333333346</v>
      </c>
      <c r="R95" s="1">
        <f>(M95/60+L95)-(J95/60+I95)</f>
        <v>0</v>
      </c>
      <c r="S95" s="2">
        <f>R95+Q95-(O95=1)*0.5</f>
        <v>7.3833333333333346</v>
      </c>
      <c r="T95" t="s">
        <v>11</v>
      </c>
      <c r="U95" s="1"/>
      <c r="W95" s="1"/>
      <c r="Y95" s="42" t="s">
        <v>142</v>
      </c>
      <c r="AA95">
        <v>100829</v>
      </c>
    </row>
    <row r="96" spans="1:27" ht="15.6" x14ac:dyDescent="0.3">
      <c r="B96" s="33" t="s">
        <v>12</v>
      </c>
      <c r="C96" s="34">
        <v>9</v>
      </c>
      <c r="D96" s="34">
        <v>45</v>
      </c>
      <c r="E96" s="29" t="s">
        <v>58</v>
      </c>
      <c r="F96" s="34">
        <v>19</v>
      </c>
      <c r="G96" s="34">
        <v>20</v>
      </c>
      <c r="H96" s="32" t="s">
        <v>90</v>
      </c>
      <c r="K96" s="29" t="s">
        <v>58</v>
      </c>
      <c r="O96">
        <v>1</v>
      </c>
      <c r="Q96" s="1">
        <f>(G96/60+F96)-(D96/60+C96)</f>
        <v>9.5833333333333321</v>
      </c>
      <c r="R96" s="1">
        <f>(M96/60+L96)-(J96/60+I96)</f>
        <v>0</v>
      </c>
      <c r="S96" s="2">
        <f>R96+Q96-(O96=1)*0.5</f>
        <v>9.0833333333333321</v>
      </c>
      <c r="T96" t="s">
        <v>12</v>
      </c>
      <c r="U96" s="1"/>
      <c r="W96" s="1"/>
    </row>
    <row r="97" spans="1:25" ht="15.6" x14ac:dyDescent="0.3">
      <c r="B97" s="33" t="s">
        <v>13</v>
      </c>
      <c r="C97" s="34">
        <v>9</v>
      </c>
      <c r="D97" s="34">
        <v>40</v>
      </c>
      <c r="E97" s="29" t="s">
        <v>58</v>
      </c>
      <c r="F97" s="34">
        <v>14</v>
      </c>
      <c r="G97" s="34">
        <v>0</v>
      </c>
      <c r="H97" s="32" t="s">
        <v>90</v>
      </c>
      <c r="K97" s="29" t="s">
        <v>58</v>
      </c>
      <c r="O97">
        <v>0</v>
      </c>
      <c r="Q97" s="1">
        <f>(G97/60+F97)-(D97/60+C97)</f>
        <v>4.3333333333333339</v>
      </c>
      <c r="R97" s="1">
        <f>(M97/60+L97)-(J97/60+I97)</f>
        <v>0</v>
      </c>
      <c r="S97" s="2">
        <f>R97+Q97-(O97=1)*0.5</f>
        <v>4.3333333333333339</v>
      </c>
      <c r="T97" t="s">
        <v>13</v>
      </c>
      <c r="U97" s="1"/>
      <c r="W97" s="1"/>
    </row>
    <row r="98" spans="1:25" ht="15.6" x14ac:dyDescent="0.3">
      <c r="B98" s="33" t="s">
        <v>14</v>
      </c>
      <c r="C98" s="34">
        <v>10</v>
      </c>
      <c r="D98" s="34">
        <v>12</v>
      </c>
      <c r="E98" s="29" t="s">
        <v>58</v>
      </c>
      <c r="F98" s="34">
        <v>17</v>
      </c>
      <c r="G98" s="34">
        <v>29</v>
      </c>
      <c r="H98" s="32" t="s">
        <v>90</v>
      </c>
      <c r="K98" s="29" t="s">
        <v>58</v>
      </c>
      <c r="O98">
        <v>1</v>
      </c>
      <c r="Q98" s="1">
        <f>(G98/60+F98)-(D98/60+C98)</f>
        <v>7.283333333333335</v>
      </c>
      <c r="R98" s="1">
        <f>(M98/60+L98)-(J98/60+I98)</f>
        <v>0</v>
      </c>
      <c r="S98" s="2">
        <f>R98+Q98-(O98=1)*0.5</f>
        <v>6.783333333333335</v>
      </c>
      <c r="T98" t="s">
        <v>14</v>
      </c>
      <c r="U98" s="1" t="s">
        <v>47</v>
      </c>
      <c r="V98" t="s">
        <v>46</v>
      </c>
      <c r="W98" s="1" t="s">
        <v>54</v>
      </c>
      <c r="X98" s="1" t="s">
        <v>148</v>
      </c>
    </row>
    <row r="99" spans="1:25" ht="15.6" x14ac:dyDescent="0.3">
      <c r="B99" s="33" t="s">
        <v>10</v>
      </c>
      <c r="C99" s="34">
        <v>14</v>
      </c>
      <c r="D99" s="34">
        <v>30</v>
      </c>
      <c r="E99" s="29" t="s">
        <v>58</v>
      </c>
      <c r="F99" s="34">
        <v>21</v>
      </c>
      <c r="G99" s="34">
        <v>2</v>
      </c>
      <c r="H99" s="32" t="s">
        <v>90</v>
      </c>
      <c r="K99" s="29" t="s">
        <v>58</v>
      </c>
      <c r="O99">
        <v>0</v>
      </c>
      <c r="Q99" s="1">
        <f>(G99/60+F99)-(D99/60+C99)</f>
        <v>6.533333333333335</v>
      </c>
      <c r="R99" s="1">
        <f>(M99/60+L99)-(J99/60+I99)</f>
        <v>0</v>
      </c>
      <c r="S99" s="2">
        <f>R99+Q99-(O99=1)*0.5</f>
        <v>6.533333333333335</v>
      </c>
      <c r="T99" t="s">
        <v>10</v>
      </c>
      <c r="U99" s="1">
        <f>SUM(S95:S99)</f>
        <v>34.116666666666674</v>
      </c>
      <c r="V99" s="1">
        <f>U99-40</f>
        <v>-5.8833333333333258</v>
      </c>
      <c r="W99" s="1">
        <f>SUM(V$4:V99)</f>
        <v>8.4166666666666785</v>
      </c>
      <c r="X99" s="1">
        <f>SUM(V$95:V99)</f>
        <v>-5.8833333333333258</v>
      </c>
    </row>
    <row r="100" spans="1:25" x14ac:dyDescent="0.3">
      <c r="A100" s="7" t="s">
        <v>3</v>
      </c>
      <c r="B100" s="34"/>
      <c r="C100" s="34"/>
      <c r="D100" s="34"/>
      <c r="E100" s="35"/>
      <c r="F100" s="34"/>
      <c r="G100" s="34"/>
      <c r="H100" s="36"/>
      <c r="I100" s="34"/>
      <c r="J100" s="34"/>
      <c r="K100" s="35"/>
      <c r="L100" s="34"/>
      <c r="M100" s="34"/>
      <c r="N100" s="34"/>
      <c r="O100" s="34"/>
      <c r="P100" s="34"/>
      <c r="Q100" s="37"/>
      <c r="R100" s="37"/>
      <c r="S100" s="37"/>
      <c r="T100" s="34"/>
      <c r="U100" s="37"/>
      <c r="V100" s="34"/>
      <c r="W100" s="37"/>
    </row>
    <row r="101" spans="1:25" ht="15.6" x14ac:dyDescent="0.3">
      <c r="B101" s="33" t="s">
        <v>11</v>
      </c>
      <c r="C101" s="34">
        <v>8</v>
      </c>
      <c r="D101" s="34">
        <v>56</v>
      </c>
      <c r="E101" s="29" t="s">
        <v>58</v>
      </c>
      <c r="F101" s="34">
        <v>10</v>
      </c>
      <c r="G101" s="34">
        <v>32</v>
      </c>
      <c r="H101" s="32" t="s">
        <v>90</v>
      </c>
      <c r="I101" s="34">
        <v>13</v>
      </c>
      <c r="J101" s="34">
        <v>0</v>
      </c>
      <c r="K101" s="29" t="s">
        <v>58</v>
      </c>
      <c r="L101" s="34">
        <v>18</v>
      </c>
      <c r="M101" s="34">
        <v>30</v>
      </c>
      <c r="O101">
        <v>0</v>
      </c>
      <c r="Q101" s="1">
        <f>(G101/60+F101)-(D101/60+C101)</f>
        <v>1.5999999999999996</v>
      </c>
      <c r="R101" s="1">
        <f>(M101/60+L101)-(J101/60+I101)</f>
        <v>5.5</v>
      </c>
      <c r="S101" s="2">
        <f>R101+Q101-(O101=1)*0.5</f>
        <v>7.1</v>
      </c>
      <c r="T101" t="s">
        <v>11</v>
      </c>
      <c r="U101" s="1"/>
      <c r="W101" s="1"/>
    </row>
    <row r="102" spans="1:25" ht="15.6" x14ac:dyDescent="0.3">
      <c r="B102" s="33" t="s">
        <v>12</v>
      </c>
      <c r="C102" s="34">
        <v>10</v>
      </c>
      <c r="D102" s="34">
        <v>6</v>
      </c>
      <c r="E102" s="29" t="s">
        <v>58</v>
      </c>
      <c r="F102" s="34">
        <v>17</v>
      </c>
      <c r="G102" s="34">
        <v>30</v>
      </c>
      <c r="H102" s="32" t="s">
        <v>90</v>
      </c>
      <c r="K102" s="29" t="s">
        <v>58</v>
      </c>
      <c r="O102">
        <v>0</v>
      </c>
      <c r="Q102" s="1">
        <f>(G102/60+F102)-(D102/60+C102)</f>
        <v>7.4</v>
      </c>
      <c r="R102" s="1">
        <f>(M102/60+L102)-(J102/60+I102)</f>
        <v>0</v>
      </c>
      <c r="S102" s="2">
        <f>R102+Q102-(O102=1)*0.5</f>
        <v>7.4</v>
      </c>
      <c r="T102" t="s">
        <v>12</v>
      </c>
      <c r="U102" s="1"/>
      <c r="W102" s="1"/>
    </row>
    <row r="103" spans="1:25" ht="15.6" x14ac:dyDescent="0.3">
      <c r="B103" s="33" t="s">
        <v>13</v>
      </c>
      <c r="C103" s="34">
        <v>9</v>
      </c>
      <c r="D103" s="34">
        <v>45</v>
      </c>
      <c r="E103" s="29" t="s">
        <v>58</v>
      </c>
      <c r="F103">
        <v>18</v>
      </c>
      <c r="G103">
        <v>25</v>
      </c>
      <c r="H103" s="32" t="s">
        <v>90</v>
      </c>
      <c r="K103" s="29" t="s">
        <v>58</v>
      </c>
      <c r="O103">
        <v>1</v>
      </c>
      <c r="Q103" s="1">
        <f>(G103/60+F103)-(D103/60+C103)</f>
        <v>8.6666666666666679</v>
      </c>
      <c r="R103" s="1">
        <f>(M103/60+L103)-(J103/60+I103)</f>
        <v>0</v>
      </c>
      <c r="S103" s="2">
        <f>R103+Q103-(O103=1)*0.5</f>
        <v>8.1666666666666679</v>
      </c>
      <c r="T103" t="s">
        <v>13</v>
      </c>
      <c r="U103" s="1"/>
      <c r="W103" s="1"/>
    </row>
    <row r="104" spans="1:25" ht="15.6" x14ac:dyDescent="0.3">
      <c r="B104" s="33" t="s">
        <v>14</v>
      </c>
      <c r="C104" s="34">
        <v>9</v>
      </c>
      <c r="D104" s="34">
        <v>54</v>
      </c>
      <c r="E104" s="29" t="s">
        <v>58</v>
      </c>
      <c r="F104">
        <v>17</v>
      </c>
      <c r="G104">
        <v>55</v>
      </c>
      <c r="H104" s="32" t="s">
        <v>90</v>
      </c>
      <c r="K104" s="29" t="s">
        <v>58</v>
      </c>
      <c r="O104">
        <v>0</v>
      </c>
      <c r="Q104" s="1">
        <f>(G104/60+F104)-(D104/60+C104)</f>
        <v>8.0166666666666675</v>
      </c>
      <c r="R104" s="1">
        <f>(M104/60+L104)-(J104/60+I104)</f>
        <v>0</v>
      </c>
      <c r="S104" s="2">
        <f>R104+Q104-(O104=1)*0.5</f>
        <v>8.0166666666666675</v>
      </c>
      <c r="T104" t="s">
        <v>14</v>
      </c>
      <c r="U104" s="1" t="s">
        <v>47</v>
      </c>
      <c r="V104" t="s">
        <v>46</v>
      </c>
      <c r="W104" s="1" t="s">
        <v>54</v>
      </c>
      <c r="X104" s="1" t="s">
        <v>148</v>
      </c>
    </row>
    <row r="105" spans="1:25" ht="15.6" x14ac:dyDescent="0.3">
      <c r="A105" t="s">
        <v>19</v>
      </c>
      <c r="B105" s="33" t="s">
        <v>10</v>
      </c>
      <c r="E105" s="29" t="s">
        <v>58</v>
      </c>
      <c r="H105" s="32" t="s">
        <v>90</v>
      </c>
      <c r="K105" s="29" t="s">
        <v>58</v>
      </c>
      <c r="O105">
        <v>0</v>
      </c>
      <c r="Q105" s="1">
        <f>(G105/60+F105)-(D105/60+C105)</f>
        <v>0</v>
      </c>
      <c r="R105" s="1">
        <f>(M105/60+L105)-(J105/60+I105)</f>
        <v>0</v>
      </c>
      <c r="S105" s="2">
        <f>R105+Q105-(O105=1)*0.5</f>
        <v>0</v>
      </c>
      <c r="T105" t="s">
        <v>10</v>
      </c>
      <c r="U105" s="1">
        <f>SUM(S101:S105)</f>
        <v>30.683333333333337</v>
      </c>
      <c r="V105" s="1">
        <f>U105-40+8</f>
        <v>-1.3166666666666629</v>
      </c>
      <c r="W105" s="1">
        <f>SUM(V$4:V105)</f>
        <v>7.1000000000000156</v>
      </c>
      <c r="X105" s="1">
        <f>SUM(V$95:V105)</f>
        <v>-7.1999999999999886</v>
      </c>
    </row>
    <row r="106" spans="1:25" x14ac:dyDescent="0.3">
      <c r="A106" s="7" t="s">
        <v>0</v>
      </c>
      <c r="B106" s="34"/>
      <c r="C106" s="34"/>
      <c r="D106" s="34"/>
      <c r="E106" s="35"/>
      <c r="F106" s="34"/>
      <c r="G106" s="34"/>
      <c r="H106" s="36"/>
      <c r="I106" s="34"/>
      <c r="J106" s="34"/>
      <c r="K106" s="35"/>
      <c r="L106" s="34"/>
      <c r="M106" s="34"/>
      <c r="N106" s="34"/>
      <c r="O106" s="34"/>
      <c r="P106" s="34"/>
      <c r="Q106" s="37"/>
      <c r="R106" s="37"/>
      <c r="S106" s="37"/>
      <c r="T106" s="34"/>
      <c r="U106" s="37"/>
      <c r="V106" s="34"/>
      <c r="W106" s="37"/>
    </row>
    <row r="107" spans="1:25" ht="15.6" x14ac:dyDescent="0.3">
      <c r="B107" s="33" t="s">
        <v>11</v>
      </c>
      <c r="C107" s="34">
        <v>10</v>
      </c>
      <c r="D107" s="34">
        <v>2</v>
      </c>
      <c r="E107" s="29" t="s">
        <v>58</v>
      </c>
      <c r="F107" s="34">
        <v>17</v>
      </c>
      <c r="G107" s="34">
        <v>17</v>
      </c>
      <c r="H107" s="32" t="s">
        <v>90</v>
      </c>
      <c r="K107" s="29" t="s">
        <v>58</v>
      </c>
      <c r="O107">
        <v>1</v>
      </c>
      <c r="Q107" s="1">
        <f>(G107/60+F107)-(D107/60+C107)</f>
        <v>7.2500000000000018</v>
      </c>
      <c r="R107" s="1">
        <f>(M107/60+L107)-(J107/60+I107)</f>
        <v>0</v>
      </c>
      <c r="S107" s="2">
        <f>R107+Q107-(O107=1)*0.5</f>
        <v>6.7500000000000018</v>
      </c>
      <c r="T107" t="s">
        <v>11</v>
      </c>
      <c r="U107" s="1"/>
      <c r="W107" s="1"/>
    </row>
    <row r="108" spans="1:25" ht="15.6" x14ac:dyDescent="0.3">
      <c r="B108" s="33" t="s">
        <v>12</v>
      </c>
      <c r="C108" s="34">
        <v>9</v>
      </c>
      <c r="D108" s="34">
        <v>34</v>
      </c>
      <c r="E108" s="29" t="s">
        <v>58</v>
      </c>
      <c r="F108" s="34">
        <v>19</v>
      </c>
      <c r="G108" s="34">
        <v>42</v>
      </c>
      <c r="H108" s="32" t="s">
        <v>90</v>
      </c>
      <c r="K108" s="29" t="s">
        <v>58</v>
      </c>
      <c r="O108">
        <v>0</v>
      </c>
      <c r="Q108" s="1">
        <f>(G108/60+F108)-(D108/60+C108)</f>
        <v>10.133333333333333</v>
      </c>
      <c r="R108" s="1">
        <f>(M108/60+L108)-(J108/60+I108)</f>
        <v>0</v>
      </c>
      <c r="S108" s="2">
        <f>R108+Q108-(O108=1)*0.5</f>
        <v>10.133333333333333</v>
      </c>
      <c r="T108" t="s">
        <v>12</v>
      </c>
      <c r="U108" s="1"/>
      <c r="W108" s="1"/>
    </row>
    <row r="109" spans="1:25" ht="15.6" x14ac:dyDescent="0.3">
      <c r="B109" s="33" t="s">
        <v>13</v>
      </c>
      <c r="C109" s="34">
        <v>12</v>
      </c>
      <c r="D109" s="34">
        <v>18</v>
      </c>
      <c r="E109" s="29" t="s">
        <v>58</v>
      </c>
      <c r="F109" s="34">
        <v>19</v>
      </c>
      <c r="G109" s="34">
        <v>19</v>
      </c>
      <c r="H109" s="32" t="s">
        <v>90</v>
      </c>
      <c r="K109" s="29" t="s">
        <v>58</v>
      </c>
      <c r="O109">
        <v>0</v>
      </c>
      <c r="Q109" s="1">
        <f>(G109/60+F109)-(D109/60+C109)</f>
        <v>7.0166666666666657</v>
      </c>
      <c r="R109" s="1">
        <f>(M109/60+L109)-(J109/60+I109)</f>
        <v>0</v>
      </c>
      <c r="S109" s="2">
        <f>R109+Q109-(O109=1)*0.5</f>
        <v>7.0166666666666657</v>
      </c>
      <c r="T109" t="s">
        <v>13</v>
      </c>
      <c r="U109" s="1"/>
      <c r="W109" s="1"/>
    </row>
    <row r="110" spans="1:25" ht="15.6" x14ac:dyDescent="0.3">
      <c r="B110" s="33" t="s">
        <v>14</v>
      </c>
      <c r="C110" s="34">
        <v>9</v>
      </c>
      <c r="D110" s="34">
        <v>36</v>
      </c>
      <c r="E110" s="29" t="s">
        <v>58</v>
      </c>
      <c r="F110" s="34">
        <v>17</v>
      </c>
      <c r="G110" s="34">
        <v>28</v>
      </c>
      <c r="H110" s="32" t="s">
        <v>90</v>
      </c>
      <c r="K110" s="29" t="s">
        <v>58</v>
      </c>
      <c r="O110">
        <v>0</v>
      </c>
      <c r="Q110" s="1">
        <f>(G110/60+F110)-(D110/60+C110)</f>
        <v>7.8666666666666654</v>
      </c>
      <c r="R110" s="1">
        <f>(M110/60+L110)-(J110/60+I110)</f>
        <v>0</v>
      </c>
      <c r="S110" s="2">
        <f>R110+Q110-(O110=1)*0.5</f>
        <v>7.8666666666666654</v>
      </c>
      <c r="T110" t="s">
        <v>14</v>
      </c>
      <c r="U110" s="1" t="s">
        <v>47</v>
      </c>
      <c r="V110" t="s">
        <v>46</v>
      </c>
      <c r="W110" s="1" t="s">
        <v>54</v>
      </c>
      <c r="X110" s="1" t="s">
        <v>148</v>
      </c>
    </row>
    <row r="111" spans="1:25" ht="15.6" x14ac:dyDescent="0.3">
      <c r="B111" s="33" t="s">
        <v>10</v>
      </c>
      <c r="C111" s="34">
        <v>10</v>
      </c>
      <c r="D111" s="34">
        <v>1</v>
      </c>
      <c r="E111" s="29" t="s">
        <v>58</v>
      </c>
      <c r="F111" s="34">
        <v>16</v>
      </c>
      <c r="G111" s="34">
        <v>35</v>
      </c>
      <c r="H111" s="32" t="s">
        <v>90</v>
      </c>
      <c r="K111" s="29" t="s">
        <v>58</v>
      </c>
      <c r="O111">
        <v>0</v>
      </c>
      <c r="Q111" s="1">
        <f>(G111/60+F111)-(D111/60+C111)</f>
        <v>6.5666666666666647</v>
      </c>
      <c r="R111" s="1">
        <f>(M111/60+L111)-(J111/60+I111)</f>
        <v>0</v>
      </c>
      <c r="S111" s="2">
        <f>R111+Q111-(O111=1)*0.5</f>
        <v>6.5666666666666647</v>
      </c>
      <c r="T111" t="s">
        <v>10</v>
      </c>
      <c r="U111" s="1">
        <f>SUM(S107:S111)</f>
        <v>38.333333333333329</v>
      </c>
      <c r="V111" s="14">
        <f>U111-40</f>
        <v>-1.6666666666666714</v>
      </c>
      <c r="W111" s="1">
        <f>SUM(V$4:V111)</f>
        <v>5.4333333333333442</v>
      </c>
      <c r="X111" s="1">
        <f>SUM(V$95:V111)</f>
        <v>-8.86666666666666</v>
      </c>
      <c r="Y111" s="11" t="s">
        <v>143</v>
      </c>
    </row>
    <row r="112" spans="1:25" x14ac:dyDescent="0.3">
      <c r="A112" s="7" t="s">
        <v>6</v>
      </c>
      <c r="B112" s="34"/>
      <c r="C112" s="34"/>
      <c r="D112" s="34"/>
      <c r="E112" s="35"/>
      <c r="F112" s="34"/>
      <c r="G112" s="34"/>
      <c r="H112" s="36"/>
      <c r="I112" s="34"/>
      <c r="J112" s="34"/>
      <c r="K112" s="35"/>
      <c r="L112" s="34"/>
      <c r="M112" s="34"/>
      <c r="N112" s="34"/>
      <c r="O112" s="34"/>
      <c r="P112" s="34"/>
      <c r="Q112" s="37"/>
      <c r="R112" s="37"/>
      <c r="S112" s="37"/>
      <c r="T112" s="34"/>
      <c r="U112" s="37"/>
      <c r="V112" s="34"/>
      <c r="W112" s="37"/>
    </row>
    <row r="113" spans="1:24" ht="15.6" x14ac:dyDescent="0.3">
      <c r="A113" s="11" t="s">
        <v>16</v>
      </c>
      <c r="B113" s="33" t="s">
        <v>11</v>
      </c>
      <c r="E113" s="29" t="s">
        <v>58</v>
      </c>
      <c r="H113" s="32" t="s">
        <v>90</v>
      </c>
      <c r="K113" s="29" t="s">
        <v>58</v>
      </c>
      <c r="O113">
        <v>0</v>
      </c>
      <c r="Q113" s="1">
        <f>(G113/60+F113)-(D113/60+C113)</f>
        <v>0</v>
      </c>
      <c r="R113" s="1">
        <f>(M113/60+L113)-(J113/60+I113)</f>
        <v>0</v>
      </c>
      <c r="S113" s="2">
        <f>R113+Q113-(O113=1)*0.5</f>
        <v>0</v>
      </c>
      <c r="T113" t="s">
        <v>11</v>
      </c>
      <c r="U113" s="1"/>
      <c r="W113" s="1"/>
    </row>
    <row r="114" spans="1:24" ht="15.6" x14ac:dyDescent="0.3">
      <c r="B114" s="33" t="s">
        <v>12</v>
      </c>
      <c r="E114" s="29" t="s">
        <v>58</v>
      </c>
      <c r="H114" s="32" t="s">
        <v>90</v>
      </c>
      <c r="K114" s="29" t="s">
        <v>58</v>
      </c>
      <c r="O114">
        <v>0</v>
      </c>
      <c r="Q114" s="1">
        <f>(G114/60+F114)-(D114/60+C114)</f>
        <v>0</v>
      </c>
      <c r="R114" s="1">
        <f>(M114/60+L114)-(J114/60+I114)</f>
        <v>0</v>
      </c>
      <c r="S114" s="2">
        <f>R114+Q114-(O114=1)*0.5</f>
        <v>0</v>
      </c>
      <c r="T114" t="s">
        <v>12</v>
      </c>
      <c r="U114" s="1"/>
      <c r="W114" s="1"/>
    </row>
    <row r="115" spans="1:24" ht="15.6" x14ac:dyDescent="0.3">
      <c r="B115" s="33" t="s">
        <v>13</v>
      </c>
      <c r="E115" s="29" t="s">
        <v>58</v>
      </c>
      <c r="H115" s="32" t="s">
        <v>90</v>
      </c>
      <c r="K115" s="29" t="s">
        <v>58</v>
      </c>
      <c r="O115">
        <v>0</v>
      </c>
      <c r="Q115" s="1">
        <f>(G115/60+F115)-(D115/60+C115)</f>
        <v>0</v>
      </c>
      <c r="R115" s="1">
        <f>(M115/60+L115)-(J115/60+I115)</f>
        <v>0</v>
      </c>
      <c r="S115" s="2">
        <f>R115+Q115-(O115=1)*0.5</f>
        <v>0</v>
      </c>
      <c r="T115" t="s">
        <v>13</v>
      </c>
      <c r="U115" s="1"/>
      <c r="W115" s="1"/>
    </row>
    <row r="116" spans="1:24" ht="15.6" x14ac:dyDescent="0.3">
      <c r="B116" s="33" t="s">
        <v>14</v>
      </c>
      <c r="E116" s="29" t="s">
        <v>58</v>
      </c>
      <c r="H116" s="32" t="s">
        <v>90</v>
      </c>
      <c r="K116" s="29" t="s">
        <v>58</v>
      </c>
      <c r="O116">
        <v>0</v>
      </c>
      <c r="Q116" s="1">
        <f>(G116/60+F116)-(D116/60+C116)</f>
        <v>0</v>
      </c>
      <c r="R116" s="1">
        <f>(M116/60+L116)-(J116/60+I116)</f>
        <v>0</v>
      </c>
      <c r="S116" s="2">
        <f>R116+Q116-(O116=1)*0.5</f>
        <v>0</v>
      </c>
      <c r="T116" t="s">
        <v>14</v>
      </c>
      <c r="U116" s="1" t="s">
        <v>47</v>
      </c>
      <c r="V116" t="s">
        <v>46</v>
      </c>
      <c r="W116" s="1" t="s">
        <v>54</v>
      </c>
      <c r="X116" s="1" t="s">
        <v>148</v>
      </c>
    </row>
    <row r="117" spans="1:24" ht="15.6" x14ac:dyDescent="0.3">
      <c r="B117" s="33" t="s">
        <v>10</v>
      </c>
      <c r="E117" s="29" t="s">
        <v>58</v>
      </c>
      <c r="H117" s="32" t="s">
        <v>90</v>
      </c>
      <c r="K117" s="29" t="s">
        <v>58</v>
      </c>
      <c r="O117">
        <v>0</v>
      </c>
      <c r="Q117" s="1">
        <f>(G117/60+F117)-(D117/60+C117)</f>
        <v>0</v>
      </c>
      <c r="R117" s="1">
        <f>(M117/60+L117)-(J117/60+I117)</f>
        <v>0</v>
      </c>
      <c r="S117" s="2">
        <f>R117+Q117-(O117=1)*0.5</f>
        <v>0</v>
      </c>
      <c r="T117" t="s">
        <v>10</v>
      </c>
      <c r="U117" s="1">
        <f>SUM(S113:S117)</f>
        <v>0</v>
      </c>
      <c r="V117" s="1">
        <v>0</v>
      </c>
      <c r="W117" s="1">
        <f>SUM(V$4:V117)</f>
        <v>5.4333333333333442</v>
      </c>
      <c r="X117" s="1">
        <f>SUM(V$95:V117)</f>
        <v>-8.86666666666666</v>
      </c>
    </row>
    <row r="118" spans="1:24" x14ac:dyDescent="0.3">
      <c r="A118" s="7" t="s">
        <v>7</v>
      </c>
      <c r="B118" s="34"/>
      <c r="C118" s="34"/>
      <c r="D118" s="34"/>
      <c r="E118" s="35"/>
      <c r="F118" s="34"/>
      <c r="G118" s="34"/>
      <c r="H118" s="36"/>
      <c r="I118" s="34"/>
      <c r="J118" s="34"/>
      <c r="K118" s="35"/>
      <c r="L118" s="34"/>
      <c r="M118" s="34"/>
      <c r="N118" s="34"/>
      <c r="O118" s="34"/>
      <c r="P118" s="34"/>
      <c r="Q118" s="37"/>
      <c r="R118" s="37"/>
      <c r="S118" s="37"/>
      <c r="T118" s="34"/>
      <c r="U118" s="37"/>
      <c r="V118" s="34"/>
      <c r="W118" s="37"/>
    </row>
    <row r="119" spans="1:24" ht="15.6" x14ac:dyDescent="0.3">
      <c r="A119" s="11" t="s">
        <v>16</v>
      </c>
      <c r="B119" s="33" t="s">
        <v>11</v>
      </c>
      <c r="E119" s="29" t="s">
        <v>58</v>
      </c>
      <c r="H119" s="32" t="s">
        <v>90</v>
      </c>
      <c r="K119" s="29" t="s">
        <v>58</v>
      </c>
      <c r="O119">
        <v>0</v>
      </c>
      <c r="Q119" s="1">
        <f>(G119/60+F119)-(D119/60+C119)</f>
        <v>0</v>
      </c>
      <c r="R119" s="1">
        <f>(M119/60+L119)-(J119/60+I119)</f>
        <v>0</v>
      </c>
      <c r="S119" s="2">
        <f>R119+Q119-(O119=1)*0.5</f>
        <v>0</v>
      </c>
      <c r="T119" t="s">
        <v>11</v>
      </c>
      <c r="U119" s="1"/>
      <c r="W119" s="1"/>
    </row>
    <row r="120" spans="1:24" ht="15.6" x14ac:dyDescent="0.3">
      <c r="B120" s="33" t="s">
        <v>12</v>
      </c>
      <c r="E120" s="29" t="s">
        <v>58</v>
      </c>
      <c r="H120" s="32" t="s">
        <v>90</v>
      </c>
      <c r="K120" s="29" t="s">
        <v>58</v>
      </c>
      <c r="O120">
        <v>0</v>
      </c>
      <c r="Q120" s="1">
        <f>(G120/60+F120)-(D120/60+C120)</f>
        <v>0</v>
      </c>
      <c r="R120" s="1">
        <f>(M120/60+L120)-(J120/60+I120)</f>
        <v>0</v>
      </c>
      <c r="S120" s="2">
        <f>R120+Q120-(O120=1)*0.5</f>
        <v>0</v>
      </c>
      <c r="T120" t="s">
        <v>12</v>
      </c>
      <c r="U120" s="1"/>
      <c r="W120" s="1"/>
    </row>
    <row r="121" spans="1:24" ht="15.6" x14ac:dyDescent="0.3">
      <c r="B121" s="33" t="s">
        <v>13</v>
      </c>
      <c r="E121" s="29" t="s">
        <v>58</v>
      </c>
      <c r="H121" s="32" t="s">
        <v>90</v>
      </c>
      <c r="K121" s="29" t="s">
        <v>58</v>
      </c>
      <c r="O121">
        <v>0</v>
      </c>
      <c r="Q121" s="1">
        <f>(G121/60+F121)-(D121/60+C121)</f>
        <v>0</v>
      </c>
      <c r="R121" s="1">
        <f>(M121/60+L121)-(J121/60+I121)</f>
        <v>0</v>
      </c>
      <c r="S121" s="2">
        <f>R121+Q121-(O121=1)*0.5</f>
        <v>0</v>
      </c>
      <c r="T121" t="s">
        <v>13</v>
      </c>
      <c r="U121" s="1"/>
      <c r="W121" s="1"/>
    </row>
    <row r="122" spans="1:24" ht="15.6" x14ac:dyDescent="0.3">
      <c r="B122" s="33" t="s">
        <v>14</v>
      </c>
      <c r="E122" s="29" t="s">
        <v>58</v>
      </c>
      <c r="H122" s="32" t="s">
        <v>90</v>
      </c>
      <c r="K122" s="29" t="s">
        <v>58</v>
      </c>
      <c r="O122">
        <v>0</v>
      </c>
      <c r="Q122" s="1">
        <f>(G122/60+F122)-(D122/60+C122)</f>
        <v>0</v>
      </c>
      <c r="R122" s="1">
        <f>(M122/60+L122)-(J122/60+I122)</f>
        <v>0</v>
      </c>
      <c r="S122" s="2">
        <f>R122+Q122-(O122=1)*0.5</f>
        <v>0</v>
      </c>
      <c r="T122" t="s">
        <v>14</v>
      </c>
      <c r="U122" s="1" t="s">
        <v>47</v>
      </c>
      <c r="V122" t="s">
        <v>46</v>
      </c>
      <c r="W122" s="1" t="s">
        <v>54</v>
      </c>
      <c r="X122" s="1" t="s">
        <v>148</v>
      </c>
    </row>
    <row r="123" spans="1:24" ht="15.6" x14ac:dyDescent="0.3">
      <c r="B123" s="33" t="s">
        <v>10</v>
      </c>
      <c r="E123" s="29" t="s">
        <v>58</v>
      </c>
      <c r="H123" s="32" t="s">
        <v>90</v>
      </c>
      <c r="K123" s="29" t="s">
        <v>58</v>
      </c>
      <c r="O123">
        <v>0</v>
      </c>
      <c r="Q123" s="1">
        <f>(G123/60+F123)-(D123/60+C123)</f>
        <v>0</v>
      </c>
      <c r="R123" s="1">
        <f>(M123/60+L123)-(J123/60+I123)</f>
        <v>0</v>
      </c>
      <c r="S123" s="2">
        <f>R123+Q123-(O123=1)*0.5</f>
        <v>0</v>
      </c>
      <c r="T123" t="s">
        <v>10</v>
      </c>
      <c r="U123" s="1">
        <f>SUM(S119:S123)</f>
        <v>0</v>
      </c>
      <c r="V123" s="1">
        <v>0</v>
      </c>
      <c r="W123" s="1">
        <f>SUM(V$4:V123)</f>
        <v>5.4333333333333442</v>
      </c>
      <c r="X123" s="1">
        <f>SUM(V$95:V123)</f>
        <v>-8.86666666666666</v>
      </c>
    </row>
    <row r="124" spans="1:24" x14ac:dyDescent="0.3">
      <c r="A124" s="7" t="s">
        <v>17</v>
      </c>
      <c r="B124" s="34"/>
      <c r="C124" s="34"/>
      <c r="D124" s="34"/>
      <c r="E124" s="35"/>
      <c r="F124" s="34"/>
      <c r="G124" s="34"/>
      <c r="H124" s="36"/>
      <c r="I124" s="34"/>
      <c r="J124" s="34"/>
      <c r="K124" s="35"/>
      <c r="L124" s="34"/>
      <c r="M124" s="34"/>
      <c r="N124" s="34"/>
      <c r="O124" s="34"/>
      <c r="P124" s="34"/>
      <c r="Q124" s="37"/>
      <c r="R124" s="37"/>
      <c r="S124" s="37"/>
      <c r="T124" s="34"/>
      <c r="U124" s="37"/>
      <c r="V124" s="34"/>
      <c r="W124" s="37"/>
    </row>
    <row r="125" spans="1:24" ht="15.6" x14ac:dyDescent="0.3">
      <c r="A125" s="11" t="s">
        <v>16</v>
      </c>
      <c r="B125" s="33" t="s">
        <v>11</v>
      </c>
      <c r="E125" s="29" t="s">
        <v>58</v>
      </c>
      <c r="H125" s="32" t="s">
        <v>90</v>
      </c>
      <c r="K125" s="29" t="s">
        <v>58</v>
      </c>
      <c r="O125">
        <v>0</v>
      </c>
      <c r="Q125" s="1">
        <f>(G125/60+F125)-(D125/60+C125)</f>
        <v>0</v>
      </c>
      <c r="R125" s="1">
        <f>(M125/60+L125)-(J125/60+I125)</f>
        <v>0</v>
      </c>
      <c r="S125" s="2">
        <f>R125+Q125-(O125=1)*0.5</f>
        <v>0</v>
      </c>
      <c r="T125" t="s">
        <v>11</v>
      </c>
      <c r="U125" s="1"/>
      <c r="W125" s="1"/>
    </row>
    <row r="126" spans="1:24" ht="15.6" x14ac:dyDescent="0.3">
      <c r="B126" s="33" t="s">
        <v>12</v>
      </c>
      <c r="E126" s="29" t="s">
        <v>58</v>
      </c>
      <c r="H126" s="32" t="s">
        <v>90</v>
      </c>
      <c r="K126" s="29" t="s">
        <v>58</v>
      </c>
      <c r="O126">
        <v>0</v>
      </c>
      <c r="Q126" s="1">
        <f>(G126/60+F126)-(D126/60+C126)</f>
        <v>0</v>
      </c>
      <c r="R126" s="1">
        <f>(M126/60+L126)-(J126/60+I126)</f>
        <v>0</v>
      </c>
      <c r="S126" s="2">
        <f>R126+Q126-(O126=1)*0.5</f>
        <v>0</v>
      </c>
      <c r="T126" t="s">
        <v>12</v>
      </c>
      <c r="U126" s="1"/>
      <c r="W126" s="1"/>
    </row>
    <row r="127" spans="1:24" ht="15.6" x14ac:dyDescent="0.3">
      <c r="B127" s="33" t="s">
        <v>13</v>
      </c>
      <c r="E127" s="29" t="s">
        <v>58</v>
      </c>
      <c r="H127" s="32" t="s">
        <v>90</v>
      </c>
      <c r="K127" s="29" t="s">
        <v>58</v>
      </c>
      <c r="O127">
        <v>0</v>
      </c>
      <c r="Q127" s="1">
        <f>(G127/60+F127)-(D127/60+C127)</f>
        <v>0</v>
      </c>
      <c r="R127" s="1">
        <f>(M127/60+L127)-(J127/60+I127)</f>
        <v>0</v>
      </c>
      <c r="S127" s="2">
        <f>R127+Q127-(O127=1)*0.5</f>
        <v>0</v>
      </c>
      <c r="T127" t="s">
        <v>13</v>
      </c>
      <c r="U127" s="1"/>
      <c r="W127" s="1"/>
    </row>
    <row r="128" spans="1:24" ht="15.6" x14ac:dyDescent="0.3">
      <c r="B128" s="33" t="s">
        <v>14</v>
      </c>
      <c r="E128" s="29" t="s">
        <v>58</v>
      </c>
      <c r="H128" s="32" t="s">
        <v>90</v>
      </c>
      <c r="K128" s="29" t="s">
        <v>58</v>
      </c>
      <c r="O128">
        <v>0</v>
      </c>
      <c r="Q128" s="1">
        <f>(G128/60+F128)-(D128/60+C128)</f>
        <v>0</v>
      </c>
      <c r="R128" s="1">
        <f>(M128/60+L128)-(J128/60+I128)</f>
        <v>0</v>
      </c>
      <c r="S128" s="2">
        <f>R128+Q128-(O128=1)*0.5</f>
        <v>0</v>
      </c>
      <c r="T128" t="s">
        <v>14</v>
      </c>
      <c r="U128" s="1" t="s">
        <v>47</v>
      </c>
      <c r="V128" t="s">
        <v>46</v>
      </c>
      <c r="W128" s="1" t="s">
        <v>54</v>
      </c>
      <c r="X128" s="1" t="s">
        <v>148</v>
      </c>
    </row>
    <row r="129" spans="1:25" ht="15.6" x14ac:dyDescent="0.3">
      <c r="B129" s="33" t="s">
        <v>10</v>
      </c>
      <c r="E129" s="29" t="s">
        <v>58</v>
      </c>
      <c r="H129" s="32" t="s">
        <v>90</v>
      </c>
      <c r="K129" s="29" t="s">
        <v>58</v>
      </c>
      <c r="O129">
        <v>0</v>
      </c>
      <c r="Q129" s="1">
        <f>(G129/60+F129)-(D129/60+C129)</f>
        <v>0</v>
      </c>
      <c r="R129" s="1">
        <f>(M129/60+L129)-(J129/60+I129)</f>
        <v>0</v>
      </c>
      <c r="S129" s="2">
        <f>R129+Q129-(O129=1)*0.5</f>
        <v>0</v>
      </c>
      <c r="T129" t="s">
        <v>10</v>
      </c>
      <c r="U129" s="1">
        <f>SUM(S125:S129)</f>
        <v>0</v>
      </c>
      <c r="V129" s="1">
        <v>0</v>
      </c>
      <c r="W129" s="1">
        <f>SUM(V$4:V129)</f>
        <v>5.4333333333333442</v>
      </c>
      <c r="X129" s="1">
        <f>SUM(V$95:V129)</f>
        <v>-8.86666666666666</v>
      </c>
    </row>
    <row r="130" spans="1:25" x14ac:dyDescent="0.3">
      <c r="A130" s="7" t="s">
        <v>18</v>
      </c>
      <c r="B130" s="34"/>
      <c r="C130" s="34"/>
      <c r="D130" s="34"/>
      <c r="E130" s="35"/>
      <c r="F130" s="34"/>
      <c r="G130" s="34"/>
      <c r="H130" s="36"/>
      <c r="I130" s="34"/>
      <c r="J130" s="34"/>
      <c r="K130" s="35"/>
      <c r="L130" s="34"/>
      <c r="M130" s="34"/>
      <c r="N130" s="34"/>
      <c r="O130" s="34"/>
      <c r="P130" s="34"/>
      <c r="Q130" s="37"/>
      <c r="R130" s="37"/>
      <c r="S130" s="37"/>
      <c r="T130" s="34"/>
      <c r="U130" s="37"/>
      <c r="V130" s="34"/>
      <c r="W130" s="37"/>
    </row>
    <row r="131" spans="1:25" ht="15.6" x14ac:dyDescent="0.3">
      <c r="B131" s="33" t="s">
        <v>11</v>
      </c>
      <c r="C131">
        <v>9</v>
      </c>
      <c r="D131">
        <v>22</v>
      </c>
      <c r="E131" s="29" t="s">
        <v>58</v>
      </c>
      <c r="F131">
        <v>12</v>
      </c>
      <c r="G131">
        <v>50</v>
      </c>
      <c r="H131" s="32" t="s">
        <v>90</v>
      </c>
      <c r="K131" s="29" t="s">
        <v>58</v>
      </c>
      <c r="O131">
        <v>0</v>
      </c>
      <c r="Q131" s="1">
        <f>(G131/60+F131)-(D131/60+C131)</f>
        <v>3.4666666666666668</v>
      </c>
      <c r="R131" s="1">
        <f>(M131/60+L131)-(J131/60+I131)</f>
        <v>0</v>
      </c>
      <c r="S131" s="43">
        <f>R131+Q131-(O131=1)*0.5+V111</f>
        <v>1.7999999999999954</v>
      </c>
      <c r="T131" t="s">
        <v>11</v>
      </c>
      <c r="U131" s="1"/>
      <c r="W131" s="1"/>
      <c r="Y131" s="11" t="s">
        <v>144</v>
      </c>
    </row>
    <row r="132" spans="1:25" ht="15.6" x14ac:dyDescent="0.3">
      <c r="A132" s="11" t="s">
        <v>16</v>
      </c>
      <c r="B132" s="33" t="s">
        <v>12</v>
      </c>
      <c r="E132" s="29" t="s">
        <v>58</v>
      </c>
      <c r="H132" s="32" t="s">
        <v>90</v>
      </c>
      <c r="K132" s="29" t="s">
        <v>58</v>
      </c>
      <c r="O132">
        <v>0</v>
      </c>
      <c r="Q132" s="1">
        <f>(G132/60+F132)-(D132/60+C132)</f>
        <v>0</v>
      </c>
      <c r="R132" s="1">
        <f>(M132/60+L132)-(J132/60+I132)</f>
        <v>0</v>
      </c>
      <c r="S132" s="2">
        <f>R132+Q132-(O132=1)*0.5</f>
        <v>0</v>
      </c>
      <c r="T132" t="s">
        <v>12</v>
      </c>
      <c r="U132" s="1"/>
      <c r="W132" s="1"/>
    </row>
    <row r="133" spans="1:25" ht="15.6" x14ac:dyDescent="0.3">
      <c r="B133" s="33" t="s">
        <v>13</v>
      </c>
      <c r="E133" s="29" t="s">
        <v>58</v>
      </c>
      <c r="H133" s="32" t="s">
        <v>90</v>
      </c>
      <c r="K133" s="29" t="s">
        <v>58</v>
      </c>
      <c r="O133">
        <v>0</v>
      </c>
      <c r="Q133" s="1">
        <f>(G133/60+F133)-(D133/60+C133)</f>
        <v>0</v>
      </c>
      <c r="R133" s="1">
        <f>(M133/60+L133)-(J133/60+I133)</f>
        <v>0</v>
      </c>
      <c r="S133" s="2">
        <f>R133+Q133-(O133=1)*0.5</f>
        <v>0</v>
      </c>
      <c r="T133" t="s">
        <v>13</v>
      </c>
      <c r="U133" s="1"/>
      <c r="W133" s="1"/>
    </row>
    <row r="134" spans="1:25" ht="15.6" x14ac:dyDescent="0.3">
      <c r="B134" s="33" t="s">
        <v>14</v>
      </c>
      <c r="E134" s="29" t="s">
        <v>58</v>
      </c>
      <c r="H134" s="32" t="s">
        <v>90</v>
      </c>
      <c r="K134" s="29" t="s">
        <v>58</v>
      </c>
      <c r="O134">
        <v>0</v>
      </c>
      <c r="Q134" s="1">
        <f>(G134/60+F134)-(D134/60+C134)</f>
        <v>0</v>
      </c>
      <c r="R134" s="1">
        <f>(M134/60+L134)-(J134/60+I134)</f>
        <v>0</v>
      </c>
      <c r="S134" s="2">
        <f>R134+Q134-(O134=1)*0.5</f>
        <v>0</v>
      </c>
      <c r="T134" t="s">
        <v>14</v>
      </c>
      <c r="U134" s="1" t="s">
        <v>47</v>
      </c>
      <c r="V134" t="s">
        <v>46</v>
      </c>
      <c r="W134" s="1" t="s">
        <v>54</v>
      </c>
      <c r="X134" s="1" t="s">
        <v>148</v>
      </c>
    </row>
    <row r="135" spans="1:25" ht="15.6" x14ac:dyDescent="0.3">
      <c r="B135" s="33" t="s">
        <v>10</v>
      </c>
      <c r="E135" s="29" t="s">
        <v>58</v>
      </c>
      <c r="H135" s="32" t="s">
        <v>90</v>
      </c>
      <c r="K135" s="29" t="s">
        <v>58</v>
      </c>
      <c r="O135">
        <v>0</v>
      </c>
      <c r="Q135" s="1">
        <f>(G135/60+F135)-(D135/60+C135)</f>
        <v>0</v>
      </c>
      <c r="R135" s="1">
        <f>(M135/60+L135)-(J135/60+I135)</f>
        <v>0</v>
      </c>
      <c r="S135" s="2">
        <f>R135+Q135-(O135=1)*0.5</f>
        <v>0</v>
      </c>
      <c r="T135" t="s">
        <v>10</v>
      </c>
      <c r="U135" s="1">
        <f>SUM(S131:S135)</f>
        <v>1.7999999999999954</v>
      </c>
      <c r="V135" s="1">
        <f>U135-40+4*8</f>
        <v>-6.2000000000000028</v>
      </c>
      <c r="W135" s="1">
        <f>SUM(V$4:V135)</f>
        <v>-0.76666666666665861</v>
      </c>
      <c r="X135" s="1">
        <f>SUM(V$95:V135)</f>
        <v>-15.066666666666663</v>
      </c>
    </row>
    <row r="136" spans="1:25" x14ac:dyDescent="0.3">
      <c r="A136" s="7" t="s">
        <v>20</v>
      </c>
      <c r="B136" s="34"/>
      <c r="C136" s="34"/>
      <c r="D136" s="34"/>
      <c r="E136" s="35"/>
      <c r="F136" s="34"/>
      <c r="G136" s="34"/>
      <c r="H136" s="36"/>
      <c r="I136" s="34"/>
      <c r="J136" s="34"/>
      <c r="K136" s="35"/>
      <c r="L136" s="34"/>
      <c r="M136" s="34"/>
      <c r="N136" s="34"/>
      <c r="O136" s="34"/>
      <c r="P136" s="34"/>
      <c r="Q136" s="37"/>
      <c r="R136" s="37"/>
      <c r="S136" s="37"/>
      <c r="T136" s="34"/>
      <c r="U136" s="37"/>
      <c r="V136" s="34"/>
      <c r="W136" s="37"/>
    </row>
    <row r="137" spans="1:25" ht="15.6" x14ac:dyDescent="0.3">
      <c r="B137" s="33" t="s">
        <v>11</v>
      </c>
      <c r="C137">
        <v>9</v>
      </c>
      <c r="D137">
        <v>28</v>
      </c>
      <c r="E137" s="29" t="s">
        <v>58</v>
      </c>
      <c r="F137">
        <v>16</v>
      </c>
      <c r="G137">
        <v>0</v>
      </c>
      <c r="H137" s="32" t="s">
        <v>90</v>
      </c>
      <c r="K137" s="29" t="s">
        <v>58</v>
      </c>
      <c r="O137">
        <v>0</v>
      </c>
      <c r="Q137" s="1">
        <f>(G137/60+F137)-(D137/60+C137)</f>
        <v>6.5333333333333332</v>
      </c>
      <c r="R137" s="1">
        <f>(M137/60+L137)-(J137/60+I137)</f>
        <v>0</v>
      </c>
      <c r="S137" s="2">
        <f>R137+Q137-(O137=1)*0.5</f>
        <v>6.5333333333333332</v>
      </c>
      <c r="T137" t="s">
        <v>11</v>
      </c>
      <c r="U137" s="1"/>
      <c r="W137" s="1"/>
    </row>
    <row r="138" spans="1:25" ht="15.6" x14ac:dyDescent="0.3">
      <c r="B138" s="33" t="s">
        <v>12</v>
      </c>
      <c r="C138">
        <v>10</v>
      </c>
      <c r="D138">
        <v>25</v>
      </c>
      <c r="E138" s="29" t="s">
        <v>58</v>
      </c>
      <c r="F138">
        <v>20</v>
      </c>
      <c r="G138">
        <v>25</v>
      </c>
      <c r="H138" s="32" t="s">
        <v>90</v>
      </c>
      <c r="K138" s="29" t="s">
        <v>58</v>
      </c>
      <c r="O138">
        <v>0</v>
      </c>
      <c r="Q138" s="1">
        <f>(G138/60+F138)-(D138/60+C138)</f>
        <v>10.000000000000002</v>
      </c>
      <c r="R138" s="1">
        <f>(M138/60+L138)-(J138/60+I138)</f>
        <v>0</v>
      </c>
      <c r="S138" s="2">
        <f>R138+Q138-(O138=1)*0.5</f>
        <v>10.000000000000002</v>
      </c>
      <c r="T138" t="s">
        <v>12</v>
      </c>
      <c r="U138" s="1"/>
      <c r="W138" s="1"/>
    </row>
    <row r="139" spans="1:25" ht="15.6" x14ac:dyDescent="0.3">
      <c r="B139" s="33" t="s">
        <v>13</v>
      </c>
      <c r="C139">
        <v>10</v>
      </c>
      <c r="D139">
        <v>47</v>
      </c>
      <c r="E139" s="29" t="s">
        <v>58</v>
      </c>
      <c r="F139">
        <v>16</v>
      </c>
      <c r="G139">
        <v>42</v>
      </c>
      <c r="H139" s="32" t="s">
        <v>90</v>
      </c>
      <c r="K139" s="29" t="s">
        <v>58</v>
      </c>
      <c r="O139">
        <v>0</v>
      </c>
      <c r="Q139" s="1">
        <f>(G139/60+F139)-(D139/60+C139)</f>
        <v>5.9166666666666661</v>
      </c>
      <c r="R139" s="1">
        <f>(M139/60+L139)-(J139/60+I139)</f>
        <v>0</v>
      </c>
      <c r="S139" s="2">
        <f>R139+Q139-(O139=1)*0.5</f>
        <v>5.9166666666666661</v>
      </c>
      <c r="T139" t="s">
        <v>13</v>
      </c>
      <c r="U139" s="1"/>
      <c r="W139" s="1"/>
      <c r="Y139" t="s">
        <v>149</v>
      </c>
    </row>
    <row r="140" spans="1:25" ht="15.6" x14ac:dyDescent="0.3">
      <c r="B140" s="33" t="s">
        <v>14</v>
      </c>
      <c r="C140">
        <v>10</v>
      </c>
      <c r="D140">
        <v>32</v>
      </c>
      <c r="E140" s="29" t="s">
        <v>58</v>
      </c>
      <c r="F140">
        <v>16</v>
      </c>
      <c r="G140">
        <v>38</v>
      </c>
      <c r="H140" s="32" t="s">
        <v>90</v>
      </c>
      <c r="K140" s="29" t="s">
        <v>58</v>
      </c>
      <c r="O140">
        <v>0</v>
      </c>
      <c r="Q140" s="1">
        <f>(G140/60+F140)-(D140/60+C140)</f>
        <v>6.1</v>
      </c>
      <c r="R140" s="1">
        <f>(M140/60+L140)-(J140/60+I140)</f>
        <v>0</v>
      </c>
      <c r="S140" s="2">
        <f>R140+Q140-(O140=1)*0.5</f>
        <v>6.1</v>
      </c>
      <c r="T140" t="s">
        <v>14</v>
      </c>
      <c r="U140" s="1" t="s">
        <v>47</v>
      </c>
      <c r="V140" t="s">
        <v>46</v>
      </c>
      <c r="W140" s="1" t="s">
        <v>54</v>
      </c>
      <c r="X140" s="1" t="s">
        <v>148</v>
      </c>
    </row>
    <row r="141" spans="1:25" ht="15.6" x14ac:dyDescent="0.3">
      <c r="B141" s="33" t="s">
        <v>10</v>
      </c>
      <c r="C141">
        <v>7</v>
      </c>
      <c r="D141">
        <v>59</v>
      </c>
      <c r="E141" s="29" t="s">
        <v>58</v>
      </c>
      <c r="F141">
        <v>16</v>
      </c>
      <c r="G141">
        <v>5</v>
      </c>
      <c r="H141" s="32" t="s">
        <v>90</v>
      </c>
      <c r="K141" s="29" t="s">
        <v>58</v>
      </c>
      <c r="O141">
        <v>0</v>
      </c>
      <c r="Q141" s="1">
        <f>(G141/60+F141)-(D141/60+C141)</f>
        <v>8.0999999999999979</v>
      </c>
      <c r="R141" s="1">
        <f>(M141/60+L141)-(J141/60+I141)</f>
        <v>0</v>
      </c>
      <c r="S141" s="2">
        <f>R141+Q141-(O141=1)*0.5</f>
        <v>8.0999999999999979</v>
      </c>
      <c r="T141" t="s">
        <v>10</v>
      </c>
      <c r="U141" s="1">
        <f>SUM(S137:S141)</f>
        <v>36.650000000000006</v>
      </c>
      <c r="V141" s="1">
        <f>U141-40</f>
        <v>-3.3499999999999943</v>
      </c>
      <c r="W141" s="1">
        <f>SUM(V$4:V141)</f>
        <v>-4.1166666666666529</v>
      </c>
      <c r="X141" s="1">
        <f>SUM(V$95:V141)</f>
        <v>-18.416666666666657</v>
      </c>
    </row>
    <row r="142" spans="1:25" x14ac:dyDescent="0.3">
      <c r="A142" s="7" t="s">
        <v>21</v>
      </c>
      <c r="B142" s="34"/>
      <c r="C142" s="34"/>
      <c r="D142" s="34"/>
      <c r="E142" s="35"/>
      <c r="F142" s="34"/>
      <c r="G142" s="34"/>
      <c r="H142" s="36"/>
      <c r="I142" s="34"/>
      <c r="J142" s="34"/>
      <c r="K142" s="35"/>
      <c r="L142" s="34"/>
      <c r="M142" s="34"/>
      <c r="N142" s="34"/>
      <c r="O142" s="34"/>
      <c r="P142" s="34"/>
      <c r="Q142" s="37"/>
      <c r="R142" s="37"/>
      <c r="S142" s="37"/>
      <c r="T142" s="34"/>
      <c r="U142" s="37"/>
      <c r="V142" s="34"/>
      <c r="W142" s="37"/>
    </row>
    <row r="143" spans="1:25" ht="15.6" x14ac:dyDescent="0.3">
      <c r="B143" s="33" t="s">
        <v>11</v>
      </c>
      <c r="C143" s="34">
        <v>9</v>
      </c>
      <c r="D143" s="34">
        <v>30</v>
      </c>
      <c r="E143" s="29" t="s">
        <v>58</v>
      </c>
      <c r="F143" s="34">
        <v>18</v>
      </c>
      <c r="G143" s="34">
        <v>22</v>
      </c>
      <c r="H143" s="32" t="s">
        <v>90</v>
      </c>
      <c r="K143" s="29" t="s">
        <v>58</v>
      </c>
      <c r="O143">
        <v>0</v>
      </c>
      <c r="Q143" s="1">
        <f>(G143/60+F143)-(D143/60+C143)</f>
        <v>8.8666666666666671</v>
      </c>
      <c r="R143" s="1">
        <f>(M143/60+L143)-(J143/60+I143)</f>
        <v>0</v>
      </c>
      <c r="S143" s="2">
        <f>R143+Q143-(O143=1)*0.5</f>
        <v>8.8666666666666671</v>
      </c>
      <c r="T143" t="s">
        <v>11</v>
      </c>
      <c r="U143" s="1"/>
      <c r="W143" s="1"/>
    </row>
    <row r="144" spans="1:25" ht="15.6" x14ac:dyDescent="0.3">
      <c r="B144" s="33" t="s">
        <v>12</v>
      </c>
      <c r="C144" s="34">
        <v>8</v>
      </c>
      <c r="D144" s="34">
        <v>17</v>
      </c>
      <c r="E144" s="29" t="s">
        <v>58</v>
      </c>
      <c r="F144" s="34">
        <v>16</v>
      </c>
      <c r="G144" s="34">
        <v>29</v>
      </c>
      <c r="H144" s="32" t="s">
        <v>90</v>
      </c>
      <c r="K144" s="29" t="s">
        <v>58</v>
      </c>
      <c r="O144">
        <v>0</v>
      </c>
      <c r="Q144" s="1">
        <f>(G144/60+F144)-(D144/60+C144)</f>
        <v>8.2000000000000011</v>
      </c>
      <c r="R144" s="1">
        <f>(M144/60+L144)-(J144/60+I144)</f>
        <v>0</v>
      </c>
      <c r="S144" s="2">
        <f>R144+Q144-(O144=1)*0.5</f>
        <v>8.2000000000000011</v>
      </c>
      <c r="T144" t="s">
        <v>12</v>
      </c>
      <c r="U144" s="1"/>
      <c r="W144" s="1"/>
    </row>
    <row r="145" spans="1:24" ht="15.6" x14ac:dyDescent="0.3">
      <c r="B145" s="33" t="s">
        <v>13</v>
      </c>
      <c r="C145" s="34">
        <v>8</v>
      </c>
      <c r="D145" s="34">
        <v>56</v>
      </c>
      <c r="E145" s="29" t="s">
        <v>58</v>
      </c>
      <c r="F145" s="34">
        <v>16</v>
      </c>
      <c r="G145" s="34">
        <v>15</v>
      </c>
      <c r="H145" s="32" t="s">
        <v>90</v>
      </c>
      <c r="K145" s="29" t="s">
        <v>58</v>
      </c>
      <c r="O145">
        <v>0</v>
      </c>
      <c r="Q145" s="1">
        <f>(G145/60+F145)-(D145/60+C145)</f>
        <v>7.3166666666666664</v>
      </c>
      <c r="R145" s="1">
        <f>(M145/60+L145)-(J145/60+I145)</f>
        <v>0</v>
      </c>
      <c r="S145" s="2">
        <f>R145+Q145-(O145=1)*0.5</f>
        <v>7.3166666666666664</v>
      </c>
      <c r="T145" t="s">
        <v>13</v>
      </c>
      <c r="U145" s="1"/>
      <c r="W145" s="1"/>
    </row>
    <row r="146" spans="1:24" ht="15.6" x14ac:dyDescent="0.3">
      <c r="B146" s="33" t="s">
        <v>14</v>
      </c>
      <c r="C146" s="34">
        <v>8</v>
      </c>
      <c r="D146" s="34">
        <v>7</v>
      </c>
      <c r="E146" s="29" t="s">
        <v>58</v>
      </c>
      <c r="F146" s="34">
        <v>16</v>
      </c>
      <c r="G146" s="34">
        <v>12</v>
      </c>
      <c r="H146" s="32" t="s">
        <v>90</v>
      </c>
      <c r="K146" s="29" t="s">
        <v>58</v>
      </c>
      <c r="O146">
        <v>0</v>
      </c>
      <c r="Q146" s="1">
        <f>(G146/60+F146)-(D146/60+C146)</f>
        <v>8.0833333333333321</v>
      </c>
      <c r="R146" s="1">
        <f>(M146/60+L146)-(J146/60+I146)</f>
        <v>0</v>
      </c>
      <c r="S146" s="2">
        <f>R146+Q146-(O146=1)*0.5</f>
        <v>8.0833333333333321</v>
      </c>
      <c r="T146" t="s">
        <v>14</v>
      </c>
      <c r="U146" s="1" t="s">
        <v>47</v>
      </c>
      <c r="V146" t="s">
        <v>46</v>
      </c>
      <c r="W146" s="1" t="s">
        <v>54</v>
      </c>
      <c r="X146" s="1" t="s">
        <v>148</v>
      </c>
    </row>
    <row r="147" spans="1:24" ht="15.6" x14ac:dyDescent="0.3">
      <c r="B147" s="33" t="s">
        <v>10</v>
      </c>
      <c r="C147" s="34">
        <v>10</v>
      </c>
      <c r="D147" s="34">
        <v>30</v>
      </c>
      <c r="E147" s="29" t="s">
        <v>58</v>
      </c>
      <c r="F147" s="34">
        <v>19</v>
      </c>
      <c r="G147" s="34">
        <v>0</v>
      </c>
      <c r="H147" s="32" t="s">
        <v>90</v>
      </c>
      <c r="K147" s="29" t="s">
        <v>58</v>
      </c>
      <c r="O147">
        <v>0</v>
      </c>
      <c r="Q147" s="1">
        <f>(G147/60+F147)-(D147/60+C147)</f>
        <v>8.5</v>
      </c>
      <c r="R147" s="1">
        <f>(M147/60+L147)-(J147/60+I147)</f>
        <v>0</v>
      </c>
      <c r="S147" s="2">
        <f>R147+Q147-(O147=1)*0.5</f>
        <v>8.5</v>
      </c>
      <c r="T147" t="s">
        <v>10</v>
      </c>
      <c r="U147" s="1">
        <f>SUM(S143:S147)</f>
        <v>40.966666666666669</v>
      </c>
      <c r="V147" s="1">
        <f>U147-40</f>
        <v>0.96666666666666856</v>
      </c>
      <c r="W147" s="1">
        <f>SUM(V$4:V147)</f>
        <v>-3.1499999999999844</v>
      </c>
      <c r="X147" s="1">
        <f>SUM(V$95:V147)</f>
        <v>-17.449999999999989</v>
      </c>
    </row>
    <row r="148" spans="1:24" x14ac:dyDescent="0.3">
      <c r="A148" s="7" t="s">
        <v>22</v>
      </c>
      <c r="B148" s="34"/>
      <c r="C148" s="34"/>
      <c r="D148" s="34"/>
      <c r="E148" s="35"/>
      <c r="F148" s="34"/>
      <c r="G148" s="34"/>
      <c r="H148" s="36"/>
      <c r="I148" s="34"/>
      <c r="J148" s="34"/>
      <c r="K148" s="35"/>
      <c r="L148" s="34"/>
      <c r="M148" s="34"/>
      <c r="N148" s="34"/>
      <c r="O148" s="34"/>
      <c r="P148" s="34"/>
      <c r="Q148" s="37"/>
      <c r="R148" s="37"/>
      <c r="S148" s="37"/>
      <c r="T148" s="34"/>
      <c r="U148" s="37"/>
      <c r="V148" s="34"/>
      <c r="W148" s="37"/>
    </row>
    <row r="149" spans="1:24" ht="15.6" x14ac:dyDescent="0.3">
      <c r="B149" s="33" t="s">
        <v>11</v>
      </c>
      <c r="C149" s="34">
        <v>10</v>
      </c>
      <c r="D149" s="34">
        <v>30</v>
      </c>
      <c r="E149" s="29" t="s">
        <v>58</v>
      </c>
      <c r="F149" s="34">
        <v>15</v>
      </c>
      <c r="G149" s="34">
        <v>32</v>
      </c>
      <c r="H149" s="32" t="s">
        <v>90</v>
      </c>
      <c r="K149" s="29" t="s">
        <v>58</v>
      </c>
      <c r="O149">
        <v>0</v>
      </c>
      <c r="Q149" s="1">
        <f>(G149/60+F149)-(D149/60+C149)</f>
        <v>5.0333333333333332</v>
      </c>
      <c r="R149" s="1">
        <f>(M149/60+L149)-(J149/60+I149)</f>
        <v>0</v>
      </c>
      <c r="S149" s="2">
        <f>R149+Q149-(O149=1)*0.5</f>
        <v>5.0333333333333332</v>
      </c>
      <c r="T149" t="s">
        <v>11</v>
      </c>
      <c r="U149" s="1"/>
      <c r="W149" s="1"/>
    </row>
    <row r="150" spans="1:24" ht="15.6" x14ac:dyDescent="0.3">
      <c r="B150" s="33" t="s">
        <v>12</v>
      </c>
      <c r="C150" s="34">
        <v>8</v>
      </c>
      <c r="D150" s="34">
        <v>30</v>
      </c>
      <c r="E150" s="29" t="s">
        <v>58</v>
      </c>
      <c r="F150" s="34">
        <v>18</v>
      </c>
      <c r="G150" s="34">
        <v>40</v>
      </c>
      <c r="H150" s="32">
        <v>0</v>
      </c>
      <c r="K150" s="29" t="s">
        <v>58</v>
      </c>
      <c r="O150">
        <v>0</v>
      </c>
      <c r="Q150" s="1">
        <f>(G150/60+F150)-(D150/60+C150)</f>
        <v>10.166666666666668</v>
      </c>
      <c r="R150" s="1">
        <f>(M150/60+L150)-(J150/60+I150)</f>
        <v>0</v>
      </c>
      <c r="S150" s="2">
        <f>R150+Q150-(O150=1)*0.5</f>
        <v>10.166666666666668</v>
      </c>
      <c r="T150" t="s">
        <v>12</v>
      </c>
      <c r="U150" s="1"/>
      <c r="W150" s="1"/>
    </row>
    <row r="151" spans="1:24" ht="15.6" x14ac:dyDescent="0.3">
      <c r="B151" s="33" t="s">
        <v>13</v>
      </c>
      <c r="C151" s="34">
        <v>9</v>
      </c>
      <c r="D151" s="34">
        <v>58</v>
      </c>
      <c r="E151" s="29" t="s">
        <v>58</v>
      </c>
      <c r="F151" s="34">
        <v>16</v>
      </c>
      <c r="G151" s="34">
        <v>58</v>
      </c>
      <c r="H151" s="32" t="s">
        <v>90</v>
      </c>
      <c r="K151" s="29" t="s">
        <v>58</v>
      </c>
      <c r="O151">
        <v>0</v>
      </c>
      <c r="Q151" s="1">
        <f>(G151/60+F151)-(D151/60+C151)</f>
        <v>6.9999999999999982</v>
      </c>
      <c r="R151" s="1">
        <f>(M151/60+L151)-(J151/60+I151)</f>
        <v>0</v>
      </c>
      <c r="S151" s="2">
        <f>R151+Q151-(O151=1)*0.5</f>
        <v>6.9999999999999982</v>
      </c>
      <c r="T151" t="s">
        <v>13</v>
      </c>
      <c r="U151" s="1"/>
      <c r="W151" s="1"/>
    </row>
    <row r="152" spans="1:24" ht="15.6" x14ac:dyDescent="0.3">
      <c r="B152" s="33" t="s">
        <v>14</v>
      </c>
      <c r="C152" s="34">
        <v>8</v>
      </c>
      <c r="D152" s="34">
        <v>20</v>
      </c>
      <c r="E152" s="29" t="s">
        <v>58</v>
      </c>
      <c r="F152" s="34">
        <v>17</v>
      </c>
      <c r="G152" s="34">
        <v>28</v>
      </c>
      <c r="H152" s="32" t="s">
        <v>90</v>
      </c>
      <c r="K152" s="29" t="s">
        <v>58</v>
      </c>
      <c r="O152">
        <v>0</v>
      </c>
      <c r="Q152" s="1">
        <f>(G152/60+F152)-(D152/60+C152)</f>
        <v>9.1333333333333311</v>
      </c>
      <c r="R152" s="1">
        <f>(M152/60+L152)-(J152/60+I152)</f>
        <v>0</v>
      </c>
      <c r="S152" s="2">
        <f>R152+Q152-(O152=1)*0.5</f>
        <v>9.1333333333333311</v>
      </c>
      <c r="T152" t="s">
        <v>14</v>
      </c>
      <c r="U152" s="1" t="s">
        <v>47</v>
      </c>
      <c r="V152" t="s">
        <v>46</v>
      </c>
      <c r="W152" s="1" t="s">
        <v>54</v>
      </c>
      <c r="X152" s="1" t="s">
        <v>148</v>
      </c>
    </row>
    <row r="153" spans="1:24" ht="15.6" x14ac:dyDescent="0.3">
      <c r="B153" s="33" t="s">
        <v>10</v>
      </c>
      <c r="C153" s="34">
        <v>7</v>
      </c>
      <c r="D153" s="34">
        <v>30</v>
      </c>
      <c r="E153" s="29" t="s">
        <v>58</v>
      </c>
      <c r="F153" s="34">
        <v>16</v>
      </c>
      <c r="G153" s="34">
        <v>28</v>
      </c>
      <c r="H153" s="32" t="s">
        <v>90</v>
      </c>
      <c r="K153" s="29" t="s">
        <v>58</v>
      </c>
      <c r="O153">
        <v>0</v>
      </c>
      <c r="Q153" s="1">
        <f>(G153/60+F153)-(D153/60+C153)</f>
        <v>8.966666666666665</v>
      </c>
      <c r="R153" s="1">
        <f>(M153/60+L153)-(J153/60+I153)</f>
        <v>0</v>
      </c>
      <c r="S153" s="2">
        <f>R153+Q153-(O153=1)*0.5</f>
        <v>8.966666666666665</v>
      </c>
      <c r="T153" t="s">
        <v>10</v>
      </c>
      <c r="U153" s="1">
        <f>SUM(S149:S153)</f>
        <v>40.299999999999997</v>
      </c>
      <c r="V153" s="1">
        <f>U153-40</f>
        <v>0.29999999999999716</v>
      </c>
      <c r="W153" s="1">
        <f>SUM(V$4:V153)</f>
        <v>-2.8499999999999872</v>
      </c>
      <c r="X153" s="1">
        <f>SUM(V$95:V153)</f>
        <v>-17.149999999999991</v>
      </c>
    </row>
    <row r="154" spans="1:24" x14ac:dyDescent="0.3">
      <c r="A154" s="7" t="s">
        <v>23</v>
      </c>
      <c r="B154" s="34"/>
      <c r="C154" s="34"/>
      <c r="D154" s="34"/>
      <c r="E154" s="35"/>
      <c r="F154" s="34"/>
      <c r="G154" s="34"/>
      <c r="H154" s="36"/>
      <c r="I154" s="34"/>
      <c r="J154" s="34"/>
      <c r="K154" s="35"/>
      <c r="L154" s="34"/>
      <c r="M154" s="34"/>
      <c r="N154" s="34"/>
      <c r="O154" s="34"/>
      <c r="P154" s="34"/>
      <c r="Q154" s="37"/>
      <c r="R154" s="37"/>
      <c r="S154" s="37"/>
      <c r="T154" s="34"/>
      <c r="U154" s="37"/>
      <c r="V154" s="34"/>
      <c r="W154" s="37"/>
    </row>
    <row r="155" spans="1:24" ht="15.6" x14ac:dyDescent="0.3">
      <c r="B155" s="33" t="s">
        <v>11</v>
      </c>
      <c r="C155" s="34">
        <v>8</v>
      </c>
      <c r="D155" s="34">
        <v>53</v>
      </c>
      <c r="E155" s="29" t="s">
        <v>58</v>
      </c>
      <c r="F155" s="34">
        <v>17</v>
      </c>
      <c r="G155" s="34">
        <v>29</v>
      </c>
      <c r="H155" s="32" t="s">
        <v>90</v>
      </c>
      <c r="K155" s="29" t="s">
        <v>58</v>
      </c>
      <c r="O155">
        <v>0</v>
      </c>
      <c r="Q155" s="1">
        <f>(G155/60+F155)-(D155/60+C155)</f>
        <v>8.6000000000000014</v>
      </c>
      <c r="R155" s="1">
        <f>(M155/60+L155)-(J155/60+I155)</f>
        <v>0</v>
      </c>
      <c r="S155" s="2">
        <f>R155+Q155-(O155=1)*0.5</f>
        <v>8.6000000000000014</v>
      </c>
      <c r="T155" t="s">
        <v>11</v>
      </c>
      <c r="U155" s="1"/>
      <c r="W155" s="1"/>
    </row>
    <row r="156" spans="1:24" ht="15.6" x14ac:dyDescent="0.3">
      <c r="B156" s="33" t="s">
        <v>12</v>
      </c>
      <c r="C156" s="34">
        <v>8</v>
      </c>
      <c r="D156" s="34">
        <v>36</v>
      </c>
      <c r="E156" s="29" t="s">
        <v>58</v>
      </c>
      <c r="F156" s="34">
        <v>22</v>
      </c>
      <c r="G156" s="34">
        <v>15</v>
      </c>
      <c r="H156" s="32" t="s">
        <v>90</v>
      </c>
      <c r="K156" s="29" t="s">
        <v>58</v>
      </c>
      <c r="O156">
        <v>0</v>
      </c>
      <c r="Q156" s="1">
        <f>(G156/60+F156)-(D156/60+C156)</f>
        <v>13.65</v>
      </c>
      <c r="R156" s="1">
        <f>(M156/60+L156)-(J156/60+I156)</f>
        <v>0</v>
      </c>
      <c r="S156" s="2">
        <f>R156+Q156-(O156=1)*0.5</f>
        <v>13.65</v>
      </c>
      <c r="T156" t="s">
        <v>12</v>
      </c>
      <c r="U156" s="1"/>
      <c r="W156" s="1"/>
    </row>
    <row r="157" spans="1:24" ht="15.6" x14ac:dyDescent="0.3">
      <c r="A157" t="s">
        <v>16</v>
      </c>
      <c r="B157" s="33" t="s">
        <v>13</v>
      </c>
      <c r="E157" s="29" t="s">
        <v>58</v>
      </c>
      <c r="H157" s="32" t="s">
        <v>90</v>
      </c>
      <c r="K157" s="29" t="s">
        <v>58</v>
      </c>
      <c r="O157">
        <v>0</v>
      </c>
      <c r="Q157" s="1">
        <f>(G157/60+F157)-(D157/60+C157)</f>
        <v>0</v>
      </c>
      <c r="R157" s="1">
        <f>(M157/60+L157)-(J157/60+I157)</f>
        <v>0</v>
      </c>
      <c r="S157" s="2">
        <f>R157+Q157-(O157=1)*0.5</f>
        <v>0</v>
      </c>
      <c r="T157" t="s">
        <v>13</v>
      </c>
      <c r="U157" s="1"/>
      <c r="W157" s="1"/>
    </row>
    <row r="158" spans="1:24" ht="15.6" x14ac:dyDescent="0.3">
      <c r="A158" t="s">
        <v>16</v>
      </c>
      <c r="B158" s="33" t="s">
        <v>14</v>
      </c>
      <c r="E158" s="29" t="s">
        <v>58</v>
      </c>
      <c r="H158" s="32" t="s">
        <v>90</v>
      </c>
      <c r="K158" s="29" t="s">
        <v>58</v>
      </c>
      <c r="O158">
        <v>0</v>
      </c>
      <c r="Q158" s="1">
        <f>(G158/60+F158)-(D158/60+C158)</f>
        <v>0</v>
      </c>
      <c r="R158" s="1">
        <f>(M158/60+L158)-(J158/60+I158)</f>
        <v>0</v>
      </c>
      <c r="S158" s="2">
        <f>R158+Q158-(O158=1)*0.5</f>
        <v>0</v>
      </c>
      <c r="T158" t="s">
        <v>14</v>
      </c>
      <c r="U158" s="1" t="s">
        <v>47</v>
      </c>
      <c r="V158" t="s">
        <v>46</v>
      </c>
      <c r="W158" s="1" t="s">
        <v>54</v>
      </c>
      <c r="X158" s="1" t="s">
        <v>148</v>
      </c>
    </row>
    <row r="159" spans="1:24" ht="15.6" x14ac:dyDescent="0.3">
      <c r="A159" t="s">
        <v>16</v>
      </c>
      <c r="B159" s="33" t="s">
        <v>10</v>
      </c>
      <c r="E159" s="29" t="s">
        <v>58</v>
      </c>
      <c r="H159" s="32" t="s">
        <v>90</v>
      </c>
      <c r="K159" s="29" t="s">
        <v>58</v>
      </c>
      <c r="O159">
        <v>0</v>
      </c>
      <c r="Q159" s="1">
        <f>(G159/60+F159)-(D159/60+C159)</f>
        <v>0</v>
      </c>
      <c r="R159" s="1">
        <f>(M159/60+L159)-(J159/60+I159)</f>
        <v>0</v>
      </c>
      <c r="S159" s="2">
        <f>R159+Q159-(O159=1)*0.5</f>
        <v>0</v>
      </c>
      <c r="T159" t="s">
        <v>10</v>
      </c>
      <c r="U159" s="1">
        <f>SUM(S155:S159)</f>
        <v>22.25</v>
      </c>
      <c r="V159" s="1">
        <f>U159-40+3*8</f>
        <v>6.25</v>
      </c>
      <c r="W159" s="1">
        <f>SUM(V$4:V159)</f>
        <v>3.4000000000000128</v>
      </c>
      <c r="X159" s="1">
        <f>SUM(V$95:V159)</f>
        <v>-10.899999999999991</v>
      </c>
    </row>
    <row r="160" spans="1:24" x14ac:dyDescent="0.3">
      <c r="A160" s="7" t="s">
        <v>24</v>
      </c>
      <c r="B160" s="34"/>
      <c r="C160" s="34"/>
      <c r="D160" s="34"/>
      <c r="E160" s="35"/>
      <c r="F160" s="34"/>
      <c r="G160" s="34"/>
      <c r="H160" s="36"/>
      <c r="I160" s="34"/>
      <c r="J160" s="34"/>
      <c r="K160" s="35"/>
      <c r="L160" s="34"/>
      <c r="M160" s="34"/>
      <c r="N160" s="34"/>
      <c r="O160" s="34"/>
      <c r="P160" s="34"/>
      <c r="Q160" s="37"/>
      <c r="R160" s="37"/>
      <c r="S160" s="37"/>
      <c r="T160" s="34"/>
      <c r="U160" s="37"/>
      <c r="V160" s="34"/>
      <c r="W160" s="37"/>
    </row>
    <row r="161" spans="1:27" ht="15.6" x14ac:dyDescent="0.3">
      <c r="B161" s="33" t="s">
        <v>11</v>
      </c>
      <c r="C161">
        <v>8</v>
      </c>
      <c r="D161">
        <v>49</v>
      </c>
      <c r="E161" s="29" t="s">
        <v>58</v>
      </c>
      <c r="F161">
        <v>18</v>
      </c>
      <c r="G161">
        <v>30</v>
      </c>
      <c r="H161" s="32" t="s">
        <v>90</v>
      </c>
      <c r="K161" s="29" t="s">
        <v>58</v>
      </c>
      <c r="O161">
        <v>0</v>
      </c>
      <c r="Q161" s="1">
        <f>(G161/60+F161)-(D161/60+C161)</f>
        <v>9.6833333333333336</v>
      </c>
      <c r="R161" s="1">
        <f>(M161/60+L161)-(J161/60+I161)</f>
        <v>0</v>
      </c>
      <c r="S161" s="2">
        <f>R161+Q161-(O161=1)*0.5</f>
        <v>9.6833333333333336</v>
      </c>
      <c r="T161" t="s">
        <v>11</v>
      </c>
      <c r="U161" s="1"/>
      <c r="W161" s="1"/>
    </row>
    <row r="162" spans="1:27" ht="15.6" x14ac:dyDescent="0.3">
      <c r="B162" s="33" t="s">
        <v>12</v>
      </c>
      <c r="C162">
        <v>8</v>
      </c>
      <c r="D162">
        <v>52</v>
      </c>
      <c r="E162" s="29" t="s">
        <v>58</v>
      </c>
      <c r="F162">
        <v>17</v>
      </c>
      <c r="G162">
        <v>0</v>
      </c>
      <c r="H162" s="32" t="s">
        <v>90</v>
      </c>
      <c r="K162" s="29" t="s">
        <v>58</v>
      </c>
      <c r="O162">
        <v>0</v>
      </c>
      <c r="Q162" s="1">
        <f>(G162/60+F162)-(D162/60+C162)</f>
        <v>8.1333333333333329</v>
      </c>
      <c r="R162" s="1">
        <f>(M162/60+L162)-(J162/60+I162)</f>
        <v>0</v>
      </c>
      <c r="S162" s="2">
        <f>R162+Q162-(O162=1)*0.5</f>
        <v>8.1333333333333329</v>
      </c>
      <c r="T162" t="s">
        <v>12</v>
      </c>
      <c r="U162" s="1"/>
      <c r="W162" s="1"/>
    </row>
    <row r="163" spans="1:27" ht="15.6" x14ac:dyDescent="0.3">
      <c r="B163" s="33" t="s">
        <v>13</v>
      </c>
      <c r="C163">
        <v>8</v>
      </c>
      <c r="D163">
        <v>39</v>
      </c>
      <c r="E163" s="29" t="s">
        <v>58</v>
      </c>
      <c r="F163">
        <v>13</v>
      </c>
      <c r="G163">
        <v>5</v>
      </c>
      <c r="H163" s="32" t="s">
        <v>90</v>
      </c>
      <c r="K163" s="29" t="s">
        <v>58</v>
      </c>
      <c r="O163">
        <v>0</v>
      </c>
      <c r="Q163" s="1">
        <f>(G163/60+F163)-(D163/60+C163)</f>
        <v>4.4333333333333336</v>
      </c>
      <c r="R163" s="1">
        <f>(M163/60+L163)-(J163/60+I163)</f>
        <v>0</v>
      </c>
      <c r="S163" s="2">
        <f>R163+Q163-(O163=1)*0.5</f>
        <v>4.4333333333333336</v>
      </c>
      <c r="T163" t="s">
        <v>13</v>
      </c>
      <c r="U163" s="1"/>
      <c r="W163" s="1"/>
    </row>
    <row r="164" spans="1:27" ht="15.6" x14ac:dyDescent="0.3">
      <c r="B164" s="33" t="s">
        <v>14</v>
      </c>
      <c r="C164">
        <v>9</v>
      </c>
      <c r="D164">
        <v>0</v>
      </c>
      <c r="E164" s="29" t="s">
        <v>58</v>
      </c>
      <c r="F164">
        <v>17</v>
      </c>
      <c r="G164">
        <v>0</v>
      </c>
      <c r="H164" s="32" t="s">
        <v>90</v>
      </c>
      <c r="K164" s="29" t="s">
        <v>58</v>
      </c>
      <c r="O164">
        <v>0</v>
      </c>
      <c r="Q164" s="1">
        <f>(G164/60+F164)-(D164/60+C164)</f>
        <v>8</v>
      </c>
      <c r="R164" s="1">
        <f>(M164/60+L164)-(J164/60+I164)</f>
        <v>0</v>
      </c>
      <c r="S164" s="2">
        <f>R164+Q164-(O164=1)*0.5</f>
        <v>8</v>
      </c>
      <c r="T164" t="s">
        <v>14</v>
      </c>
      <c r="U164" s="1" t="s">
        <v>47</v>
      </c>
      <c r="V164" t="s">
        <v>46</v>
      </c>
      <c r="W164" s="1" t="s">
        <v>54</v>
      </c>
      <c r="X164" s="1" t="s">
        <v>148</v>
      </c>
      <c r="Z164" s="7" t="s">
        <v>145</v>
      </c>
    </row>
    <row r="165" spans="1:27" ht="15.6" x14ac:dyDescent="0.3">
      <c r="B165" s="33" t="s">
        <v>10</v>
      </c>
      <c r="C165">
        <v>8</v>
      </c>
      <c r="D165">
        <v>49</v>
      </c>
      <c r="E165" s="29" t="s">
        <v>58</v>
      </c>
      <c r="F165">
        <v>18</v>
      </c>
      <c r="G165">
        <v>10</v>
      </c>
      <c r="H165" s="32" t="s">
        <v>90</v>
      </c>
      <c r="K165" s="29" t="s">
        <v>58</v>
      </c>
      <c r="O165">
        <v>0</v>
      </c>
      <c r="Q165" s="1">
        <f>(G165/60+F165)-(D165/60+C165)</f>
        <v>9.3500000000000014</v>
      </c>
      <c r="R165" s="1">
        <f>(M165/60+L165)-(J165/60+I165)</f>
        <v>0</v>
      </c>
      <c r="S165" s="2">
        <f>R165+Q165-(O165=1)*0.5</f>
        <v>9.3500000000000014</v>
      </c>
      <c r="T165" t="s">
        <v>10</v>
      </c>
      <c r="U165" s="1">
        <f>SUM(S161:S165)</f>
        <v>39.6</v>
      </c>
      <c r="V165" s="1">
        <f>U165-40</f>
        <v>-0.39999999999999858</v>
      </c>
      <c r="W165" s="1">
        <f>SUM(V$4:V165)</f>
        <v>3.0000000000000142</v>
      </c>
      <c r="X165" s="1">
        <f>SUM(V$95:V165)</f>
        <v>-11.29999999999999</v>
      </c>
      <c r="Z165" s="7" t="s">
        <v>146</v>
      </c>
      <c r="AA165" t="s">
        <v>147</v>
      </c>
    </row>
    <row r="166" spans="1:27" x14ac:dyDescent="0.3">
      <c r="A166" s="7" t="s">
        <v>25</v>
      </c>
      <c r="B166" s="34"/>
      <c r="C166" s="34"/>
      <c r="D166" s="34"/>
      <c r="E166" s="35"/>
      <c r="F166" s="34"/>
      <c r="G166" s="34"/>
      <c r="H166" s="36"/>
      <c r="I166" s="34"/>
      <c r="J166" s="34"/>
      <c r="K166" s="35"/>
      <c r="L166" s="34"/>
      <c r="M166" s="34"/>
      <c r="N166" s="34"/>
      <c r="O166" s="34"/>
      <c r="P166" s="34"/>
      <c r="Q166" s="37"/>
      <c r="R166" s="37"/>
      <c r="S166" s="37"/>
      <c r="T166" s="34"/>
      <c r="U166" s="37"/>
      <c r="V166" s="34"/>
      <c r="W166" s="37"/>
    </row>
    <row r="167" spans="1:27" ht="15.6" x14ac:dyDescent="0.3">
      <c r="B167" s="33" t="s">
        <v>11</v>
      </c>
      <c r="C167" s="34">
        <v>9</v>
      </c>
      <c r="D167" s="34">
        <v>6</v>
      </c>
      <c r="E167" s="29" t="s">
        <v>58</v>
      </c>
      <c r="F167" s="34">
        <v>18</v>
      </c>
      <c r="G167" s="34">
        <v>17</v>
      </c>
      <c r="H167" s="32" t="s">
        <v>90</v>
      </c>
      <c r="K167" s="29" t="s">
        <v>58</v>
      </c>
      <c r="O167">
        <v>0</v>
      </c>
      <c r="Q167" s="1">
        <f>(G167/60+F167)-(D167/60+C167)</f>
        <v>9.1833333333333353</v>
      </c>
      <c r="R167" s="1">
        <f>(M167/60+L167)-(J167/60+I167)</f>
        <v>0</v>
      </c>
      <c r="S167" s="2">
        <f>R167+Q167-(O167=1)*0.5</f>
        <v>9.1833333333333353</v>
      </c>
      <c r="T167" t="s">
        <v>11</v>
      </c>
      <c r="U167" s="1"/>
      <c r="W167" s="1"/>
    </row>
    <row r="168" spans="1:27" ht="15.6" x14ac:dyDescent="0.3">
      <c r="B168" s="33" t="s">
        <v>12</v>
      </c>
      <c r="C168" s="34">
        <v>8</v>
      </c>
      <c r="D168" s="34">
        <v>30</v>
      </c>
      <c r="E168" s="29" t="s">
        <v>58</v>
      </c>
      <c r="F168" s="34">
        <v>17</v>
      </c>
      <c r="G168" s="34">
        <v>0</v>
      </c>
      <c r="H168" s="32" t="s">
        <v>90</v>
      </c>
      <c r="K168" s="29" t="s">
        <v>58</v>
      </c>
      <c r="O168">
        <v>0</v>
      </c>
      <c r="Q168" s="1">
        <f>(G168/60+F168)-(D168/60+C168)</f>
        <v>8.5</v>
      </c>
      <c r="R168" s="1">
        <f>(M168/60+L168)-(J168/60+I168)</f>
        <v>0</v>
      </c>
      <c r="S168" s="2">
        <f>R168+Q168-(O168=1)*0.5</f>
        <v>8.5</v>
      </c>
      <c r="T168" t="s">
        <v>12</v>
      </c>
      <c r="U168" s="1"/>
      <c r="W168" s="1"/>
    </row>
    <row r="169" spans="1:27" ht="15.6" x14ac:dyDescent="0.3">
      <c r="B169" s="33" t="s">
        <v>13</v>
      </c>
      <c r="C169" s="34">
        <v>8</v>
      </c>
      <c r="D169" s="34">
        <v>45</v>
      </c>
      <c r="E169" s="29" t="s">
        <v>58</v>
      </c>
      <c r="F169" s="34">
        <v>13</v>
      </c>
      <c r="G169" s="34">
        <v>0</v>
      </c>
      <c r="H169" s="32" t="s">
        <v>90</v>
      </c>
      <c r="K169" s="29" t="s">
        <v>58</v>
      </c>
      <c r="O169">
        <v>0</v>
      </c>
      <c r="Q169" s="1">
        <f>(G169/60+F169)-(D169/60+C169)</f>
        <v>4.25</v>
      </c>
      <c r="R169" s="1">
        <f>(M169/60+L169)-(J169/60+I169)</f>
        <v>0</v>
      </c>
      <c r="S169" s="2">
        <f>R169+Q169-(O169=1)*0.5</f>
        <v>4.25</v>
      </c>
      <c r="T169" t="s">
        <v>13</v>
      </c>
      <c r="U169" s="1"/>
      <c r="W169" s="1"/>
    </row>
    <row r="170" spans="1:27" ht="15.6" x14ac:dyDescent="0.3">
      <c r="B170" s="33" t="s">
        <v>14</v>
      </c>
      <c r="C170" s="34">
        <v>8</v>
      </c>
      <c r="D170" s="34">
        <v>49</v>
      </c>
      <c r="E170" s="29" t="s">
        <v>58</v>
      </c>
      <c r="F170" s="34">
        <v>17</v>
      </c>
      <c r="G170" s="34">
        <v>50</v>
      </c>
      <c r="H170" s="32" t="s">
        <v>90</v>
      </c>
      <c r="K170" s="29" t="s">
        <v>58</v>
      </c>
      <c r="O170">
        <v>1</v>
      </c>
      <c r="Q170" s="1">
        <f>(G170/60+F170)-(D170/60+C170)</f>
        <v>9.0166666666666657</v>
      </c>
      <c r="R170" s="1">
        <f>(M170/60+L170)-(J170/60+I170)</f>
        <v>0</v>
      </c>
      <c r="S170" s="2">
        <f>R170+Q170-(O170=1)*0.5</f>
        <v>8.5166666666666657</v>
      </c>
      <c r="T170" t="s">
        <v>14</v>
      </c>
      <c r="U170" s="1" t="s">
        <v>47</v>
      </c>
      <c r="V170" t="s">
        <v>46</v>
      </c>
      <c r="W170" s="1" t="s">
        <v>54</v>
      </c>
      <c r="X170" s="1" t="s">
        <v>148</v>
      </c>
    </row>
    <row r="171" spans="1:27" ht="15.6" x14ac:dyDescent="0.3">
      <c r="B171" s="33" t="s">
        <v>10</v>
      </c>
      <c r="C171" s="34">
        <v>12</v>
      </c>
      <c r="D171" s="34">
        <v>46</v>
      </c>
      <c r="E171" s="29" t="s">
        <v>58</v>
      </c>
      <c r="F171" s="34">
        <v>17</v>
      </c>
      <c r="G171" s="34">
        <v>49</v>
      </c>
      <c r="H171" s="32" t="s">
        <v>90</v>
      </c>
      <c r="K171" s="29" t="s">
        <v>58</v>
      </c>
      <c r="O171">
        <v>0</v>
      </c>
      <c r="Q171" s="1">
        <f>(G171/60+F171)-(D171/60+C171)</f>
        <v>5.0499999999999989</v>
      </c>
      <c r="R171" s="1">
        <f>(M171/60+L171)-(J171/60+I171)</f>
        <v>0</v>
      </c>
      <c r="S171" s="2">
        <f>R171+Q171-(O171=1)*0.5</f>
        <v>5.0499999999999989</v>
      </c>
      <c r="T171" t="s">
        <v>10</v>
      </c>
      <c r="U171" s="1">
        <f>SUM(S167:S171)</f>
        <v>35.5</v>
      </c>
      <c r="V171" s="1">
        <f>U171-40</f>
        <v>-4.5</v>
      </c>
      <c r="W171" s="1">
        <f>SUM(V$4:V171)</f>
        <v>-1.4999999999999858</v>
      </c>
      <c r="X171" s="1">
        <f>SUM(V$95:V171)</f>
        <v>-15.79999999999999</v>
      </c>
    </row>
    <row r="172" spans="1:27" x14ac:dyDescent="0.3">
      <c r="A172" s="7" t="s">
        <v>26</v>
      </c>
      <c r="B172" s="34"/>
      <c r="C172" s="34"/>
      <c r="D172" s="34"/>
      <c r="E172" s="35"/>
      <c r="F172" s="34"/>
      <c r="G172" s="34"/>
      <c r="H172" s="36"/>
      <c r="I172" s="34"/>
      <c r="J172" s="34"/>
      <c r="K172" s="35"/>
      <c r="L172" s="34"/>
      <c r="M172" s="34"/>
      <c r="N172" s="34"/>
      <c r="O172" s="34"/>
      <c r="P172" s="34"/>
      <c r="Q172" s="37"/>
      <c r="R172" s="37"/>
      <c r="S172" s="37"/>
      <c r="T172" s="34"/>
      <c r="U172" s="37"/>
      <c r="V172" s="34"/>
      <c r="W172" s="37"/>
    </row>
    <row r="173" spans="1:27" ht="15.6" x14ac:dyDescent="0.3">
      <c r="B173" s="33" t="s">
        <v>11</v>
      </c>
      <c r="E173" s="29" t="s">
        <v>58</v>
      </c>
      <c r="H173" s="32" t="s">
        <v>90</v>
      </c>
      <c r="K173" s="29" t="s">
        <v>58</v>
      </c>
      <c r="O173">
        <v>0</v>
      </c>
      <c r="Q173" s="1">
        <f>(G173/60+F173)-(D173/60+C173)</f>
        <v>0</v>
      </c>
      <c r="R173" s="1">
        <f>(M173/60+L173)-(J173/60+I173)</f>
        <v>0</v>
      </c>
      <c r="S173" s="2">
        <f>R173+Q173-(O173=1)*0.5</f>
        <v>0</v>
      </c>
      <c r="T173" t="s">
        <v>11</v>
      </c>
      <c r="U173" s="1"/>
      <c r="W173" s="1"/>
    </row>
    <row r="174" spans="1:27" ht="15.6" x14ac:dyDescent="0.3">
      <c r="B174" s="33" t="s">
        <v>12</v>
      </c>
      <c r="E174" s="29" t="s">
        <v>58</v>
      </c>
      <c r="H174" s="32" t="s">
        <v>90</v>
      </c>
      <c r="K174" s="29" t="s">
        <v>58</v>
      </c>
      <c r="O174">
        <v>0</v>
      </c>
      <c r="Q174" s="1">
        <f>(G174/60+F174)-(D174/60+C174)</f>
        <v>0</v>
      </c>
      <c r="R174" s="1">
        <f>(M174/60+L174)-(J174/60+I174)</f>
        <v>0</v>
      </c>
      <c r="S174" s="2">
        <f>R174+Q174-(O174=1)*0.5</f>
        <v>0</v>
      </c>
      <c r="T174" t="s">
        <v>12</v>
      </c>
      <c r="U174" s="1"/>
      <c r="W174" s="1"/>
    </row>
    <row r="175" spans="1:27" ht="15.6" x14ac:dyDescent="0.3">
      <c r="B175" s="33" t="s">
        <v>13</v>
      </c>
      <c r="E175" s="29" t="s">
        <v>58</v>
      </c>
      <c r="H175" s="32" t="s">
        <v>90</v>
      </c>
      <c r="K175" s="29" t="s">
        <v>58</v>
      </c>
      <c r="O175">
        <v>0</v>
      </c>
      <c r="Q175" s="1">
        <f>(G175/60+F175)-(D175/60+C175)</f>
        <v>0</v>
      </c>
      <c r="R175" s="1">
        <f>(M175/60+L175)-(J175/60+I175)</f>
        <v>0</v>
      </c>
      <c r="S175" s="2">
        <f>R175+Q175-(O175=1)*0.5</f>
        <v>0</v>
      </c>
      <c r="T175" t="s">
        <v>13</v>
      </c>
      <c r="U175" s="1"/>
      <c r="W175" s="1"/>
    </row>
    <row r="176" spans="1:27" ht="15.6" x14ac:dyDescent="0.3">
      <c r="B176" s="33" t="s">
        <v>14</v>
      </c>
      <c r="E176" s="29" t="s">
        <v>58</v>
      </c>
      <c r="H176" s="32" t="s">
        <v>90</v>
      </c>
      <c r="K176" s="29" t="s">
        <v>58</v>
      </c>
      <c r="O176">
        <v>0</v>
      </c>
      <c r="Q176" s="1">
        <f>(G176/60+F176)-(D176/60+C176)</f>
        <v>0</v>
      </c>
      <c r="R176" s="1">
        <f>(M176/60+L176)-(J176/60+I176)</f>
        <v>0</v>
      </c>
      <c r="S176" s="2">
        <f>R176+Q176-(O176=1)*0.5</f>
        <v>0</v>
      </c>
      <c r="T176" t="s">
        <v>14</v>
      </c>
      <c r="U176" s="1" t="s">
        <v>47</v>
      </c>
      <c r="V176" t="s">
        <v>46</v>
      </c>
      <c r="W176" s="1" t="s">
        <v>54</v>
      </c>
      <c r="X176" s="1" t="s">
        <v>148</v>
      </c>
    </row>
    <row r="177" spans="1:24" ht="15.6" x14ac:dyDescent="0.3">
      <c r="B177" s="33" t="s">
        <v>10</v>
      </c>
      <c r="E177" s="29" t="s">
        <v>58</v>
      </c>
      <c r="H177" s="32" t="s">
        <v>90</v>
      </c>
      <c r="K177" s="29" t="s">
        <v>58</v>
      </c>
      <c r="O177">
        <v>0</v>
      </c>
      <c r="Q177" s="1">
        <f>(G177/60+F177)-(D177/60+C177)</f>
        <v>0</v>
      </c>
      <c r="R177" s="1">
        <f>(M177/60+L177)-(J177/60+I177)</f>
        <v>0</v>
      </c>
      <c r="S177" s="2">
        <f>R177+Q177-(O177=1)*0.5</f>
        <v>0</v>
      </c>
      <c r="T177" t="s">
        <v>10</v>
      </c>
      <c r="U177" s="1">
        <f>SUM(S173:S177)</f>
        <v>0</v>
      </c>
      <c r="V177" s="1">
        <f>U177-40</f>
        <v>-40</v>
      </c>
      <c r="W177" s="1">
        <f>SUM(V$4:V177)</f>
        <v>-41.499999999999986</v>
      </c>
      <c r="X177" s="1">
        <f>SUM(V$95:V177)</f>
        <v>-55.79999999999999</v>
      </c>
    </row>
    <row r="178" spans="1:24" x14ac:dyDescent="0.3">
      <c r="A178" s="7" t="s">
        <v>133</v>
      </c>
      <c r="B178" s="34"/>
      <c r="C178" s="34"/>
      <c r="D178" s="34"/>
      <c r="E178" s="35"/>
      <c r="F178" s="34"/>
      <c r="G178" s="34"/>
      <c r="H178" s="36"/>
      <c r="I178" s="34"/>
      <c r="J178" s="34"/>
      <c r="K178" s="35"/>
      <c r="L178" s="34"/>
      <c r="M178" s="34"/>
      <c r="N178" s="34"/>
      <c r="O178" s="34"/>
      <c r="P178" s="34"/>
      <c r="Q178" s="37"/>
      <c r="R178" s="37"/>
      <c r="S178" s="37"/>
      <c r="T178" s="34"/>
      <c r="U178" s="37"/>
      <c r="V178" s="34"/>
      <c r="W178" s="37"/>
    </row>
    <row r="179" spans="1:24" ht="15.6" x14ac:dyDescent="0.3">
      <c r="B179" s="33" t="s">
        <v>11</v>
      </c>
      <c r="E179" s="29" t="s">
        <v>58</v>
      </c>
      <c r="H179" s="32" t="s">
        <v>90</v>
      </c>
      <c r="K179" s="29" t="s">
        <v>58</v>
      </c>
      <c r="O179">
        <v>0</v>
      </c>
      <c r="Q179" s="1">
        <f>(G179/60+F179)-(D179/60+C179)</f>
        <v>0</v>
      </c>
      <c r="R179" s="1">
        <f>(M179/60+L179)-(J179/60+I179)</f>
        <v>0</v>
      </c>
      <c r="S179" s="2">
        <f>R179+Q179-(O179=1)*0.5</f>
        <v>0</v>
      </c>
      <c r="T179" t="s">
        <v>11</v>
      </c>
      <c r="U179" s="1"/>
      <c r="W179" s="1"/>
    </row>
    <row r="180" spans="1:24" ht="15.6" x14ac:dyDescent="0.3">
      <c r="B180" s="33" t="s">
        <v>12</v>
      </c>
      <c r="E180" s="29" t="s">
        <v>58</v>
      </c>
      <c r="H180" s="32" t="s">
        <v>90</v>
      </c>
      <c r="K180" s="29" t="s">
        <v>58</v>
      </c>
      <c r="O180">
        <v>0</v>
      </c>
      <c r="Q180" s="1">
        <f>(G180/60+F180)-(D180/60+C180)</f>
        <v>0</v>
      </c>
      <c r="R180" s="1">
        <f>(M180/60+L180)-(J180/60+I180)</f>
        <v>0</v>
      </c>
      <c r="S180" s="2">
        <f>R180+Q180-(O180=1)*0.5</f>
        <v>0</v>
      </c>
      <c r="T180" t="s">
        <v>12</v>
      </c>
      <c r="U180" s="1"/>
      <c r="W180" s="1"/>
    </row>
    <row r="181" spans="1:24" ht="15.6" x14ac:dyDescent="0.3">
      <c r="B181" s="33" t="s">
        <v>13</v>
      </c>
      <c r="E181" s="29" t="s">
        <v>58</v>
      </c>
      <c r="H181" s="32" t="s">
        <v>90</v>
      </c>
      <c r="K181" s="29" t="s">
        <v>58</v>
      </c>
      <c r="O181">
        <v>0</v>
      </c>
      <c r="Q181" s="1">
        <f>(G181/60+F181)-(D181/60+C181)</f>
        <v>0</v>
      </c>
      <c r="R181" s="1">
        <f>(M181/60+L181)-(J181/60+I181)</f>
        <v>0</v>
      </c>
      <c r="S181" s="2">
        <f>R181+Q181-(O181=1)*0.5</f>
        <v>0</v>
      </c>
      <c r="T181" t="s">
        <v>13</v>
      </c>
      <c r="U181" s="1"/>
      <c r="W181" s="1"/>
    </row>
    <row r="182" spans="1:24" ht="15.6" x14ac:dyDescent="0.3">
      <c r="B182" s="33" t="s">
        <v>14</v>
      </c>
      <c r="E182" s="29" t="s">
        <v>58</v>
      </c>
      <c r="H182" s="32" t="s">
        <v>90</v>
      </c>
      <c r="K182" s="29" t="s">
        <v>58</v>
      </c>
      <c r="O182">
        <v>0</v>
      </c>
      <c r="Q182" s="1">
        <f>(G182/60+F182)-(D182/60+C182)</f>
        <v>0</v>
      </c>
      <c r="R182" s="1">
        <f>(M182/60+L182)-(J182/60+I182)</f>
        <v>0</v>
      </c>
      <c r="S182" s="2">
        <f>R182+Q182-(O182=1)*0.5</f>
        <v>0</v>
      </c>
      <c r="T182" t="s">
        <v>14</v>
      </c>
      <c r="U182" s="1" t="s">
        <v>47</v>
      </c>
      <c r="V182" t="s">
        <v>46</v>
      </c>
      <c r="W182" s="1" t="s">
        <v>54</v>
      </c>
      <c r="X182" s="1" t="s">
        <v>148</v>
      </c>
    </row>
    <row r="183" spans="1:24" ht="15.6" x14ac:dyDescent="0.3">
      <c r="B183" s="33" t="s">
        <v>10</v>
      </c>
      <c r="E183" s="29" t="s">
        <v>58</v>
      </c>
      <c r="H183" s="32" t="s">
        <v>90</v>
      </c>
      <c r="K183" s="29" t="s">
        <v>58</v>
      </c>
      <c r="O183">
        <v>0</v>
      </c>
      <c r="Q183" s="1">
        <f>(G183/60+F183)-(D183/60+C183)</f>
        <v>0</v>
      </c>
      <c r="R183" s="1">
        <f>(M183/60+L183)-(J183/60+I183)</f>
        <v>0</v>
      </c>
      <c r="S183" s="2">
        <f>R183+Q183-(O183=1)*0.5</f>
        <v>0</v>
      </c>
      <c r="T183" t="s">
        <v>10</v>
      </c>
      <c r="U183" s="1">
        <f>SUM(S179:S183)</f>
        <v>0</v>
      </c>
      <c r="V183" s="1">
        <f>U183-40</f>
        <v>-40</v>
      </c>
      <c r="W183" s="1">
        <f>SUM(V$4:V183)</f>
        <v>-81.499999999999986</v>
      </c>
      <c r="X183" s="1">
        <f>SUM(V$95:V183)</f>
        <v>-95.799999999999983</v>
      </c>
    </row>
    <row r="184" spans="1:24" x14ac:dyDescent="0.3">
      <c r="A184" s="7" t="s">
        <v>133</v>
      </c>
      <c r="B184" s="34"/>
      <c r="C184" s="34"/>
      <c r="D184" s="34"/>
      <c r="E184" s="35"/>
      <c r="F184" s="34"/>
      <c r="G184" s="34"/>
      <c r="H184" s="36"/>
      <c r="I184" s="34"/>
      <c r="J184" s="34"/>
      <c r="K184" s="35"/>
      <c r="L184" s="34"/>
      <c r="M184" s="34"/>
      <c r="N184" s="34"/>
      <c r="O184" s="34"/>
      <c r="P184" s="34"/>
      <c r="Q184" s="37"/>
      <c r="R184" s="37"/>
      <c r="S184" s="37"/>
      <c r="T184" s="34"/>
      <c r="U184" s="37"/>
      <c r="V184" s="34"/>
      <c r="W184" s="37"/>
    </row>
    <row r="185" spans="1:24" ht="15.6" x14ac:dyDescent="0.3">
      <c r="B185" s="33" t="s">
        <v>11</v>
      </c>
      <c r="E185" s="29" t="s">
        <v>58</v>
      </c>
      <c r="H185" s="32" t="s">
        <v>90</v>
      </c>
      <c r="K185" s="29" t="s">
        <v>58</v>
      </c>
      <c r="O185">
        <v>0</v>
      </c>
      <c r="Q185" s="1">
        <f>(G185/60+F185)-(D185/60+C185)</f>
        <v>0</v>
      </c>
      <c r="R185" s="1">
        <f>(M185/60+L185)-(J185/60+I185)</f>
        <v>0</v>
      </c>
      <c r="S185" s="2">
        <f>R185+Q185-(O185=1)*0.5</f>
        <v>0</v>
      </c>
      <c r="T185" t="s">
        <v>11</v>
      </c>
      <c r="U185" s="1"/>
      <c r="W185" s="1"/>
    </row>
    <row r="186" spans="1:24" ht="15.6" x14ac:dyDescent="0.3">
      <c r="B186" s="33" t="s">
        <v>12</v>
      </c>
      <c r="E186" s="29" t="s">
        <v>58</v>
      </c>
      <c r="H186" s="32" t="s">
        <v>90</v>
      </c>
      <c r="K186" s="29" t="s">
        <v>58</v>
      </c>
      <c r="O186">
        <v>0</v>
      </c>
      <c r="Q186" s="1">
        <f>(G186/60+F186)-(D186/60+C186)</f>
        <v>0</v>
      </c>
      <c r="R186" s="1">
        <f>(M186/60+L186)-(J186/60+I186)</f>
        <v>0</v>
      </c>
      <c r="S186" s="2">
        <f>R186+Q186-(O186=1)*0.5</f>
        <v>0</v>
      </c>
      <c r="T186" t="s">
        <v>12</v>
      </c>
      <c r="U186" s="1"/>
      <c r="W186" s="1"/>
    </row>
    <row r="187" spans="1:24" ht="15.6" x14ac:dyDescent="0.3">
      <c r="B187" s="33" t="s">
        <v>13</v>
      </c>
      <c r="E187" s="29" t="s">
        <v>58</v>
      </c>
      <c r="H187" s="32" t="s">
        <v>90</v>
      </c>
      <c r="K187" s="29" t="s">
        <v>58</v>
      </c>
      <c r="O187">
        <v>0</v>
      </c>
      <c r="Q187" s="1">
        <f>(G187/60+F187)-(D187/60+C187)</f>
        <v>0</v>
      </c>
      <c r="R187" s="1">
        <f>(M187/60+L187)-(J187/60+I187)</f>
        <v>0</v>
      </c>
      <c r="S187" s="2">
        <f>R187+Q187-(O187=1)*0.5</f>
        <v>0</v>
      </c>
      <c r="T187" t="s">
        <v>13</v>
      </c>
      <c r="U187" s="1"/>
      <c r="W187" s="1"/>
    </row>
    <row r="188" spans="1:24" ht="15.6" x14ac:dyDescent="0.3">
      <c r="B188" s="33" t="s">
        <v>14</v>
      </c>
      <c r="E188" s="29" t="s">
        <v>58</v>
      </c>
      <c r="H188" s="32" t="s">
        <v>90</v>
      </c>
      <c r="K188" s="29" t="s">
        <v>58</v>
      </c>
      <c r="O188">
        <v>0</v>
      </c>
      <c r="Q188" s="1">
        <f>(G188/60+F188)-(D188/60+C188)</f>
        <v>0</v>
      </c>
      <c r="R188" s="1">
        <f>(M188/60+L188)-(J188/60+I188)</f>
        <v>0</v>
      </c>
      <c r="S188" s="2">
        <f>R188+Q188-(O188=1)*0.5</f>
        <v>0</v>
      </c>
      <c r="T188" t="s">
        <v>14</v>
      </c>
      <c r="U188" s="1" t="s">
        <v>47</v>
      </c>
      <c r="V188" t="s">
        <v>46</v>
      </c>
      <c r="W188" s="1" t="s">
        <v>54</v>
      </c>
      <c r="X188" s="1" t="s">
        <v>148</v>
      </c>
    </row>
    <row r="189" spans="1:24" ht="15.6" x14ac:dyDescent="0.3">
      <c r="B189" s="33" t="s">
        <v>10</v>
      </c>
      <c r="E189" s="29" t="s">
        <v>58</v>
      </c>
      <c r="H189" s="32" t="s">
        <v>90</v>
      </c>
      <c r="K189" s="29" t="s">
        <v>58</v>
      </c>
      <c r="O189">
        <v>0</v>
      </c>
      <c r="Q189" s="1">
        <f>(G189/60+F189)-(D189/60+C189)</f>
        <v>0</v>
      </c>
      <c r="R189" s="1">
        <f>(M189/60+L189)-(J189/60+I189)</f>
        <v>0</v>
      </c>
      <c r="S189" s="2">
        <f>R189+Q189-(O189=1)*0.5</f>
        <v>0</v>
      </c>
      <c r="T189" t="s">
        <v>10</v>
      </c>
      <c r="U189" s="1">
        <f>SUM(S185:S189)</f>
        <v>0</v>
      </c>
      <c r="V189" s="1">
        <f>U189-40</f>
        <v>-40</v>
      </c>
      <c r="W189" s="1">
        <f>SUM(V$4:V189)</f>
        <v>-121.49999999999999</v>
      </c>
      <c r="X189" s="1">
        <f>SUM(V$95:V189)</f>
        <v>-135.79999999999998</v>
      </c>
    </row>
    <row r="190" spans="1:24" x14ac:dyDescent="0.3">
      <c r="A190" s="7" t="s">
        <v>133</v>
      </c>
      <c r="B190" s="34"/>
      <c r="C190" s="34"/>
      <c r="D190" s="34"/>
      <c r="E190" s="35"/>
      <c r="F190" s="34"/>
      <c r="G190" s="34"/>
      <c r="H190" s="36"/>
      <c r="I190" s="34"/>
      <c r="J190" s="34"/>
      <c r="K190" s="35"/>
      <c r="L190" s="34"/>
      <c r="M190" s="34"/>
      <c r="N190" s="34"/>
      <c r="O190" s="34"/>
      <c r="P190" s="34"/>
      <c r="Q190" s="37"/>
      <c r="R190" s="37"/>
      <c r="S190" s="37"/>
      <c r="T190" s="34"/>
      <c r="U190" s="37"/>
      <c r="V190" s="34"/>
      <c r="W190" s="37"/>
    </row>
    <row r="191" spans="1:24" ht="15.6" x14ac:dyDescent="0.3">
      <c r="B191" s="33" t="s">
        <v>11</v>
      </c>
      <c r="E191" s="29" t="s">
        <v>58</v>
      </c>
      <c r="H191" s="32" t="s">
        <v>90</v>
      </c>
      <c r="K191" s="29" t="s">
        <v>58</v>
      </c>
      <c r="O191">
        <v>0</v>
      </c>
      <c r="Q191" s="1">
        <f>(G191/60+F191)-(D191/60+C191)</f>
        <v>0</v>
      </c>
      <c r="R191" s="1">
        <f>(M191/60+L191)-(J191/60+I191)</f>
        <v>0</v>
      </c>
      <c r="S191" s="2">
        <f>R191+Q191-(O191=1)*0.5</f>
        <v>0</v>
      </c>
      <c r="T191" t="s">
        <v>11</v>
      </c>
      <c r="U191" s="1"/>
      <c r="W191" s="1"/>
    </row>
    <row r="192" spans="1:24" ht="15.6" x14ac:dyDescent="0.3">
      <c r="B192" s="33" t="s">
        <v>12</v>
      </c>
      <c r="E192" s="29" t="s">
        <v>58</v>
      </c>
      <c r="H192" s="32" t="s">
        <v>90</v>
      </c>
      <c r="K192" s="29" t="s">
        <v>58</v>
      </c>
      <c r="O192">
        <v>0</v>
      </c>
      <c r="Q192" s="1">
        <f>(G192/60+F192)-(D192/60+C192)</f>
        <v>0</v>
      </c>
      <c r="R192" s="1">
        <f>(M192/60+L192)-(J192/60+I192)</f>
        <v>0</v>
      </c>
      <c r="S192" s="2">
        <f>R192+Q192-(O192=1)*0.5</f>
        <v>0</v>
      </c>
      <c r="T192" t="s">
        <v>12</v>
      </c>
      <c r="U192" s="1"/>
      <c r="W192" s="1"/>
    </row>
    <row r="193" spans="1:24" ht="15.6" x14ac:dyDescent="0.3">
      <c r="B193" s="33" t="s">
        <v>13</v>
      </c>
      <c r="E193" s="29" t="s">
        <v>58</v>
      </c>
      <c r="H193" s="32" t="s">
        <v>90</v>
      </c>
      <c r="K193" s="29" t="s">
        <v>58</v>
      </c>
      <c r="O193">
        <v>0</v>
      </c>
      <c r="Q193" s="1">
        <f>(G193/60+F193)-(D193/60+C193)</f>
        <v>0</v>
      </c>
      <c r="R193" s="1">
        <f>(M193/60+L193)-(J193/60+I193)</f>
        <v>0</v>
      </c>
      <c r="S193" s="2">
        <f>R193+Q193-(O193=1)*0.5</f>
        <v>0</v>
      </c>
      <c r="T193" t="s">
        <v>13</v>
      </c>
      <c r="U193" s="1"/>
      <c r="W193" s="1"/>
    </row>
    <row r="194" spans="1:24" ht="15.6" x14ac:dyDescent="0.3">
      <c r="B194" s="33" t="s">
        <v>14</v>
      </c>
      <c r="E194" s="29" t="s">
        <v>58</v>
      </c>
      <c r="H194" s="32" t="s">
        <v>90</v>
      </c>
      <c r="K194" s="29" t="s">
        <v>58</v>
      </c>
      <c r="O194">
        <v>0</v>
      </c>
      <c r="Q194" s="1">
        <f>(G194/60+F194)-(D194/60+C194)</f>
        <v>0</v>
      </c>
      <c r="R194" s="1">
        <f>(M194/60+L194)-(J194/60+I194)</f>
        <v>0</v>
      </c>
      <c r="S194" s="2">
        <f>R194+Q194-(O194=1)*0.5</f>
        <v>0</v>
      </c>
      <c r="T194" t="s">
        <v>14</v>
      </c>
      <c r="U194" s="1" t="s">
        <v>47</v>
      </c>
      <c r="V194" t="s">
        <v>46</v>
      </c>
      <c r="W194" s="1" t="s">
        <v>54</v>
      </c>
      <c r="X194" s="1" t="s">
        <v>148</v>
      </c>
    </row>
    <row r="195" spans="1:24" ht="15.6" x14ac:dyDescent="0.3">
      <c r="B195" s="33" t="s">
        <v>10</v>
      </c>
      <c r="E195" s="29" t="s">
        <v>58</v>
      </c>
      <c r="H195" s="32" t="s">
        <v>90</v>
      </c>
      <c r="K195" s="29" t="s">
        <v>58</v>
      </c>
      <c r="O195">
        <v>0</v>
      </c>
      <c r="Q195" s="1">
        <f>(G195/60+F195)-(D195/60+C195)</f>
        <v>0</v>
      </c>
      <c r="R195" s="1">
        <f>(M195/60+L195)-(J195/60+I195)</f>
        <v>0</v>
      </c>
      <c r="S195" s="2">
        <f>R195+Q195-(O195=1)*0.5</f>
        <v>0</v>
      </c>
      <c r="T195" t="s">
        <v>10</v>
      </c>
      <c r="U195" s="1">
        <f>SUM(S191:S195)</f>
        <v>0</v>
      </c>
      <c r="V195" s="1">
        <f>U195-40</f>
        <v>-40</v>
      </c>
      <c r="W195" s="1">
        <f>SUM(V$4:V195)</f>
        <v>-161.5</v>
      </c>
      <c r="X195" s="1">
        <f>SUM(V$95:V195)</f>
        <v>-175.79999999999998</v>
      </c>
    </row>
    <row r="196" spans="1:24" x14ac:dyDescent="0.3">
      <c r="A196" s="7" t="s">
        <v>133</v>
      </c>
      <c r="B196" s="34"/>
      <c r="C196" s="34"/>
      <c r="D196" s="34"/>
      <c r="E196" s="35"/>
      <c r="F196" s="34"/>
      <c r="G196" s="34"/>
      <c r="H196" s="36"/>
      <c r="I196" s="34"/>
      <c r="J196" s="34"/>
      <c r="K196" s="35"/>
      <c r="L196" s="34"/>
      <c r="M196" s="34"/>
      <c r="N196" s="34"/>
      <c r="O196" s="34"/>
      <c r="P196" s="34"/>
      <c r="Q196" s="37"/>
      <c r="R196" s="37"/>
      <c r="S196" s="37"/>
      <c r="T196" s="34"/>
      <c r="U196" s="37"/>
      <c r="V196" s="34"/>
      <c r="W196" s="37"/>
    </row>
    <row r="197" spans="1:24" ht="15.6" x14ac:dyDescent="0.3">
      <c r="B197" s="33" t="s">
        <v>11</v>
      </c>
      <c r="E197" s="29" t="s">
        <v>58</v>
      </c>
      <c r="H197" s="32" t="s">
        <v>90</v>
      </c>
      <c r="K197" s="29" t="s">
        <v>58</v>
      </c>
      <c r="O197">
        <v>0</v>
      </c>
      <c r="Q197" s="1">
        <f>(G197/60+F197)-(D197/60+C197)</f>
        <v>0</v>
      </c>
      <c r="R197" s="1">
        <f>(M197/60+L197)-(J197/60+I197)</f>
        <v>0</v>
      </c>
      <c r="S197" s="2">
        <f>R197+Q197-(O197=1)*0.5</f>
        <v>0</v>
      </c>
      <c r="T197" t="s">
        <v>11</v>
      </c>
      <c r="U197" s="1"/>
      <c r="W197" s="1"/>
    </row>
    <row r="198" spans="1:24" ht="15.6" x14ac:dyDescent="0.3">
      <c r="B198" s="33" t="s">
        <v>12</v>
      </c>
      <c r="E198" s="29" t="s">
        <v>58</v>
      </c>
      <c r="H198" s="32" t="s">
        <v>90</v>
      </c>
      <c r="K198" s="29" t="s">
        <v>58</v>
      </c>
      <c r="O198">
        <v>0</v>
      </c>
      <c r="Q198" s="1">
        <f>(G198/60+F198)-(D198/60+C198)</f>
        <v>0</v>
      </c>
      <c r="R198" s="1">
        <f>(M198/60+L198)-(J198/60+I198)</f>
        <v>0</v>
      </c>
      <c r="S198" s="2">
        <f>R198+Q198-(O198=1)*0.5</f>
        <v>0</v>
      </c>
      <c r="T198" t="s">
        <v>12</v>
      </c>
      <c r="U198" s="1"/>
      <c r="W198" s="1"/>
    </row>
    <row r="199" spans="1:24" ht="15.6" x14ac:dyDescent="0.3">
      <c r="B199" s="33" t="s">
        <v>13</v>
      </c>
      <c r="E199" s="29" t="s">
        <v>58</v>
      </c>
      <c r="H199" s="32" t="s">
        <v>90</v>
      </c>
      <c r="K199" s="29" t="s">
        <v>58</v>
      </c>
      <c r="O199">
        <v>0</v>
      </c>
      <c r="Q199" s="1">
        <f>(G199/60+F199)-(D199/60+C199)</f>
        <v>0</v>
      </c>
      <c r="R199" s="1">
        <f>(M199/60+L199)-(J199/60+I199)</f>
        <v>0</v>
      </c>
      <c r="S199" s="2">
        <f>R199+Q199-(O199=1)*0.5</f>
        <v>0</v>
      </c>
      <c r="T199" t="s">
        <v>13</v>
      </c>
      <c r="U199" s="1"/>
      <c r="W199" s="1"/>
    </row>
    <row r="200" spans="1:24" ht="15.6" x14ac:dyDescent="0.3">
      <c r="B200" s="33" t="s">
        <v>14</v>
      </c>
      <c r="E200" s="29" t="s">
        <v>58</v>
      </c>
      <c r="H200" s="32" t="s">
        <v>90</v>
      </c>
      <c r="K200" s="29" t="s">
        <v>58</v>
      </c>
      <c r="O200">
        <v>0</v>
      </c>
      <c r="Q200" s="1">
        <f>(G200/60+F200)-(D200/60+C200)</f>
        <v>0</v>
      </c>
      <c r="R200" s="1">
        <f>(M200/60+L200)-(J200/60+I200)</f>
        <v>0</v>
      </c>
      <c r="S200" s="2">
        <f>R200+Q200-(O200=1)*0.5</f>
        <v>0</v>
      </c>
      <c r="T200" t="s">
        <v>14</v>
      </c>
      <c r="U200" s="1" t="s">
        <v>47</v>
      </c>
      <c r="V200" t="s">
        <v>46</v>
      </c>
      <c r="W200" s="1" t="s">
        <v>54</v>
      </c>
      <c r="X200" s="1" t="s">
        <v>148</v>
      </c>
    </row>
    <row r="201" spans="1:24" ht="15.6" x14ac:dyDescent="0.3">
      <c r="B201" s="33" t="s">
        <v>10</v>
      </c>
      <c r="E201" s="29" t="s">
        <v>58</v>
      </c>
      <c r="H201" s="32" t="s">
        <v>90</v>
      </c>
      <c r="K201" s="29" t="s">
        <v>58</v>
      </c>
      <c r="O201">
        <v>0</v>
      </c>
      <c r="Q201" s="1">
        <f>(G201/60+F201)-(D201/60+C201)</f>
        <v>0</v>
      </c>
      <c r="R201" s="1">
        <f>(M201/60+L201)-(J201/60+I201)</f>
        <v>0</v>
      </c>
      <c r="S201" s="2">
        <f>R201+Q201-(O201=1)*0.5</f>
        <v>0</v>
      </c>
      <c r="T201" t="s">
        <v>10</v>
      </c>
      <c r="U201" s="1">
        <f>SUM(S197:S201)</f>
        <v>0</v>
      </c>
      <c r="V201" s="1">
        <f>U201-40</f>
        <v>-40</v>
      </c>
      <c r="W201" s="1">
        <f>SUM(V$4:V201)</f>
        <v>-201.5</v>
      </c>
      <c r="X201" s="1">
        <f>SUM(V$95:V201)</f>
        <v>-215.79999999999998</v>
      </c>
    </row>
    <row r="202" spans="1:24" x14ac:dyDescent="0.3">
      <c r="A202" s="7" t="s">
        <v>133</v>
      </c>
      <c r="B202" s="34"/>
      <c r="C202" s="34"/>
      <c r="D202" s="34"/>
      <c r="E202" s="35"/>
      <c r="F202" s="34"/>
      <c r="G202" s="34"/>
      <c r="H202" s="36"/>
      <c r="I202" s="34"/>
      <c r="J202" s="34"/>
      <c r="K202" s="35"/>
      <c r="L202" s="34"/>
      <c r="M202" s="34"/>
      <c r="N202" s="34"/>
      <c r="O202" s="34"/>
      <c r="P202" s="34"/>
      <c r="Q202" s="37"/>
      <c r="R202" s="37"/>
      <c r="S202" s="37"/>
      <c r="T202" s="34"/>
      <c r="U202" s="37"/>
      <c r="V202" s="34"/>
      <c r="W202" s="37"/>
    </row>
    <row r="203" spans="1:24" ht="15.6" x14ac:dyDescent="0.3">
      <c r="B203" s="33" t="s">
        <v>11</v>
      </c>
      <c r="E203" s="29" t="s">
        <v>58</v>
      </c>
      <c r="H203" s="32" t="s">
        <v>90</v>
      </c>
      <c r="K203" s="29" t="s">
        <v>58</v>
      </c>
      <c r="O203">
        <v>0</v>
      </c>
      <c r="Q203" s="1">
        <f>(G203/60+F203)-(D203/60+C203)</f>
        <v>0</v>
      </c>
      <c r="R203" s="1">
        <f>(M203/60+L203)-(J203/60+I203)</f>
        <v>0</v>
      </c>
      <c r="S203" s="2">
        <f>R203+Q203-(O203=1)*0.5</f>
        <v>0</v>
      </c>
      <c r="T203" t="s">
        <v>11</v>
      </c>
      <c r="U203" s="1"/>
      <c r="W203" s="1"/>
    </row>
    <row r="204" spans="1:24" ht="15.6" x14ac:dyDescent="0.3">
      <c r="B204" s="33" t="s">
        <v>12</v>
      </c>
      <c r="E204" s="29" t="s">
        <v>58</v>
      </c>
      <c r="H204" s="32" t="s">
        <v>90</v>
      </c>
      <c r="K204" s="29" t="s">
        <v>58</v>
      </c>
      <c r="O204">
        <v>0</v>
      </c>
      <c r="Q204" s="1">
        <f>(G204/60+F204)-(D204/60+C204)</f>
        <v>0</v>
      </c>
      <c r="R204" s="1">
        <f>(M204/60+L204)-(J204/60+I204)</f>
        <v>0</v>
      </c>
      <c r="S204" s="2">
        <f>R204+Q204-(O204=1)*0.5</f>
        <v>0</v>
      </c>
      <c r="T204" t="s">
        <v>12</v>
      </c>
      <c r="U204" s="1"/>
      <c r="W204" s="1"/>
    </row>
    <row r="205" spans="1:24" ht="15.6" x14ac:dyDescent="0.3">
      <c r="B205" s="33" t="s">
        <v>13</v>
      </c>
      <c r="E205" s="29" t="s">
        <v>58</v>
      </c>
      <c r="H205" s="32" t="s">
        <v>90</v>
      </c>
      <c r="K205" s="29" t="s">
        <v>58</v>
      </c>
      <c r="O205">
        <v>0</v>
      </c>
      <c r="Q205" s="1">
        <f>(G205/60+F205)-(D205/60+C205)</f>
        <v>0</v>
      </c>
      <c r="R205" s="1">
        <f>(M205/60+L205)-(J205/60+I205)</f>
        <v>0</v>
      </c>
      <c r="S205" s="2">
        <f>R205+Q205-(O205=1)*0.5</f>
        <v>0</v>
      </c>
      <c r="T205" t="s">
        <v>13</v>
      </c>
      <c r="U205" s="1"/>
      <c r="W205" s="1"/>
    </row>
    <row r="206" spans="1:24" ht="15.6" x14ac:dyDescent="0.3">
      <c r="B206" s="33" t="s">
        <v>14</v>
      </c>
      <c r="E206" s="29" t="s">
        <v>58</v>
      </c>
      <c r="H206" s="32" t="s">
        <v>90</v>
      </c>
      <c r="K206" s="29" t="s">
        <v>58</v>
      </c>
      <c r="O206">
        <v>0</v>
      </c>
      <c r="Q206" s="1">
        <f>(G206/60+F206)-(D206/60+C206)</f>
        <v>0</v>
      </c>
      <c r="R206" s="1">
        <f>(M206/60+L206)-(J206/60+I206)</f>
        <v>0</v>
      </c>
      <c r="S206" s="2">
        <f>R206+Q206-(O206=1)*0.5</f>
        <v>0</v>
      </c>
      <c r="T206" t="s">
        <v>14</v>
      </c>
      <c r="U206" s="1" t="s">
        <v>47</v>
      </c>
      <c r="V206" t="s">
        <v>46</v>
      </c>
      <c r="W206" s="1" t="s">
        <v>54</v>
      </c>
      <c r="X206" s="1" t="s">
        <v>148</v>
      </c>
    </row>
    <row r="207" spans="1:24" ht="15.6" x14ac:dyDescent="0.3">
      <c r="B207" s="33" t="s">
        <v>10</v>
      </c>
      <c r="E207" s="29" t="s">
        <v>58</v>
      </c>
      <c r="H207" s="32" t="s">
        <v>90</v>
      </c>
      <c r="K207" s="29" t="s">
        <v>58</v>
      </c>
      <c r="O207">
        <v>0</v>
      </c>
      <c r="Q207" s="1">
        <f>(G207/60+F207)-(D207/60+C207)</f>
        <v>0</v>
      </c>
      <c r="R207" s="1">
        <f>(M207/60+L207)-(J207/60+I207)</f>
        <v>0</v>
      </c>
      <c r="S207" s="2">
        <f>R207+Q207-(O207=1)*0.5</f>
        <v>0</v>
      </c>
      <c r="T207" t="s">
        <v>10</v>
      </c>
      <c r="U207" s="1">
        <f>SUM(S203:S207)</f>
        <v>0</v>
      </c>
      <c r="V207" s="1">
        <f>U207-40</f>
        <v>-40</v>
      </c>
      <c r="W207" s="1">
        <f>SUM(V$4:V207)</f>
        <v>-241.5</v>
      </c>
      <c r="X207" s="1">
        <f>SUM(V$95:V207)</f>
        <v>-255.79999999999998</v>
      </c>
    </row>
    <row r="208" spans="1:24" x14ac:dyDescent="0.3">
      <c r="A208" s="7" t="s">
        <v>133</v>
      </c>
      <c r="B208" s="34"/>
      <c r="C208" s="34"/>
      <c r="D208" s="34"/>
      <c r="E208" s="35"/>
      <c r="F208" s="34"/>
      <c r="G208" s="34"/>
      <c r="H208" s="36"/>
      <c r="I208" s="34"/>
      <c r="J208" s="34"/>
      <c r="K208" s="35"/>
      <c r="L208" s="34"/>
      <c r="M208" s="34"/>
      <c r="N208" s="34"/>
      <c r="O208" s="34"/>
      <c r="P208" s="34"/>
      <c r="Q208" s="37"/>
      <c r="R208" s="37"/>
      <c r="S208" s="37"/>
      <c r="T208" s="34"/>
      <c r="U208" s="37"/>
      <c r="V208" s="34"/>
      <c r="W208" s="37"/>
    </row>
    <row r="209" spans="1:24" ht="15.6" x14ac:dyDescent="0.3">
      <c r="B209" s="33" t="s">
        <v>11</v>
      </c>
      <c r="E209" s="29" t="s">
        <v>58</v>
      </c>
      <c r="H209" s="32" t="s">
        <v>90</v>
      </c>
      <c r="K209" s="29" t="s">
        <v>58</v>
      </c>
      <c r="O209">
        <v>0</v>
      </c>
      <c r="Q209" s="1">
        <f>(G209/60+F209)-(D209/60+C209)</f>
        <v>0</v>
      </c>
      <c r="R209" s="1">
        <f>(M209/60+L209)-(J209/60+I209)</f>
        <v>0</v>
      </c>
      <c r="S209" s="2">
        <f>R209+Q209-(O209=1)*0.5</f>
        <v>0</v>
      </c>
      <c r="T209" t="s">
        <v>11</v>
      </c>
      <c r="U209" s="1"/>
      <c r="W209" s="1"/>
    </row>
    <row r="210" spans="1:24" ht="15.6" x14ac:dyDescent="0.3">
      <c r="B210" s="33" t="s">
        <v>12</v>
      </c>
      <c r="E210" s="29" t="s">
        <v>58</v>
      </c>
      <c r="H210" s="32" t="s">
        <v>90</v>
      </c>
      <c r="K210" s="29" t="s">
        <v>58</v>
      </c>
      <c r="O210">
        <v>0</v>
      </c>
      <c r="Q210" s="1">
        <f>(G210/60+F210)-(D210/60+C210)</f>
        <v>0</v>
      </c>
      <c r="R210" s="1">
        <f>(M210/60+L210)-(J210/60+I210)</f>
        <v>0</v>
      </c>
      <c r="S210" s="2">
        <f>R210+Q210-(O210=1)*0.5</f>
        <v>0</v>
      </c>
      <c r="T210" t="s">
        <v>12</v>
      </c>
      <c r="U210" s="1"/>
      <c r="W210" s="1"/>
    </row>
    <row r="211" spans="1:24" ht="15.6" x14ac:dyDescent="0.3">
      <c r="B211" s="33" t="s">
        <v>13</v>
      </c>
      <c r="E211" s="29" t="s">
        <v>58</v>
      </c>
      <c r="H211" s="32" t="s">
        <v>90</v>
      </c>
      <c r="K211" s="29" t="s">
        <v>58</v>
      </c>
      <c r="O211">
        <v>0</v>
      </c>
      <c r="Q211" s="1">
        <f>(G211/60+F211)-(D211/60+C211)</f>
        <v>0</v>
      </c>
      <c r="R211" s="1">
        <f>(M211/60+L211)-(J211/60+I211)</f>
        <v>0</v>
      </c>
      <c r="S211" s="2">
        <f>R211+Q211-(O211=1)*0.5</f>
        <v>0</v>
      </c>
      <c r="T211" t="s">
        <v>13</v>
      </c>
      <c r="U211" s="1"/>
      <c r="W211" s="1"/>
    </row>
    <row r="212" spans="1:24" ht="15.6" x14ac:dyDescent="0.3">
      <c r="B212" s="33" t="s">
        <v>14</v>
      </c>
      <c r="E212" s="29" t="s">
        <v>58</v>
      </c>
      <c r="H212" s="32" t="s">
        <v>90</v>
      </c>
      <c r="K212" s="29" t="s">
        <v>58</v>
      </c>
      <c r="O212">
        <v>0</v>
      </c>
      <c r="Q212" s="1">
        <f>(G212/60+F212)-(D212/60+C212)</f>
        <v>0</v>
      </c>
      <c r="R212" s="1">
        <f>(M212/60+L212)-(J212/60+I212)</f>
        <v>0</v>
      </c>
      <c r="S212" s="2">
        <f>R212+Q212-(O212=1)*0.5</f>
        <v>0</v>
      </c>
      <c r="T212" t="s">
        <v>14</v>
      </c>
      <c r="U212" s="1" t="s">
        <v>47</v>
      </c>
      <c r="V212" t="s">
        <v>46</v>
      </c>
      <c r="W212" s="1" t="s">
        <v>54</v>
      </c>
      <c r="X212" s="1" t="s">
        <v>148</v>
      </c>
    </row>
    <row r="213" spans="1:24" ht="15.6" x14ac:dyDescent="0.3">
      <c r="B213" s="33" t="s">
        <v>10</v>
      </c>
      <c r="E213" s="29" t="s">
        <v>58</v>
      </c>
      <c r="H213" s="32" t="s">
        <v>90</v>
      </c>
      <c r="K213" s="29" t="s">
        <v>58</v>
      </c>
      <c r="O213">
        <v>0</v>
      </c>
      <c r="Q213" s="1">
        <f>(G213/60+F213)-(D213/60+C213)</f>
        <v>0</v>
      </c>
      <c r="R213" s="1">
        <f>(M213/60+L213)-(J213/60+I213)</f>
        <v>0</v>
      </c>
      <c r="S213" s="2">
        <f>R213+Q213-(O213=1)*0.5</f>
        <v>0</v>
      </c>
      <c r="T213" t="s">
        <v>10</v>
      </c>
      <c r="U213" s="1">
        <f>SUM(S209:S213)</f>
        <v>0</v>
      </c>
      <c r="V213" s="1">
        <f>U213-40</f>
        <v>-40</v>
      </c>
      <c r="W213" s="1">
        <f>SUM(V$4:V213)</f>
        <v>-281.5</v>
      </c>
      <c r="X213" s="1">
        <f>SUM(V$95:V213)</f>
        <v>-295.79999999999995</v>
      </c>
    </row>
    <row r="214" spans="1:24" x14ac:dyDescent="0.3">
      <c r="A214" s="7" t="s">
        <v>133</v>
      </c>
      <c r="B214" s="34"/>
      <c r="C214" s="34"/>
      <c r="D214" s="34"/>
      <c r="E214" s="35"/>
      <c r="F214" s="34"/>
      <c r="G214" s="34"/>
      <c r="H214" s="36"/>
      <c r="I214" s="34"/>
      <c r="J214" s="34"/>
      <c r="K214" s="35"/>
      <c r="L214" s="34"/>
      <c r="M214" s="34"/>
      <c r="N214" s="34"/>
      <c r="O214" s="34"/>
      <c r="P214" s="34"/>
      <c r="Q214" s="37"/>
      <c r="R214" s="37"/>
      <c r="S214" s="37"/>
      <c r="T214" s="34"/>
      <c r="U214" s="37"/>
      <c r="V214" s="34"/>
      <c r="W214" s="37"/>
    </row>
    <row r="215" spans="1:24" ht="15.6" x14ac:dyDescent="0.3">
      <c r="B215" s="33" t="s">
        <v>11</v>
      </c>
      <c r="E215" s="29" t="s">
        <v>58</v>
      </c>
      <c r="H215" s="32" t="s">
        <v>90</v>
      </c>
      <c r="K215" s="29" t="s">
        <v>58</v>
      </c>
      <c r="O215">
        <v>0</v>
      </c>
      <c r="Q215" s="1">
        <f>(G215/60+F215)-(D215/60+C215)</f>
        <v>0</v>
      </c>
      <c r="R215" s="1">
        <f>(M215/60+L215)-(J215/60+I215)</f>
        <v>0</v>
      </c>
      <c r="S215" s="2">
        <f>R215+Q215-(O215=1)*0.5</f>
        <v>0</v>
      </c>
      <c r="T215" t="s">
        <v>11</v>
      </c>
      <c r="U215" s="1"/>
      <c r="W215" s="1"/>
    </row>
    <row r="216" spans="1:24" ht="15.6" x14ac:dyDescent="0.3">
      <c r="B216" s="33" t="s">
        <v>12</v>
      </c>
      <c r="E216" s="29" t="s">
        <v>58</v>
      </c>
      <c r="H216" s="32" t="s">
        <v>90</v>
      </c>
      <c r="K216" s="29" t="s">
        <v>58</v>
      </c>
      <c r="O216">
        <v>0</v>
      </c>
      <c r="Q216" s="1">
        <f>(G216/60+F216)-(D216/60+C216)</f>
        <v>0</v>
      </c>
      <c r="R216" s="1">
        <f>(M216/60+L216)-(J216/60+I216)</f>
        <v>0</v>
      </c>
      <c r="S216" s="2">
        <f>R216+Q216-(O216=1)*0.5</f>
        <v>0</v>
      </c>
      <c r="T216" t="s">
        <v>12</v>
      </c>
      <c r="U216" s="1"/>
      <c r="W216" s="1"/>
    </row>
    <row r="217" spans="1:24" ht="15.6" x14ac:dyDescent="0.3">
      <c r="B217" s="33" t="s">
        <v>13</v>
      </c>
      <c r="E217" s="29" t="s">
        <v>58</v>
      </c>
      <c r="H217" s="32" t="s">
        <v>90</v>
      </c>
      <c r="K217" s="29" t="s">
        <v>58</v>
      </c>
      <c r="O217">
        <v>0</v>
      </c>
      <c r="Q217" s="1">
        <f>(G217/60+F217)-(D217/60+C217)</f>
        <v>0</v>
      </c>
      <c r="R217" s="1">
        <f>(M217/60+L217)-(J217/60+I217)</f>
        <v>0</v>
      </c>
      <c r="S217" s="2">
        <f>R217+Q217-(O217=1)*0.5</f>
        <v>0</v>
      </c>
      <c r="T217" t="s">
        <v>13</v>
      </c>
      <c r="U217" s="1"/>
      <c r="W217" s="1"/>
    </row>
    <row r="218" spans="1:24" ht="15.6" x14ac:dyDescent="0.3">
      <c r="B218" s="33" t="s">
        <v>14</v>
      </c>
      <c r="E218" s="29" t="s">
        <v>58</v>
      </c>
      <c r="H218" s="32" t="s">
        <v>90</v>
      </c>
      <c r="K218" s="29" t="s">
        <v>58</v>
      </c>
      <c r="O218">
        <v>0</v>
      </c>
      <c r="Q218" s="1">
        <f>(G218/60+F218)-(D218/60+C218)</f>
        <v>0</v>
      </c>
      <c r="R218" s="1">
        <f>(M218/60+L218)-(J218/60+I218)</f>
        <v>0</v>
      </c>
      <c r="S218" s="2">
        <f>R218+Q218-(O218=1)*0.5</f>
        <v>0</v>
      </c>
      <c r="T218" t="s">
        <v>14</v>
      </c>
      <c r="U218" s="1" t="s">
        <v>47</v>
      </c>
      <c r="V218" t="s">
        <v>46</v>
      </c>
      <c r="W218" s="1" t="s">
        <v>54</v>
      </c>
      <c r="X218" s="1" t="s">
        <v>148</v>
      </c>
    </row>
    <row r="219" spans="1:24" ht="15.6" x14ac:dyDescent="0.3">
      <c r="B219" s="33" t="s">
        <v>10</v>
      </c>
      <c r="E219" s="29" t="s">
        <v>58</v>
      </c>
      <c r="H219" s="32" t="s">
        <v>90</v>
      </c>
      <c r="K219" s="29" t="s">
        <v>58</v>
      </c>
      <c r="O219">
        <v>0</v>
      </c>
      <c r="Q219" s="1">
        <f>(G219/60+F219)-(D219/60+C219)</f>
        <v>0</v>
      </c>
      <c r="R219" s="1">
        <f>(M219/60+L219)-(J219/60+I219)</f>
        <v>0</v>
      </c>
      <c r="S219" s="2">
        <f>R219+Q219-(O219=1)*0.5</f>
        <v>0</v>
      </c>
      <c r="T219" t="s">
        <v>10</v>
      </c>
      <c r="U219" s="1">
        <f>SUM(S215:S219)</f>
        <v>0</v>
      </c>
      <c r="V219" s="1">
        <f>U219-40</f>
        <v>-40</v>
      </c>
      <c r="W219" s="1">
        <f>SUM(V$4:V219)</f>
        <v>-321.5</v>
      </c>
      <c r="X219" s="1">
        <f>SUM(V$95:V219)</f>
        <v>-335.79999999999995</v>
      </c>
    </row>
    <row r="220" spans="1:24" x14ac:dyDescent="0.3">
      <c r="A220" s="7" t="s">
        <v>133</v>
      </c>
      <c r="B220" s="34"/>
      <c r="C220" s="34"/>
      <c r="D220" s="34"/>
      <c r="E220" s="35"/>
      <c r="F220" s="34"/>
      <c r="G220" s="34"/>
      <c r="H220" s="36"/>
      <c r="I220" s="34"/>
      <c r="J220" s="34"/>
      <c r="K220" s="35"/>
      <c r="L220" s="34"/>
      <c r="M220" s="34"/>
      <c r="N220" s="34"/>
      <c r="O220" s="34"/>
      <c r="P220" s="34"/>
      <c r="Q220" s="37"/>
      <c r="R220" s="37"/>
      <c r="S220" s="37"/>
      <c r="T220" s="34"/>
      <c r="U220" s="37"/>
      <c r="V220" s="34"/>
      <c r="W220" s="37"/>
    </row>
    <row r="221" spans="1:24" ht="15.6" x14ac:dyDescent="0.3">
      <c r="B221" s="33" t="s">
        <v>11</v>
      </c>
      <c r="E221" s="29" t="s">
        <v>58</v>
      </c>
      <c r="H221" s="32" t="s">
        <v>90</v>
      </c>
      <c r="K221" s="29" t="s">
        <v>58</v>
      </c>
      <c r="O221">
        <v>0</v>
      </c>
      <c r="Q221" s="1">
        <f>(G221/60+F221)-(D221/60+C221)</f>
        <v>0</v>
      </c>
      <c r="R221" s="1">
        <f>(M221/60+L221)-(J221/60+I221)</f>
        <v>0</v>
      </c>
      <c r="S221" s="2">
        <f>R221+Q221-(O221=1)*0.5</f>
        <v>0</v>
      </c>
      <c r="T221" t="s">
        <v>11</v>
      </c>
      <c r="U221" s="1"/>
      <c r="W221" s="1"/>
    </row>
    <row r="222" spans="1:24" ht="15.6" x14ac:dyDescent="0.3">
      <c r="B222" s="33" t="s">
        <v>12</v>
      </c>
      <c r="E222" s="29" t="s">
        <v>58</v>
      </c>
      <c r="H222" s="32" t="s">
        <v>90</v>
      </c>
      <c r="K222" s="29" t="s">
        <v>58</v>
      </c>
      <c r="O222">
        <v>0</v>
      </c>
      <c r="Q222" s="1">
        <f>(G222/60+F222)-(D222/60+C222)</f>
        <v>0</v>
      </c>
      <c r="R222" s="1">
        <f>(M222/60+L222)-(J222/60+I222)</f>
        <v>0</v>
      </c>
      <c r="S222" s="2">
        <f>R222+Q222-(O222=1)*0.5</f>
        <v>0</v>
      </c>
      <c r="T222" t="s">
        <v>12</v>
      </c>
      <c r="U222" s="1"/>
      <c r="W222" s="1"/>
    </row>
    <row r="223" spans="1:24" ht="15.6" x14ac:dyDescent="0.3">
      <c r="B223" s="33" t="s">
        <v>13</v>
      </c>
      <c r="E223" s="29" t="s">
        <v>58</v>
      </c>
      <c r="H223" s="32" t="s">
        <v>90</v>
      </c>
      <c r="K223" s="29" t="s">
        <v>58</v>
      </c>
      <c r="O223">
        <v>0</v>
      </c>
      <c r="Q223" s="1">
        <f>(G223/60+F223)-(D223/60+C223)</f>
        <v>0</v>
      </c>
      <c r="R223" s="1">
        <f>(M223/60+L223)-(J223/60+I223)</f>
        <v>0</v>
      </c>
      <c r="S223" s="2">
        <f>R223+Q223-(O223=1)*0.5</f>
        <v>0</v>
      </c>
      <c r="T223" t="s">
        <v>13</v>
      </c>
      <c r="U223" s="1"/>
      <c r="W223" s="1"/>
    </row>
    <row r="224" spans="1:24" ht="15.6" x14ac:dyDescent="0.3">
      <c r="B224" s="33" t="s">
        <v>14</v>
      </c>
      <c r="E224" s="29" t="s">
        <v>58</v>
      </c>
      <c r="H224" s="32" t="s">
        <v>90</v>
      </c>
      <c r="K224" s="29" t="s">
        <v>58</v>
      </c>
      <c r="O224">
        <v>0</v>
      </c>
      <c r="Q224" s="1">
        <f>(G224/60+F224)-(D224/60+C224)</f>
        <v>0</v>
      </c>
      <c r="R224" s="1">
        <f>(M224/60+L224)-(J224/60+I224)</f>
        <v>0</v>
      </c>
      <c r="S224" s="2">
        <f>R224+Q224-(O224=1)*0.5</f>
        <v>0</v>
      </c>
      <c r="T224" t="s">
        <v>14</v>
      </c>
      <c r="U224" s="1" t="s">
        <v>47</v>
      </c>
      <c r="V224" t="s">
        <v>46</v>
      </c>
      <c r="W224" s="1" t="s">
        <v>54</v>
      </c>
      <c r="X224" s="1" t="s">
        <v>148</v>
      </c>
    </row>
    <row r="225" spans="1:24" ht="15.6" x14ac:dyDescent="0.3">
      <c r="B225" s="33" t="s">
        <v>10</v>
      </c>
      <c r="E225" s="29" t="s">
        <v>58</v>
      </c>
      <c r="H225" s="32" t="s">
        <v>90</v>
      </c>
      <c r="K225" s="29" t="s">
        <v>58</v>
      </c>
      <c r="O225">
        <v>0</v>
      </c>
      <c r="Q225" s="1">
        <f>(G225/60+F225)-(D225/60+C225)</f>
        <v>0</v>
      </c>
      <c r="R225" s="1">
        <f>(M225/60+L225)-(J225/60+I225)</f>
        <v>0</v>
      </c>
      <c r="S225" s="2">
        <f>R225+Q225-(O225=1)*0.5</f>
        <v>0</v>
      </c>
      <c r="T225" t="s">
        <v>10</v>
      </c>
      <c r="U225" s="1">
        <f>SUM(S221:S225)</f>
        <v>0</v>
      </c>
      <c r="V225" s="1">
        <f>U225-40</f>
        <v>-40</v>
      </c>
      <c r="W225" s="1">
        <f>SUM(V$4:V225)</f>
        <v>-361.5</v>
      </c>
      <c r="X225" s="1">
        <f>SUM(V$95:V225)</f>
        <v>-375.79999999999995</v>
      </c>
    </row>
    <row r="226" spans="1:24" x14ac:dyDescent="0.3">
      <c r="A226" s="7" t="s">
        <v>133</v>
      </c>
      <c r="B226" s="34"/>
      <c r="C226" s="34"/>
      <c r="D226" s="34"/>
      <c r="E226" s="35"/>
      <c r="F226" s="34"/>
      <c r="G226" s="34"/>
      <c r="H226" s="36"/>
      <c r="I226" s="34"/>
      <c r="J226" s="34"/>
      <c r="K226" s="35"/>
      <c r="L226" s="34"/>
      <c r="M226" s="34"/>
      <c r="N226" s="34"/>
      <c r="O226" s="34"/>
      <c r="P226" s="34"/>
      <c r="Q226" s="37"/>
      <c r="R226" s="37"/>
      <c r="S226" s="37"/>
      <c r="T226" s="34"/>
      <c r="U226" s="37"/>
      <c r="V226" s="34"/>
      <c r="W226" s="37"/>
    </row>
    <row r="227" spans="1:24" ht="15.6" x14ac:dyDescent="0.3">
      <c r="B227" s="33" t="s">
        <v>11</v>
      </c>
      <c r="E227" s="29" t="s">
        <v>58</v>
      </c>
      <c r="H227" s="32" t="s">
        <v>90</v>
      </c>
      <c r="K227" s="29" t="s">
        <v>58</v>
      </c>
      <c r="O227">
        <v>0</v>
      </c>
      <c r="Q227" s="1">
        <f>(G227/60+F227)-(D227/60+C227)</f>
        <v>0</v>
      </c>
      <c r="R227" s="1">
        <f>(M227/60+L227)-(J227/60+I227)</f>
        <v>0</v>
      </c>
      <c r="S227" s="2">
        <f>R227+Q227-(O227=1)*0.5</f>
        <v>0</v>
      </c>
      <c r="T227" t="s">
        <v>11</v>
      </c>
      <c r="U227" s="1"/>
      <c r="W227" s="1"/>
    </row>
    <row r="228" spans="1:24" ht="15.6" x14ac:dyDescent="0.3">
      <c r="B228" s="33" t="s">
        <v>12</v>
      </c>
      <c r="E228" s="29" t="s">
        <v>58</v>
      </c>
      <c r="H228" s="32" t="s">
        <v>90</v>
      </c>
      <c r="K228" s="29" t="s">
        <v>58</v>
      </c>
      <c r="O228">
        <v>0</v>
      </c>
      <c r="Q228" s="1">
        <f>(G228/60+F228)-(D228/60+C228)</f>
        <v>0</v>
      </c>
      <c r="R228" s="1">
        <f>(M228/60+L228)-(J228/60+I228)</f>
        <v>0</v>
      </c>
      <c r="S228" s="2">
        <f>R228+Q228-(O228=1)*0.5</f>
        <v>0</v>
      </c>
      <c r="T228" t="s">
        <v>12</v>
      </c>
      <c r="U228" s="1"/>
      <c r="W228" s="1"/>
    </row>
    <row r="229" spans="1:24" ht="15.6" x14ac:dyDescent="0.3">
      <c r="B229" s="33" t="s">
        <v>13</v>
      </c>
      <c r="E229" s="29" t="s">
        <v>58</v>
      </c>
      <c r="H229" s="32" t="s">
        <v>90</v>
      </c>
      <c r="K229" s="29" t="s">
        <v>58</v>
      </c>
      <c r="O229">
        <v>0</v>
      </c>
      <c r="Q229" s="1">
        <f>(G229/60+F229)-(D229/60+C229)</f>
        <v>0</v>
      </c>
      <c r="R229" s="1">
        <f>(M229/60+L229)-(J229/60+I229)</f>
        <v>0</v>
      </c>
      <c r="S229" s="2">
        <f>R229+Q229-(O229=1)*0.5</f>
        <v>0</v>
      </c>
      <c r="T229" t="s">
        <v>13</v>
      </c>
      <c r="U229" s="1"/>
      <c r="W229" s="1"/>
    </row>
    <row r="230" spans="1:24" ht="15.6" x14ac:dyDescent="0.3">
      <c r="B230" s="33" t="s">
        <v>14</v>
      </c>
      <c r="E230" s="29" t="s">
        <v>58</v>
      </c>
      <c r="H230" s="32" t="s">
        <v>90</v>
      </c>
      <c r="K230" s="29" t="s">
        <v>58</v>
      </c>
      <c r="O230">
        <v>0</v>
      </c>
      <c r="Q230" s="1">
        <f>(G230/60+F230)-(D230/60+C230)</f>
        <v>0</v>
      </c>
      <c r="R230" s="1">
        <f>(M230/60+L230)-(J230/60+I230)</f>
        <v>0</v>
      </c>
      <c r="S230" s="2">
        <f>R230+Q230-(O230=1)*0.5</f>
        <v>0</v>
      </c>
      <c r="T230" t="s">
        <v>14</v>
      </c>
      <c r="U230" s="1" t="s">
        <v>47</v>
      </c>
      <c r="V230" t="s">
        <v>46</v>
      </c>
      <c r="W230" s="1" t="s">
        <v>54</v>
      </c>
      <c r="X230" s="1" t="s">
        <v>148</v>
      </c>
    </row>
    <row r="231" spans="1:24" ht="15.6" x14ac:dyDescent="0.3">
      <c r="B231" s="33" t="s">
        <v>10</v>
      </c>
      <c r="E231" s="29" t="s">
        <v>58</v>
      </c>
      <c r="H231" s="32" t="s">
        <v>90</v>
      </c>
      <c r="K231" s="29" t="s">
        <v>58</v>
      </c>
      <c r="O231">
        <v>0</v>
      </c>
      <c r="Q231" s="1">
        <f>(G231/60+F231)-(D231/60+C231)</f>
        <v>0</v>
      </c>
      <c r="R231" s="1">
        <f>(M231/60+L231)-(J231/60+I231)</f>
        <v>0</v>
      </c>
      <c r="S231" s="2">
        <f>R231+Q231-(O231=1)*0.5</f>
        <v>0</v>
      </c>
      <c r="T231" t="s">
        <v>10</v>
      </c>
      <c r="U231" s="1">
        <f>SUM(S227:S231)</f>
        <v>0</v>
      </c>
      <c r="V231" s="1">
        <f>U231-40</f>
        <v>-40</v>
      </c>
      <c r="W231" s="1">
        <f>SUM(V$4:V231)</f>
        <v>-401.5</v>
      </c>
      <c r="X231" s="1">
        <f>SUM(V$95:V231)</f>
        <v>-415.79999999999995</v>
      </c>
    </row>
    <row r="232" spans="1:24" x14ac:dyDescent="0.3">
      <c r="A232" s="7" t="s">
        <v>133</v>
      </c>
      <c r="B232" s="34"/>
      <c r="C232" s="34"/>
      <c r="D232" s="34"/>
      <c r="E232" s="35"/>
      <c r="F232" s="34"/>
      <c r="G232" s="34"/>
      <c r="H232" s="36"/>
      <c r="I232" s="34"/>
      <c r="J232" s="34"/>
      <c r="K232" s="35"/>
      <c r="L232" s="34"/>
      <c r="M232" s="34"/>
      <c r="N232" s="34"/>
      <c r="O232" s="34"/>
      <c r="P232" s="34"/>
      <c r="Q232" s="37"/>
      <c r="R232" s="37"/>
      <c r="S232" s="37"/>
      <c r="T232" s="34"/>
      <c r="U232" s="37"/>
      <c r="V232" s="34"/>
      <c r="W232" s="37"/>
    </row>
    <row r="233" spans="1:24" ht="15.6" x14ac:dyDescent="0.3">
      <c r="B233" s="33" t="s">
        <v>11</v>
      </c>
      <c r="E233" s="29" t="s">
        <v>58</v>
      </c>
      <c r="H233" s="32" t="s">
        <v>90</v>
      </c>
      <c r="K233" s="29" t="s">
        <v>58</v>
      </c>
      <c r="O233">
        <v>0</v>
      </c>
      <c r="Q233" s="1">
        <f>(G233/60+F233)-(D233/60+C233)</f>
        <v>0</v>
      </c>
      <c r="R233" s="1">
        <f>(M233/60+L233)-(J233/60+I233)</f>
        <v>0</v>
      </c>
      <c r="S233" s="2">
        <f>R233+Q233-(O233=1)*0.5</f>
        <v>0</v>
      </c>
      <c r="T233" t="s">
        <v>11</v>
      </c>
      <c r="U233" s="1"/>
      <c r="W233" s="1"/>
    </row>
    <row r="234" spans="1:24" ht="15.6" x14ac:dyDescent="0.3">
      <c r="B234" s="33" t="s">
        <v>12</v>
      </c>
      <c r="E234" s="29" t="s">
        <v>58</v>
      </c>
      <c r="H234" s="32" t="s">
        <v>90</v>
      </c>
      <c r="K234" s="29" t="s">
        <v>58</v>
      </c>
      <c r="O234">
        <v>0</v>
      </c>
      <c r="Q234" s="1">
        <f>(G234/60+F234)-(D234/60+C234)</f>
        <v>0</v>
      </c>
      <c r="R234" s="1">
        <f>(M234/60+L234)-(J234/60+I234)</f>
        <v>0</v>
      </c>
      <c r="S234" s="2">
        <f>R234+Q234-(O234=1)*0.5</f>
        <v>0</v>
      </c>
      <c r="T234" t="s">
        <v>12</v>
      </c>
      <c r="U234" s="1"/>
      <c r="W234" s="1"/>
    </row>
    <row r="235" spans="1:24" ht="15.6" x14ac:dyDescent="0.3">
      <c r="B235" s="33" t="s">
        <v>13</v>
      </c>
      <c r="E235" s="29" t="s">
        <v>58</v>
      </c>
      <c r="H235" s="32" t="s">
        <v>90</v>
      </c>
      <c r="K235" s="29" t="s">
        <v>58</v>
      </c>
      <c r="O235">
        <v>0</v>
      </c>
      <c r="Q235" s="1">
        <f>(G235/60+F235)-(D235/60+C235)</f>
        <v>0</v>
      </c>
      <c r="R235" s="1">
        <f>(M235/60+L235)-(J235/60+I235)</f>
        <v>0</v>
      </c>
      <c r="S235" s="2">
        <f>R235+Q235-(O235=1)*0.5</f>
        <v>0</v>
      </c>
      <c r="T235" t="s">
        <v>13</v>
      </c>
      <c r="U235" s="1"/>
      <c r="W235" s="1"/>
    </row>
    <row r="236" spans="1:24" ht="15.6" x14ac:dyDescent="0.3">
      <c r="B236" s="33" t="s">
        <v>14</v>
      </c>
      <c r="E236" s="29" t="s">
        <v>58</v>
      </c>
      <c r="H236" s="32" t="s">
        <v>90</v>
      </c>
      <c r="K236" s="29" t="s">
        <v>58</v>
      </c>
      <c r="O236">
        <v>0</v>
      </c>
      <c r="Q236" s="1">
        <f>(G236/60+F236)-(D236/60+C236)</f>
        <v>0</v>
      </c>
      <c r="R236" s="1">
        <f>(M236/60+L236)-(J236/60+I236)</f>
        <v>0</v>
      </c>
      <c r="S236" s="2">
        <f>R236+Q236-(O236=1)*0.5</f>
        <v>0</v>
      </c>
      <c r="T236" t="s">
        <v>14</v>
      </c>
      <c r="U236" s="1" t="s">
        <v>47</v>
      </c>
      <c r="V236" t="s">
        <v>46</v>
      </c>
      <c r="W236" s="1" t="s">
        <v>54</v>
      </c>
      <c r="X236" s="1" t="s">
        <v>148</v>
      </c>
    </row>
    <row r="237" spans="1:24" ht="15.6" x14ac:dyDescent="0.3">
      <c r="B237" s="33" t="s">
        <v>10</v>
      </c>
      <c r="E237" s="29" t="s">
        <v>58</v>
      </c>
      <c r="H237" s="32" t="s">
        <v>90</v>
      </c>
      <c r="K237" s="29" t="s">
        <v>58</v>
      </c>
      <c r="O237">
        <v>0</v>
      </c>
      <c r="Q237" s="1">
        <f>(G237/60+F237)-(D237/60+C237)</f>
        <v>0</v>
      </c>
      <c r="R237" s="1">
        <f>(M237/60+L237)-(J237/60+I237)</f>
        <v>0</v>
      </c>
      <c r="S237" s="2">
        <f>R237+Q237-(O237=1)*0.5</f>
        <v>0</v>
      </c>
      <c r="T237" t="s">
        <v>10</v>
      </c>
      <c r="U237" s="1">
        <f>SUM(S233:S237)</f>
        <v>0</v>
      </c>
      <c r="V237" s="1">
        <f>U237-40</f>
        <v>-40</v>
      </c>
      <c r="W237" s="1">
        <f>SUM(V$4:V237)</f>
        <v>-441.5</v>
      </c>
      <c r="X237" s="1">
        <f>SUM(V$95:V237)</f>
        <v>-455.79999999999995</v>
      </c>
    </row>
    <row r="238" spans="1:24" x14ac:dyDescent="0.3">
      <c r="A238" s="7" t="s">
        <v>133</v>
      </c>
      <c r="B238" s="34"/>
      <c r="C238" s="34"/>
      <c r="D238" s="34"/>
      <c r="E238" s="35"/>
      <c r="F238" s="34"/>
      <c r="G238" s="34"/>
      <c r="H238" s="36"/>
      <c r="I238" s="34"/>
      <c r="J238" s="34"/>
      <c r="K238" s="35"/>
      <c r="L238" s="34"/>
      <c r="M238" s="34"/>
      <c r="N238" s="34"/>
      <c r="O238" s="34"/>
      <c r="P238" s="34"/>
      <c r="Q238" s="37"/>
      <c r="R238" s="37"/>
      <c r="S238" s="37"/>
      <c r="T238" s="34"/>
      <c r="U238" s="37"/>
      <c r="V238" s="34"/>
      <c r="W238" s="37"/>
    </row>
    <row r="239" spans="1:24" ht="15.6" x14ac:dyDescent="0.3">
      <c r="B239" s="33" t="s">
        <v>11</v>
      </c>
      <c r="E239" s="29" t="s">
        <v>58</v>
      </c>
      <c r="H239" s="32" t="s">
        <v>90</v>
      </c>
      <c r="K239" s="29" t="s">
        <v>58</v>
      </c>
      <c r="O239">
        <v>0</v>
      </c>
      <c r="Q239" s="1">
        <f>(G239/60+F239)-(D239/60+C239)</f>
        <v>0</v>
      </c>
      <c r="R239" s="1">
        <f>(M239/60+L239)-(J239/60+I239)</f>
        <v>0</v>
      </c>
      <c r="S239" s="2">
        <f>R239+Q239-(O239=1)*0.5</f>
        <v>0</v>
      </c>
      <c r="T239" t="s">
        <v>11</v>
      </c>
      <c r="U239" s="1"/>
      <c r="W239" s="1"/>
    </row>
    <row r="240" spans="1:24" ht="15.6" x14ac:dyDescent="0.3">
      <c r="B240" s="33" t="s">
        <v>12</v>
      </c>
      <c r="E240" s="29" t="s">
        <v>58</v>
      </c>
      <c r="H240" s="32" t="s">
        <v>90</v>
      </c>
      <c r="K240" s="29" t="s">
        <v>58</v>
      </c>
      <c r="O240">
        <v>0</v>
      </c>
      <c r="Q240" s="1">
        <f>(G240/60+F240)-(D240/60+C240)</f>
        <v>0</v>
      </c>
      <c r="R240" s="1">
        <f>(M240/60+L240)-(J240/60+I240)</f>
        <v>0</v>
      </c>
      <c r="S240" s="2">
        <f>R240+Q240-(O240=1)*0.5</f>
        <v>0</v>
      </c>
      <c r="T240" t="s">
        <v>12</v>
      </c>
      <c r="U240" s="1"/>
      <c r="W240" s="1"/>
    </row>
    <row r="241" spans="1:24" ht="15.6" x14ac:dyDescent="0.3">
      <c r="B241" s="33" t="s">
        <v>13</v>
      </c>
      <c r="E241" s="29" t="s">
        <v>58</v>
      </c>
      <c r="H241" s="32" t="s">
        <v>90</v>
      </c>
      <c r="K241" s="29" t="s">
        <v>58</v>
      </c>
      <c r="O241">
        <v>0</v>
      </c>
      <c r="Q241" s="1">
        <f>(G241/60+F241)-(D241/60+C241)</f>
        <v>0</v>
      </c>
      <c r="R241" s="1">
        <f>(M241/60+L241)-(J241/60+I241)</f>
        <v>0</v>
      </c>
      <c r="S241" s="2">
        <f>R241+Q241-(O241=1)*0.5</f>
        <v>0</v>
      </c>
      <c r="T241" t="s">
        <v>13</v>
      </c>
      <c r="U241" s="1"/>
      <c r="W241" s="1"/>
    </row>
    <row r="242" spans="1:24" ht="15.6" x14ac:dyDescent="0.3">
      <c r="B242" s="33" t="s">
        <v>14</v>
      </c>
      <c r="E242" s="29" t="s">
        <v>58</v>
      </c>
      <c r="H242" s="32" t="s">
        <v>90</v>
      </c>
      <c r="K242" s="29" t="s">
        <v>58</v>
      </c>
      <c r="O242">
        <v>0</v>
      </c>
      <c r="Q242" s="1">
        <f>(G242/60+F242)-(D242/60+C242)</f>
        <v>0</v>
      </c>
      <c r="R242" s="1">
        <f>(M242/60+L242)-(J242/60+I242)</f>
        <v>0</v>
      </c>
      <c r="S242" s="2">
        <f>R242+Q242-(O242=1)*0.5</f>
        <v>0</v>
      </c>
      <c r="T242" t="s">
        <v>14</v>
      </c>
      <c r="U242" s="1" t="s">
        <v>47</v>
      </c>
      <c r="V242" t="s">
        <v>46</v>
      </c>
      <c r="W242" s="1" t="s">
        <v>54</v>
      </c>
      <c r="X242" s="1" t="s">
        <v>148</v>
      </c>
    </row>
    <row r="243" spans="1:24" ht="15.6" x14ac:dyDescent="0.3">
      <c r="B243" s="33" t="s">
        <v>10</v>
      </c>
      <c r="E243" s="29" t="s">
        <v>58</v>
      </c>
      <c r="H243" s="32" t="s">
        <v>90</v>
      </c>
      <c r="K243" s="29" t="s">
        <v>58</v>
      </c>
      <c r="O243">
        <v>0</v>
      </c>
      <c r="Q243" s="1">
        <f>(G243/60+F243)-(D243/60+C243)</f>
        <v>0</v>
      </c>
      <c r="R243" s="1">
        <f>(M243/60+L243)-(J243/60+I243)</f>
        <v>0</v>
      </c>
      <c r="S243" s="2">
        <f>R243+Q243-(O243=1)*0.5</f>
        <v>0</v>
      </c>
      <c r="T243" t="s">
        <v>10</v>
      </c>
      <c r="U243" s="1">
        <f>SUM(S239:S243)</f>
        <v>0</v>
      </c>
      <c r="V243" s="1">
        <f>U243-40</f>
        <v>-40</v>
      </c>
      <c r="W243" s="1">
        <f>SUM(V$4:V243)</f>
        <v>-481.5</v>
      </c>
      <c r="X243" s="1">
        <f>SUM(V$95:V243)</f>
        <v>-495.79999999999995</v>
      </c>
    </row>
    <row r="244" spans="1:24" x14ac:dyDescent="0.3">
      <c r="A244" s="7" t="s">
        <v>133</v>
      </c>
      <c r="B244" s="34"/>
      <c r="C244" s="34"/>
      <c r="D244" s="34"/>
      <c r="E244" s="35"/>
      <c r="F244" s="34"/>
      <c r="G244" s="34"/>
      <c r="H244" s="36"/>
      <c r="I244" s="34"/>
      <c r="J244" s="34"/>
      <c r="K244" s="35"/>
      <c r="L244" s="34"/>
      <c r="M244" s="34"/>
      <c r="N244" s="34"/>
      <c r="O244" s="34"/>
      <c r="P244" s="34"/>
      <c r="Q244" s="37"/>
      <c r="R244" s="37"/>
      <c r="S244" s="37"/>
      <c r="T244" s="34"/>
      <c r="U244" s="37"/>
      <c r="V244" s="34"/>
      <c r="W244" s="37"/>
    </row>
    <row r="245" spans="1:24" ht="15.6" x14ac:dyDescent="0.3">
      <c r="B245" s="33" t="s">
        <v>11</v>
      </c>
      <c r="E245" s="29" t="s">
        <v>58</v>
      </c>
      <c r="H245" s="32" t="s">
        <v>90</v>
      </c>
      <c r="K245" s="29" t="s">
        <v>58</v>
      </c>
      <c r="O245">
        <v>0</v>
      </c>
      <c r="Q245" s="1">
        <f>(G245/60+F245)-(D245/60+C245)</f>
        <v>0</v>
      </c>
      <c r="R245" s="1">
        <f>(M245/60+L245)-(J245/60+I245)</f>
        <v>0</v>
      </c>
      <c r="S245" s="2">
        <f>R245+Q245-(O245=1)*0.5</f>
        <v>0</v>
      </c>
      <c r="T245" t="s">
        <v>11</v>
      </c>
      <c r="U245" s="1"/>
      <c r="W245" s="1"/>
    </row>
    <row r="246" spans="1:24" ht="15.6" x14ac:dyDescent="0.3">
      <c r="B246" s="33" t="s">
        <v>12</v>
      </c>
      <c r="E246" s="29" t="s">
        <v>58</v>
      </c>
      <c r="H246" s="32" t="s">
        <v>90</v>
      </c>
      <c r="K246" s="29" t="s">
        <v>58</v>
      </c>
      <c r="O246">
        <v>0</v>
      </c>
      <c r="Q246" s="1">
        <f>(G246/60+F246)-(D246/60+C246)</f>
        <v>0</v>
      </c>
      <c r="R246" s="1">
        <f>(M246/60+L246)-(J246/60+I246)</f>
        <v>0</v>
      </c>
      <c r="S246" s="2">
        <f>R246+Q246-(O246=1)*0.5</f>
        <v>0</v>
      </c>
      <c r="T246" t="s">
        <v>12</v>
      </c>
      <c r="U246" s="1"/>
      <c r="W246" s="1"/>
    </row>
    <row r="247" spans="1:24" ht="15.6" x14ac:dyDescent="0.3">
      <c r="B247" s="33" t="s">
        <v>13</v>
      </c>
      <c r="E247" s="29" t="s">
        <v>58</v>
      </c>
      <c r="H247" s="32" t="s">
        <v>90</v>
      </c>
      <c r="K247" s="29" t="s">
        <v>58</v>
      </c>
      <c r="O247">
        <v>0</v>
      </c>
      <c r="Q247" s="1">
        <f>(G247/60+F247)-(D247/60+C247)</f>
        <v>0</v>
      </c>
      <c r="R247" s="1">
        <f>(M247/60+L247)-(J247/60+I247)</f>
        <v>0</v>
      </c>
      <c r="S247" s="2">
        <f>R247+Q247-(O247=1)*0.5</f>
        <v>0</v>
      </c>
      <c r="T247" t="s">
        <v>13</v>
      </c>
      <c r="U247" s="1"/>
      <c r="W247" s="1"/>
    </row>
    <row r="248" spans="1:24" ht="15.6" x14ac:dyDescent="0.3">
      <c r="B248" s="33" t="s">
        <v>14</v>
      </c>
      <c r="E248" s="29" t="s">
        <v>58</v>
      </c>
      <c r="H248" s="32" t="s">
        <v>90</v>
      </c>
      <c r="K248" s="29" t="s">
        <v>58</v>
      </c>
      <c r="O248">
        <v>0</v>
      </c>
      <c r="Q248" s="1">
        <f>(G248/60+F248)-(D248/60+C248)</f>
        <v>0</v>
      </c>
      <c r="R248" s="1">
        <f>(M248/60+L248)-(J248/60+I248)</f>
        <v>0</v>
      </c>
      <c r="S248" s="2">
        <f>R248+Q248-(O248=1)*0.5</f>
        <v>0</v>
      </c>
      <c r="T248" t="s">
        <v>14</v>
      </c>
      <c r="U248" s="1" t="s">
        <v>47</v>
      </c>
      <c r="V248" t="s">
        <v>46</v>
      </c>
      <c r="W248" s="1" t="s">
        <v>54</v>
      </c>
      <c r="X248" s="1" t="s">
        <v>148</v>
      </c>
    </row>
    <row r="249" spans="1:24" ht="15.6" x14ac:dyDescent="0.3">
      <c r="B249" s="33" t="s">
        <v>10</v>
      </c>
      <c r="E249" s="29" t="s">
        <v>58</v>
      </c>
      <c r="H249" s="32" t="s">
        <v>90</v>
      </c>
      <c r="K249" s="29" t="s">
        <v>58</v>
      </c>
      <c r="O249">
        <v>0</v>
      </c>
      <c r="Q249" s="1">
        <f>(G249/60+F249)-(D249/60+C249)</f>
        <v>0</v>
      </c>
      <c r="R249" s="1">
        <f>(M249/60+L249)-(J249/60+I249)</f>
        <v>0</v>
      </c>
      <c r="S249" s="2">
        <f>R249+Q249-(O249=1)*0.5</f>
        <v>0</v>
      </c>
      <c r="T249" t="s">
        <v>10</v>
      </c>
      <c r="U249" s="1">
        <f>SUM(S245:S249)</f>
        <v>0</v>
      </c>
      <c r="V249" s="1">
        <f>U249-40</f>
        <v>-40</v>
      </c>
      <c r="W249" s="1">
        <f>SUM(V$4:V249)</f>
        <v>-521.5</v>
      </c>
      <c r="X249" s="1">
        <f>SUM(V$95:V249)</f>
        <v>-535.79999999999995</v>
      </c>
    </row>
    <row r="250" spans="1:24" x14ac:dyDescent="0.3">
      <c r="A250" s="7" t="s">
        <v>133</v>
      </c>
      <c r="B250" s="34"/>
      <c r="C250" s="34"/>
      <c r="D250" s="34"/>
      <c r="E250" s="35"/>
      <c r="F250" s="34"/>
      <c r="G250" s="34"/>
      <c r="H250" s="36"/>
      <c r="I250" s="34"/>
      <c r="J250" s="34"/>
      <c r="K250" s="35"/>
      <c r="L250" s="34"/>
      <c r="M250" s="34"/>
      <c r="N250" s="34"/>
      <c r="O250" s="34"/>
      <c r="P250" s="34"/>
      <c r="Q250" s="37"/>
      <c r="R250" s="37"/>
      <c r="S250" s="37"/>
      <c r="T250" s="34"/>
      <c r="U250" s="37"/>
      <c r="V250" s="34"/>
      <c r="W250" s="37"/>
    </row>
    <row r="251" spans="1:24" ht="15.6" x14ac:dyDescent="0.3">
      <c r="B251" s="33" t="s">
        <v>11</v>
      </c>
      <c r="E251" s="29" t="s">
        <v>58</v>
      </c>
      <c r="H251" s="32" t="s">
        <v>90</v>
      </c>
      <c r="K251" s="29" t="s">
        <v>58</v>
      </c>
      <c r="O251">
        <v>0</v>
      </c>
      <c r="Q251" s="1">
        <f>(G251/60+F251)-(D251/60+C251)</f>
        <v>0</v>
      </c>
      <c r="R251" s="1">
        <f>(M251/60+L251)-(J251/60+I251)</f>
        <v>0</v>
      </c>
      <c r="S251" s="2">
        <f>R251+Q251-(O251=1)*0.5</f>
        <v>0</v>
      </c>
      <c r="T251" t="s">
        <v>11</v>
      </c>
      <c r="U251" s="1"/>
      <c r="W251" s="1"/>
    </row>
    <row r="252" spans="1:24" ht="15.6" x14ac:dyDescent="0.3">
      <c r="B252" s="33" t="s">
        <v>12</v>
      </c>
      <c r="E252" s="29" t="s">
        <v>58</v>
      </c>
      <c r="H252" s="32" t="s">
        <v>90</v>
      </c>
      <c r="K252" s="29" t="s">
        <v>58</v>
      </c>
      <c r="O252">
        <v>0</v>
      </c>
      <c r="Q252" s="1">
        <f>(G252/60+F252)-(D252/60+C252)</f>
        <v>0</v>
      </c>
      <c r="R252" s="1">
        <f>(M252/60+L252)-(J252/60+I252)</f>
        <v>0</v>
      </c>
      <c r="S252" s="2">
        <f>R252+Q252-(O252=1)*0.5</f>
        <v>0</v>
      </c>
      <c r="T252" t="s">
        <v>12</v>
      </c>
      <c r="U252" s="1"/>
      <c r="W252" s="1"/>
    </row>
    <row r="253" spans="1:24" ht="15.6" x14ac:dyDescent="0.3">
      <c r="B253" s="33" t="s">
        <v>13</v>
      </c>
      <c r="E253" s="29" t="s">
        <v>58</v>
      </c>
      <c r="H253" s="32" t="s">
        <v>90</v>
      </c>
      <c r="K253" s="29" t="s">
        <v>58</v>
      </c>
      <c r="O253">
        <v>0</v>
      </c>
      <c r="Q253" s="1">
        <f>(G253/60+F253)-(D253/60+C253)</f>
        <v>0</v>
      </c>
      <c r="R253" s="1">
        <f>(M253/60+L253)-(J253/60+I253)</f>
        <v>0</v>
      </c>
      <c r="S253" s="2">
        <f>R253+Q253-(O253=1)*0.5</f>
        <v>0</v>
      </c>
      <c r="T253" t="s">
        <v>13</v>
      </c>
      <c r="U253" s="1"/>
      <c r="W253" s="1"/>
    </row>
    <row r="254" spans="1:24" ht="15.6" x14ac:dyDescent="0.3">
      <c r="B254" s="33" t="s">
        <v>14</v>
      </c>
      <c r="E254" s="29" t="s">
        <v>58</v>
      </c>
      <c r="H254" s="32" t="s">
        <v>90</v>
      </c>
      <c r="K254" s="29" t="s">
        <v>58</v>
      </c>
      <c r="O254">
        <v>0</v>
      </c>
      <c r="Q254" s="1">
        <f>(G254/60+F254)-(D254/60+C254)</f>
        <v>0</v>
      </c>
      <c r="R254" s="1">
        <f>(M254/60+L254)-(J254/60+I254)</f>
        <v>0</v>
      </c>
      <c r="S254" s="2">
        <f>R254+Q254-(O254=1)*0.5</f>
        <v>0</v>
      </c>
      <c r="T254" t="s">
        <v>14</v>
      </c>
      <c r="U254" s="1" t="s">
        <v>47</v>
      </c>
      <c r="V254" t="s">
        <v>46</v>
      </c>
      <c r="W254" s="1" t="s">
        <v>54</v>
      </c>
      <c r="X254" s="1" t="s">
        <v>148</v>
      </c>
    </row>
    <row r="255" spans="1:24" ht="15.6" x14ac:dyDescent="0.3">
      <c r="B255" s="33" t="s">
        <v>10</v>
      </c>
      <c r="E255" s="29" t="s">
        <v>58</v>
      </c>
      <c r="H255" s="32" t="s">
        <v>90</v>
      </c>
      <c r="K255" s="29" t="s">
        <v>58</v>
      </c>
      <c r="O255">
        <v>0</v>
      </c>
      <c r="Q255" s="1">
        <f>(G255/60+F255)-(D255/60+C255)</f>
        <v>0</v>
      </c>
      <c r="R255" s="1">
        <f>(M255/60+L255)-(J255/60+I255)</f>
        <v>0</v>
      </c>
      <c r="S255" s="2">
        <f>R255+Q255-(O255=1)*0.5</f>
        <v>0</v>
      </c>
      <c r="T255" t="s">
        <v>10</v>
      </c>
      <c r="U255" s="1">
        <f>SUM(S251:S255)</f>
        <v>0</v>
      </c>
      <c r="V255" s="1">
        <f>U255-40</f>
        <v>-40</v>
      </c>
      <c r="W255" s="1">
        <f>SUM(V$4:V255)</f>
        <v>-561.5</v>
      </c>
      <c r="X255" s="1">
        <f>SUM(V$95:V255)</f>
        <v>-575.79999999999995</v>
      </c>
    </row>
    <row r="256" spans="1:24" x14ac:dyDescent="0.3">
      <c r="A256" s="7" t="s">
        <v>133</v>
      </c>
      <c r="B256" s="34"/>
      <c r="C256" s="34"/>
      <c r="D256" s="34"/>
      <c r="E256" s="35"/>
      <c r="F256" s="34"/>
      <c r="G256" s="34"/>
      <c r="H256" s="36"/>
      <c r="I256" s="34"/>
      <c r="J256" s="34"/>
      <c r="K256" s="35"/>
      <c r="L256" s="34"/>
      <c r="M256" s="34"/>
      <c r="N256" s="34"/>
      <c r="O256" s="34"/>
      <c r="P256" s="34"/>
      <c r="Q256" s="37"/>
      <c r="R256" s="37"/>
      <c r="S256" s="37"/>
      <c r="T256" s="34"/>
      <c r="U256" s="37"/>
      <c r="V256" s="34"/>
      <c r="W256" s="37"/>
    </row>
    <row r="257" spans="1:24" ht="15.6" x14ac:dyDescent="0.3">
      <c r="B257" s="33" t="s">
        <v>11</v>
      </c>
      <c r="E257" s="29" t="s">
        <v>58</v>
      </c>
      <c r="H257" s="32" t="s">
        <v>90</v>
      </c>
      <c r="K257" s="29" t="s">
        <v>58</v>
      </c>
      <c r="O257">
        <v>0</v>
      </c>
      <c r="Q257" s="1">
        <f>(G257/60+F257)-(D257/60+C257)</f>
        <v>0</v>
      </c>
      <c r="R257" s="1">
        <f>(M257/60+L257)-(J257/60+I257)</f>
        <v>0</v>
      </c>
      <c r="S257" s="2">
        <f>R257+Q257-(O257=1)*0.5</f>
        <v>0</v>
      </c>
      <c r="T257" t="s">
        <v>11</v>
      </c>
      <c r="U257" s="1"/>
      <c r="W257" s="1"/>
    </row>
    <row r="258" spans="1:24" ht="15.6" x14ac:dyDescent="0.3">
      <c r="B258" s="33" t="s">
        <v>12</v>
      </c>
      <c r="E258" s="29" t="s">
        <v>58</v>
      </c>
      <c r="H258" s="32" t="s">
        <v>90</v>
      </c>
      <c r="K258" s="29" t="s">
        <v>58</v>
      </c>
      <c r="O258">
        <v>0</v>
      </c>
      <c r="Q258" s="1">
        <f>(G258/60+F258)-(D258/60+C258)</f>
        <v>0</v>
      </c>
      <c r="R258" s="1">
        <f>(M258/60+L258)-(J258/60+I258)</f>
        <v>0</v>
      </c>
      <c r="S258" s="2">
        <f>R258+Q258-(O258=1)*0.5</f>
        <v>0</v>
      </c>
      <c r="T258" t="s">
        <v>12</v>
      </c>
      <c r="U258" s="1"/>
      <c r="W258" s="1"/>
    </row>
    <row r="259" spans="1:24" ht="15.6" x14ac:dyDescent="0.3">
      <c r="B259" s="33" t="s">
        <v>13</v>
      </c>
      <c r="E259" s="29" t="s">
        <v>58</v>
      </c>
      <c r="H259" s="32" t="s">
        <v>90</v>
      </c>
      <c r="K259" s="29" t="s">
        <v>58</v>
      </c>
      <c r="O259">
        <v>0</v>
      </c>
      <c r="Q259" s="1">
        <f>(G259/60+F259)-(D259/60+C259)</f>
        <v>0</v>
      </c>
      <c r="R259" s="1">
        <f>(M259/60+L259)-(J259/60+I259)</f>
        <v>0</v>
      </c>
      <c r="S259" s="2">
        <f>R259+Q259-(O259=1)*0.5</f>
        <v>0</v>
      </c>
      <c r="T259" t="s">
        <v>13</v>
      </c>
      <c r="U259" s="1"/>
      <c r="W259" s="1"/>
    </row>
    <row r="260" spans="1:24" ht="15.6" x14ac:dyDescent="0.3">
      <c r="B260" s="33" t="s">
        <v>14</v>
      </c>
      <c r="E260" s="29" t="s">
        <v>58</v>
      </c>
      <c r="H260" s="32" t="s">
        <v>90</v>
      </c>
      <c r="K260" s="29" t="s">
        <v>58</v>
      </c>
      <c r="O260">
        <v>0</v>
      </c>
      <c r="Q260" s="1">
        <f>(G260/60+F260)-(D260/60+C260)</f>
        <v>0</v>
      </c>
      <c r="R260" s="1">
        <f>(M260/60+L260)-(J260/60+I260)</f>
        <v>0</v>
      </c>
      <c r="S260" s="2">
        <f>R260+Q260-(O260=1)*0.5</f>
        <v>0</v>
      </c>
      <c r="T260" t="s">
        <v>14</v>
      </c>
      <c r="U260" s="1" t="s">
        <v>47</v>
      </c>
      <c r="V260" t="s">
        <v>46</v>
      </c>
      <c r="W260" s="1" t="s">
        <v>54</v>
      </c>
      <c r="X260" s="1" t="s">
        <v>148</v>
      </c>
    </row>
    <row r="261" spans="1:24" ht="15.6" x14ac:dyDescent="0.3">
      <c r="B261" s="33" t="s">
        <v>10</v>
      </c>
      <c r="E261" s="29" t="s">
        <v>58</v>
      </c>
      <c r="H261" s="32" t="s">
        <v>90</v>
      </c>
      <c r="K261" s="29" t="s">
        <v>58</v>
      </c>
      <c r="O261">
        <v>0</v>
      </c>
      <c r="Q261" s="1">
        <f>(G261/60+F261)-(D261/60+C261)</f>
        <v>0</v>
      </c>
      <c r="R261" s="1">
        <f>(M261/60+L261)-(J261/60+I261)</f>
        <v>0</v>
      </c>
      <c r="S261" s="2">
        <f>R261+Q261-(O261=1)*0.5</f>
        <v>0</v>
      </c>
      <c r="T261" t="s">
        <v>10</v>
      </c>
      <c r="U261" s="1">
        <f>SUM(S257:S261)</f>
        <v>0</v>
      </c>
      <c r="V261" s="1">
        <f>U261-40</f>
        <v>-40</v>
      </c>
      <c r="W261" s="1">
        <f>SUM(V$4:V261)</f>
        <v>-601.5</v>
      </c>
      <c r="X261" s="1">
        <f>SUM(V$95:V261)</f>
        <v>-615.79999999999995</v>
      </c>
    </row>
    <row r="262" spans="1:24" x14ac:dyDescent="0.3">
      <c r="A262" s="7" t="s">
        <v>133</v>
      </c>
      <c r="B262" s="34"/>
      <c r="C262" s="34"/>
      <c r="D262" s="34"/>
      <c r="E262" s="35"/>
      <c r="F262" s="34"/>
      <c r="G262" s="34"/>
      <c r="H262" s="36"/>
      <c r="I262" s="34"/>
      <c r="J262" s="34"/>
      <c r="K262" s="35"/>
      <c r="L262" s="34"/>
      <c r="M262" s="34"/>
      <c r="N262" s="34"/>
      <c r="O262" s="34"/>
      <c r="P262" s="34"/>
      <c r="Q262" s="37"/>
      <c r="R262" s="37"/>
      <c r="S262" s="37"/>
      <c r="T262" s="34"/>
      <c r="U262" s="37"/>
      <c r="V262" s="34"/>
      <c r="W262" s="37"/>
    </row>
    <row r="263" spans="1:24" ht="15.6" x14ac:dyDescent="0.3">
      <c r="B263" s="33" t="s">
        <v>11</v>
      </c>
      <c r="E263" s="29" t="s">
        <v>58</v>
      </c>
      <c r="H263" s="32" t="s">
        <v>90</v>
      </c>
      <c r="K263" s="29" t="s">
        <v>58</v>
      </c>
      <c r="O263">
        <v>0</v>
      </c>
      <c r="Q263" s="1">
        <f>(G263/60+F263)-(D263/60+C263)</f>
        <v>0</v>
      </c>
      <c r="R263" s="1">
        <f>(M263/60+L263)-(J263/60+I263)</f>
        <v>0</v>
      </c>
      <c r="S263" s="2">
        <f>R263+Q263-(O263=1)*0.5</f>
        <v>0</v>
      </c>
      <c r="T263" t="s">
        <v>11</v>
      </c>
      <c r="U263" s="1"/>
      <c r="W263" s="1"/>
    </row>
    <row r="264" spans="1:24" ht="15.6" x14ac:dyDescent="0.3">
      <c r="B264" s="33" t="s">
        <v>12</v>
      </c>
      <c r="E264" s="29" t="s">
        <v>58</v>
      </c>
      <c r="H264" s="32" t="s">
        <v>90</v>
      </c>
      <c r="K264" s="29" t="s">
        <v>58</v>
      </c>
      <c r="O264">
        <v>0</v>
      </c>
      <c r="Q264" s="1">
        <f>(G264/60+F264)-(D264/60+C264)</f>
        <v>0</v>
      </c>
      <c r="R264" s="1">
        <f>(M264/60+L264)-(J264/60+I264)</f>
        <v>0</v>
      </c>
      <c r="S264" s="2">
        <f>R264+Q264-(O264=1)*0.5</f>
        <v>0</v>
      </c>
      <c r="T264" t="s">
        <v>12</v>
      </c>
      <c r="U264" s="1"/>
      <c r="W264" s="1"/>
    </row>
    <row r="265" spans="1:24" ht="15.6" x14ac:dyDescent="0.3">
      <c r="B265" s="33" t="s">
        <v>13</v>
      </c>
      <c r="E265" s="29" t="s">
        <v>58</v>
      </c>
      <c r="H265" s="32" t="s">
        <v>90</v>
      </c>
      <c r="K265" s="29" t="s">
        <v>58</v>
      </c>
      <c r="O265">
        <v>0</v>
      </c>
      <c r="Q265" s="1">
        <f>(G265/60+F265)-(D265/60+C265)</f>
        <v>0</v>
      </c>
      <c r="R265" s="1">
        <f>(M265/60+L265)-(J265/60+I265)</f>
        <v>0</v>
      </c>
      <c r="S265" s="2">
        <f>R265+Q265-(O265=1)*0.5</f>
        <v>0</v>
      </c>
      <c r="T265" t="s">
        <v>13</v>
      </c>
      <c r="U265" s="1"/>
      <c r="W265" s="1"/>
    </row>
    <row r="266" spans="1:24" ht="15.6" x14ac:dyDescent="0.3">
      <c r="B266" s="33" t="s">
        <v>14</v>
      </c>
      <c r="E266" s="29" t="s">
        <v>58</v>
      </c>
      <c r="H266" s="32" t="s">
        <v>90</v>
      </c>
      <c r="K266" s="29" t="s">
        <v>58</v>
      </c>
      <c r="O266">
        <v>0</v>
      </c>
      <c r="Q266" s="1">
        <f>(G266/60+F266)-(D266/60+C266)</f>
        <v>0</v>
      </c>
      <c r="R266" s="1">
        <f>(M266/60+L266)-(J266/60+I266)</f>
        <v>0</v>
      </c>
      <c r="S266" s="2">
        <f>R266+Q266-(O266=1)*0.5</f>
        <v>0</v>
      </c>
      <c r="T266" t="s">
        <v>14</v>
      </c>
      <c r="U266" s="1" t="s">
        <v>47</v>
      </c>
      <c r="V266" t="s">
        <v>46</v>
      </c>
      <c r="W266" s="1" t="s">
        <v>54</v>
      </c>
      <c r="X266" s="1" t="s">
        <v>148</v>
      </c>
    </row>
    <row r="267" spans="1:24" ht="15.6" x14ac:dyDescent="0.3">
      <c r="B267" s="33" t="s">
        <v>10</v>
      </c>
      <c r="E267" s="29" t="s">
        <v>58</v>
      </c>
      <c r="H267" s="32" t="s">
        <v>90</v>
      </c>
      <c r="K267" s="29" t="s">
        <v>58</v>
      </c>
      <c r="O267">
        <v>0</v>
      </c>
      <c r="Q267" s="1">
        <f>(G267/60+F267)-(D267/60+C267)</f>
        <v>0</v>
      </c>
      <c r="R267" s="1">
        <f>(M267/60+L267)-(J267/60+I267)</f>
        <v>0</v>
      </c>
      <c r="S267" s="2">
        <f>R267+Q267-(O267=1)*0.5</f>
        <v>0</v>
      </c>
      <c r="T267" t="s">
        <v>10</v>
      </c>
      <c r="U267" s="1">
        <f>SUM(S263:S267)</f>
        <v>0</v>
      </c>
      <c r="V267" s="1">
        <f>U267-40</f>
        <v>-40</v>
      </c>
      <c r="W267" s="1">
        <f>SUM(V$4:V267)</f>
        <v>-641.5</v>
      </c>
      <c r="X267" s="1">
        <f>SUM(V$95:V267)</f>
        <v>-655.8</v>
      </c>
    </row>
    <row r="268" spans="1:24" x14ac:dyDescent="0.3">
      <c r="W268" s="1"/>
    </row>
    <row r="269" spans="1:24" x14ac:dyDescent="0.3">
      <c r="W269" s="1"/>
    </row>
    <row r="270" spans="1:24" x14ac:dyDescent="0.3">
      <c r="W270" s="1"/>
    </row>
    <row r="271" spans="1:24" x14ac:dyDescent="0.3">
      <c r="W271" s="1"/>
    </row>
    <row r="272" spans="1:24" x14ac:dyDescent="0.3">
      <c r="W272" s="1"/>
    </row>
    <row r="273" spans="23:23" x14ac:dyDescent="0.3">
      <c r="W273" s="1"/>
    </row>
    <row r="274" spans="23:23" x14ac:dyDescent="0.3">
      <c r="W274" s="1"/>
    </row>
    <row r="275" spans="23:23" x14ac:dyDescent="0.3">
      <c r="W275" s="1"/>
    </row>
    <row r="276" spans="23:23" x14ac:dyDescent="0.3">
      <c r="W276" s="1"/>
    </row>
    <row r="277" spans="23:23" x14ac:dyDescent="0.3">
      <c r="W277" s="1"/>
    </row>
    <row r="278" spans="23:23" x14ac:dyDescent="0.3">
      <c r="W278" s="1"/>
    </row>
    <row r="279" spans="23:23" x14ac:dyDescent="0.3">
      <c r="W279" s="1"/>
    </row>
    <row r="280" spans="23:23" x14ac:dyDescent="0.3">
      <c r="W280" s="1"/>
    </row>
    <row r="281" spans="23:23" x14ac:dyDescent="0.3">
      <c r="W281" s="1"/>
    </row>
    <row r="282" spans="23:23" x14ac:dyDescent="0.3">
      <c r="W282" s="1"/>
    </row>
    <row r="283" spans="23:23" x14ac:dyDescent="0.3">
      <c r="W283" s="1"/>
    </row>
    <row r="284" spans="23:23" x14ac:dyDescent="0.3">
      <c r="W284" s="1"/>
    </row>
    <row r="285" spans="23:23" x14ac:dyDescent="0.3">
      <c r="W285" s="1"/>
    </row>
    <row r="286" spans="23:23" x14ac:dyDescent="0.3">
      <c r="W286" s="1"/>
    </row>
    <row r="287" spans="23:23" x14ac:dyDescent="0.3">
      <c r="W287" s="1"/>
    </row>
    <row r="288" spans="23:23" x14ac:dyDescent="0.3">
      <c r="W288" s="1"/>
    </row>
    <row r="289" spans="23:23" x14ac:dyDescent="0.3">
      <c r="W289" s="1"/>
    </row>
    <row r="290" spans="23:23" x14ac:dyDescent="0.3">
      <c r="W290" s="1"/>
    </row>
    <row r="291" spans="23:23" x14ac:dyDescent="0.3">
      <c r="W291" s="1"/>
    </row>
    <row r="292" spans="23:23" x14ac:dyDescent="0.3">
      <c r="W292" s="1"/>
    </row>
    <row r="293" spans="23:23" x14ac:dyDescent="0.3">
      <c r="W293" s="1"/>
    </row>
    <row r="294" spans="23:23" x14ac:dyDescent="0.3">
      <c r="W294" s="1"/>
    </row>
    <row r="295" spans="23:23" x14ac:dyDescent="0.3">
      <c r="W295" s="1"/>
    </row>
    <row r="296" spans="23:23" x14ac:dyDescent="0.3">
      <c r="W296" s="1"/>
    </row>
    <row r="297" spans="23:23" x14ac:dyDescent="0.3">
      <c r="W297" s="1"/>
    </row>
    <row r="298" spans="23:23" x14ac:dyDescent="0.3">
      <c r="W298" s="1"/>
    </row>
    <row r="299" spans="23:23" x14ac:dyDescent="0.3">
      <c r="W299" s="1"/>
    </row>
    <row r="300" spans="23:23" x14ac:dyDescent="0.3">
      <c r="W300" s="1"/>
    </row>
    <row r="301" spans="23:23" x14ac:dyDescent="0.3">
      <c r="W301" s="1"/>
    </row>
    <row r="302" spans="23:23" x14ac:dyDescent="0.3">
      <c r="W302" s="1"/>
    </row>
    <row r="303" spans="23:23" x14ac:dyDescent="0.3">
      <c r="W303" s="1"/>
    </row>
    <row r="304" spans="23:23" x14ac:dyDescent="0.3">
      <c r="W304" s="1"/>
    </row>
    <row r="305" spans="23:23" x14ac:dyDescent="0.3">
      <c r="W305" s="1"/>
    </row>
    <row r="306" spans="23:23" x14ac:dyDescent="0.3">
      <c r="W306" s="1"/>
    </row>
    <row r="307" spans="23:23" x14ac:dyDescent="0.3">
      <c r="W307" s="1"/>
    </row>
    <row r="308" spans="23:23" x14ac:dyDescent="0.3">
      <c r="W308" s="1"/>
    </row>
    <row r="309" spans="23:23" x14ac:dyDescent="0.3">
      <c r="W309" s="1"/>
    </row>
    <row r="310" spans="23:23" x14ac:dyDescent="0.3">
      <c r="W310" s="1"/>
    </row>
    <row r="311" spans="23:23" x14ac:dyDescent="0.3">
      <c r="W311" s="1"/>
    </row>
    <row r="312" spans="23:23" x14ac:dyDescent="0.3">
      <c r="W312" s="1"/>
    </row>
    <row r="313" spans="23:23" x14ac:dyDescent="0.3">
      <c r="W313" s="1"/>
    </row>
    <row r="314" spans="23:23" x14ac:dyDescent="0.3">
      <c r="W314" s="1"/>
    </row>
    <row r="315" spans="23:23" x14ac:dyDescent="0.3">
      <c r="W315" s="1"/>
    </row>
    <row r="316" spans="23:23" x14ac:dyDescent="0.3">
      <c r="W316" s="1"/>
    </row>
    <row r="317" spans="23:23" x14ac:dyDescent="0.3">
      <c r="W317" s="1"/>
    </row>
    <row r="318" spans="23:23" x14ac:dyDescent="0.3">
      <c r="W318" s="1"/>
    </row>
    <row r="319" spans="23:23" x14ac:dyDescent="0.3">
      <c r="W319" s="1"/>
    </row>
    <row r="320" spans="23:23" x14ac:dyDescent="0.3">
      <c r="W320" s="1"/>
    </row>
    <row r="321" spans="23:23" x14ac:dyDescent="0.3">
      <c r="W321" s="1"/>
    </row>
    <row r="322" spans="23:23" x14ac:dyDescent="0.3">
      <c r="W322" s="1"/>
    </row>
    <row r="323" spans="23:23" x14ac:dyDescent="0.3">
      <c r="W323" s="1"/>
    </row>
    <row r="324" spans="23:23" x14ac:dyDescent="0.3">
      <c r="W324" s="1"/>
    </row>
    <row r="325" spans="23:23" x14ac:dyDescent="0.3">
      <c r="W325" s="1"/>
    </row>
    <row r="326" spans="23:23" x14ac:dyDescent="0.3">
      <c r="W326" s="1"/>
    </row>
    <row r="327" spans="23:23" x14ac:dyDescent="0.3">
      <c r="W327" s="1"/>
    </row>
    <row r="328" spans="23:23" x14ac:dyDescent="0.3">
      <c r="W328" s="1"/>
    </row>
    <row r="329" spans="23:23" x14ac:dyDescent="0.3">
      <c r="W329" s="1"/>
    </row>
    <row r="330" spans="23:23" x14ac:dyDescent="0.3">
      <c r="W330" s="1"/>
    </row>
    <row r="331" spans="23:23" x14ac:dyDescent="0.3">
      <c r="W331" s="1"/>
    </row>
    <row r="332" spans="23:23" x14ac:dyDescent="0.3">
      <c r="W332" s="1"/>
    </row>
    <row r="333" spans="23:23" x14ac:dyDescent="0.3">
      <c r="W333" s="1"/>
    </row>
    <row r="334" spans="23:23" x14ac:dyDescent="0.3">
      <c r="W334" s="1"/>
    </row>
    <row r="335" spans="23:23" x14ac:dyDescent="0.3">
      <c r="W335" s="1"/>
    </row>
    <row r="336" spans="23:23" x14ac:dyDescent="0.3">
      <c r="W336" s="1"/>
    </row>
    <row r="337" spans="23:23" x14ac:dyDescent="0.3">
      <c r="W337" s="1"/>
    </row>
    <row r="338" spans="23:23" x14ac:dyDescent="0.3">
      <c r="W338" s="1"/>
    </row>
    <row r="339" spans="23:23" x14ac:dyDescent="0.3">
      <c r="W339" s="1"/>
    </row>
    <row r="340" spans="23:23" x14ac:dyDescent="0.3">
      <c r="W340" s="1"/>
    </row>
    <row r="341" spans="23:23" x14ac:dyDescent="0.3">
      <c r="W341" s="1"/>
    </row>
    <row r="342" spans="23:23" x14ac:dyDescent="0.3">
      <c r="W342" s="1"/>
    </row>
    <row r="343" spans="23:23" x14ac:dyDescent="0.3">
      <c r="W343" s="1"/>
    </row>
    <row r="344" spans="23:23" x14ac:dyDescent="0.3">
      <c r="W344" s="1"/>
    </row>
    <row r="345" spans="23:23" x14ac:dyDescent="0.3">
      <c r="W345" s="1"/>
    </row>
    <row r="346" spans="23:23" x14ac:dyDescent="0.3">
      <c r="W346" s="1"/>
    </row>
    <row r="347" spans="23:23" x14ac:dyDescent="0.3">
      <c r="W347" s="1"/>
    </row>
    <row r="348" spans="23:23" x14ac:dyDescent="0.3">
      <c r="W348" s="1"/>
    </row>
    <row r="349" spans="23:23" x14ac:dyDescent="0.3">
      <c r="W349" s="1"/>
    </row>
    <row r="350" spans="23:23" x14ac:dyDescent="0.3">
      <c r="W350" s="1"/>
    </row>
    <row r="351" spans="23:23" x14ac:dyDescent="0.3">
      <c r="W351" s="1"/>
    </row>
    <row r="352" spans="23:23" x14ac:dyDescent="0.3">
      <c r="W352" s="1"/>
    </row>
    <row r="353" spans="23:23" x14ac:dyDescent="0.3">
      <c r="W353" s="1"/>
    </row>
    <row r="354" spans="23:23" x14ac:dyDescent="0.3">
      <c r="W354" s="1"/>
    </row>
    <row r="355" spans="23:23" x14ac:dyDescent="0.3">
      <c r="W355" s="1"/>
    </row>
    <row r="356" spans="23:23" x14ac:dyDescent="0.3">
      <c r="W356" s="1"/>
    </row>
    <row r="357" spans="23:23" x14ac:dyDescent="0.3">
      <c r="W357" s="1"/>
    </row>
    <row r="358" spans="23:23" x14ac:dyDescent="0.3">
      <c r="W358" s="1"/>
    </row>
    <row r="359" spans="23:23" x14ac:dyDescent="0.3">
      <c r="W359" s="1"/>
    </row>
    <row r="360" spans="23:23" x14ac:dyDescent="0.3">
      <c r="W360" s="1"/>
    </row>
    <row r="361" spans="23:23" x14ac:dyDescent="0.3">
      <c r="W361" s="1"/>
    </row>
    <row r="362" spans="23:23" x14ac:dyDescent="0.3">
      <c r="W362" s="1"/>
    </row>
    <row r="363" spans="23:23" x14ac:dyDescent="0.3">
      <c r="W363" s="1"/>
    </row>
    <row r="364" spans="23:23" x14ac:dyDescent="0.3">
      <c r="W364" s="1"/>
    </row>
    <row r="365" spans="23:23" x14ac:dyDescent="0.3">
      <c r="W365" s="1"/>
    </row>
    <row r="366" spans="23:23" x14ac:dyDescent="0.3">
      <c r="W366" s="1"/>
    </row>
    <row r="367" spans="23:23" x14ac:dyDescent="0.3">
      <c r="W367" s="1"/>
    </row>
    <row r="368" spans="23:23" x14ac:dyDescent="0.3">
      <c r="W368" s="1"/>
    </row>
    <row r="369" spans="23:23" x14ac:dyDescent="0.3">
      <c r="W369" s="1"/>
    </row>
    <row r="370" spans="23:23" x14ac:dyDescent="0.3">
      <c r="W370" s="1"/>
    </row>
    <row r="371" spans="23:23" x14ac:dyDescent="0.3">
      <c r="W371" s="1"/>
    </row>
    <row r="372" spans="23:23" x14ac:dyDescent="0.3">
      <c r="W372" s="1"/>
    </row>
    <row r="373" spans="23:23" x14ac:dyDescent="0.3">
      <c r="W373" s="1"/>
    </row>
    <row r="374" spans="23:23" x14ac:dyDescent="0.3">
      <c r="W374" s="1"/>
    </row>
    <row r="375" spans="23:23" x14ac:dyDescent="0.3">
      <c r="W375" s="1"/>
    </row>
    <row r="376" spans="23:23" x14ac:dyDescent="0.3">
      <c r="W376" s="1"/>
    </row>
    <row r="377" spans="23:23" x14ac:dyDescent="0.3">
      <c r="W377" s="1"/>
    </row>
    <row r="378" spans="23:23" x14ac:dyDescent="0.3">
      <c r="W378" s="1"/>
    </row>
    <row r="379" spans="23:23" x14ac:dyDescent="0.3">
      <c r="W379" s="1"/>
    </row>
    <row r="380" spans="23:23" x14ac:dyDescent="0.3">
      <c r="W380" s="1"/>
    </row>
    <row r="381" spans="23:23" x14ac:dyDescent="0.3">
      <c r="W381" s="1"/>
    </row>
    <row r="382" spans="23:23" x14ac:dyDescent="0.3">
      <c r="W382" s="1"/>
    </row>
    <row r="383" spans="23:23" x14ac:dyDescent="0.3">
      <c r="W383" s="1"/>
    </row>
    <row r="384" spans="23:23" x14ac:dyDescent="0.3">
      <c r="W384" s="1"/>
    </row>
    <row r="385" spans="23:23" x14ac:dyDescent="0.3">
      <c r="W385" s="1"/>
    </row>
    <row r="386" spans="23:23" x14ac:dyDescent="0.3">
      <c r="W386" s="1"/>
    </row>
    <row r="387" spans="23:23" x14ac:dyDescent="0.3">
      <c r="W387" s="1"/>
    </row>
    <row r="388" spans="23:23" x14ac:dyDescent="0.3">
      <c r="W388" s="1"/>
    </row>
    <row r="389" spans="23:23" x14ac:dyDescent="0.3">
      <c r="W389" s="1"/>
    </row>
    <row r="390" spans="23:23" x14ac:dyDescent="0.3">
      <c r="W390" s="1"/>
    </row>
    <row r="391" spans="23:23" x14ac:dyDescent="0.3">
      <c r="W391" s="1"/>
    </row>
    <row r="392" spans="23:23" x14ac:dyDescent="0.3">
      <c r="W392" s="1"/>
    </row>
    <row r="393" spans="23:23" x14ac:dyDescent="0.3">
      <c r="W393" s="1"/>
    </row>
    <row r="394" spans="23:23" x14ac:dyDescent="0.3">
      <c r="W394" s="1"/>
    </row>
    <row r="395" spans="23:23" x14ac:dyDescent="0.3">
      <c r="W395" s="1"/>
    </row>
    <row r="396" spans="23:23" x14ac:dyDescent="0.3">
      <c r="W396" s="1"/>
    </row>
    <row r="397" spans="23:23" x14ac:dyDescent="0.3">
      <c r="W397" s="1"/>
    </row>
    <row r="398" spans="23:23" x14ac:dyDescent="0.3">
      <c r="W398" s="1"/>
    </row>
    <row r="399" spans="23:23" x14ac:dyDescent="0.3">
      <c r="W399" s="1"/>
    </row>
    <row r="400" spans="23:23" x14ac:dyDescent="0.3">
      <c r="W400" s="1"/>
    </row>
    <row r="401" spans="23:23" x14ac:dyDescent="0.3">
      <c r="W401" s="1"/>
    </row>
    <row r="402" spans="23:23" x14ac:dyDescent="0.3">
      <c r="W402" s="1"/>
    </row>
    <row r="403" spans="23:23" x14ac:dyDescent="0.3">
      <c r="W403" s="1"/>
    </row>
    <row r="404" spans="23:23" x14ac:dyDescent="0.3">
      <c r="W404" s="1"/>
    </row>
    <row r="405" spans="23:23" x14ac:dyDescent="0.3">
      <c r="W405" s="1"/>
    </row>
    <row r="406" spans="23:23" x14ac:dyDescent="0.3">
      <c r="W406" s="1"/>
    </row>
    <row r="407" spans="23:23" x14ac:dyDescent="0.3">
      <c r="W407" s="1"/>
    </row>
    <row r="408" spans="23:23" x14ac:dyDescent="0.3">
      <c r="W408" s="1"/>
    </row>
    <row r="409" spans="23:23" x14ac:dyDescent="0.3">
      <c r="W409" s="1"/>
    </row>
    <row r="410" spans="23:23" x14ac:dyDescent="0.3">
      <c r="W410" s="1"/>
    </row>
    <row r="411" spans="23:23" x14ac:dyDescent="0.3">
      <c r="W411" s="1"/>
    </row>
    <row r="412" spans="23:23" x14ac:dyDescent="0.3">
      <c r="W412" s="1"/>
    </row>
    <row r="413" spans="23:23" x14ac:dyDescent="0.3">
      <c r="W413" s="1"/>
    </row>
    <row r="414" spans="23:23" x14ac:dyDescent="0.3">
      <c r="W414" s="1"/>
    </row>
    <row r="415" spans="23:23" x14ac:dyDescent="0.3">
      <c r="W415" s="1"/>
    </row>
    <row r="416" spans="23:23" x14ac:dyDescent="0.3">
      <c r="W416" s="1"/>
    </row>
    <row r="417" spans="23:23" x14ac:dyDescent="0.3">
      <c r="W417" s="1"/>
    </row>
    <row r="418" spans="23:23" x14ac:dyDescent="0.3">
      <c r="W418" s="1"/>
    </row>
    <row r="419" spans="23:23" x14ac:dyDescent="0.3">
      <c r="W419" s="1"/>
    </row>
    <row r="420" spans="23:23" x14ac:dyDescent="0.3">
      <c r="W420" s="1"/>
    </row>
    <row r="421" spans="23:23" x14ac:dyDescent="0.3">
      <c r="W421" s="1"/>
    </row>
    <row r="422" spans="23:23" x14ac:dyDescent="0.3">
      <c r="W422" s="1"/>
    </row>
    <row r="423" spans="23:23" x14ac:dyDescent="0.3">
      <c r="W423" s="1"/>
    </row>
    <row r="424" spans="23:23" x14ac:dyDescent="0.3">
      <c r="W424" s="1"/>
    </row>
    <row r="425" spans="23:23" x14ac:dyDescent="0.3">
      <c r="W425" s="1"/>
    </row>
    <row r="426" spans="23:23" x14ac:dyDescent="0.3">
      <c r="W426" s="1"/>
    </row>
    <row r="427" spans="23:23" x14ac:dyDescent="0.3">
      <c r="W427" s="1"/>
    </row>
    <row r="428" spans="23:23" x14ac:dyDescent="0.3">
      <c r="W428" s="1"/>
    </row>
    <row r="429" spans="23:23" x14ac:dyDescent="0.3">
      <c r="W429" s="1"/>
    </row>
    <row r="430" spans="23:23" x14ac:dyDescent="0.3">
      <c r="W430" s="1"/>
    </row>
    <row r="431" spans="23:23" x14ac:dyDescent="0.3">
      <c r="W431" s="1"/>
    </row>
    <row r="432" spans="23:23" x14ac:dyDescent="0.3">
      <c r="W432" s="1"/>
    </row>
    <row r="433" spans="23:23" x14ac:dyDescent="0.3">
      <c r="W433" s="1"/>
    </row>
    <row r="434" spans="23:23" x14ac:dyDescent="0.3">
      <c r="W434" s="1"/>
    </row>
    <row r="435" spans="23:23" x14ac:dyDescent="0.3">
      <c r="W435" s="1"/>
    </row>
    <row r="436" spans="23:23" x14ac:dyDescent="0.3">
      <c r="W436" s="1"/>
    </row>
    <row r="437" spans="23:23" x14ac:dyDescent="0.3">
      <c r="W437" s="1"/>
    </row>
    <row r="438" spans="23:23" x14ac:dyDescent="0.3">
      <c r="W438" s="1"/>
    </row>
    <row r="439" spans="23:23" x14ac:dyDescent="0.3">
      <c r="W439" s="1"/>
    </row>
    <row r="440" spans="23:23" x14ac:dyDescent="0.3">
      <c r="W440" s="1"/>
    </row>
    <row r="441" spans="23:23" x14ac:dyDescent="0.3">
      <c r="W441" s="1"/>
    </row>
    <row r="442" spans="23:23" x14ac:dyDescent="0.3">
      <c r="W442" s="1"/>
    </row>
    <row r="443" spans="23:23" x14ac:dyDescent="0.3">
      <c r="W443" s="1"/>
    </row>
    <row r="444" spans="23:23" x14ac:dyDescent="0.3">
      <c r="W444" s="1"/>
    </row>
    <row r="445" spans="23:23" x14ac:dyDescent="0.3">
      <c r="W445" s="1"/>
    </row>
    <row r="446" spans="23:23" x14ac:dyDescent="0.3">
      <c r="W446" s="1"/>
    </row>
    <row r="447" spans="23:23" x14ac:dyDescent="0.3">
      <c r="W447" s="1"/>
    </row>
    <row r="448" spans="23:23" x14ac:dyDescent="0.3">
      <c r="W448" s="1"/>
    </row>
    <row r="449" spans="23:23" x14ac:dyDescent="0.3">
      <c r="W449" s="1"/>
    </row>
    <row r="450" spans="23:23" x14ac:dyDescent="0.3">
      <c r="W450" s="1"/>
    </row>
    <row r="451" spans="23:23" x14ac:dyDescent="0.3">
      <c r="W451" s="1"/>
    </row>
    <row r="452" spans="23:23" x14ac:dyDescent="0.3">
      <c r="W452" s="1"/>
    </row>
    <row r="453" spans="23:23" x14ac:dyDescent="0.3">
      <c r="W453" s="1"/>
    </row>
    <row r="454" spans="23:23" x14ac:dyDescent="0.3">
      <c r="W454" s="1"/>
    </row>
    <row r="455" spans="23:23" x14ac:dyDescent="0.3">
      <c r="W455" s="1"/>
    </row>
    <row r="456" spans="23:23" x14ac:dyDescent="0.3">
      <c r="W456" s="1"/>
    </row>
    <row r="457" spans="23:23" x14ac:dyDescent="0.3">
      <c r="W457" s="1"/>
    </row>
    <row r="458" spans="23:23" x14ac:dyDescent="0.3">
      <c r="W458" s="1"/>
    </row>
    <row r="459" spans="23:23" x14ac:dyDescent="0.3">
      <c r="W459" s="1"/>
    </row>
    <row r="460" spans="23:23" x14ac:dyDescent="0.3">
      <c r="W460" s="1"/>
    </row>
    <row r="461" spans="23:23" x14ac:dyDescent="0.3">
      <c r="W461" s="1"/>
    </row>
    <row r="462" spans="23:23" x14ac:dyDescent="0.3">
      <c r="W462" s="1"/>
    </row>
    <row r="463" spans="23:23" x14ac:dyDescent="0.3">
      <c r="W463" s="1"/>
    </row>
    <row r="464" spans="23:23" x14ac:dyDescent="0.3">
      <c r="W464" s="1"/>
    </row>
    <row r="465" spans="23:23" x14ac:dyDescent="0.3">
      <c r="W465" s="1"/>
    </row>
    <row r="466" spans="23:23" x14ac:dyDescent="0.3">
      <c r="W466" s="1"/>
    </row>
    <row r="467" spans="23:23" x14ac:dyDescent="0.3">
      <c r="W467" s="1"/>
    </row>
    <row r="468" spans="23:23" x14ac:dyDescent="0.3">
      <c r="W468" s="1"/>
    </row>
    <row r="469" spans="23:23" x14ac:dyDescent="0.3">
      <c r="W469" s="1"/>
    </row>
    <row r="470" spans="23:23" x14ac:dyDescent="0.3">
      <c r="W470" s="1"/>
    </row>
    <row r="471" spans="23:23" x14ac:dyDescent="0.3">
      <c r="W471" s="1"/>
    </row>
    <row r="472" spans="23:23" x14ac:dyDescent="0.3">
      <c r="W472" s="1"/>
    </row>
    <row r="473" spans="23:23" x14ac:dyDescent="0.3">
      <c r="W473" s="1"/>
    </row>
    <row r="474" spans="23:23" x14ac:dyDescent="0.3">
      <c r="W474" s="1"/>
    </row>
    <row r="475" spans="23:23" x14ac:dyDescent="0.3">
      <c r="W475" s="1"/>
    </row>
    <row r="476" spans="23:23" x14ac:dyDescent="0.3">
      <c r="W476" s="1"/>
    </row>
    <row r="477" spans="23:23" x14ac:dyDescent="0.3">
      <c r="W477" s="1"/>
    </row>
    <row r="478" spans="23:23" x14ac:dyDescent="0.3">
      <c r="W478" s="1"/>
    </row>
    <row r="479" spans="23:23" x14ac:dyDescent="0.3">
      <c r="W479" s="1"/>
    </row>
    <row r="480" spans="23:23" x14ac:dyDescent="0.3">
      <c r="W480" s="1"/>
    </row>
    <row r="481" spans="23:23" x14ac:dyDescent="0.3">
      <c r="W481" s="1"/>
    </row>
    <row r="482" spans="23:23" x14ac:dyDescent="0.3">
      <c r="W482" s="1"/>
    </row>
    <row r="483" spans="23:23" x14ac:dyDescent="0.3">
      <c r="W483" s="1"/>
    </row>
    <row r="484" spans="23:23" x14ac:dyDescent="0.3">
      <c r="W484" s="1"/>
    </row>
    <row r="485" spans="23:23" x14ac:dyDescent="0.3">
      <c r="W485" s="1"/>
    </row>
    <row r="486" spans="23:23" x14ac:dyDescent="0.3">
      <c r="W486" s="1"/>
    </row>
    <row r="487" spans="23:23" x14ac:dyDescent="0.3">
      <c r="W487" s="1"/>
    </row>
    <row r="488" spans="23:23" x14ac:dyDescent="0.3">
      <c r="W488" s="1"/>
    </row>
    <row r="489" spans="23:23" x14ac:dyDescent="0.3">
      <c r="W489" s="1"/>
    </row>
    <row r="490" spans="23:23" x14ac:dyDescent="0.3">
      <c r="W490" s="1"/>
    </row>
    <row r="491" spans="23:23" x14ac:dyDescent="0.3">
      <c r="W491" s="1"/>
    </row>
    <row r="492" spans="23:23" x14ac:dyDescent="0.3">
      <c r="W492" s="1"/>
    </row>
    <row r="493" spans="23:23" x14ac:dyDescent="0.3">
      <c r="W493" s="1"/>
    </row>
    <row r="494" spans="23:23" x14ac:dyDescent="0.3">
      <c r="W494" s="1"/>
    </row>
    <row r="495" spans="23:23" x14ac:dyDescent="0.3">
      <c r="W495" s="1"/>
    </row>
    <row r="496" spans="23:23" x14ac:dyDescent="0.3">
      <c r="W496" s="1"/>
    </row>
    <row r="497" spans="23:23" x14ac:dyDescent="0.3">
      <c r="W497" s="1"/>
    </row>
    <row r="498" spans="23:23" x14ac:dyDescent="0.3">
      <c r="W498" s="1"/>
    </row>
    <row r="499" spans="23:23" x14ac:dyDescent="0.3">
      <c r="W499" s="1"/>
    </row>
    <row r="500" spans="23:23" x14ac:dyDescent="0.3">
      <c r="W500" s="1"/>
    </row>
    <row r="501" spans="23:23" x14ac:dyDescent="0.3">
      <c r="W501" s="1"/>
    </row>
    <row r="502" spans="23:23" x14ac:dyDescent="0.3">
      <c r="W502" s="1"/>
    </row>
    <row r="503" spans="23:23" x14ac:dyDescent="0.3">
      <c r="W503" s="1"/>
    </row>
    <row r="504" spans="23:23" x14ac:dyDescent="0.3">
      <c r="W504" s="1"/>
    </row>
    <row r="505" spans="23:23" x14ac:dyDescent="0.3">
      <c r="W505" s="1"/>
    </row>
    <row r="506" spans="23:23" x14ac:dyDescent="0.3">
      <c r="W506" s="1"/>
    </row>
    <row r="507" spans="23:23" x14ac:dyDescent="0.3">
      <c r="W507" s="1"/>
    </row>
    <row r="508" spans="23:23" x14ac:dyDescent="0.3">
      <c r="W508" s="1"/>
    </row>
    <row r="509" spans="23:23" x14ac:dyDescent="0.3">
      <c r="W509" s="1"/>
    </row>
    <row r="510" spans="23:23" x14ac:dyDescent="0.3">
      <c r="W510" s="1"/>
    </row>
    <row r="511" spans="23:23" x14ac:dyDescent="0.3">
      <c r="W511" s="1"/>
    </row>
    <row r="512" spans="23:23" x14ac:dyDescent="0.3">
      <c r="W512" s="1"/>
    </row>
    <row r="513" spans="23:23" x14ac:dyDescent="0.3">
      <c r="W513" s="1"/>
    </row>
    <row r="514" spans="23:23" x14ac:dyDescent="0.3">
      <c r="W514" s="1"/>
    </row>
    <row r="515" spans="23:23" x14ac:dyDescent="0.3">
      <c r="W515" s="1"/>
    </row>
    <row r="516" spans="23:23" x14ac:dyDescent="0.3">
      <c r="W516" s="1"/>
    </row>
    <row r="517" spans="23:23" x14ac:dyDescent="0.3">
      <c r="W517" s="1"/>
    </row>
    <row r="518" spans="23:23" x14ac:dyDescent="0.3">
      <c r="W518" s="1"/>
    </row>
    <row r="519" spans="23:23" x14ac:dyDescent="0.3">
      <c r="W519" s="1"/>
    </row>
    <row r="520" spans="23:23" x14ac:dyDescent="0.3">
      <c r="W520" s="1"/>
    </row>
    <row r="521" spans="23:23" x14ac:dyDescent="0.3">
      <c r="W521" s="1"/>
    </row>
    <row r="522" spans="23:23" x14ac:dyDescent="0.3">
      <c r="W522" s="1"/>
    </row>
    <row r="523" spans="23:23" x14ac:dyDescent="0.3">
      <c r="W523" s="1"/>
    </row>
    <row r="524" spans="23:23" x14ac:dyDescent="0.3">
      <c r="W524" s="1"/>
    </row>
    <row r="525" spans="23:23" x14ac:dyDescent="0.3">
      <c r="W525" s="1"/>
    </row>
    <row r="526" spans="23:23" x14ac:dyDescent="0.3">
      <c r="W526" s="1"/>
    </row>
    <row r="527" spans="23:23" x14ac:dyDescent="0.3">
      <c r="W527" s="1"/>
    </row>
    <row r="528" spans="23:23" x14ac:dyDescent="0.3">
      <c r="W528" s="1"/>
    </row>
    <row r="529" spans="23:23" x14ac:dyDescent="0.3">
      <c r="W529" s="1"/>
    </row>
    <row r="530" spans="23:23" x14ac:dyDescent="0.3">
      <c r="W530" s="1"/>
    </row>
    <row r="531" spans="23:23" x14ac:dyDescent="0.3">
      <c r="W531" s="1"/>
    </row>
    <row r="532" spans="23:23" x14ac:dyDescent="0.3">
      <c r="W532" s="1"/>
    </row>
    <row r="533" spans="23:23" x14ac:dyDescent="0.3">
      <c r="W533" s="1"/>
    </row>
    <row r="534" spans="23:23" x14ac:dyDescent="0.3">
      <c r="W534" s="1"/>
    </row>
    <row r="535" spans="23:23" x14ac:dyDescent="0.3">
      <c r="W535" s="1"/>
    </row>
    <row r="536" spans="23:23" x14ac:dyDescent="0.3">
      <c r="W536" s="1"/>
    </row>
    <row r="537" spans="23:23" x14ac:dyDescent="0.3">
      <c r="W537" s="1"/>
    </row>
    <row r="538" spans="23:23" x14ac:dyDescent="0.3">
      <c r="W538" s="1"/>
    </row>
    <row r="539" spans="23:23" x14ac:dyDescent="0.3">
      <c r="W539" s="1"/>
    </row>
    <row r="540" spans="23:23" x14ac:dyDescent="0.3">
      <c r="W540" s="1"/>
    </row>
    <row r="541" spans="23:23" x14ac:dyDescent="0.3">
      <c r="W541" s="1"/>
    </row>
    <row r="542" spans="23:23" x14ac:dyDescent="0.3">
      <c r="W542" s="1"/>
    </row>
    <row r="543" spans="23:23" x14ac:dyDescent="0.3">
      <c r="W543" s="1"/>
    </row>
    <row r="544" spans="23:23" x14ac:dyDescent="0.3">
      <c r="W544" s="1"/>
    </row>
    <row r="545" spans="23:23" x14ac:dyDescent="0.3">
      <c r="W545" s="1"/>
    </row>
    <row r="546" spans="23:23" x14ac:dyDescent="0.3">
      <c r="W546" s="1"/>
    </row>
    <row r="547" spans="23:23" x14ac:dyDescent="0.3">
      <c r="W547" s="1"/>
    </row>
    <row r="548" spans="23:23" x14ac:dyDescent="0.3">
      <c r="W548" s="1"/>
    </row>
    <row r="549" spans="23:23" x14ac:dyDescent="0.3">
      <c r="W549" s="1"/>
    </row>
    <row r="550" spans="23:23" x14ac:dyDescent="0.3">
      <c r="W550" s="1"/>
    </row>
    <row r="551" spans="23:23" x14ac:dyDescent="0.3">
      <c r="W551" s="1"/>
    </row>
    <row r="552" spans="23:23" x14ac:dyDescent="0.3">
      <c r="W552" s="1"/>
    </row>
    <row r="553" spans="23:23" x14ac:dyDescent="0.3">
      <c r="W553" s="1"/>
    </row>
    <row r="554" spans="23:23" x14ac:dyDescent="0.3">
      <c r="W554" s="1"/>
    </row>
    <row r="555" spans="23:23" x14ac:dyDescent="0.3">
      <c r="W555" s="1"/>
    </row>
    <row r="556" spans="23:23" x14ac:dyDescent="0.3">
      <c r="W556" s="1"/>
    </row>
    <row r="557" spans="23:23" x14ac:dyDescent="0.3">
      <c r="W557" s="1"/>
    </row>
    <row r="558" spans="23:23" x14ac:dyDescent="0.3">
      <c r="W558" s="1"/>
    </row>
    <row r="559" spans="23:23" x14ac:dyDescent="0.3">
      <c r="W559" s="1"/>
    </row>
    <row r="560" spans="23:23" x14ac:dyDescent="0.3">
      <c r="W560" s="1"/>
    </row>
    <row r="561" spans="23:23" x14ac:dyDescent="0.3">
      <c r="W561" s="1"/>
    </row>
    <row r="562" spans="23:23" x14ac:dyDescent="0.3">
      <c r="W562" s="1"/>
    </row>
    <row r="563" spans="23:23" x14ac:dyDescent="0.3">
      <c r="W563" s="1"/>
    </row>
    <row r="564" spans="23:23" x14ac:dyDescent="0.3">
      <c r="W564" s="1"/>
    </row>
    <row r="565" spans="23:23" x14ac:dyDescent="0.3">
      <c r="W565" s="1"/>
    </row>
    <row r="566" spans="23:23" x14ac:dyDescent="0.3">
      <c r="W566" s="1"/>
    </row>
    <row r="567" spans="23:23" x14ac:dyDescent="0.3">
      <c r="W567" s="1"/>
    </row>
    <row r="568" spans="23:23" x14ac:dyDescent="0.3">
      <c r="W568" s="1"/>
    </row>
    <row r="569" spans="23:23" x14ac:dyDescent="0.3">
      <c r="W569" s="1"/>
    </row>
    <row r="570" spans="23:23" x14ac:dyDescent="0.3">
      <c r="W570" s="1"/>
    </row>
    <row r="571" spans="23:23" x14ac:dyDescent="0.3">
      <c r="W571" s="1"/>
    </row>
    <row r="572" spans="23:23" x14ac:dyDescent="0.3">
      <c r="W572" s="1"/>
    </row>
    <row r="573" spans="23:23" x14ac:dyDescent="0.3">
      <c r="W573" s="1"/>
    </row>
    <row r="574" spans="23:23" x14ac:dyDescent="0.3">
      <c r="W574" s="1"/>
    </row>
    <row r="575" spans="23:23" x14ac:dyDescent="0.3">
      <c r="W575" s="1"/>
    </row>
    <row r="576" spans="23:23" x14ac:dyDescent="0.3">
      <c r="W576" s="1"/>
    </row>
    <row r="577" spans="23:23" x14ac:dyDescent="0.3">
      <c r="W577" s="1"/>
    </row>
    <row r="578" spans="23:23" x14ac:dyDescent="0.3">
      <c r="W578" s="1"/>
    </row>
    <row r="579" spans="23:23" x14ac:dyDescent="0.3">
      <c r="W579" s="1"/>
    </row>
    <row r="580" spans="23:23" x14ac:dyDescent="0.3">
      <c r="W580" s="1"/>
    </row>
    <row r="581" spans="23:23" x14ac:dyDescent="0.3">
      <c r="W581" s="1"/>
    </row>
    <row r="582" spans="23:23" x14ac:dyDescent="0.3">
      <c r="W582" s="1"/>
    </row>
    <row r="583" spans="23:23" x14ac:dyDescent="0.3">
      <c r="W583" s="1"/>
    </row>
    <row r="584" spans="23:23" x14ac:dyDescent="0.3">
      <c r="W584" s="1"/>
    </row>
    <row r="585" spans="23:23" x14ac:dyDescent="0.3">
      <c r="W585" s="1"/>
    </row>
    <row r="586" spans="23:23" x14ac:dyDescent="0.3">
      <c r="W586" s="1"/>
    </row>
    <row r="587" spans="23:23" x14ac:dyDescent="0.3">
      <c r="W587" s="1"/>
    </row>
    <row r="588" spans="23:23" x14ac:dyDescent="0.3">
      <c r="W588" s="1"/>
    </row>
    <row r="589" spans="23:23" x14ac:dyDescent="0.3">
      <c r="W589" s="1"/>
    </row>
    <row r="590" spans="23:23" x14ac:dyDescent="0.3">
      <c r="W590" s="1"/>
    </row>
    <row r="591" spans="23:23" x14ac:dyDescent="0.3">
      <c r="W591" s="1"/>
    </row>
    <row r="592" spans="23:23" x14ac:dyDescent="0.3">
      <c r="W592" s="1"/>
    </row>
    <row r="593" spans="23:23" x14ac:dyDescent="0.3">
      <c r="W593" s="1"/>
    </row>
    <row r="594" spans="23:23" x14ac:dyDescent="0.3">
      <c r="W594" s="1"/>
    </row>
    <row r="595" spans="23:23" x14ac:dyDescent="0.3">
      <c r="W595" s="1"/>
    </row>
    <row r="596" spans="23:23" x14ac:dyDescent="0.3">
      <c r="W596" s="1"/>
    </row>
    <row r="597" spans="23:23" x14ac:dyDescent="0.3">
      <c r="W597" s="1"/>
    </row>
    <row r="598" spans="23:23" x14ac:dyDescent="0.3">
      <c r="W598" s="1"/>
    </row>
    <row r="599" spans="23:23" x14ac:dyDescent="0.3">
      <c r="W599" s="1"/>
    </row>
    <row r="600" spans="23:23" x14ac:dyDescent="0.3">
      <c r="W600" s="1"/>
    </row>
    <row r="601" spans="23:23" x14ac:dyDescent="0.3">
      <c r="W601" s="1"/>
    </row>
    <row r="602" spans="23:23" x14ac:dyDescent="0.3">
      <c r="W602" s="1"/>
    </row>
    <row r="603" spans="23:23" x14ac:dyDescent="0.3">
      <c r="W603" s="1"/>
    </row>
    <row r="604" spans="23:23" x14ac:dyDescent="0.3">
      <c r="W604" s="1"/>
    </row>
    <row r="605" spans="23:23" x14ac:dyDescent="0.3">
      <c r="W605" s="1"/>
    </row>
    <row r="606" spans="23:23" x14ac:dyDescent="0.3">
      <c r="W606" s="1"/>
    </row>
    <row r="607" spans="23:23" x14ac:dyDescent="0.3">
      <c r="W607" s="1"/>
    </row>
    <row r="608" spans="23:23" x14ac:dyDescent="0.3">
      <c r="W608" s="1"/>
    </row>
    <row r="609" spans="23:23" x14ac:dyDescent="0.3">
      <c r="W609" s="1"/>
    </row>
    <row r="610" spans="23:23" x14ac:dyDescent="0.3">
      <c r="W610" s="1"/>
    </row>
    <row r="611" spans="23:23" x14ac:dyDescent="0.3">
      <c r="W611" s="1"/>
    </row>
    <row r="612" spans="23:23" x14ac:dyDescent="0.3">
      <c r="W612" s="1"/>
    </row>
    <row r="613" spans="23:23" x14ac:dyDescent="0.3">
      <c r="W613" s="1"/>
    </row>
    <row r="614" spans="23:23" x14ac:dyDescent="0.3">
      <c r="W614" s="1"/>
    </row>
    <row r="615" spans="23:23" x14ac:dyDescent="0.3">
      <c r="W615" s="1"/>
    </row>
    <row r="616" spans="23:23" x14ac:dyDescent="0.3">
      <c r="W616" s="1"/>
    </row>
    <row r="617" spans="23:23" x14ac:dyDescent="0.3">
      <c r="W617" s="1"/>
    </row>
    <row r="618" spans="23:23" x14ac:dyDescent="0.3">
      <c r="W618" s="1"/>
    </row>
    <row r="619" spans="23:23" x14ac:dyDescent="0.3">
      <c r="W619" s="1"/>
    </row>
    <row r="620" spans="23:23" x14ac:dyDescent="0.3">
      <c r="W620" s="1"/>
    </row>
    <row r="621" spans="23:23" x14ac:dyDescent="0.3">
      <c r="W621" s="1"/>
    </row>
    <row r="622" spans="23:23" x14ac:dyDescent="0.3">
      <c r="W622" s="1"/>
    </row>
    <row r="623" spans="23:23" x14ac:dyDescent="0.3">
      <c r="W623" s="1"/>
    </row>
    <row r="624" spans="23:23" x14ac:dyDescent="0.3">
      <c r="W624" s="1"/>
    </row>
    <row r="625" spans="23:23" x14ac:dyDescent="0.3">
      <c r="W625" s="1"/>
    </row>
    <row r="626" spans="23:23" x14ac:dyDescent="0.3">
      <c r="W626" s="1"/>
    </row>
    <row r="627" spans="23:23" x14ac:dyDescent="0.3">
      <c r="W627" s="1"/>
    </row>
    <row r="628" spans="23:23" x14ac:dyDescent="0.3">
      <c r="W628" s="1"/>
    </row>
    <row r="629" spans="23:23" x14ac:dyDescent="0.3">
      <c r="W629" s="1"/>
    </row>
    <row r="630" spans="23:23" x14ac:dyDescent="0.3">
      <c r="W630" s="1"/>
    </row>
    <row r="631" spans="23:23" x14ac:dyDescent="0.3">
      <c r="W631" s="1"/>
    </row>
    <row r="632" spans="23:23" x14ac:dyDescent="0.3">
      <c r="W632" s="1"/>
    </row>
    <row r="633" spans="23:23" x14ac:dyDescent="0.3">
      <c r="W633" s="1"/>
    </row>
    <row r="634" spans="23:23" x14ac:dyDescent="0.3">
      <c r="W634" s="1"/>
    </row>
    <row r="635" spans="23:23" x14ac:dyDescent="0.3">
      <c r="W635" s="1"/>
    </row>
    <row r="636" spans="23:23" x14ac:dyDescent="0.3">
      <c r="W636" s="1"/>
    </row>
    <row r="637" spans="23:23" x14ac:dyDescent="0.3">
      <c r="W637" s="1"/>
    </row>
    <row r="638" spans="23:23" x14ac:dyDescent="0.3">
      <c r="W638" s="1"/>
    </row>
    <row r="639" spans="23:23" x14ac:dyDescent="0.3">
      <c r="W639" s="1"/>
    </row>
    <row r="640" spans="23:23" x14ac:dyDescent="0.3">
      <c r="W640" s="1"/>
    </row>
    <row r="641" spans="23:23" x14ac:dyDescent="0.3">
      <c r="W641" s="1"/>
    </row>
    <row r="642" spans="23:23" x14ac:dyDescent="0.3">
      <c r="W642" s="1"/>
    </row>
    <row r="643" spans="23:23" x14ac:dyDescent="0.3">
      <c r="W643" s="1"/>
    </row>
    <row r="644" spans="23:23" x14ac:dyDescent="0.3">
      <c r="W644" s="1"/>
    </row>
    <row r="645" spans="23:23" x14ac:dyDescent="0.3">
      <c r="W645" s="1"/>
    </row>
    <row r="646" spans="23:23" x14ac:dyDescent="0.3">
      <c r="W646" s="1"/>
    </row>
    <row r="647" spans="23:23" x14ac:dyDescent="0.3">
      <c r="W647" s="1"/>
    </row>
    <row r="648" spans="23:23" x14ac:dyDescent="0.3">
      <c r="W648" s="1"/>
    </row>
    <row r="649" spans="23:23" x14ac:dyDescent="0.3">
      <c r="W649" s="1"/>
    </row>
    <row r="650" spans="23:23" x14ac:dyDescent="0.3">
      <c r="W650" s="1"/>
    </row>
    <row r="651" spans="23:23" x14ac:dyDescent="0.3">
      <c r="W651" s="1"/>
    </row>
    <row r="652" spans="23:23" x14ac:dyDescent="0.3">
      <c r="W652" s="1"/>
    </row>
    <row r="653" spans="23:23" x14ac:dyDescent="0.3">
      <c r="W653" s="1"/>
    </row>
    <row r="654" spans="23:23" x14ac:dyDescent="0.3">
      <c r="W654" s="1"/>
    </row>
    <row r="655" spans="23:23" x14ac:dyDescent="0.3">
      <c r="W655" s="1"/>
    </row>
    <row r="656" spans="23:23" x14ac:dyDescent="0.3">
      <c r="W656" s="1"/>
    </row>
    <row r="657" spans="23:23" x14ac:dyDescent="0.3">
      <c r="W657" s="1"/>
    </row>
    <row r="658" spans="23:23" x14ac:dyDescent="0.3">
      <c r="W658" s="1"/>
    </row>
    <row r="659" spans="23:23" x14ac:dyDescent="0.3">
      <c r="W659" s="1"/>
    </row>
    <row r="660" spans="23:23" x14ac:dyDescent="0.3">
      <c r="W660" s="1"/>
    </row>
    <row r="661" spans="23:23" x14ac:dyDescent="0.3">
      <c r="W661" s="1"/>
    </row>
    <row r="662" spans="23:23" x14ac:dyDescent="0.3">
      <c r="W662" s="1"/>
    </row>
    <row r="663" spans="23:23" x14ac:dyDescent="0.3">
      <c r="W663" s="1"/>
    </row>
    <row r="664" spans="23:23" x14ac:dyDescent="0.3">
      <c r="W664" s="1"/>
    </row>
    <row r="665" spans="23:23" x14ac:dyDescent="0.3">
      <c r="W665" s="1"/>
    </row>
    <row r="666" spans="23:23" x14ac:dyDescent="0.3">
      <c r="W666" s="1"/>
    </row>
    <row r="667" spans="23:23" x14ac:dyDescent="0.3">
      <c r="W667" s="1"/>
    </row>
    <row r="668" spans="23:23" x14ac:dyDescent="0.3">
      <c r="W668" s="1"/>
    </row>
    <row r="669" spans="23:23" x14ac:dyDescent="0.3">
      <c r="W669" s="1"/>
    </row>
    <row r="670" spans="23:23" x14ac:dyDescent="0.3">
      <c r="W670" s="1"/>
    </row>
    <row r="671" spans="23:23" x14ac:dyDescent="0.3">
      <c r="W671" s="1"/>
    </row>
    <row r="672" spans="23:23" x14ac:dyDescent="0.3">
      <c r="W672" s="1"/>
    </row>
    <row r="673" spans="23:23" x14ac:dyDescent="0.3">
      <c r="W673" s="1"/>
    </row>
    <row r="674" spans="23:23" x14ac:dyDescent="0.3">
      <c r="W674" s="1"/>
    </row>
    <row r="675" spans="23:23" x14ac:dyDescent="0.3">
      <c r="W675" s="1"/>
    </row>
    <row r="676" spans="23:23" x14ac:dyDescent="0.3">
      <c r="W676" s="1"/>
    </row>
    <row r="677" spans="23:23" x14ac:dyDescent="0.3">
      <c r="W677" s="1"/>
    </row>
    <row r="678" spans="23:23" x14ac:dyDescent="0.3">
      <c r="W678" s="1"/>
    </row>
    <row r="679" spans="23:23" x14ac:dyDescent="0.3">
      <c r="W679" s="1"/>
    </row>
    <row r="680" spans="23:23" x14ac:dyDescent="0.3">
      <c r="W680" s="1"/>
    </row>
    <row r="681" spans="23:23" x14ac:dyDescent="0.3">
      <c r="W681" s="1"/>
    </row>
    <row r="682" spans="23:23" x14ac:dyDescent="0.3">
      <c r="W682" s="1"/>
    </row>
    <row r="683" spans="23:23" x14ac:dyDescent="0.3">
      <c r="W683" s="1"/>
    </row>
    <row r="684" spans="23:23" x14ac:dyDescent="0.3">
      <c r="W684" s="1"/>
    </row>
    <row r="685" spans="23:23" x14ac:dyDescent="0.3">
      <c r="W685" s="1"/>
    </row>
    <row r="686" spans="23:23" x14ac:dyDescent="0.3">
      <c r="W686" s="1"/>
    </row>
    <row r="687" spans="23:23" x14ac:dyDescent="0.3">
      <c r="W687" s="1"/>
    </row>
    <row r="688" spans="23:23" x14ac:dyDescent="0.3">
      <c r="W688" s="1"/>
    </row>
    <row r="689" spans="23:23" x14ac:dyDescent="0.3">
      <c r="W689" s="1"/>
    </row>
    <row r="690" spans="23:23" x14ac:dyDescent="0.3">
      <c r="W690" s="1"/>
    </row>
    <row r="691" spans="23:23" x14ac:dyDescent="0.3">
      <c r="W691" s="1"/>
    </row>
    <row r="692" spans="23:23" x14ac:dyDescent="0.3">
      <c r="W692" s="1"/>
    </row>
    <row r="693" spans="23:23" x14ac:dyDescent="0.3">
      <c r="W693" s="1"/>
    </row>
    <row r="694" spans="23:23" x14ac:dyDescent="0.3">
      <c r="W694" s="1"/>
    </row>
    <row r="695" spans="23:23" x14ac:dyDescent="0.3">
      <c r="W695" s="1"/>
    </row>
    <row r="696" spans="23:23" x14ac:dyDescent="0.3">
      <c r="W696" s="1"/>
    </row>
    <row r="697" spans="23:23" x14ac:dyDescent="0.3">
      <c r="W697" s="1"/>
    </row>
    <row r="698" spans="23:23" x14ac:dyDescent="0.3">
      <c r="W698" s="1"/>
    </row>
    <row r="699" spans="23:23" x14ac:dyDescent="0.3">
      <c r="W699" s="1"/>
    </row>
    <row r="700" spans="23:23" x14ac:dyDescent="0.3">
      <c r="W700" s="1"/>
    </row>
    <row r="701" spans="23:23" x14ac:dyDescent="0.3">
      <c r="W701" s="1"/>
    </row>
    <row r="702" spans="23:23" x14ac:dyDescent="0.3">
      <c r="W702" s="1"/>
    </row>
    <row r="703" spans="23:23" x14ac:dyDescent="0.3">
      <c r="W703" s="1"/>
    </row>
    <row r="704" spans="23:23" x14ac:dyDescent="0.3">
      <c r="W704" s="1"/>
    </row>
    <row r="705" spans="23:23" x14ac:dyDescent="0.3">
      <c r="W705" s="1"/>
    </row>
    <row r="706" spans="23:23" x14ac:dyDescent="0.3">
      <c r="W706" s="1"/>
    </row>
    <row r="707" spans="23:23" x14ac:dyDescent="0.3">
      <c r="W707" s="1"/>
    </row>
    <row r="708" spans="23:23" x14ac:dyDescent="0.3">
      <c r="W708" s="1"/>
    </row>
    <row r="709" spans="23:23" x14ac:dyDescent="0.3">
      <c r="W709" s="1"/>
    </row>
    <row r="710" spans="23:23" x14ac:dyDescent="0.3">
      <c r="W710" s="1"/>
    </row>
    <row r="711" spans="23:23" x14ac:dyDescent="0.3">
      <c r="W711" s="1"/>
    </row>
    <row r="712" spans="23:23" x14ac:dyDescent="0.3">
      <c r="W712" s="1"/>
    </row>
    <row r="713" spans="23:23" x14ac:dyDescent="0.3">
      <c r="W713" s="1"/>
    </row>
    <row r="714" spans="23:23" x14ac:dyDescent="0.3">
      <c r="W714" s="1"/>
    </row>
    <row r="715" spans="23:23" x14ac:dyDescent="0.3">
      <c r="W715" s="1"/>
    </row>
    <row r="716" spans="23:23" x14ac:dyDescent="0.3">
      <c r="W716" s="1"/>
    </row>
    <row r="717" spans="23:23" x14ac:dyDescent="0.3">
      <c r="W717" s="1"/>
    </row>
    <row r="718" spans="23:23" x14ac:dyDescent="0.3">
      <c r="W718" s="1"/>
    </row>
    <row r="719" spans="23:23" x14ac:dyDescent="0.3">
      <c r="W719" s="1"/>
    </row>
    <row r="720" spans="23:23" x14ac:dyDescent="0.3">
      <c r="W720" s="1"/>
    </row>
    <row r="721" spans="23:23" x14ac:dyDescent="0.3">
      <c r="W721" s="1"/>
    </row>
    <row r="722" spans="23:23" x14ac:dyDescent="0.3">
      <c r="W722" s="1"/>
    </row>
    <row r="723" spans="23:23" x14ac:dyDescent="0.3">
      <c r="W723" s="1"/>
    </row>
    <row r="724" spans="23:23" x14ac:dyDescent="0.3">
      <c r="W724" s="1"/>
    </row>
    <row r="725" spans="23:23" x14ac:dyDescent="0.3">
      <c r="W725" s="1"/>
    </row>
    <row r="726" spans="23:23" x14ac:dyDescent="0.3">
      <c r="W726" s="1"/>
    </row>
    <row r="727" spans="23:23" x14ac:dyDescent="0.3">
      <c r="W727" s="1"/>
    </row>
    <row r="728" spans="23:23" x14ac:dyDescent="0.3">
      <c r="W728" s="1"/>
    </row>
    <row r="729" spans="23:23" x14ac:dyDescent="0.3">
      <c r="W729" s="1"/>
    </row>
    <row r="730" spans="23:23" x14ac:dyDescent="0.3">
      <c r="W730" s="1"/>
    </row>
    <row r="731" spans="23:23" x14ac:dyDescent="0.3">
      <c r="W731" s="1"/>
    </row>
    <row r="732" spans="23:23" x14ac:dyDescent="0.3">
      <c r="W732" s="1"/>
    </row>
    <row r="733" spans="23:23" x14ac:dyDescent="0.3">
      <c r="W733" s="1"/>
    </row>
    <row r="734" spans="23:23" x14ac:dyDescent="0.3">
      <c r="W734" s="1"/>
    </row>
    <row r="735" spans="23:23" x14ac:dyDescent="0.3">
      <c r="W735" s="1"/>
    </row>
    <row r="736" spans="23:23" x14ac:dyDescent="0.3">
      <c r="W736" s="1"/>
    </row>
    <row r="737" spans="23:23" x14ac:dyDescent="0.3">
      <c r="W737" s="1"/>
    </row>
    <row r="738" spans="23:23" x14ac:dyDescent="0.3">
      <c r="W738" s="1"/>
    </row>
    <row r="739" spans="23:23" x14ac:dyDescent="0.3">
      <c r="W739" s="1"/>
    </row>
    <row r="740" spans="23:23" x14ac:dyDescent="0.3">
      <c r="W740" s="1"/>
    </row>
    <row r="741" spans="23:23" x14ac:dyDescent="0.3">
      <c r="W741" s="1"/>
    </row>
    <row r="742" spans="23:23" x14ac:dyDescent="0.3">
      <c r="W742" s="1"/>
    </row>
    <row r="743" spans="23:23" x14ac:dyDescent="0.3">
      <c r="W743" s="1"/>
    </row>
    <row r="744" spans="23:23" x14ac:dyDescent="0.3">
      <c r="W744" s="1"/>
    </row>
    <row r="745" spans="23:23" x14ac:dyDescent="0.3">
      <c r="W745" s="1"/>
    </row>
    <row r="746" spans="23:23" x14ac:dyDescent="0.3">
      <c r="W746" s="1"/>
    </row>
    <row r="747" spans="23:23" x14ac:dyDescent="0.3">
      <c r="W747" s="1"/>
    </row>
    <row r="748" spans="23:23" x14ac:dyDescent="0.3">
      <c r="W748" s="1"/>
    </row>
    <row r="749" spans="23:23" x14ac:dyDescent="0.3">
      <c r="W749" s="1"/>
    </row>
    <row r="750" spans="23:23" x14ac:dyDescent="0.3">
      <c r="W750" s="1"/>
    </row>
    <row r="751" spans="23:23" x14ac:dyDescent="0.3">
      <c r="W751" s="1"/>
    </row>
    <row r="752" spans="23:23" x14ac:dyDescent="0.3">
      <c r="W752" s="1"/>
    </row>
    <row r="753" spans="23:23" x14ac:dyDescent="0.3">
      <c r="W753" s="1"/>
    </row>
    <row r="754" spans="23:23" x14ac:dyDescent="0.3">
      <c r="W754" s="1"/>
    </row>
    <row r="755" spans="23:23" x14ac:dyDescent="0.3">
      <c r="W755" s="1"/>
    </row>
    <row r="756" spans="23:23" x14ac:dyDescent="0.3">
      <c r="W756" s="1"/>
    </row>
    <row r="757" spans="23:23" x14ac:dyDescent="0.3">
      <c r="W757" s="1"/>
    </row>
    <row r="758" spans="23:23" x14ac:dyDescent="0.3">
      <c r="W758" s="1"/>
    </row>
    <row r="759" spans="23:23" x14ac:dyDescent="0.3">
      <c r="W759" s="1"/>
    </row>
    <row r="760" spans="23:23" x14ac:dyDescent="0.3">
      <c r="W760" s="1"/>
    </row>
    <row r="761" spans="23:23" x14ac:dyDescent="0.3">
      <c r="W761" s="1"/>
    </row>
    <row r="762" spans="23:23" x14ac:dyDescent="0.3">
      <c r="W762" s="1"/>
    </row>
    <row r="763" spans="23:23" x14ac:dyDescent="0.3">
      <c r="W763" s="1"/>
    </row>
    <row r="764" spans="23:23" x14ac:dyDescent="0.3">
      <c r="W764" s="1"/>
    </row>
    <row r="765" spans="23:23" x14ac:dyDescent="0.3">
      <c r="W765" s="1"/>
    </row>
    <row r="766" spans="23:23" x14ac:dyDescent="0.3">
      <c r="W766" s="1"/>
    </row>
    <row r="767" spans="23:23" x14ac:dyDescent="0.3">
      <c r="W767" s="1"/>
    </row>
    <row r="768" spans="23:23" x14ac:dyDescent="0.3">
      <c r="W768" s="1"/>
    </row>
    <row r="769" spans="23:23" x14ac:dyDescent="0.3">
      <c r="W769" s="1"/>
    </row>
    <row r="770" spans="23:23" x14ac:dyDescent="0.3">
      <c r="W770" s="1"/>
    </row>
    <row r="771" spans="23:23" x14ac:dyDescent="0.3">
      <c r="W771" s="1"/>
    </row>
    <row r="772" spans="23:23" x14ac:dyDescent="0.3">
      <c r="W772" s="1"/>
    </row>
    <row r="773" spans="23:23" x14ac:dyDescent="0.3">
      <c r="W773" s="1"/>
    </row>
    <row r="774" spans="23:23" x14ac:dyDescent="0.3">
      <c r="W774" s="1"/>
    </row>
    <row r="775" spans="23:23" x14ac:dyDescent="0.3">
      <c r="W775" s="1"/>
    </row>
    <row r="776" spans="23:23" x14ac:dyDescent="0.3">
      <c r="W776" s="1"/>
    </row>
    <row r="777" spans="23:23" x14ac:dyDescent="0.3">
      <c r="W777" s="1"/>
    </row>
    <row r="778" spans="23:23" x14ac:dyDescent="0.3">
      <c r="W778" s="1"/>
    </row>
    <row r="779" spans="23:23" x14ac:dyDescent="0.3">
      <c r="W779" s="1"/>
    </row>
    <row r="780" spans="23:23" x14ac:dyDescent="0.3">
      <c r="W780" s="1"/>
    </row>
    <row r="781" spans="23:23" x14ac:dyDescent="0.3">
      <c r="W781" s="1"/>
    </row>
    <row r="782" spans="23:23" x14ac:dyDescent="0.3">
      <c r="W782" s="1"/>
    </row>
    <row r="783" spans="23:23" x14ac:dyDescent="0.3">
      <c r="W783" s="1"/>
    </row>
    <row r="784" spans="23:23" x14ac:dyDescent="0.3">
      <c r="W784" s="1"/>
    </row>
    <row r="785" spans="23:23" x14ac:dyDescent="0.3">
      <c r="W785" s="1"/>
    </row>
    <row r="786" spans="23:23" x14ac:dyDescent="0.3">
      <c r="W786" s="1"/>
    </row>
    <row r="787" spans="23:23" x14ac:dyDescent="0.3">
      <c r="W787" s="1"/>
    </row>
    <row r="788" spans="23:23" x14ac:dyDescent="0.3">
      <c r="W788" s="1"/>
    </row>
    <row r="789" spans="23:23" x14ac:dyDescent="0.3">
      <c r="W789" s="1"/>
    </row>
    <row r="790" spans="23:23" x14ac:dyDescent="0.3">
      <c r="W790" s="1"/>
    </row>
    <row r="791" spans="23:23" x14ac:dyDescent="0.3">
      <c r="W791" s="1"/>
    </row>
    <row r="792" spans="23:23" x14ac:dyDescent="0.3">
      <c r="W792" s="1"/>
    </row>
    <row r="793" spans="23:23" x14ac:dyDescent="0.3">
      <c r="W793" s="1"/>
    </row>
    <row r="794" spans="23:23" x14ac:dyDescent="0.3">
      <c r="W794" s="1"/>
    </row>
    <row r="795" spans="23:23" x14ac:dyDescent="0.3">
      <c r="W795" s="1"/>
    </row>
    <row r="796" spans="23:23" x14ac:dyDescent="0.3">
      <c r="W796" s="1"/>
    </row>
    <row r="797" spans="23:23" x14ac:dyDescent="0.3">
      <c r="W797" s="1"/>
    </row>
    <row r="798" spans="23:23" x14ac:dyDescent="0.3">
      <c r="W798" s="1"/>
    </row>
    <row r="799" spans="23:23" x14ac:dyDescent="0.3">
      <c r="W799" s="1"/>
    </row>
    <row r="800" spans="23:23" x14ac:dyDescent="0.3">
      <c r="W800" s="1"/>
    </row>
    <row r="801" spans="23:23" x14ac:dyDescent="0.3">
      <c r="W801" s="1"/>
    </row>
    <row r="802" spans="23:23" x14ac:dyDescent="0.3">
      <c r="W802" s="1"/>
    </row>
    <row r="803" spans="23:23" x14ac:dyDescent="0.3">
      <c r="W803" s="1"/>
    </row>
    <row r="804" spans="23:23" x14ac:dyDescent="0.3">
      <c r="W804" s="1"/>
    </row>
    <row r="805" spans="23:23" x14ac:dyDescent="0.3">
      <c r="W805" s="1"/>
    </row>
    <row r="806" spans="23:23" x14ac:dyDescent="0.3">
      <c r="W806" s="1"/>
    </row>
    <row r="807" spans="23:23" x14ac:dyDescent="0.3">
      <c r="W807" s="1"/>
    </row>
    <row r="808" spans="23:23" x14ac:dyDescent="0.3">
      <c r="W808" s="1"/>
    </row>
    <row r="809" spans="23:23" x14ac:dyDescent="0.3">
      <c r="W809" s="1"/>
    </row>
    <row r="810" spans="23:23" x14ac:dyDescent="0.3">
      <c r="W810" s="1"/>
    </row>
    <row r="811" spans="23:23" x14ac:dyDescent="0.3">
      <c r="W811" s="1"/>
    </row>
    <row r="812" spans="23:23" x14ac:dyDescent="0.3">
      <c r="W812" s="1"/>
    </row>
    <row r="813" spans="23:23" x14ac:dyDescent="0.3">
      <c r="W813" s="1"/>
    </row>
    <row r="814" spans="23:23" x14ac:dyDescent="0.3">
      <c r="W814" s="1"/>
    </row>
    <row r="815" spans="23:23" x14ac:dyDescent="0.3">
      <c r="W815" s="1"/>
    </row>
    <row r="816" spans="23:23" x14ac:dyDescent="0.3">
      <c r="W816" s="1"/>
    </row>
    <row r="817" spans="23:23" x14ac:dyDescent="0.3">
      <c r="W817" s="1"/>
    </row>
    <row r="818" spans="23:23" x14ac:dyDescent="0.3">
      <c r="W818" s="1"/>
    </row>
    <row r="819" spans="23:23" x14ac:dyDescent="0.3">
      <c r="W819" s="1"/>
    </row>
    <row r="820" spans="23:23" x14ac:dyDescent="0.3">
      <c r="W820" s="1"/>
    </row>
    <row r="821" spans="23:23" x14ac:dyDescent="0.3">
      <c r="W821" s="1"/>
    </row>
    <row r="822" spans="23:23" x14ac:dyDescent="0.3">
      <c r="W822" s="1"/>
    </row>
    <row r="823" spans="23:23" x14ac:dyDescent="0.3">
      <c r="W823" s="1"/>
    </row>
    <row r="824" spans="23:23" x14ac:dyDescent="0.3">
      <c r="W824" s="1"/>
    </row>
    <row r="825" spans="23:23" x14ac:dyDescent="0.3">
      <c r="W825" s="1"/>
    </row>
    <row r="826" spans="23:23" x14ac:dyDescent="0.3">
      <c r="W826" s="1"/>
    </row>
    <row r="827" spans="23:23" x14ac:dyDescent="0.3">
      <c r="W827" s="1"/>
    </row>
    <row r="828" spans="23:23" x14ac:dyDescent="0.3">
      <c r="W828" s="1"/>
    </row>
    <row r="829" spans="23:23" x14ac:dyDescent="0.3">
      <c r="W829" s="1"/>
    </row>
    <row r="830" spans="23:23" x14ac:dyDescent="0.3">
      <c r="W830" s="1"/>
    </row>
    <row r="831" spans="23:23" x14ac:dyDescent="0.3">
      <c r="W831" s="1"/>
    </row>
    <row r="832" spans="23:23" x14ac:dyDescent="0.3">
      <c r="W832" s="1"/>
    </row>
    <row r="833" spans="23:23" x14ac:dyDescent="0.3">
      <c r="W833" s="1"/>
    </row>
    <row r="834" spans="23:23" x14ac:dyDescent="0.3">
      <c r="W834" s="1"/>
    </row>
    <row r="835" spans="23:23" x14ac:dyDescent="0.3">
      <c r="W835" s="1"/>
    </row>
    <row r="836" spans="23:23" x14ac:dyDescent="0.3">
      <c r="W836" s="1"/>
    </row>
    <row r="837" spans="23:23" x14ac:dyDescent="0.3">
      <c r="W837" s="1"/>
    </row>
    <row r="838" spans="23:23" x14ac:dyDescent="0.3">
      <c r="W838" s="1"/>
    </row>
    <row r="839" spans="23:23" x14ac:dyDescent="0.3">
      <c r="W839" s="1"/>
    </row>
    <row r="840" spans="23:23" x14ac:dyDescent="0.3">
      <c r="W840" s="1"/>
    </row>
    <row r="841" spans="23:23" x14ac:dyDescent="0.3">
      <c r="W841" s="1"/>
    </row>
    <row r="842" spans="23:23" x14ac:dyDescent="0.3">
      <c r="W842" s="1"/>
    </row>
    <row r="843" spans="23:23" x14ac:dyDescent="0.3">
      <c r="W843" s="1"/>
    </row>
    <row r="844" spans="23:23" x14ac:dyDescent="0.3">
      <c r="W844" s="1"/>
    </row>
    <row r="845" spans="23:23" x14ac:dyDescent="0.3">
      <c r="W845" s="1"/>
    </row>
    <row r="846" spans="23:23" x14ac:dyDescent="0.3">
      <c r="W846" s="1"/>
    </row>
    <row r="847" spans="23:23" x14ac:dyDescent="0.3">
      <c r="W847" s="1"/>
    </row>
    <row r="848" spans="23:23" x14ac:dyDescent="0.3">
      <c r="W848" s="1"/>
    </row>
    <row r="849" spans="23:23" x14ac:dyDescent="0.3">
      <c r="W849" s="1"/>
    </row>
    <row r="850" spans="23:23" x14ac:dyDescent="0.3">
      <c r="W850" s="1"/>
    </row>
    <row r="851" spans="23:23" x14ac:dyDescent="0.3">
      <c r="W851" s="1"/>
    </row>
    <row r="852" spans="23:23" x14ac:dyDescent="0.3">
      <c r="W852" s="1"/>
    </row>
  </sheetData>
  <mergeCells count="2">
    <mergeCell ref="C4:G4"/>
    <mergeCell ref="I4:M4"/>
  </mergeCells>
  <pageMargins left="0.7" right="0.7" top="0.75" bottom="0.75" header="0.3" footer="0.3"/>
  <pageSetup paperSize="9" orientation="portrait" r:id="rId1"/>
  <ignoredErrors>
    <ignoredError sqref="Q4:R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ext.sagh</cp:lastModifiedBy>
  <dcterms:created xsi:type="dcterms:W3CDTF">2016-06-30T11:03:41Z</dcterms:created>
  <dcterms:modified xsi:type="dcterms:W3CDTF">2017-10-12T15:56:06Z</dcterms:modified>
</cp:coreProperties>
</file>