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25D22ABC-CE3D-42D8-BCBA-0FF182C387E0}" xr6:coauthVersionLast="44" xr6:coauthVersionMax="44" xr10:uidLastSave="{00000000-0000-0000-0000-000000000000}"/>
  <bookViews>
    <workbookView xWindow="-120" yWindow="-120" windowWidth="38640" windowHeight="20925" activeTab="3" xr2:uid="{00000000-000D-0000-FFFF-FFFF00000000}"/>
  </bookViews>
  <sheets>
    <sheet name="2016 old" sheetId="3" r:id="rId1"/>
    <sheet name="2017 old" sheetId="4" r:id="rId2"/>
    <sheet name="2017" sheetId="1" r:id="rId3"/>
    <sheet name="2020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3" i="5" l="1"/>
  <c r="U33" i="5"/>
  <c r="T33" i="5"/>
  <c r="W33" i="5" s="1"/>
  <c r="W32" i="5"/>
  <c r="U32" i="5"/>
  <c r="T32" i="5"/>
  <c r="U31" i="5"/>
  <c r="T31" i="5"/>
  <c r="W31" i="5" s="1"/>
  <c r="U30" i="5"/>
  <c r="T30" i="5"/>
  <c r="U29" i="5"/>
  <c r="T29" i="5"/>
  <c r="Y33" i="5" l="1"/>
  <c r="AC13" i="5"/>
  <c r="AC12" i="5"/>
  <c r="AB12" i="5"/>
  <c r="AA12" i="5"/>
  <c r="Z33" i="5" l="1"/>
  <c r="W57" i="5"/>
  <c r="W58" i="5"/>
  <c r="W64" i="5"/>
  <c r="W65" i="5"/>
  <c r="W66" i="5"/>
  <c r="W67" i="5"/>
  <c r="W68" i="5"/>
  <c r="W71" i="5"/>
  <c r="W72" i="5"/>
  <c r="W73" i="5"/>
  <c r="W74" i="5"/>
  <c r="W75" i="5"/>
  <c r="W78" i="5"/>
  <c r="W79" i="5"/>
  <c r="W80" i="5"/>
  <c r="W81" i="5"/>
  <c r="W82" i="5"/>
  <c r="W85" i="5"/>
  <c r="W86" i="5"/>
  <c r="W87" i="5"/>
  <c r="W88" i="5"/>
  <c r="W89" i="5"/>
  <c r="W774" i="1"/>
  <c r="W775" i="1"/>
  <c r="W776" i="1"/>
  <c r="W777" i="1"/>
  <c r="W778" i="1"/>
  <c r="Y778" i="1"/>
  <c r="Z778" i="1" s="1"/>
  <c r="AA778" i="1" s="1"/>
  <c r="T57" i="5"/>
  <c r="U57" i="5"/>
  <c r="T58" i="5"/>
  <c r="U58" i="5"/>
  <c r="T59" i="5"/>
  <c r="W59" i="5" s="1"/>
  <c r="U59" i="5"/>
  <c r="T60" i="5"/>
  <c r="W60" i="5" s="1"/>
  <c r="U60" i="5"/>
  <c r="T61" i="5"/>
  <c r="W61" i="5" s="1"/>
  <c r="U61" i="5"/>
  <c r="Y62" i="5"/>
  <c r="T64" i="5"/>
  <c r="U64" i="5"/>
  <c r="T65" i="5"/>
  <c r="U65" i="5"/>
  <c r="T66" i="5"/>
  <c r="U66" i="5"/>
  <c r="T67" i="5"/>
  <c r="U67" i="5"/>
  <c r="T68" i="5"/>
  <c r="U68" i="5"/>
  <c r="Y69" i="5"/>
  <c r="T71" i="5"/>
  <c r="U71" i="5"/>
  <c r="T72" i="5"/>
  <c r="U72" i="5"/>
  <c r="T73" i="5"/>
  <c r="U73" i="5"/>
  <c r="T74" i="5"/>
  <c r="U74" i="5"/>
  <c r="T75" i="5"/>
  <c r="U75" i="5"/>
  <c r="Y76" i="5"/>
  <c r="T78" i="5"/>
  <c r="U78" i="5"/>
  <c r="T79" i="5"/>
  <c r="U79" i="5"/>
  <c r="T80" i="5"/>
  <c r="U80" i="5"/>
  <c r="T81" i="5"/>
  <c r="U81" i="5"/>
  <c r="T82" i="5"/>
  <c r="U82" i="5"/>
  <c r="Y83" i="5"/>
  <c r="T85" i="5"/>
  <c r="U85" i="5"/>
  <c r="T86" i="5"/>
  <c r="U86" i="5"/>
  <c r="T87" i="5"/>
  <c r="U87" i="5"/>
  <c r="T88" i="5"/>
  <c r="U88" i="5"/>
  <c r="T89" i="5"/>
  <c r="U89" i="5"/>
  <c r="Y90" i="5"/>
  <c r="T50" i="5"/>
  <c r="W50" i="5" s="1"/>
  <c r="U50" i="5"/>
  <c r="T51" i="5"/>
  <c r="W51" i="5" s="1"/>
  <c r="U51" i="5"/>
  <c r="T52" i="5"/>
  <c r="W52" i="5" s="1"/>
  <c r="U52" i="5"/>
  <c r="T53" i="5"/>
  <c r="W53" i="5" s="1"/>
  <c r="U53" i="5"/>
  <c r="T54" i="5"/>
  <c r="W54" i="5" s="1"/>
  <c r="U54" i="5"/>
  <c r="Y55" i="5"/>
  <c r="Y34" i="5"/>
  <c r="T36" i="5"/>
  <c r="W36" i="5" s="1"/>
  <c r="U36" i="5"/>
  <c r="T37" i="5"/>
  <c r="W37" i="5" s="1"/>
  <c r="U37" i="5"/>
  <c r="T38" i="5"/>
  <c r="W38" i="5" s="1"/>
  <c r="U38" i="5"/>
  <c r="T39" i="5"/>
  <c r="W39" i="5" s="1"/>
  <c r="U39" i="5"/>
  <c r="T40" i="5"/>
  <c r="W40" i="5" s="1"/>
  <c r="U40" i="5"/>
  <c r="Y41" i="5"/>
  <c r="T43" i="5"/>
  <c r="W43" i="5" s="1"/>
  <c r="U43" i="5"/>
  <c r="T44" i="5"/>
  <c r="W44" i="5" s="1"/>
  <c r="U44" i="5"/>
  <c r="T45" i="5"/>
  <c r="W45" i="5" s="1"/>
  <c r="U45" i="5"/>
  <c r="T46" i="5"/>
  <c r="W46" i="5" s="1"/>
  <c r="U46" i="5"/>
  <c r="T47" i="5"/>
  <c r="W47" i="5" s="1"/>
  <c r="U47" i="5"/>
  <c r="Y48" i="5"/>
  <c r="Y40" i="5" l="1"/>
  <c r="Z40" i="5" s="1"/>
  <c r="Y61" i="5"/>
  <c r="Y75" i="5"/>
  <c r="Z75" i="5" s="1"/>
  <c r="Y68" i="5"/>
  <c r="Z68" i="5" s="1"/>
  <c r="Y89" i="5"/>
  <c r="Z89" i="5" s="1"/>
  <c r="Y82" i="5"/>
  <c r="Z82" i="5" s="1"/>
  <c r="Y54" i="5"/>
  <c r="Y47" i="5"/>
  <c r="Z47" i="5" s="1"/>
  <c r="Y27" i="5"/>
  <c r="U26" i="5"/>
  <c r="T26" i="5"/>
  <c r="W26" i="5" s="1"/>
  <c r="U25" i="5"/>
  <c r="T25" i="5"/>
  <c r="W25" i="5" s="1"/>
  <c r="U24" i="5"/>
  <c r="T24" i="5"/>
  <c r="U23" i="5"/>
  <c r="T23" i="5"/>
  <c r="W23" i="5" s="1"/>
  <c r="U22" i="5"/>
  <c r="T22" i="5"/>
  <c r="W22" i="5" s="1"/>
  <c r="Y20" i="5"/>
  <c r="U19" i="5"/>
  <c r="T19" i="5"/>
  <c r="W19" i="5" s="1"/>
  <c r="U18" i="5"/>
  <c r="T18" i="5"/>
  <c r="U17" i="5"/>
  <c r="T17" i="5"/>
  <c r="W17" i="5" s="1"/>
  <c r="U16" i="5"/>
  <c r="T16" i="5"/>
  <c r="U15" i="5"/>
  <c r="T15" i="5"/>
  <c r="Y13" i="5"/>
  <c r="U12" i="5"/>
  <c r="T12" i="5"/>
  <c r="W12" i="5" s="1"/>
  <c r="U11" i="5"/>
  <c r="T11" i="5"/>
  <c r="U10" i="5"/>
  <c r="T10" i="5"/>
  <c r="U9" i="5"/>
  <c r="T9" i="5"/>
  <c r="U8" i="5"/>
  <c r="T8" i="5"/>
  <c r="W8" i="5" s="1"/>
  <c r="Y800" i="1"/>
  <c r="U799" i="1"/>
  <c r="T799" i="1"/>
  <c r="W799" i="1" s="1"/>
  <c r="U798" i="1"/>
  <c r="T798" i="1"/>
  <c r="W798" i="1" s="1"/>
  <c r="U797" i="1"/>
  <c r="T797" i="1"/>
  <c r="U796" i="1"/>
  <c r="T796" i="1"/>
  <c r="U795" i="1"/>
  <c r="W795" i="1" s="1"/>
  <c r="T795" i="1"/>
  <c r="Y793" i="1"/>
  <c r="U792" i="1"/>
  <c r="T792" i="1"/>
  <c r="W792" i="1" s="1"/>
  <c r="U791" i="1"/>
  <c r="T791" i="1"/>
  <c r="W791" i="1" s="1"/>
  <c r="U790" i="1"/>
  <c r="T790" i="1"/>
  <c r="U789" i="1"/>
  <c r="T789" i="1"/>
  <c r="W789" i="1" s="1"/>
  <c r="U788" i="1"/>
  <c r="T788" i="1"/>
  <c r="W788" i="1" s="1"/>
  <c r="W790" i="1" l="1"/>
  <c r="Y792" i="1" s="1"/>
  <c r="W796" i="1"/>
  <c r="W797" i="1"/>
  <c r="Y799" i="1" s="1"/>
  <c r="Z61" i="5"/>
  <c r="Z54" i="5"/>
  <c r="W15" i="5"/>
  <c r="AC20" i="5"/>
  <c r="AC27" i="5" s="1"/>
  <c r="AC34" i="5" s="1"/>
  <c r="AC41" i="5" s="1"/>
  <c r="AC48" i="5" s="1"/>
  <c r="AC55" i="5" s="1"/>
  <c r="AC62" i="5" s="1"/>
  <c r="AC69" i="5" s="1"/>
  <c r="AC76" i="5" s="1"/>
  <c r="AC83" i="5" s="1"/>
  <c r="AC90" i="5" s="1"/>
  <c r="W10" i="5"/>
  <c r="W16" i="5"/>
  <c r="W11" i="5"/>
  <c r="W9" i="5"/>
  <c r="Y12" i="5" s="1"/>
  <c r="W18" i="5"/>
  <c r="W24" i="5"/>
  <c r="Y26" i="5" s="1"/>
  <c r="Z26" i="5" s="1"/>
  <c r="Y19" i="5" l="1"/>
  <c r="Z19" i="5" s="1"/>
  <c r="Z12" i="5"/>
  <c r="Z799" i="1"/>
  <c r="Z792" i="1"/>
  <c r="AC19" i="5" l="1"/>
  <c r="AC26" i="5" s="1"/>
  <c r="AA19" i="5"/>
  <c r="AA26" i="5" s="1"/>
  <c r="AB19" i="5"/>
  <c r="AB26" i="5" s="1"/>
  <c r="Y786" i="1"/>
  <c r="U785" i="1"/>
  <c r="T785" i="1"/>
  <c r="W785" i="1" s="1"/>
  <c r="U784" i="1"/>
  <c r="T784" i="1"/>
  <c r="W784" i="1" s="1"/>
  <c r="U783" i="1"/>
  <c r="T783" i="1"/>
  <c r="W783" i="1" s="1"/>
  <c r="U782" i="1"/>
  <c r="T782" i="1"/>
  <c r="W782" i="1" s="1"/>
  <c r="U781" i="1"/>
  <c r="T781" i="1"/>
  <c r="W781" i="1" s="1"/>
  <c r="Y779" i="1"/>
  <c r="U778" i="1"/>
  <c r="T778" i="1"/>
  <c r="U777" i="1"/>
  <c r="T777" i="1"/>
  <c r="U776" i="1"/>
  <c r="T776" i="1"/>
  <c r="U775" i="1"/>
  <c r="T775" i="1"/>
  <c r="U774" i="1"/>
  <c r="T774" i="1"/>
  <c r="Y772" i="1"/>
  <c r="U771" i="1"/>
  <c r="T771" i="1"/>
  <c r="U770" i="1"/>
  <c r="T770" i="1"/>
  <c r="W770" i="1" s="1"/>
  <c r="U769" i="1"/>
  <c r="T769" i="1"/>
  <c r="W769" i="1" s="1"/>
  <c r="U768" i="1"/>
  <c r="T768" i="1"/>
  <c r="W768" i="1" s="1"/>
  <c r="U767" i="1"/>
  <c r="T767" i="1"/>
  <c r="W767" i="1" s="1"/>
  <c r="Y765" i="1"/>
  <c r="U764" i="1"/>
  <c r="T764" i="1"/>
  <c r="W764" i="1" s="1"/>
  <c r="U763" i="1"/>
  <c r="T763" i="1"/>
  <c r="W763" i="1" s="1"/>
  <c r="U762" i="1"/>
  <c r="T762" i="1"/>
  <c r="U761" i="1"/>
  <c r="T761" i="1"/>
  <c r="W761" i="1" s="1"/>
  <c r="U760" i="1"/>
  <c r="T760" i="1"/>
  <c r="W760" i="1" s="1"/>
  <c r="Y758" i="1"/>
  <c r="U757" i="1"/>
  <c r="T757" i="1"/>
  <c r="W757" i="1" s="1"/>
  <c r="U756" i="1"/>
  <c r="T756" i="1"/>
  <c r="W756" i="1" s="1"/>
  <c r="U755" i="1"/>
  <c r="T755" i="1"/>
  <c r="W755" i="1" s="1"/>
  <c r="U754" i="1"/>
  <c r="T754" i="1"/>
  <c r="W754" i="1" s="1"/>
  <c r="U753" i="1"/>
  <c r="T753" i="1"/>
  <c r="W753" i="1" s="1"/>
  <c r="Y751" i="1"/>
  <c r="U750" i="1"/>
  <c r="T750" i="1"/>
  <c r="U749" i="1"/>
  <c r="T749" i="1"/>
  <c r="U748" i="1"/>
  <c r="T748" i="1"/>
  <c r="U747" i="1"/>
  <c r="T747" i="1"/>
  <c r="U746" i="1"/>
  <c r="T746" i="1"/>
  <c r="W746" i="1" s="1"/>
  <c r="Y744" i="1"/>
  <c r="U743" i="1"/>
  <c r="T743" i="1"/>
  <c r="W743" i="1" s="1"/>
  <c r="U742" i="1"/>
  <c r="T742" i="1"/>
  <c r="W742" i="1" s="1"/>
  <c r="U741" i="1"/>
  <c r="T741" i="1"/>
  <c r="W741" i="1" s="1"/>
  <c r="U740" i="1"/>
  <c r="T740" i="1"/>
  <c r="W740" i="1" s="1"/>
  <c r="U739" i="1"/>
  <c r="T739" i="1"/>
  <c r="W739" i="1" s="1"/>
  <c r="Y737" i="1"/>
  <c r="U736" i="1"/>
  <c r="T736" i="1"/>
  <c r="U735" i="1"/>
  <c r="T735" i="1"/>
  <c r="W735" i="1" s="1"/>
  <c r="U734" i="1"/>
  <c r="T734" i="1"/>
  <c r="W734" i="1" s="1"/>
  <c r="U733" i="1"/>
  <c r="T733" i="1"/>
  <c r="W733" i="1" s="1"/>
  <c r="U732" i="1"/>
  <c r="T732" i="1"/>
  <c r="Y730" i="1"/>
  <c r="U729" i="1"/>
  <c r="T729" i="1"/>
  <c r="W729" i="1" s="1"/>
  <c r="U728" i="1"/>
  <c r="T728" i="1"/>
  <c r="W728" i="1" s="1"/>
  <c r="U727" i="1"/>
  <c r="T727" i="1"/>
  <c r="W727" i="1" s="1"/>
  <c r="U726" i="1"/>
  <c r="T726" i="1"/>
  <c r="W726" i="1" s="1"/>
  <c r="U725" i="1"/>
  <c r="T725" i="1"/>
  <c r="W725" i="1" s="1"/>
  <c r="AA33" i="5" l="1"/>
  <c r="AA40" i="5" s="1"/>
  <c r="AA47" i="5" s="1"/>
  <c r="AA54" i="5" s="1"/>
  <c r="AA61" i="5" s="1"/>
  <c r="AA68" i="5" s="1"/>
  <c r="AA75" i="5" s="1"/>
  <c r="AA82" i="5" s="1"/>
  <c r="AA89" i="5" s="1"/>
  <c r="AC40" i="5"/>
  <c r="AC47" i="5" s="1"/>
  <c r="AC54" i="5" s="1"/>
  <c r="AC61" i="5" s="1"/>
  <c r="AC68" i="5" s="1"/>
  <c r="AC75" i="5" s="1"/>
  <c r="AC82" i="5" s="1"/>
  <c r="AC89" i="5" s="1"/>
  <c r="AB33" i="5"/>
  <c r="AB40" i="5" s="1"/>
  <c r="AB47" i="5" s="1"/>
  <c r="AB54" i="5" s="1"/>
  <c r="AB61" i="5" s="1"/>
  <c r="AB68" i="5" s="1"/>
  <c r="AB75" i="5" s="1"/>
  <c r="AB82" i="5" s="1"/>
  <c r="AB89" i="5" s="1"/>
  <c r="W732" i="1"/>
  <c r="W736" i="1"/>
  <c r="W762" i="1"/>
  <c r="W771" i="1"/>
  <c r="W748" i="1"/>
  <c r="W750" i="1"/>
  <c r="Y764" i="1"/>
  <c r="Z764" i="1" s="1"/>
  <c r="W747" i="1"/>
  <c r="W749" i="1"/>
  <c r="Y743" i="1"/>
  <c r="Y757" i="1" l="1"/>
  <c r="Z757" i="1" s="1"/>
  <c r="Y750" i="1"/>
  <c r="Z750" i="1" s="1"/>
  <c r="Y736" i="1"/>
  <c r="Z736" i="1" s="1"/>
  <c r="Y771" i="1"/>
  <c r="Z771" i="1" s="1"/>
  <c r="Y729" i="1"/>
  <c r="Z729" i="1" s="1"/>
  <c r="Y785" i="1"/>
  <c r="Z785" i="1" s="1"/>
  <c r="Z743" i="1"/>
  <c r="Y723" i="1"/>
  <c r="Y716" i="1"/>
  <c r="Y709" i="1"/>
  <c r="Y702" i="1"/>
  <c r="Y695" i="1"/>
  <c r="Y688" i="1"/>
  <c r="Y681" i="1"/>
  <c r="Y674" i="1"/>
  <c r="Y667" i="1"/>
  <c r="AC667" i="1" s="1"/>
  <c r="Y660" i="1"/>
  <c r="Y653" i="1"/>
  <c r="Y646" i="1"/>
  <c r="AC646" i="1" s="1"/>
  <c r="AC653" i="1" s="1"/>
  <c r="Y639" i="1"/>
  <c r="Y632" i="1"/>
  <c r="Y625" i="1"/>
  <c r="Y618" i="1"/>
  <c r="Y611" i="1"/>
  <c r="Y604" i="1"/>
  <c r="Y597" i="1"/>
  <c r="Y590" i="1"/>
  <c r="AC674" i="1" l="1"/>
  <c r="AC681" i="1" s="1"/>
  <c r="AC688" i="1" s="1"/>
  <c r="AC695" i="1" s="1"/>
  <c r="AC702" i="1" s="1"/>
  <c r="AC709" i="1" s="1"/>
  <c r="AC716" i="1" s="1"/>
  <c r="AC723" i="1" s="1"/>
  <c r="AC730" i="1" s="1"/>
  <c r="AC737" i="1" s="1"/>
  <c r="AC744" i="1" s="1"/>
  <c r="AC751" i="1" s="1"/>
  <c r="AC758" i="1" s="1"/>
  <c r="AC765" i="1" s="1"/>
  <c r="AC772" i="1" s="1"/>
  <c r="AC779" i="1" s="1"/>
  <c r="AC786" i="1" s="1"/>
  <c r="AC793" i="1" s="1"/>
  <c r="AC800" i="1" s="1"/>
  <c r="AC660" i="1"/>
  <c r="AK531" i="1"/>
  <c r="AI546" i="1"/>
  <c r="AI548" i="1" s="1"/>
  <c r="AI539" i="1"/>
  <c r="AI541" i="1" s="1"/>
  <c r="AI525" i="1"/>
  <c r="AI527" i="1" s="1"/>
  <c r="AI532" i="1"/>
  <c r="AI534" i="1" s="1"/>
  <c r="U722" i="1" l="1"/>
  <c r="T722" i="1"/>
  <c r="W722" i="1" s="1"/>
  <c r="U721" i="1"/>
  <c r="T721" i="1"/>
  <c r="W721" i="1" s="1"/>
  <c r="U720" i="1"/>
  <c r="T720" i="1"/>
  <c r="W720" i="1" s="1"/>
  <c r="U719" i="1"/>
  <c r="T719" i="1"/>
  <c r="W719" i="1" s="1"/>
  <c r="U718" i="1"/>
  <c r="T718" i="1"/>
  <c r="W718" i="1" s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U677" i="1"/>
  <c r="T677" i="1"/>
  <c r="U676" i="1"/>
  <c r="T676" i="1"/>
  <c r="U673" i="1"/>
  <c r="T673" i="1"/>
  <c r="U672" i="1"/>
  <c r="T672" i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U553" i="1"/>
  <c r="T553" i="1"/>
  <c r="U552" i="1"/>
  <c r="T552" i="1"/>
  <c r="U551" i="1"/>
  <c r="T551" i="1"/>
  <c r="U550" i="1"/>
  <c r="T550" i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U536" i="1"/>
  <c r="T536" i="1"/>
  <c r="W537" i="1" l="1"/>
  <c r="W550" i="1"/>
  <c r="W554" i="1"/>
  <c r="W672" i="1"/>
  <c r="W678" i="1"/>
  <c r="W690" i="1"/>
  <c r="W700" i="1"/>
  <c r="W536" i="1"/>
  <c r="W685" i="1"/>
  <c r="W578" i="1"/>
  <c r="W582" i="1"/>
  <c r="W701" i="1"/>
  <c r="W707" i="1"/>
  <c r="W713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693" i="1"/>
  <c r="W699" i="1"/>
  <c r="W595" i="1"/>
  <c r="W560" i="1"/>
  <c r="W565" i="1"/>
  <c r="W575" i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U529" i="1"/>
  <c r="T529" i="1"/>
  <c r="W530" i="1" l="1"/>
  <c r="W529" i="1"/>
  <c r="Y575" i="1"/>
  <c r="Z575" i="1" s="1"/>
  <c r="Y701" i="1"/>
  <c r="Z701" i="1" s="1"/>
  <c r="Y568" i="1"/>
  <c r="Z568" i="1" s="1"/>
  <c r="Y722" i="1"/>
  <c r="Z722" i="1" s="1"/>
  <c r="Y694" i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Y708" i="1"/>
  <c r="Z708" i="1" s="1"/>
  <c r="Y582" i="1"/>
  <c r="Z582" i="1" s="1"/>
  <c r="AA582" i="1" s="1"/>
  <c r="Y631" i="1"/>
  <c r="Z631" i="1" s="1"/>
  <c r="Y652" i="1"/>
  <c r="Z652" i="1" s="1"/>
  <c r="Y687" i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Y638" i="1"/>
  <c r="Z638" i="1" s="1"/>
  <c r="Y624" i="1"/>
  <c r="Z624" i="1" s="1"/>
  <c r="W532" i="1"/>
  <c r="Y527" i="1"/>
  <c r="U526" i="1"/>
  <c r="T526" i="1"/>
  <c r="U525" i="1"/>
  <c r="T525" i="1"/>
  <c r="U524" i="1"/>
  <c r="T524" i="1"/>
  <c r="U523" i="1"/>
  <c r="T523" i="1"/>
  <c r="U522" i="1"/>
  <c r="T522" i="1"/>
  <c r="Y533" i="1" l="1"/>
  <c r="Z533" i="1" s="1"/>
  <c r="Z645" i="1"/>
  <c r="AC645" i="1"/>
  <c r="AC652" i="1" s="1"/>
  <c r="AC659" i="1" s="1"/>
  <c r="Z666" i="1"/>
  <c r="AA666" i="1" s="1"/>
  <c r="AC666" i="1"/>
  <c r="Z687" i="1"/>
  <c r="AC687" i="1"/>
  <c r="AC694" i="1" s="1"/>
  <c r="AC701" i="1" s="1"/>
  <c r="AC708" i="1" s="1"/>
  <c r="AC715" i="1" s="1"/>
  <c r="AC722" i="1" s="1"/>
  <c r="AC729" i="1" s="1"/>
  <c r="AC736" i="1" s="1"/>
  <c r="AC743" i="1" s="1"/>
  <c r="AC750" i="1" s="1"/>
  <c r="AC757" i="1" s="1"/>
  <c r="AC764" i="1" s="1"/>
  <c r="AC771" i="1" s="1"/>
  <c r="AC778" i="1" s="1"/>
  <c r="AC785" i="1" s="1"/>
  <c r="AC792" i="1" s="1"/>
  <c r="AC799" i="1" s="1"/>
  <c r="Z694" i="1"/>
  <c r="W525" i="1"/>
  <c r="W523" i="1"/>
  <c r="W522" i="1"/>
  <c r="W526" i="1"/>
  <c r="W524" i="1"/>
  <c r="AC673" i="1" l="1"/>
  <c r="AC680" i="1" s="1"/>
  <c r="Y526" i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73" i="1" s="1"/>
  <c r="AA680" i="1" s="1"/>
  <c r="AA687" i="1" s="1"/>
  <c r="AA694" i="1" s="1"/>
  <c r="AA701" i="1" s="1"/>
  <c r="AA708" i="1" s="1"/>
  <c r="AA715" i="1" s="1"/>
  <c r="AA722" i="1" s="1"/>
  <c r="AA729" i="1" s="1"/>
  <c r="AA736" i="1" s="1"/>
  <c r="AA743" i="1" s="1"/>
  <c r="AA750" i="1" s="1"/>
  <c r="AA757" i="1" s="1"/>
  <c r="AA764" i="1" s="1"/>
  <c r="AA771" i="1" s="1"/>
  <c r="AA785" i="1" s="1"/>
  <c r="AA792" i="1" s="1"/>
  <c r="AA799" i="1" s="1"/>
  <c r="Z482" i="1"/>
  <c r="T460" i="1" l="1"/>
  <c r="Y520" i="1" l="1"/>
  <c r="U519" i="1"/>
  <c r="T519" i="1"/>
  <c r="W519" i="1" s="1"/>
  <c r="U518" i="1"/>
  <c r="T518" i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18" i="1" l="1"/>
  <c r="W508" i="1"/>
  <c r="W482" i="1"/>
  <c r="W497" i="1"/>
  <c r="W502" i="1"/>
  <c r="W512" i="1"/>
  <c r="W454" i="1"/>
  <c r="Y456" i="1" s="1"/>
  <c r="Z456" i="1" s="1"/>
  <c r="W475" i="1"/>
  <c r="W490" i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U439" i="1"/>
  <c r="T439" i="1"/>
  <c r="U438" i="1"/>
  <c r="T438" i="1"/>
  <c r="W440" i="1" l="1"/>
  <c r="Y491" i="1"/>
  <c r="Z491" i="1" s="1"/>
  <c r="W438" i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Y415" i="1"/>
  <c r="Y387" i="1"/>
  <c r="Y436" i="1"/>
  <c r="Y429" i="1"/>
  <c r="Y422" i="1"/>
  <c r="Y408" i="1"/>
  <c r="Y401" i="1"/>
  <c r="Y394" i="1"/>
  <c r="AB423" i="1" l="1"/>
  <c r="U435" i="1"/>
  <c r="T435" i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435" i="1" l="1"/>
  <c r="W391" i="1"/>
  <c r="W397" i="1"/>
  <c r="W407" i="1"/>
  <c r="W413" i="1"/>
  <c r="W419" i="1"/>
  <c r="W425" i="1"/>
  <c r="W392" i="1"/>
  <c r="Y393" i="1" s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U385" i="1"/>
  <c r="T385" i="1"/>
  <c r="W385" i="1" s="1"/>
  <c r="U384" i="1"/>
  <c r="T384" i="1"/>
  <c r="U383" i="1"/>
  <c r="T383" i="1"/>
  <c r="U382" i="1"/>
  <c r="T382" i="1"/>
  <c r="U379" i="1"/>
  <c r="T379" i="1"/>
  <c r="W379" i="1" s="1"/>
  <c r="U378" i="1"/>
  <c r="T378" i="1"/>
  <c r="U377" i="1"/>
  <c r="T377" i="1"/>
  <c r="U376" i="1"/>
  <c r="T376" i="1"/>
  <c r="U375" i="1"/>
  <c r="T375" i="1"/>
  <c r="W375" i="1" s="1"/>
  <c r="U372" i="1"/>
  <c r="T372" i="1"/>
  <c r="U371" i="1"/>
  <c r="T371" i="1"/>
  <c r="U370" i="1"/>
  <c r="T370" i="1"/>
  <c r="U369" i="1"/>
  <c r="T369" i="1"/>
  <c r="W369" i="1" s="1"/>
  <c r="U368" i="1"/>
  <c r="T368" i="1"/>
  <c r="W368" i="1" s="1"/>
  <c r="U365" i="1"/>
  <c r="T365" i="1"/>
  <c r="U364" i="1"/>
  <c r="T364" i="1"/>
  <c r="U363" i="1"/>
  <c r="T363" i="1"/>
  <c r="W363" i="1" s="1"/>
  <c r="U362" i="1"/>
  <c r="T362" i="1"/>
  <c r="W362" i="1" s="1"/>
  <c r="U361" i="1"/>
  <c r="T361" i="1"/>
  <c r="U358" i="1"/>
  <c r="T358" i="1"/>
  <c r="U357" i="1"/>
  <c r="T357" i="1"/>
  <c r="W357" i="1" s="1"/>
  <c r="U356" i="1"/>
  <c r="T356" i="1"/>
  <c r="W356" i="1" s="1"/>
  <c r="U355" i="1"/>
  <c r="T355" i="1"/>
  <c r="U354" i="1"/>
  <c r="T354" i="1"/>
  <c r="U351" i="1"/>
  <c r="T351" i="1"/>
  <c r="U350" i="1"/>
  <c r="T350" i="1"/>
  <c r="U349" i="1"/>
  <c r="T349" i="1"/>
  <c r="U348" i="1"/>
  <c r="T348" i="1"/>
  <c r="U347" i="1"/>
  <c r="T347" i="1"/>
  <c r="W347" i="1" s="1"/>
  <c r="W348" i="1" l="1"/>
  <c r="W354" i="1"/>
  <c r="W358" i="1"/>
  <c r="W364" i="1"/>
  <c r="W370" i="1"/>
  <c r="W376" i="1"/>
  <c r="W382" i="1"/>
  <c r="W386" i="1"/>
  <c r="W372" i="1"/>
  <c r="W378" i="1"/>
  <c r="W384" i="1"/>
  <c r="W355" i="1"/>
  <c r="W361" i="1"/>
  <c r="W365" i="1"/>
  <c r="X365" i="1" s="1"/>
  <c r="Y365" i="1" s="1"/>
  <c r="W371" i="1"/>
  <c r="W377" i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X379" i="1" l="1"/>
  <c r="X372" i="1"/>
  <c r="Y372" i="1" s="1"/>
  <c r="Y386" i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U308" i="1"/>
  <c r="T308" i="1"/>
  <c r="U307" i="1"/>
  <c r="T307" i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U280" i="1"/>
  <c r="T280" i="1"/>
  <c r="W280" i="1" s="1"/>
  <c r="U279" i="1"/>
  <c r="T279" i="1"/>
  <c r="U278" i="1"/>
  <c r="T278" i="1"/>
  <c r="U277" i="1"/>
  <c r="T277" i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U242" i="1"/>
  <c r="T242" i="1"/>
  <c r="W242" i="1" s="1"/>
  <c r="U239" i="1"/>
  <c r="T239" i="1"/>
  <c r="U238" i="1"/>
  <c r="T238" i="1"/>
  <c r="U237" i="1"/>
  <c r="T237" i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307" i="1" l="1"/>
  <c r="W237" i="1"/>
  <c r="W243" i="1"/>
  <c r="W253" i="1"/>
  <c r="W277" i="1"/>
  <c r="W281" i="1"/>
  <c r="W293" i="1"/>
  <c r="W309" i="1"/>
  <c r="W228" i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S168" i="4" s="1"/>
  <c r="Q168" i="4"/>
  <c r="R167" i="4"/>
  <c r="Q167" i="4"/>
  <c r="R165" i="4"/>
  <c r="S165" i="4" s="1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R137" i="4"/>
  <c r="Q137" i="4"/>
  <c r="S137" i="4" s="1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Q55" i="4"/>
  <c r="R54" i="4"/>
  <c r="Q54" i="4"/>
  <c r="R53" i="4"/>
  <c r="S53" i="4" s="1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R44" i="4"/>
  <c r="Q44" i="4"/>
  <c r="S44" i="4" s="1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S6" i="4" s="1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L172" i="3"/>
  <c r="M172" i="3" s="1"/>
  <c r="N172" i="3" s="1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M118" i="3" s="1"/>
  <c r="N118" i="3" s="1"/>
  <c r="L117" i="3"/>
  <c r="K117" i="3"/>
  <c r="L115" i="3"/>
  <c r="K115" i="3"/>
  <c r="L114" i="3"/>
  <c r="K114" i="3"/>
  <c r="L113" i="3"/>
  <c r="K113" i="3"/>
  <c r="M113" i="3" s="1"/>
  <c r="N113" i="3" s="1"/>
  <c r="L112" i="3"/>
  <c r="M112" i="3" s="1"/>
  <c r="N112" i="3" s="1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K73" i="3"/>
  <c r="L72" i="3"/>
  <c r="K72" i="3"/>
  <c r="L71" i="3"/>
  <c r="M71" i="3" s="1"/>
  <c r="N71" i="3" s="1"/>
  <c r="K71" i="3"/>
  <c r="L70" i="3"/>
  <c r="K70" i="3"/>
  <c r="L69" i="3"/>
  <c r="K69" i="3"/>
  <c r="L67" i="3"/>
  <c r="K67" i="3"/>
  <c r="L66" i="3"/>
  <c r="M66" i="3" s="1"/>
  <c r="N66" i="3" s="1"/>
  <c r="K66" i="3"/>
  <c r="L65" i="3"/>
  <c r="K65" i="3"/>
  <c r="L64" i="3"/>
  <c r="K64" i="3"/>
  <c r="L63" i="3"/>
  <c r="K63" i="3"/>
  <c r="L61" i="3"/>
  <c r="M61" i="3" s="1"/>
  <c r="N61" i="3" s="1"/>
  <c r="K61" i="3"/>
  <c r="L60" i="3"/>
  <c r="K60" i="3"/>
  <c r="L59" i="3"/>
  <c r="K59" i="3"/>
  <c r="L58" i="3"/>
  <c r="K58" i="3"/>
  <c r="L57" i="3"/>
  <c r="M57" i="3" s="1"/>
  <c r="N57" i="3" s="1"/>
  <c r="K57" i="3"/>
  <c r="L55" i="3"/>
  <c r="K55" i="3"/>
  <c r="L54" i="3"/>
  <c r="K54" i="3"/>
  <c r="L53" i="3"/>
  <c r="K53" i="3"/>
  <c r="L52" i="3"/>
  <c r="M52" i="3" s="1"/>
  <c r="N52" i="3" s="1"/>
  <c r="K52" i="3"/>
  <c r="L51" i="3"/>
  <c r="K51" i="3"/>
  <c r="L49" i="3"/>
  <c r="K49" i="3"/>
  <c r="L48" i="3"/>
  <c r="K48" i="3"/>
  <c r="L47" i="3"/>
  <c r="M47" i="3" s="1"/>
  <c r="N47" i="3" s="1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L36" i="3"/>
  <c r="M36" i="3" s="1"/>
  <c r="N36" i="3" s="1"/>
  <c r="K36" i="3"/>
  <c r="L35" i="3"/>
  <c r="K35" i="3"/>
  <c r="L34" i="3"/>
  <c r="M34" i="3" s="1"/>
  <c r="N34" i="3" s="1"/>
  <c r="K34" i="3"/>
  <c r="L29" i="3"/>
  <c r="K29" i="3"/>
  <c r="M29" i="3" s="1"/>
  <c r="N29" i="3" s="1"/>
  <c r="L28" i="3"/>
  <c r="M28" i="3" s="1"/>
  <c r="N28" i="3" s="1"/>
  <c r="K28" i="3"/>
  <c r="L27" i="3"/>
  <c r="K27" i="3"/>
  <c r="L26" i="3"/>
  <c r="K26" i="3"/>
  <c r="L25" i="3"/>
  <c r="M25" i="3" s="1"/>
  <c r="N25" i="3" s="1"/>
  <c r="K25" i="3"/>
  <c r="L24" i="3"/>
  <c r="M24" i="3" s="1"/>
  <c r="N24" i="3" s="1"/>
  <c r="K24" i="3"/>
  <c r="L22" i="3"/>
  <c r="K22" i="3"/>
  <c r="L21" i="3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K11" i="3"/>
  <c r="L10" i="3"/>
  <c r="K10" i="3"/>
  <c r="L9" i="3"/>
  <c r="M9" i="3" s="1"/>
  <c r="N9" i="3" s="1"/>
  <c r="K9" i="3"/>
  <c r="L8" i="3"/>
  <c r="K8" i="3"/>
  <c r="L6" i="3"/>
  <c r="K6" i="3"/>
  <c r="L5" i="3"/>
  <c r="K5" i="3"/>
  <c r="L4" i="3"/>
  <c r="M4" i="3" s="1"/>
  <c r="N4" i="3" s="1"/>
  <c r="K4" i="3"/>
  <c r="L3" i="3"/>
  <c r="K3" i="3"/>
  <c r="M49" i="3" l="1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S21" i="4"/>
  <c r="S39" i="4"/>
  <c r="Y46" i="4" s="1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U203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P6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P61" i="3" s="1"/>
  <c r="Q61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P133" i="3" s="1"/>
  <c r="Q133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U45" i="4" s="1"/>
  <c r="V45" i="4" s="1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P145" i="3" s="1"/>
  <c r="Q145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Y70" i="4" s="1"/>
  <c r="S78" i="4"/>
  <c r="S80" i="4"/>
  <c r="S83" i="4"/>
  <c r="S86" i="4"/>
  <c r="S89" i="4"/>
  <c r="U93" i="4" s="1"/>
  <c r="V93" i="4" s="1"/>
  <c r="S91" i="4"/>
  <c r="S114" i="4"/>
  <c r="U117" i="4" s="1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S227" i="4"/>
  <c r="S235" i="4"/>
  <c r="S237" i="4"/>
  <c r="S240" i="4"/>
  <c r="S242" i="4"/>
  <c r="S245" i="4"/>
  <c r="S247" i="4"/>
  <c r="S249" i="4"/>
  <c r="S252" i="4"/>
  <c r="U255" i="4" s="1"/>
  <c r="V255" i="4" s="1"/>
  <c r="S254" i="4"/>
  <c r="S257" i="4"/>
  <c r="S259" i="4"/>
  <c r="S267" i="4"/>
  <c r="U225" i="4"/>
  <c r="V225" i="4" s="1"/>
  <c r="U21" i="4"/>
  <c r="V21" i="4" s="1"/>
  <c r="U243" i="4"/>
  <c r="V243" i="4" s="1"/>
  <c r="U39" i="4"/>
  <c r="V39" i="4" s="1"/>
  <c r="U231" i="4"/>
  <c r="V231" i="4" s="1"/>
  <c r="X7" i="4"/>
  <c r="P109" i="3"/>
  <c r="Q109" i="3" s="1"/>
  <c r="P115" i="3"/>
  <c r="Q115" i="3" s="1"/>
  <c r="P49" i="3"/>
  <c r="Q49" i="3" s="1"/>
  <c r="P12" i="3"/>
  <c r="P37" i="3"/>
  <c r="Q37" i="3" s="1"/>
  <c r="P79" i="3"/>
  <c r="Q79" i="3" s="1"/>
  <c r="P193" i="3" l="1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183" i="4"/>
  <c r="W33" i="4"/>
  <c r="W105" i="4"/>
  <c r="X99" i="4"/>
  <c r="X255" i="4"/>
  <c r="X129" i="4"/>
  <c r="W21" i="4"/>
  <c r="R37" i="3"/>
  <c r="S61" i="3"/>
  <c r="S55" i="3"/>
  <c r="R49" i="3"/>
  <c r="R181" i="3"/>
  <c r="R79" i="3" l="1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AB729" i="1" s="1"/>
  <c r="AB736" i="1" s="1"/>
  <c r="AB743" i="1" s="1"/>
  <c r="AB750" i="1" s="1"/>
  <c r="AB757" i="1" s="1"/>
  <c r="AB764" i="1" s="1"/>
  <c r="AB771" i="1" s="1"/>
  <c r="AB778" i="1" s="1"/>
  <c r="AB785" i="1" s="1"/>
  <c r="AB792" i="1" s="1"/>
  <c r="AB799" i="1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<sst xmlns="http://schemas.openxmlformats.org/spreadsheetml/2006/main" count="7423" uniqueCount="337">
  <si>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</si>
  <si>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</si>
  <si>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</si>
  <si>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</si>
  <si>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</si>
  <si>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</si>
  <si>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</si>
  <si>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</si>
  <si>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</si>
  <si>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</si>
  <si>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</si>
  <si>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</si>
  <si>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</si>
  <si>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</si>
  <si>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</si>
  <si>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</si>
  <si>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</si>
  <si>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</si>
  <si>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</si>
  <si>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</si>
  <si>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</si>
  <si>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</si>
  <si>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</si>
  <si>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</si>
  <si>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</si>
  <si>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</si>
  <si>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</si>
  <si>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</si>
  <si>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</si>
  <si>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</si>
  <si>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</si>
  <si>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</si>
  <si>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</si>
  <si>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</si>
  <si>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</si>
  <si>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</si>
  <si>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</si>
  <si>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</si>
  <si>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</si>
  <si>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</si>
  <si>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</si>
  <si>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</si>
  <si>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</si>
  <si>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</si>
  <si>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</si>
  <si>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</si>
  <si>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</si>
  <si>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</si>
  <si>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</si>
  <si>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</si>
  <si>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</si>
  <si>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</si>
  <si>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</si>
  <si>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</si>
  <si>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</si>
  <si>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</si>
  <si>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</si>
  <si>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</si>
  <si>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</si>
  <si>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</si>
  <si>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</si>
  <si>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</si>
  <si>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</si>
  <si>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</si>
  <si>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</si>
  <si>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</si>
  <si>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</si>
  <si>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</si>
  <si>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</si>
  <si>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</si>
  <si>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</si>
  <si>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</si>
  <si>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</si>
  <si>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</si>
  <si>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</si>
  <si>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</si>
  <si>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</si>
  <si>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</si>
  <si>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</si>
  <si>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</si>
  <si>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</si>
  <si>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</si>
  <si>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</si>
  <si>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</si>
  <si>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</si>
  <si>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</si>
  <si>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</si>
  <si>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</si>
  <si>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</si>
  <si>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</si>
  <si>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</si>
  <si>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</si>
  <si>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</si>
  <si>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</si>
  <si>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</si>
  <si>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</si>
  <si>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</si>
  <si>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</si>
  <si>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</si>
  <si>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</si>
  <si>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</si>
  <si>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</si>
  <si>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</si>
  <si>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</si>
  <si>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</si>
  <si>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</si>
  <si>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</si>
  <si>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</si>
  <si>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</si>
  <si>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</si>
  <si>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</si>
  <si>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</si>
  <si>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</si>
  <si>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</si>
  <si>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</si>
  <si>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</si>
  <si>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</si>
  <si>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</si>
  <si>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</si>
  <si>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</si>
  <si>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</si>
  <si>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</si>
  <si>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</si>
  <si>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</si>
  <si>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</si>
  <si>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</si>
  <si>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</si>
  <si>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</si>
  <si>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</si>
  <si>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</si>
  <si>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</si>
  <si>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</si>
  <si>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</si>
  <si>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</si>
  <si>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</si>
  <si>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</si>
  <si>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</si>
  <si>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</si>
  <si>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</si>
  <si>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</si>
  <si>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</si>
  <si>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</si>
  <si>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</si>
  <si>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</si>
  <si>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</si>
  <si>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</si>
  <si>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</si>
  <si>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</si>
  <si>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</si>
  <si>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</si>
  <si>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</si>
  <si>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</si>
  <si>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</si>
  <si>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</si>
  <si>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</si>
  <si>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</si>
  <si>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</si>
  <si>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</si>
  <si>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</si>
  <si>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</si>
  <si>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</si>
  <si>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</si>
  <si>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</si>
  <si>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</si>
  <si>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</si>
  <si>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</si>
  <si>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</si>
  <si>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</si>
  <si>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</si>
  <si>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</si>
  <si>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</si>
  <si>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</si>
  <si>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</si>
  <si>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</si>
  <si>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</si>
  <si>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</si>
  <si>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</si>
  <si>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</si>
  <si>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</si>
  <si>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</si>
  <si>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</si>
  <si>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</si>
  <si>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</si>
  <si>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</si>
  <si>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</si>
  <si>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</si>
  <si>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</si>
  <si>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</si>
  <si>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</si>
  <si>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</si>
  <si>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</si>
  <si>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</si>
  <si>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</si>
  <si>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</si>
  <si>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</si>
  <si>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</si>
  <si>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</si>
  <si>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</si>
  <si>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</si>
  <si>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</si>
  <si>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</si>
  <si>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</si>
  <si>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</si>
  <si>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</si>
  <si>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</si>
  <si>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</si>
  <si>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</si>
  <si>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</si>
  <si>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</si>
  <si>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</si>
  <si>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</si>
  <si>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</si>
  <si>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</si>
  <si>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</si>
  <si>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</si>
  <si>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</si>
  <si>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</si>
  <si>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</si>
  <si>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</si>
  <si>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</si>
  <si>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</si>
  <si>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</si>
  <si>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</si>
  <si>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</si>
  <si>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</si>
  <si>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</si>
  <si>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</si>
  <si>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</si>
  <si>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</si>
  <si>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</si>
  <si>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</si>
  <si>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</si>
  <si>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</si>
  <si>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</si>
  <si>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</si>
  <si>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</si>
  <si>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</si>
  <si>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</si>
  <si>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</si>
  <si>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</si>
  <si>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</si>
  <si>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</si>
  <si>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</si>
  <si>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</si>
  <si>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</si>
  <si>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</si>
  <si>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</si>
  <si>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</si>
  <si>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</si>
  <si>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</si>
  <si>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</si>
  <si>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</si>
  <si>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</si>
  <si>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</si>
  <si>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</si>
  <si>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</si>
  <si>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</si>
  <si>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</si>
  <si>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</si>
  <si>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</si>
  <si>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</si>
  <si>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</si>
  <si>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</si>
  <si>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</si>
  <si>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</si>
  <si>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</si>
  <si>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</si>
  <si>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</si>
  <si>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</si>
  <si>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</si>
  <si>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</si>
  <si>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</si>
  <si>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</si>
  <si>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</si>
  <si>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</si>
  <si>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</si>
  <si>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</si>
  <si>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</si>
  <si>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</si>
  <si>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</si>
  <si>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</si>
  <si>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</si>
  <si>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</si>
  <si>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</si>
  <si>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</si>
  <si>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</si>
  <si>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</si>
  <si>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</si>
  <si>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</si>
  <si>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</si>
  <si>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</si>
  <si>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</si>
  <si>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</si>
  <si>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</si>
  <si>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</si>
  <si>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</si>
  <si>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</si>
  <si>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</si>
  <si>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</si>
  <si>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</si>
  <si>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</si>
  <si>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</si>
  <si>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</si>
  <si>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</si>
  <si>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</si>
  <si>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</si>
  <si>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</si>
  <si>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</si>
  <si>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</si>
  <si>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</si>
  <si>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</si>
  <si>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</si>
  <si>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</si>
  <si>
    <t>sum md:</t>
  </si>
  <si>
    <t>reported --&gt;</t>
  </si>
  <si>
    <t>1,5 hackaton</t>
  </si>
  <si>
    <t>Alice' tandläkare</t>
  </si>
  <si>
    <t>Alice skolabesök</t>
  </si>
  <si>
    <t>Ayleen magsjuka</t>
  </si>
  <si>
    <t>Ayleen BUS</t>
  </si>
  <si>
    <t>Ayleen vaknade kl. 2.30 pga mag problem</t>
  </si>
  <si>
    <t>1h VAB (not registered)</t>
  </si>
  <si>
    <t>söndag</t>
  </si>
  <si>
    <t>RÖD DAG</t>
  </si>
  <si>
    <t>+1h home</t>
  </si>
  <si>
    <t>vecka 53</t>
  </si>
  <si>
    <t>--&gt;</t>
  </si>
  <si>
    <t>no sleep (fixed car at night)</t>
  </si>
  <si>
    <t>VAB 9.5h</t>
  </si>
  <si>
    <t>VAB 9h</t>
  </si>
  <si>
    <t>dagis stängd</t>
  </si>
  <si>
    <t>9.5h VAB</t>
  </si>
  <si>
    <t>9h VAB</t>
  </si>
  <si>
    <t>Passade barn (dagis stängd)</t>
  </si>
  <si>
    <t>vaccination</t>
  </si>
  <si>
    <t>vaccination på morgonen</t>
  </si>
  <si>
    <t>Till läkare i stockholm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</si>
</sst>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2" fontId="0" fillId="0" borderId="8" xfId="0" applyNumberFormat="1" applyBorder="1"/>
    <xf numFmtId="2" fontId="1" fillId="0" borderId="8" xfId="0" applyNumberFormat="1" applyFont="1" applyBorder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AI852"/>
  <sheetViews>
    <sheetView topLeftCell="A127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34" t="s">
        <v>160</v>
      </c>
      <c r="D4" s="134"/>
      <c r="E4" s="134"/>
      <c r="F4" s="134"/>
      <c r="G4" s="134"/>
      <c r="I4" s="134" t="s">
        <v>161</v>
      </c>
      <c r="J4" s="134"/>
      <c r="K4" s="134"/>
      <c r="L4" s="134"/>
      <c r="M4" s="134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K800"/>
  <sheetViews>
    <sheetView zoomScale="90" zoomScaleNormal="90" workbookViewId="0">
      <pane xSplit="2" ySplit="3" topLeftCell="C756" activePane="bottomRight" state="frozen"/>
      <selection pane="topRight" activeCell="C1" sqref="C1"/>
      <selection pane="bottomLeft" activeCell="A4" sqref="A4"/>
      <selection pane="bottomRight" activeCell="B795" sqref="B795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customWidth="1"/>
    <col min="25" max="25" width="10.5703125" customWidth="1"/>
    <col min="26" max="27" width="10.42578125" bestFit="1" customWidth="1"/>
    <col min="30" max="30" width="8.710937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36" t="s">
        <v>251</v>
      </c>
      <c r="F2" s="136"/>
      <c r="G2" s="136"/>
      <c r="H2" s="136"/>
      <c r="I2" s="136"/>
      <c r="J2" s="87"/>
      <c r="K2" s="136" t="s">
        <v>252</v>
      </c>
      <c r="L2" s="136"/>
      <c r="M2" s="136"/>
      <c r="N2" s="136"/>
      <c r="O2" s="136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2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2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2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2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2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2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2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2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2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2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2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2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2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2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2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2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2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2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2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2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2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2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2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2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2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2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2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2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2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2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2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2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2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2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2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2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2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2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2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2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2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2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2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2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2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2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2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2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2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2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2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2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2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2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2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2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2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2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2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2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2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2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2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2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2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2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2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2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2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2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2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2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2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2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2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2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2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2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2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2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2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2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2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2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2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2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2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2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2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2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2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2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2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2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2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2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2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2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2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2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25">
      <c r="A262" s="52">
        <v>43282</v>
      </c>
      <c r="B262" s="6" t="s">
        <v>233</v>
      </c>
      <c r="C262" s="1"/>
      <c r="D262" s="1"/>
      <c r="E262" s="135" t="s">
        <v>251</v>
      </c>
      <c r="F262" s="135"/>
      <c r="G262" s="135"/>
      <c r="H262" s="135"/>
      <c r="I262" s="135"/>
      <c r="J262" s="42"/>
      <c r="K262" s="135" t="s">
        <v>252</v>
      </c>
      <c r="L262" s="135"/>
      <c r="M262" s="135"/>
      <c r="N262" s="135"/>
      <c r="O262" s="135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2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25">
      <c r="A269" s="52">
        <v>43289</v>
      </c>
      <c r="B269" s="6" t="s">
        <v>234</v>
      </c>
      <c r="C269" s="1"/>
      <c r="D269" s="1"/>
      <c r="E269" s="135" t="s">
        <v>251</v>
      </c>
      <c r="F269" s="135"/>
      <c r="G269" s="135"/>
      <c r="H269" s="135"/>
      <c r="I269" s="135"/>
      <c r="J269" s="42"/>
      <c r="K269" s="135" t="s">
        <v>252</v>
      </c>
      <c r="L269" s="135"/>
      <c r="M269" s="135"/>
      <c r="N269" s="135"/>
      <c r="O269" s="135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2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25">
      <c r="A276" s="52">
        <v>43296</v>
      </c>
      <c r="B276" s="6" t="s">
        <v>239</v>
      </c>
      <c r="C276" s="1"/>
      <c r="D276" s="1"/>
      <c r="E276" s="135" t="s">
        <v>251</v>
      </c>
      <c r="F276" s="135"/>
      <c r="G276" s="135"/>
      <c r="H276" s="135"/>
      <c r="I276" s="135"/>
      <c r="J276" s="42"/>
      <c r="K276" s="135" t="s">
        <v>252</v>
      </c>
      <c r="L276" s="135"/>
      <c r="M276" s="135"/>
      <c r="N276" s="135"/>
      <c r="O276" s="135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2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25">
      <c r="A283" s="52">
        <v>43303</v>
      </c>
      <c r="B283" s="6" t="s">
        <v>240</v>
      </c>
      <c r="C283" s="1"/>
      <c r="D283" s="1"/>
      <c r="E283" s="135" t="s">
        <v>251</v>
      </c>
      <c r="F283" s="135"/>
      <c r="G283" s="135"/>
      <c r="H283" s="135"/>
      <c r="I283" s="135"/>
      <c r="J283" s="42"/>
      <c r="K283" s="135" t="s">
        <v>252</v>
      </c>
      <c r="L283" s="135"/>
      <c r="M283" s="135"/>
      <c r="N283" s="135"/>
      <c r="O283" s="135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2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25">
      <c r="A290" s="52">
        <v>43310</v>
      </c>
      <c r="B290" s="6" t="s">
        <v>241</v>
      </c>
      <c r="C290" s="1"/>
      <c r="D290" s="1"/>
      <c r="E290" s="135" t="s">
        <v>251</v>
      </c>
      <c r="F290" s="135"/>
      <c r="G290" s="135"/>
      <c r="H290" s="135"/>
      <c r="I290" s="135"/>
      <c r="J290" s="42"/>
      <c r="K290" s="135" t="s">
        <v>252</v>
      </c>
      <c r="L290" s="135"/>
      <c r="M290" s="135"/>
      <c r="N290" s="135"/>
      <c r="O290" s="135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25">
      <c r="A297" s="52">
        <v>43317</v>
      </c>
      <c r="B297" s="6" t="s">
        <v>242</v>
      </c>
      <c r="C297" s="1"/>
      <c r="D297" s="1"/>
      <c r="E297" s="135" t="s">
        <v>251</v>
      </c>
      <c r="F297" s="135"/>
      <c r="G297" s="135"/>
      <c r="H297" s="135"/>
      <c r="I297" s="135"/>
      <c r="J297" s="42"/>
      <c r="K297" s="135" t="s">
        <v>252</v>
      </c>
      <c r="L297" s="135"/>
      <c r="M297" s="135"/>
      <c r="N297" s="135"/>
      <c r="O297" s="135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25">
      <c r="A304" s="52">
        <v>43324</v>
      </c>
      <c r="B304" s="6" t="s">
        <v>263</v>
      </c>
      <c r="C304" s="1"/>
      <c r="D304" s="1"/>
      <c r="E304" s="135" t="s">
        <v>251</v>
      </c>
      <c r="F304" s="135"/>
      <c r="G304" s="135"/>
      <c r="H304" s="135"/>
      <c r="I304" s="135"/>
      <c r="J304" s="42"/>
      <c r="K304" s="135" t="s">
        <v>252</v>
      </c>
      <c r="L304" s="135"/>
      <c r="M304" s="135"/>
      <c r="N304" s="135"/>
      <c r="O304" s="135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25">
      <c r="A311" s="52">
        <v>43331</v>
      </c>
      <c r="B311" s="6" t="s">
        <v>264</v>
      </c>
      <c r="C311" s="1"/>
      <c r="D311" s="1"/>
      <c r="E311" s="135" t="s">
        <v>251</v>
      </c>
      <c r="F311" s="135"/>
      <c r="G311" s="135"/>
      <c r="H311" s="135"/>
      <c r="I311" s="135"/>
      <c r="J311" s="42"/>
      <c r="K311" s="135" t="s">
        <v>252</v>
      </c>
      <c r="L311" s="135"/>
      <c r="M311" s="135"/>
      <c r="N311" s="135"/>
      <c r="O311" s="135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25">
      <c r="A318" s="52">
        <v>43338</v>
      </c>
      <c r="B318" s="6" t="s">
        <v>266</v>
      </c>
      <c r="C318" s="1"/>
      <c r="D318" s="1"/>
      <c r="E318" s="135" t="s">
        <v>251</v>
      </c>
      <c r="F318" s="135"/>
      <c r="G318" s="135"/>
      <c r="H318" s="135"/>
      <c r="I318" s="135"/>
      <c r="J318" s="42"/>
      <c r="K318" s="135" t="s">
        <v>252</v>
      </c>
      <c r="L318" s="135"/>
      <c r="M318" s="135"/>
      <c r="N318" s="135"/>
      <c r="O318" s="135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25">
      <c r="A325" s="52">
        <v>43345</v>
      </c>
      <c r="B325" s="6" t="s">
        <v>270</v>
      </c>
      <c r="C325" s="1"/>
      <c r="D325" s="1"/>
      <c r="E325" s="135" t="s">
        <v>251</v>
      </c>
      <c r="F325" s="135"/>
      <c r="G325" s="135"/>
      <c r="H325" s="135"/>
      <c r="I325" s="135"/>
      <c r="J325" s="42"/>
      <c r="K325" s="135" t="s">
        <v>252</v>
      </c>
      <c r="L325" s="135"/>
      <c r="M325" s="135"/>
      <c r="N325" s="135"/>
      <c r="O325" s="135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2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25">
      <c r="A332" s="52">
        <v>43352</v>
      </c>
      <c r="B332" s="6" t="s">
        <v>274</v>
      </c>
      <c r="C332" s="1"/>
      <c r="D332" s="1"/>
      <c r="E332" s="135" t="s">
        <v>251</v>
      </c>
      <c r="F332" s="135"/>
      <c r="G332" s="135"/>
      <c r="H332" s="135"/>
      <c r="I332" s="135"/>
      <c r="J332" s="42"/>
      <c r="K332" s="135" t="s">
        <v>252</v>
      </c>
      <c r="L332" s="135"/>
      <c r="M332" s="135"/>
      <c r="N332" s="135"/>
      <c r="O332" s="135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2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25">
      <c r="A339" s="52">
        <v>43359</v>
      </c>
      <c r="B339" s="6" t="s">
        <v>0</v>
      </c>
      <c r="C339" s="1"/>
      <c r="D339" s="1"/>
      <c r="E339" s="135" t="s">
        <v>251</v>
      </c>
      <c r="F339" s="135"/>
      <c r="G339" s="135"/>
      <c r="H339" s="135"/>
      <c r="I339" s="135"/>
      <c r="J339" s="42"/>
      <c r="K339" s="135" t="s">
        <v>252</v>
      </c>
      <c r="L339" s="135"/>
      <c r="M339" s="135"/>
      <c r="N339" s="135"/>
      <c r="O339" s="135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2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25">
      <c r="A346" s="52">
        <v>43366</v>
      </c>
      <c r="B346" s="6" t="s">
        <v>16</v>
      </c>
      <c r="C346" s="1"/>
      <c r="D346" s="1"/>
      <c r="E346" s="135" t="s">
        <v>251</v>
      </c>
      <c r="F346" s="135"/>
      <c r="G346" s="135"/>
      <c r="H346" s="135"/>
      <c r="I346" s="135"/>
      <c r="J346" s="42"/>
      <c r="K346" s="135" t="s">
        <v>252</v>
      </c>
      <c r="L346" s="135"/>
      <c r="M346" s="135"/>
      <c r="N346" s="135"/>
      <c r="O346" s="135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2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25">
      <c r="A353" s="52">
        <v>43373</v>
      </c>
      <c r="B353" s="6" t="s">
        <v>20</v>
      </c>
      <c r="C353" s="1"/>
      <c r="D353" s="1"/>
      <c r="E353" s="135" t="s">
        <v>251</v>
      </c>
      <c r="F353" s="135"/>
      <c r="G353" s="135"/>
      <c r="H353" s="135"/>
      <c r="I353" s="135"/>
      <c r="J353" s="42"/>
      <c r="K353" s="135" t="s">
        <v>252</v>
      </c>
      <c r="L353" s="135"/>
      <c r="M353" s="135"/>
      <c r="N353" s="135"/>
      <c r="O353" s="135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25">
      <c r="A360" s="52">
        <v>43380</v>
      </c>
      <c r="B360" s="6" t="s">
        <v>21</v>
      </c>
      <c r="C360" s="1"/>
      <c r="D360" s="1"/>
      <c r="E360" s="135" t="s">
        <v>251</v>
      </c>
      <c r="F360" s="135"/>
      <c r="G360" s="135"/>
      <c r="H360" s="135"/>
      <c r="I360" s="135"/>
      <c r="J360" s="42"/>
      <c r="K360" s="135" t="s">
        <v>252</v>
      </c>
      <c r="L360" s="135"/>
      <c r="M360" s="135"/>
      <c r="N360" s="135"/>
      <c r="O360" s="135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25">
      <c r="A367" s="52">
        <v>43387</v>
      </c>
      <c r="B367" s="6" t="s">
        <v>22</v>
      </c>
      <c r="C367" s="1"/>
      <c r="D367" s="1"/>
      <c r="E367" s="135" t="s">
        <v>251</v>
      </c>
      <c r="F367" s="135"/>
      <c r="G367" s="135"/>
      <c r="H367" s="135"/>
      <c r="I367" s="135"/>
      <c r="J367" s="42"/>
      <c r="K367" s="135" t="s">
        <v>252</v>
      </c>
      <c r="L367" s="135"/>
      <c r="M367" s="135"/>
      <c r="N367" s="135"/>
      <c r="O367" s="135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2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25">
      <c r="A374" s="52">
        <v>43394</v>
      </c>
      <c r="B374" s="6" t="s">
        <v>23</v>
      </c>
      <c r="C374" s="1"/>
      <c r="D374" s="1"/>
      <c r="E374" s="135" t="s">
        <v>251</v>
      </c>
      <c r="F374" s="135"/>
      <c r="G374" s="135"/>
      <c r="H374" s="135"/>
      <c r="I374" s="135"/>
      <c r="J374" s="42"/>
      <c r="K374" s="135" t="s">
        <v>252</v>
      </c>
      <c r="L374" s="135"/>
      <c r="M374" s="135"/>
      <c r="N374" s="135"/>
      <c r="O374" s="135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2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25">
      <c r="A381" s="52">
        <v>43401</v>
      </c>
      <c r="B381" s="6" t="s">
        <v>24</v>
      </c>
      <c r="C381" s="1"/>
      <c r="D381" s="1"/>
      <c r="E381" s="135" t="s">
        <v>251</v>
      </c>
      <c r="F381" s="135"/>
      <c r="G381" s="135"/>
      <c r="H381" s="135"/>
      <c r="I381" s="135"/>
      <c r="J381" s="42"/>
      <c r="K381" s="135" t="s">
        <v>252</v>
      </c>
      <c r="L381" s="135"/>
      <c r="M381" s="135"/>
      <c r="N381" s="135"/>
      <c r="O381" s="135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2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25">
      <c r="A388" s="52">
        <v>43408</v>
      </c>
      <c r="B388" s="6" t="s">
        <v>25</v>
      </c>
      <c r="C388" s="1"/>
      <c r="D388" s="1"/>
      <c r="E388" s="135" t="s">
        <v>251</v>
      </c>
      <c r="F388" s="135"/>
      <c r="G388" s="135"/>
      <c r="H388" s="135"/>
      <c r="I388" s="135"/>
      <c r="J388" s="42"/>
      <c r="K388" s="135" t="s">
        <v>252</v>
      </c>
      <c r="L388" s="135"/>
      <c r="M388" s="135"/>
      <c r="N388" s="135"/>
      <c r="O388" s="135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2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25">
      <c r="A395" s="52">
        <v>43415</v>
      </c>
      <c r="B395" s="6" t="s">
        <v>26</v>
      </c>
      <c r="C395" s="1"/>
      <c r="D395" s="1"/>
      <c r="E395" s="135" t="s">
        <v>251</v>
      </c>
      <c r="F395" s="135"/>
      <c r="G395" s="135"/>
      <c r="H395" s="135"/>
      <c r="I395" s="135"/>
      <c r="J395" s="42"/>
      <c r="K395" s="135" t="s">
        <v>252</v>
      </c>
      <c r="L395" s="135"/>
      <c r="M395" s="135"/>
      <c r="N395" s="135"/>
      <c r="O395" s="135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2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25">
      <c r="A402" s="52">
        <v>43422</v>
      </c>
      <c r="B402" s="6" t="s">
        <v>27</v>
      </c>
      <c r="C402" s="1"/>
      <c r="D402" s="1"/>
      <c r="E402" s="135" t="s">
        <v>251</v>
      </c>
      <c r="F402" s="135"/>
      <c r="G402" s="135"/>
      <c r="H402" s="135"/>
      <c r="I402" s="135"/>
      <c r="J402" s="42"/>
      <c r="K402" s="135" t="s">
        <v>252</v>
      </c>
      <c r="L402" s="135"/>
      <c r="M402" s="135"/>
      <c r="N402" s="135"/>
      <c r="O402" s="135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2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25">
      <c r="A409" s="52">
        <v>43429</v>
      </c>
      <c r="B409" s="6" t="s">
        <v>28</v>
      </c>
      <c r="C409" s="1"/>
      <c r="D409" s="1"/>
      <c r="E409" s="135" t="s">
        <v>251</v>
      </c>
      <c r="F409" s="135"/>
      <c r="G409" s="135"/>
      <c r="H409" s="135"/>
      <c r="I409" s="135"/>
      <c r="J409" s="42"/>
      <c r="K409" s="135" t="s">
        <v>252</v>
      </c>
      <c r="L409" s="135"/>
      <c r="M409" s="135"/>
      <c r="N409" s="135"/>
      <c r="O409" s="135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2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25">
      <c r="A416" s="52">
        <v>43436</v>
      </c>
      <c r="B416" s="6" t="s">
        <v>29</v>
      </c>
      <c r="C416" s="1"/>
      <c r="D416" s="1"/>
      <c r="E416" s="135" t="s">
        <v>251</v>
      </c>
      <c r="F416" s="135"/>
      <c r="G416" s="135"/>
      <c r="H416" s="135"/>
      <c r="I416" s="135"/>
      <c r="J416" s="42"/>
      <c r="K416" s="135" t="s">
        <v>252</v>
      </c>
      <c r="L416" s="135"/>
      <c r="M416" s="135"/>
      <c r="N416" s="135"/>
      <c r="O416" s="135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2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25">
      <c r="A423" s="52">
        <v>43443</v>
      </c>
      <c r="B423" s="6" t="s">
        <v>30</v>
      </c>
      <c r="C423" s="1"/>
      <c r="D423" s="1"/>
      <c r="E423" s="135" t="s">
        <v>251</v>
      </c>
      <c r="F423" s="135"/>
      <c r="G423" s="135"/>
      <c r="H423" s="135"/>
      <c r="I423" s="135"/>
      <c r="J423" s="42"/>
      <c r="K423" s="135" t="s">
        <v>252</v>
      </c>
      <c r="L423" s="135"/>
      <c r="M423" s="135"/>
      <c r="N423" s="135"/>
      <c r="O423" s="135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2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25">
      <c r="A430" s="52">
        <v>43450</v>
      </c>
      <c r="B430" s="6" t="s">
        <v>31</v>
      </c>
      <c r="C430" s="1"/>
      <c r="D430" s="1"/>
      <c r="E430" s="135" t="s">
        <v>251</v>
      </c>
      <c r="F430" s="135"/>
      <c r="G430" s="135"/>
      <c r="H430" s="135"/>
      <c r="I430" s="135"/>
      <c r="J430" s="42"/>
      <c r="K430" s="135" t="s">
        <v>252</v>
      </c>
      <c r="L430" s="135"/>
      <c r="M430" s="135"/>
      <c r="N430" s="135"/>
      <c r="O430" s="135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2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25">
      <c r="A437" s="112">
        <v>43457</v>
      </c>
      <c r="B437" s="6" t="s">
        <v>33</v>
      </c>
      <c r="C437" s="1"/>
      <c r="D437" s="1"/>
      <c r="E437" s="135" t="s">
        <v>251</v>
      </c>
      <c r="F437" s="135"/>
      <c r="G437" s="135"/>
      <c r="H437" s="135"/>
      <c r="I437" s="135"/>
      <c r="J437" s="42"/>
      <c r="K437" s="135" t="s">
        <v>252</v>
      </c>
      <c r="L437" s="135"/>
      <c r="M437" s="135"/>
      <c r="N437" s="135"/>
      <c r="O437" s="135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2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2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25">
      <c r="A444" s="111">
        <v>43471</v>
      </c>
      <c r="B444" s="6" t="s">
        <v>34</v>
      </c>
      <c r="C444" s="1"/>
      <c r="D444" s="1"/>
      <c r="E444" s="135" t="s">
        <v>251</v>
      </c>
      <c r="F444" s="135"/>
      <c r="G444" s="135"/>
      <c r="H444" s="135"/>
      <c r="I444" s="135"/>
      <c r="J444" s="42"/>
      <c r="K444" s="135" t="s">
        <v>252</v>
      </c>
      <c r="L444" s="135"/>
      <c r="M444" s="135"/>
      <c r="N444" s="135"/>
      <c r="O444" s="135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2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25">
      <c r="A451" s="111">
        <v>43478</v>
      </c>
      <c r="B451" s="6" t="s">
        <v>35</v>
      </c>
      <c r="C451" s="1"/>
      <c r="D451" s="1"/>
      <c r="E451" s="135" t="s">
        <v>251</v>
      </c>
      <c r="F451" s="135"/>
      <c r="G451" s="135"/>
      <c r="H451" s="135"/>
      <c r="I451" s="135"/>
      <c r="J451" s="42"/>
      <c r="K451" s="135" t="s">
        <v>252</v>
      </c>
      <c r="L451" s="135"/>
      <c r="M451" s="135"/>
      <c r="N451" s="135"/>
      <c r="O451" s="135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2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2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2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2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2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2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2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2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2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2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2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2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2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2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2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2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2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2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2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2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298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299</v>
      </c>
      <c r="AE525" s="92"/>
      <c r="AI525" s="103">
        <f>34.4*2</f>
        <v>68.8</v>
      </c>
      <c r="AJ525" s="100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300</v>
      </c>
      <c r="AI526" s="101" t="s">
        <v>224</v>
      </c>
      <c r="AJ526" s="102" t="s">
        <v>221</v>
      </c>
    </row>
    <row r="527" spans="1:36" x14ac:dyDescent="0.2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2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299</v>
      </c>
      <c r="AE532" s="92"/>
      <c r="AI532" s="103">
        <f>34.4*2</f>
        <v>68.8</v>
      </c>
      <c r="AJ532" s="100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2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2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299</v>
      </c>
      <c r="AE539" s="92"/>
      <c r="AI539" s="103">
        <f>34.4*2</f>
        <v>68.8</v>
      </c>
      <c r="AJ539" s="100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2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301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2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299</v>
      </c>
      <c r="AE546" s="92"/>
      <c r="AI546" s="103">
        <f>34.4*2</f>
        <v>68.8</v>
      </c>
      <c r="AJ546" s="100">
        <v>9800</v>
      </c>
    </row>
    <row r="547" spans="1:36" x14ac:dyDescent="0.25">
      <c r="A547" s="52">
        <v>43574</v>
      </c>
      <c r="B547" s="9" t="s">
        <v>302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2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2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25">
      <c r="A550" s="52">
        <v>43577</v>
      </c>
      <c r="B550" s="9" t="s">
        <v>302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25">
      <c r="A553" s="52">
        <v>43580</v>
      </c>
      <c r="B553" s="9" t="s">
        <v>303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299</v>
      </c>
      <c r="AE553" s="92"/>
    </row>
    <row r="554" spans="1:36" x14ac:dyDescent="0.25">
      <c r="A554" s="52">
        <v>43581</v>
      </c>
      <c r="B554" s="9" t="s">
        <v>303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2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25">
      <c r="A557" s="52">
        <v>43584</v>
      </c>
      <c r="B557" s="9" t="s">
        <v>303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25">
      <c r="A558" s="52">
        <v>43585</v>
      </c>
      <c r="B558" s="9" t="s">
        <v>303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303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25">
      <c r="A560" s="52">
        <v>43587</v>
      </c>
      <c r="B560" s="9" t="s">
        <v>303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299</v>
      </c>
      <c r="AE560" s="92"/>
    </row>
    <row r="561" spans="1:33" x14ac:dyDescent="0.25">
      <c r="A561" s="52">
        <v>43588</v>
      </c>
      <c r="B561" s="9" t="s">
        <v>303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2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25">
      <c r="A564" s="52">
        <v>43591</v>
      </c>
      <c r="B564" s="9" t="s">
        <v>303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25">
      <c r="A565" s="52">
        <v>43592</v>
      </c>
      <c r="B565" s="9" t="s">
        <v>303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303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25">
      <c r="A567" s="52">
        <v>43594</v>
      </c>
      <c r="B567" s="9" t="s">
        <v>303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299</v>
      </c>
      <c r="AE567" s="92"/>
    </row>
    <row r="568" spans="1:33" x14ac:dyDescent="0.25">
      <c r="A568" s="52">
        <v>43595</v>
      </c>
      <c r="B568" s="9" t="s">
        <v>303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2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25">
      <c r="A571" s="52">
        <v>43598</v>
      </c>
      <c r="B571" s="9" t="s">
        <v>303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25">
      <c r="A572" s="52">
        <v>43599</v>
      </c>
      <c r="B572" s="9" t="s">
        <v>303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303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25">
      <c r="A574" s="52">
        <v>43601</v>
      </c>
      <c r="B574" s="9" t="s">
        <v>303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299</v>
      </c>
      <c r="AE574" s="92"/>
    </row>
    <row r="575" spans="1:33" x14ac:dyDescent="0.25">
      <c r="A575" s="52">
        <v>43602</v>
      </c>
      <c r="B575" s="9" t="s">
        <v>303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2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299</v>
      </c>
      <c r="AE581" s="92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305</v>
      </c>
    </row>
    <row r="583" spans="1:33" x14ac:dyDescent="0.2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2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299</v>
      </c>
      <c r="AE588" s="92"/>
    </row>
    <row r="589" spans="1:33" x14ac:dyDescent="0.25">
      <c r="A589" s="52">
        <v>43616</v>
      </c>
      <c r="B589" s="9" t="s">
        <v>304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2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299</v>
      </c>
      <c r="AE595" s="92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2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299</v>
      </c>
      <c r="AE602" s="92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2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299</v>
      </c>
      <c r="AE609" s="92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2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306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299</v>
      </c>
      <c r="AE616" s="92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2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307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308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299</v>
      </c>
      <c r="AE623" s="92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2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299</v>
      </c>
      <c r="AE630" s="92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2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299</v>
      </c>
      <c r="AD637" s="99" t="s">
        <v>310</v>
      </c>
      <c r="AE637" s="92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309</v>
      </c>
    </row>
    <row r="639" spans="1:33" x14ac:dyDescent="0.2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2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299</v>
      </c>
      <c r="AC644" t="s">
        <v>313</v>
      </c>
      <c r="AE644" s="92"/>
    </row>
    <row r="645" spans="1:33" x14ac:dyDescent="0.2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  <c r="AC645" s="10">
        <f>AC638+Y645</f>
        <v>40.266666666666673</v>
      </c>
    </row>
    <row r="646" spans="1:33" x14ac:dyDescent="0.2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129">
        <f>AC639+Y646</f>
        <v>40</v>
      </c>
      <c r="AD646" s="124"/>
      <c r="AE646" s="58"/>
      <c r="AF646" s="58"/>
      <c r="AG646" s="58"/>
    </row>
    <row r="647" spans="1:33" x14ac:dyDescent="0.2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2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2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2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299</v>
      </c>
      <c r="AC651" t="s">
        <v>313</v>
      </c>
      <c r="AE651" s="92"/>
    </row>
    <row r="652" spans="1:33" x14ac:dyDescent="0.2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  <c r="AC652" s="10">
        <f>AC645+Y652</f>
        <v>71.95</v>
      </c>
    </row>
    <row r="653" spans="1:33" x14ac:dyDescent="0.2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129">
        <f>AC646+Y653</f>
        <v>72</v>
      </c>
      <c r="AD653" s="124"/>
      <c r="AE653" s="58"/>
      <c r="AF653" s="58"/>
      <c r="AG653" s="58"/>
    </row>
    <row r="654" spans="1:33" x14ac:dyDescent="0.2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2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2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2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299</v>
      </c>
      <c r="AC658" t="s">
        <v>313</v>
      </c>
      <c r="AE658" s="92"/>
    </row>
    <row r="659" spans="1:33" x14ac:dyDescent="0.2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  <c r="AC659" s="10">
        <f>AC652+Y659</f>
        <v>71.95</v>
      </c>
    </row>
    <row r="660" spans="1:33" x14ac:dyDescent="0.2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129">
        <f>AC653+Y660</f>
        <v>72</v>
      </c>
      <c r="AD660" s="124"/>
      <c r="AE660" s="58"/>
      <c r="AF660" s="58"/>
      <c r="AG660" s="58"/>
    </row>
    <row r="661" spans="1:33" x14ac:dyDescent="0.2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2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311</v>
      </c>
    </row>
    <row r="663" spans="1:33" x14ac:dyDescent="0.2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2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299</v>
      </c>
      <c r="AC665" t="s">
        <v>313</v>
      </c>
      <c r="AE665" s="92"/>
    </row>
    <row r="666" spans="1:33" x14ac:dyDescent="0.2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3">
        <f>Z666</f>
        <v>-8.2333333333333378</v>
      </c>
      <c r="AB666" s="10">
        <f>AB659+Z666</f>
        <v>-58.586666666666687</v>
      </c>
      <c r="AC666" s="13">
        <f>Y666</f>
        <v>31.766666666666662</v>
      </c>
    </row>
    <row r="667" spans="1:33" x14ac:dyDescent="0.2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130">
        <f>Y667</f>
        <v>32</v>
      </c>
      <c r="AD667" s="124"/>
      <c r="AE667" s="58"/>
      <c r="AF667" s="58"/>
      <c r="AG667" s="58"/>
    </row>
    <row r="668" spans="1:33" x14ac:dyDescent="0.2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2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2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2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299</v>
      </c>
      <c r="AC672" t="s">
        <v>313</v>
      </c>
      <c r="AE672" s="92"/>
    </row>
    <row r="673" spans="1:33" x14ac:dyDescent="0.2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-7.3333333333333321</v>
      </c>
      <c r="AB673" s="10">
        <f>AB666+Z673</f>
        <v>-57.686666666666682</v>
      </c>
      <c r="AC673" s="10">
        <f>AC666+Y673</f>
        <v>64.666666666666671</v>
      </c>
    </row>
    <row r="674" spans="1:33" x14ac:dyDescent="0.2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129">
        <f>AC667+Y674</f>
        <v>65</v>
      </c>
      <c r="AD674" s="124"/>
      <c r="AE674" s="58"/>
      <c r="AF674" s="58"/>
      <c r="AG674" s="58"/>
    </row>
    <row r="675" spans="1:33" x14ac:dyDescent="0.2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2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2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2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299</v>
      </c>
      <c r="AC679" t="s">
        <v>313</v>
      </c>
      <c r="AE679" s="92"/>
    </row>
    <row r="680" spans="1:33" x14ac:dyDescent="0.2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-8.0000000000000036</v>
      </c>
      <c r="AB680" s="10">
        <f>AB673+Z680</f>
        <v>-58.353333333333353</v>
      </c>
      <c r="AC680" s="10">
        <f>AC673+Y680</f>
        <v>104</v>
      </c>
    </row>
    <row r="681" spans="1:33" x14ac:dyDescent="0.2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129">
        <f>AC674+Y681</f>
        <v>104.5</v>
      </c>
      <c r="AD681" s="124"/>
      <c r="AE681" s="58"/>
      <c r="AF681" s="58"/>
      <c r="AG681" s="58"/>
    </row>
    <row r="682" spans="1:33" x14ac:dyDescent="0.2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2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25">
      <c r="A684" s="52">
        <v>43711</v>
      </c>
      <c r="B684" s="9" t="s">
        <v>312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2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299</v>
      </c>
      <c r="AC686" t="s">
        <v>313</v>
      </c>
      <c r="AE686" s="92"/>
    </row>
    <row r="687" spans="1:33" x14ac:dyDescent="0.2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-10.099999999999998</v>
      </c>
      <c r="AB687" s="10">
        <f>AB680+Z687</f>
        <v>-60.453333333333347</v>
      </c>
      <c r="AC687" s="10">
        <f>AC681+Y687</f>
        <v>142.4</v>
      </c>
    </row>
    <row r="688" spans="1:33" x14ac:dyDescent="0.2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129">
        <f>AC681+Y688</f>
        <v>142.5</v>
      </c>
      <c r="AD688" s="124"/>
      <c r="AE688" s="58"/>
      <c r="AF688" s="58"/>
      <c r="AG688" s="58"/>
    </row>
    <row r="689" spans="1:33" x14ac:dyDescent="0.25">
      <c r="A689" s="111">
        <v>43716</v>
      </c>
      <c r="B689" s="6" t="s">
        <v>274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25">
      <c r="A690" s="52">
        <v>43717</v>
      </c>
      <c r="B690" s="9"/>
      <c r="C690" s="1" t="s">
        <v>1</v>
      </c>
      <c r="D690" s="1"/>
      <c r="E690">
        <v>8</v>
      </c>
      <c r="F690">
        <v>40</v>
      </c>
      <c r="G690" s="79" t="s">
        <v>6</v>
      </c>
      <c r="H690">
        <v>16</v>
      </c>
      <c r="I690">
        <v>28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7.7999999999999989</v>
      </c>
      <c r="U690" s="10">
        <f>(O690/60+N690)-(L690/60+K690)</f>
        <v>0</v>
      </c>
      <c r="V690" s="10"/>
      <c r="W690" s="11">
        <f>T690+U690-Q690*0.5+V690</f>
        <v>7.7999999999999989</v>
      </c>
      <c r="X690" s="106">
        <v>9</v>
      </c>
      <c r="AC690" s="8"/>
    </row>
    <row r="691" spans="1:33" x14ac:dyDescent="0.25">
      <c r="A691" s="52">
        <v>43718</v>
      </c>
      <c r="B691" s="9"/>
      <c r="C691" s="1" t="s">
        <v>2</v>
      </c>
      <c r="D691" s="1"/>
      <c r="E691">
        <v>8</v>
      </c>
      <c r="F691">
        <v>25</v>
      </c>
      <c r="G691" s="79" t="s">
        <v>6</v>
      </c>
      <c r="H691">
        <v>17</v>
      </c>
      <c r="I691">
        <v>15</v>
      </c>
      <c r="J691" s="82" t="s">
        <v>17</v>
      </c>
      <c r="M691" s="79" t="s">
        <v>6</v>
      </c>
      <c r="P691" s="1"/>
      <c r="Q691" s="3">
        <v>1</v>
      </c>
      <c r="R691" s="5"/>
      <c r="S691" s="4"/>
      <c r="T691" s="10">
        <f>(I691/60+H691)-(F691/60+E691)</f>
        <v>8.8333333333333339</v>
      </c>
      <c r="U691" s="10">
        <f>(O691/60+N691)-(L691/60+K691)</f>
        <v>0</v>
      </c>
      <c r="V691" s="10"/>
      <c r="W691" s="11">
        <f>T691+U691-Q691*0.5+V691</f>
        <v>8.3333333333333339</v>
      </c>
      <c r="X691" s="10">
        <v>9</v>
      </c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E692">
        <v>8</v>
      </c>
      <c r="F692">
        <v>10</v>
      </c>
      <c r="G692" s="79" t="s">
        <v>6</v>
      </c>
      <c r="H692">
        <v>19</v>
      </c>
      <c r="I692">
        <v>20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11.166666666666666</v>
      </c>
      <c r="U692" s="10">
        <f>(O692/60+N692)-(L692/60+K692)</f>
        <v>0</v>
      </c>
      <c r="V692" s="10"/>
      <c r="W692" s="11">
        <f>T692+U692-Q692*0.5+V692</f>
        <v>11.166666666666666</v>
      </c>
      <c r="X692" s="10">
        <v>9</v>
      </c>
      <c r="Z692" s="74">
        <v>0</v>
      </c>
    </row>
    <row r="693" spans="1:33" x14ac:dyDescent="0.25">
      <c r="A693" s="52">
        <v>43720</v>
      </c>
      <c r="B693" s="9"/>
      <c r="C693" s="1" t="s">
        <v>4</v>
      </c>
      <c r="D693" s="1"/>
      <c r="E693">
        <v>8</v>
      </c>
      <c r="F693">
        <v>2</v>
      </c>
      <c r="G693" s="79" t="s">
        <v>6</v>
      </c>
      <c r="H693">
        <v>15</v>
      </c>
      <c r="I693">
        <v>40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7.6333333333333329</v>
      </c>
      <c r="U693" s="10">
        <f>(O693/60+N693)-(L693/60+K693)</f>
        <v>0</v>
      </c>
      <c r="V693" s="10"/>
      <c r="W693" s="11">
        <f>T693+U693-Q693*0.5+V693</f>
        <v>7.6333333333333329</v>
      </c>
      <c r="X693" s="10">
        <v>8</v>
      </c>
      <c r="Y693" t="s">
        <v>11</v>
      </c>
      <c r="Z693" t="s">
        <v>12</v>
      </c>
      <c r="AA693" t="s">
        <v>13</v>
      </c>
      <c r="AB693" t="s">
        <v>299</v>
      </c>
      <c r="AC693" t="s">
        <v>313</v>
      </c>
      <c r="AE693" s="92"/>
    </row>
    <row r="694" spans="1:33" x14ac:dyDescent="0.25">
      <c r="A694" s="52">
        <v>43721</v>
      </c>
      <c r="B694" s="9"/>
      <c r="C694" s="1" t="s">
        <v>5</v>
      </c>
      <c r="D694" s="1"/>
      <c r="E694">
        <v>8</v>
      </c>
      <c r="F694">
        <v>23</v>
      </c>
      <c r="G694" s="79" t="s">
        <v>6</v>
      </c>
      <c r="H694">
        <v>16</v>
      </c>
      <c r="I694">
        <v>30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8.1166666666666671</v>
      </c>
      <c r="U694" s="10">
        <f>(O694/60+N694)-(L694/60+K694)</f>
        <v>0</v>
      </c>
      <c r="V694" s="10"/>
      <c r="W694" s="11">
        <f>T694+U694-Q694*0.5+V694</f>
        <v>8.1166666666666671</v>
      </c>
      <c r="X694" s="10">
        <v>8</v>
      </c>
      <c r="Y694" s="12">
        <f>SUM(W690:W694)</f>
        <v>43.05</v>
      </c>
      <c r="Z694" s="10">
        <f>Y694-(8*(5-Z692))+SUM(S690:S694)*8</f>
        <v>3.0499999999999972</v>
      </c>
      <c r="AA694" s="10">
        <f>AA687+Z694</f>
        <v>-7.0500000000000007</v>
      </c>
      <c r="AB694" s="10">
        <f>AB687+Z694</f>
        <v>-57.40333333333335</v>
      </c>
      <c r="AC694" s="10">
        <f>AC687+Y694</f>
        <v>185.45</v>
      </c>
    </row>
    <row r="695" spans="1:33" x14ac:dyDescent="0.2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 t="s">
        <v>314</v>
      </c>
      <c r="Y695" s="120">
        <f>SUM(X690:X694)</f>
        <v>43</v>
      </c>
      <c r="Z695" s="66"/>
      <c r="AA695" s="66"/>
      <c r="AB695" s="69"/>
      <c r="AC695" s="129">
        <f>AC688+Y695</f>
        <v>185.5</v>
      </c>
      <c r="AD695" s="124"/>
      <c r="AE695" s="58"/>
      <c r="AF695" s="58"/>
      <c r="AG695" s="58"/>
    </row>
    <row r="696" spans="1:33" x14ac:dyDescent="0.25">
      <c r="A696" s="111">
        <v>43723</v>
      </c>
      <c r="B696" s="6" t="s">
        <v>0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25">
      <c r="A697" s="52">
        <v>43724</v>
      </c>
      <c r="B697" s="9"/>
      <c r="C697" s="1" t="s">
        <v>1</v>
      </c>
      <c r="D697" s="1"/>
      <c r="E697">
        <v>9</v>
      </c>
      <c r="F697">
        <v>27</v>
      </c>
      <c r="G697" s="79" t="s">
        <v>6</v>
      </c>
      <c r="H697">
        <v>17</v>
      </c>
      <c r="I697">
        <v>14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7.783333333333335</v>
      </c>
      <c r="U697" s="10">
        <f>(O697/60+N697)-(L697/60+K697)</f>
        <v>0</v>
      </c>
      <c r="V697" s="10"/>
      <c r="W697" s="11">
        <f>T697+U697-Q697*0.5+V697</f>
        <v>7.783333333333335</v>
      </c>
      <c r="X697" s="106">
        <v>8</v>
      </c>
      <c r="AC697" s="8"/>
    </row>
    <row r="698" spans="1:33" x14ac:dyDescent="0.25">
      <c r="A698" s="52">
        <v>43725</v>
      </c>
      <c r="B698" s="9"/>
      <c r="C698" s="1" t="s">
        <v>2</v>
      </c>
      <c r="D698" s="1"/>
      <c r="E698">
        <v>8</v>
      </c>
      <c r="F698">
        <v>26</v>
      </c>
      <c r="G698" s="79" t="s">
        <v>6</v>
      </c>
      <c r="H698">
        <v>17</v>
      </c>
      <c r="I698">
        <v>0</v>
      </c>
      <c r="J698" s="82" t="s">
        <v>17</v>
      </c>
      <c r="M698" s="79" t="s">
        <v>6</v>
      </c>
      <c r="P698" s="1"/>
      <c r="Q698" s="3">
        <v>1</v>
      </c>
      <c r="R698" s="5"/>
      <c r="S698" s="4"/>
      <c r="T698" s="10">
        <f>(I698/60+H698)-(F698/60+E698)</f>
        <v>8.5666666666666664</v>
      </c>
      <c r="U698" s="10">
        <f>(O698/60+N698)-(L698/60+K698)</f>
        <v>0</v>
      </c>
      <c r="V698" s="10"/>
      <c r="W698" s="11">
        <f>T698+U698-Q698*0.5+V698</f>
        <v>8.0666666666666664</v>
      </c>
      <c r="X698" s="10">
        <v>8</v>
      </c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E699">
        <v>8</v>
      </c>
      <c r="F699">
        <v>45</v>
      </c>
      <c r="G699" s="79" t="s">
        <v>6</v>
      </c>
      <c r="H699">
        <v>17</v>
      </c>
      <c r="I699">
        <v>0</v>
      </c>
      <c r="J699" s="82" t="s">
        <v>17</v>
      </c>
      <c r="M699" s="79" t="s">
        <v>6</v>
      </c>
      <c r="P699" s="1"/>
      <c r="Q699" s="3">
        <v>1</v>
      </c>
      <c r="R699" s="5"/>
      <c r="S699" s="4"/>
      <c r="T699" s="10">
        <f>(I699/60+H699)-(F699/60+E699)</f>
        <v>8.25</v>
      </c>
      <c r="U699" s="10">
        <f>(O699/60+N699)-(L699/60+K699)</f>
        <v>0</v>
      </c>
      <c r="V699" s="10"/>
      <c r="W699" s="11">
        <f>T699+U699-Q699*0.5+V699</f>
        <v>7.75</v>
      </c>
      <c r="X699" s="10">
        <v>8</v>
      </c>
      <c r="Z699" s="74">
        <v>0</v>
      </c>
    </row>
    <row r="700" spans="1:33" x14ac:dyDescent="0.25">
      <c r="A700" s="52">
        <v>43727</v>
      </c>
      <c r="B700" s="9"/>
      <c r="C700" s="1" t="s">
        <v>4</v>
      </c>
      <c r="D700" s="1"/>
      <c r="E700">
        <v>8</v>
      </c>
      <c r="F700">
        <v>53</v>
      </c>
      <c r="G700" s="79" t="s">
        <v>6</v>
      </c>
      <c r="H700">
        <v>16</v>
      </c>
      <c r="I700">
        <v>34</v>
      </c>
      <c r="J700" s="82" t="s">
        <v>17</v>
      </c>
      <c r="M700" s="79" t="s">
        <v>6</v>
      </c>
      <c r="P700" s="1"/>
      <c r="Q700" s="3">
        <v>3</v>
      </c>
      <c r="R700" s="5"/>
      <c r="S700" s="4"/>
      <c r="T700" s="10">
        <f>(I700/60+H700)-(F700/60+E700)</f>
        <v>7.6833333333333336</v>
      </c>
      <c r="U700" s="10">
        <f>(O700/60+N700)-(L700/60+K700)</f>
        <v>0</v>
      </c>
      <c r="V700" s="10"/>
      <c r="W700" s="11">
        <f>T700+U700-Q700*0.5+V700</f>
        <v>6.1833333333333336</v>
      </c>
      <c r="X700" s="10">
        <v>6</v>
      </c>
      <c r="Y700" t="s">
        <v>11</v>
      </c>
      <c r="Z700" t="s">
        <v>12</v>
      </c>
      <c r="AA700" t="s">
        <v>13</v>
      </c>
      <c r="AB700" t="s">
        <v>299</v>
      </c>
      <c r="AC700" t="s">
        <v>313</v>
      </c>
      <c r="AE700" s="92"/>
    </row>
    <row r="701" spans="1:33" x14ac:dyDescent="0.25">
      <c r="A701" s="52">
        <v>43728</v>
      </c>
      <c r="B701" s="9"/>
      <c r="C701" s="1" t="s">
        <v>5</v>
      </c>
      <c r="D701" s="1"/>
      <c r="E701">
        <v>10</v>
      </c>
      <c r="F701">
        <v>0</v>
      </c>
      <c r="G701" s="79" t="s">
        <v>6</v>
      </c>
      <c r="H701">
        <v>17</v>
      </c>
      <c r="I701">
        <v>30</v>
      </c>
      <c r="J701" s="82" t="s">
        <v>17</v>
      </c>
      <c r="M701" s="79" t="s">
        <v>6</v>
      </c>
      <c r="P701" s="1"/>
      <c r="Q701" s="3">
        <v>1</v>
      </c>
      <c r="R701" s="5"/>
      <c r="S701" s="4"/>
      <c r="T701" s="10">
        <f>(I701/60+H701)-(F701/60+E701)</f>
        <v>7.5</v>
      </c>
      <c r="U701" s="10">
        <f>(O701/60+N701)-(L701/60+K701)</f>
        <v>0</v>
      </c>
      <c r="V701" s="10"/>
      <c r="W701" s="11">
        <f>T701+U701-Q701*0.5+V701</f>
        <v>7</v>
      </c>
      <c r="X701" s="10">
        <v>7</v>
      </c>
      <c r="Y701" s="12">
        <f>SUM(W697:W701)</f>
        <v>36.783333333333331</v>
      </c>
      <c r="Z701" s="10">
        <f>Y701-(8*(5-Z699))+SUM(S697:S701)*8</f>
        <v>-3.2166666666666686</v>
      </c>
      <c r="AA701" s="10">
        <f>AA694+Z701</f>
        <v>-10.266666666666669</v>
      </c>
      <c r="AB701" s="10">
        <f>AB694+Z701</f>
        <v>-60.620000000000019</v>
      </c>
      <c r="AC701" s="10">
        <f>AC694+Y701</f>
        <v>222.23333333333332</v>
      </c>
    </row>
    <row r="702" spans="1:33" x14ac:dyDescent="0.2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37</v>
      </c>
      <c r="Z702" s="66"/>
      <c r="AA702" s="66"/>
      <c r="AB702" s="69"/>
      <c r="AC702" s="129">
        <f>AC695+Y702</f>
        <v>222.5</v>
      </c>
      <c r="AD702" s="124"/>
      <c r="AE702" s="58"/>
      <c r="AF702" s="58"/>
      <c r="AG702" s="58"/>
    </row>
    <row r="703" spans="1:33" x14ac:dyDescent="0.25">
      <c r="A703" s="111">
        <v>43730</v>
      </c>
      <c r="B703" s="6" t="s">
        <v>16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25">
      <c r="A704" s="52">
        <v>43731</v>
      </c>
      <c r="B704" s="9"/>
      <c r="C704" s="1" t="s">
        <v>1</v>
      </c>
      <c r="D704" s="1"/>
      <c r="E704">
        <v>9</v>
      </c>
      <c r="F704">
        <v>10</v>
      </c>
      <c r="G704" s="79" t="s">
        <v>6</v>
      </c>
      <c r="H704">
        <v>17</v>
      </c>
      <c r="I704">
        <v>30</v>
      </c>
      <c r="J704" s="82" t="s">
        <v>17</v>
      </c>
      <c r="M704" s="79" t="s">
        <v>6</v>
      </c>
      <c r="P704" s="1"/>
      <c r="Q704" s="3">
        <v>1</v>
      </c>
      <c r="R704" s="5"/>
      <c r="S704" s="4"/>
      <c r="T704" s="10">
        <f>(I704/60+H704)-(F704/60+E704)</f>
        <v>8.3333333333333339</v>
      </c>
      <c r="U704" s="10">
        <f>(O704/60+N704)-(L704/60+K704)</f>
        <v>0</v>
      </c>
      <c r="V704" s="10"/>
      <c r="W704" s="11">
        <f>T704+U704-Q704*0.5+V704</f>
        <v>7.8333333333333339</v>
      </c>
      <c r="X704" s="106">
        <v>8</v>
      </c>
      <c r="AC704" s="8"/>
    </row>
    <row r="705" spans="1:33" x14ac:dyDescent="0.25">
      <c r="A705" s="52">
        <v>43732</v>
      </c>
      <c r="B705" s="9"/>
      <c r="C705" s="1" t="s">
        <v>2</v>
      </c>
      <c r="D705" s="1"/>
      <c r="E705">
        <v>9</v>
      </c>
      <c r="F705">
        <v>45</v>
      </c>
      <c r="G705" s="79" t="s">
        <v>6</v>
      </c>
      <c r="H705">
        <v>14</v>
      </c>
      <c r="I705">
        <v>28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4.7166666666666668</v>
      </c>
      <c r="U705" s="10">
        <f>(O705/60+N705)-(L705/60+K705)</f>
        <v>0</v>
      </c>
      <c r="V705" s="10"/>
      <c r="W705" s="11">
        <f>T705+U705-Q705*0.5+V705</f>
        <v>4.7166666666666668</v>
      </c>
      <c r="X705" s="10">
        <v>5</v>
      </c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E706">
        <v>8</v>
      </c>
      <c r="F706">
        <v>58</v>
      </c>
      <c r="G706" s="79" t="s">
        <v>6</v>
      </c>
      <c r="H706">
        <v>16</v>
      </c>
      <c r="I706">
        <v>0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7.0333333333333332</v>
      </c>
      <c r="U706" s="10">
        <f>(O706/60+N706)-(L706/60+K706)</f>
        <v>0</v>
      </c>
      <c r="V706" s="10"/>
      <c r="W706" s="11">
        <f>T706+U706-Q706*0.5+V706</f>
        <v>7.0333333333333332</v>
      </c>
      <c r="X706" s="10">
        <v>8</v>
      </c>
      <c r="Z706" s="74">
        <v>0</v>
      </c>
    </row>
    <row r="707" spans="1:33" x14ac:dyDescent="0.25">
      <c r="A707" s="52">
        <v>43734</v>
      </c>
      <c r="B707" s="9"/>
      <c r="C707" s="1" t="s">
        <v>4</v>
      </c>
      <c r="D707" s="1"/>
      <c r="E707">
        <v>9</v>
      </c>
      <c r="F707">
        <v>53</v>
      </c>
      <c r="G707" s="79" t="s">
        <v>6</v>
      </c>
      <c r="H707">
        <v>17</v>
      </c>
      <c r="I707">
        <v>15</v>
      </c>
      <c r="J707" s="82" t="s">
        <v>17</v>
      </c>
      <c r="M707" s="79" t="s">
        <v>6</v>
      </c>
      <c r="P707" s="1"/>
      <c r="Q707" s="3">
        <v>2</v>
      </c>
      <c r="R707" s="5"/>
      <c r="S707" s="4"/>
      <c r="T707" s="10">
        <f>(I707/60+H707)-(F707/60+E707)</f>
        <v>7.3666666666666671</v>
      </c>
      <c r="U707" s="10">
        <f>(O707/60+N707)-(L707/60+K707)</f>
        <v>0</v>
      </c>
      <c r="V707" s="10"/>
      <c r="W707" s="11">
        <f>T707+U707-Q707*0.5+V707</f>
        <v>6.3666666666666671</v>
      </c>
      <c r="X707" s="10">
        <v>8</v>
      </c>
      <c r="Y707" t="s">
        <v>11</v>
      </c>
      <c r="Z707" t="s">
        <v>12</v>
      </c>
      <c r="AA707" t="s">
        <v>13</v>
      </c>
      <c r="AB707" t="s">
        <v>299</v>
      </c>
      <c r="AC707" t="s">
        <v>313</v>
      </c>
      <c r="AE707" s="92"/>
    </row>
    <row r="708" spans="1:33" x14ac:dyDescent="0.25">
      <c r="A708" s="52">
        <v>43735</v>
      </c>
      <c r="B708" s="9"/>
      <c r="C708" s="1" t="s">
        <v>5</v>
      </c>
      <c r="D708" s="1"/>
      <c r="E708">
        <v>9</v>
      </c>
      <c r="F708">
        <v>7</v>
      </c>
      <c r="G708" s="79" t="s">
        <v>6</v>
      </c>
      <c r="H708">
        <v>21</v>
      </c>
      <c r="I708">
        <v>0</v>
      </c>
      <c r="J708" s="82" t="s">
        <v>17</v>
      </c>
      <c r="M708" s="79" t="s">
        <v>6</v>
      </c>
      <c r="P708" s="1"/>
      <c r="Q708" s="3">
        <v>1</v>
      </c>
      <c r="R708" s="5"/>
      <c r="S708" s="4"/>
      <c r="T708" s="10">
        <f>(I708/60+H708)-(F708/60+E708)</f>
        <v>11.883333333333333</v>
      </c>
      <c r="U708" s="10">
        <f>(O708/60+N708)-(L708/60+K708)</f>
        <v>0</v>
      </c>
      <c r="V708" s="10"/>
      <c r="W708" s="11">
        <f>T708+U708-Q708*0.5+V708</f>
        <v>11.383333333333333</v>
      </c>
      <c r="X708" s="10">
        <v>8</v>
      </c>
      <c r="Y708" s="12">
        <f>SUM(W704:W708)</f>
        <v>37.333333333333336</v>
      </c>
      <c r="Z708" s="10">
        <f>Y708-(8*(5-Z706))+SUM(S704:S708)*8</f>
        <v>-2.6666666666666643</v>
      </c>
      <c r="AA708" s="10">
        <f>AA701+Z708</f>
        <v>-12.933333333333334</v>
      </c>
      <c r="AB708" s="10">
        <f>AB701+Z708</f>
        <v>-63.286666666666683</v>
      </c>
      <c r="AC708" s="10">
        <f>AC701+Y708</f>
        <v>259.56666666666666</v>
      </c>
    </row>
    <row r="709" spans="1:33" x14ac:dyDescent="0.2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37</v>
      </c>
      <c r="Z709" s="66"/>
      <c r="AA709" s="66"/>
      <c r="AB709" s="69"/>
      <c r="AC709" s="129">
        <f>AC702+Y709</f>
        <v>259.5</v>
      </c>
      <c r="AD709" s="124"/>
      <c r="AE709" s="58"/>
      <c r="AF709" s="58"/>
      <c r="AG709" s="58"/>
    </row>
    <row r="710" spans="1:33" x14ac:dyDescent="0.25">
      <c r="A710" s="111">
        <v>43737</v>
      </c>
      <c r="B710" s="6" t="s">
        <v>20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25">
      <c r="A711" s="52">
        <v>43738</v>
      </c>
      <c r="B711" s="9"/>
      <c r="C711" s="1" t="s">
        <v>1</v>
      </c>
      <c r="D711" s="1"/>
      <c r="E711">
        <v>8</v>
      </c>
      <c r="F711">
        <v>58</v>
      </c>
      <c r="G711" s="79" t="s">
        <v>6</v>
      </c>
      <c r="H711">
        <v>14</v>
      </c>
      <c r="I711">
        <v>30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5.5333333333333332</v>
      </c>
      <c r="U711" s="10">
        <f>(O711/60+N711)-(L711/60+K711)</f>
        <v>0</v>
      </c>
      <c r="V711" s="10"/>
      <c r="W711" s="11">
        <f>T711+U711-Q711*0.5+V711</f>
        <v>5.5333333333333332</v>
      </c>
      <c r="X711" s="106">
        <v>5.5</v>
      </c>
      <c r="AC711" s="8"/>
    </row>
    <row r="712" spans="1:33" x14ac:dyDescent="0.25">
      <c r="A712" s="52">
        <v>43739</v>
      </c>
      <c r="B712" s="9"/>
      <c r="C712" s="1" t="s">
        <v>2</v>
      </c>
      <c r="D712" s="1"/>
      <c r="E712">
        <v>9</v>
      </c>
      <c r="F712">
        <v>50</v>
      </c>
      <c r="G712" s="79" t="s">
        <v>6</v>
      </c>
      <c r="H712">
        <v>18</v>
      </c>
      <c r="I712">
        <v>14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8.4</v>
      </c>
      <c r="U712" s="10">
        <f>(O712/60+N712)-(L712/60+K712)</f>
        <v>0</v>
      </c>
      <c r="V712" s="10"/>
      <c r="W712" s="11">
        <f>T712+U712-Q712*0.5+V712</f>
        <v>8.4</v>
      </c>
      <c r="X712" s="10">
        <v>8</v>
      </c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E713">
        <v>8</v>
      </c>
      <c r="F713">
        <v>52</v>
      </c>
      <c r="G713" s="79" t="s">
        <v>6</v>
      </c>
      <c r="H713">
        <v>16</v>
      </c>
      <c r="I713">
        <v>23</v>
      </c>
      <c r="J713" s="82" t="s">
        <v>17</v>
      </c>
      <c r="M713" s="79" t="s">
        <v>6</v>
      </c>
      <c r="P713" s="1"/>
      <c r="Q713" s="3">
        <v>1</v>
      </c>
      <c r="R713" s="5"/>
      <c r="S713" s="4"/>
      <c r="T713" s="10">
        <f>(I713/60+H713)-(F713/60+E713)</f>
        <v>7.5166666666666657</v>
      </c>
      <c r="U713" s="10">
        <f>(O713/60+N713)-(L713/60+K713)</f>
        <v>0</v>
      </c>
      <c r="V713" s="10"/>
      <c r="W713" s="11">
        <f>T713+U713-Q713*0.5+V713</f>
        <v>7.0166666666666657</v>
      </c>
      <c r="X713" s="10">
        <v>8</v>
      </c>
      <c r="Z713" s="74">
        <v>0</v>
      </c>
    </row>
    <row r="714" spans="1:33" x14ac:dyDescent="0.25">
      <c r="A714" s="52">
        <v>43741</v>
      </c>
      <c r="B714" s="9"/>
      <c r="C714" s="1" t="s">
        <v>4</v>
      </c>
      <c r="D714" s="1"/>
      <c r="E714">
        <v>8</v>
      </c>
      <c r="F714">
        <v>51</v>
      </c>
      <c r="G714" s="79" t="s">
        <v>6</v>
      </c>
      <c r="H714">
        <v>17</v>
      </c>
      <c r="I714">
        <v>28</v>
      </c>
      <c r="J714" s="82" t="s">
        <v>17</v>
      </c>
      <c r="M714" s="79" t="s">
        <v>6</v>
      </c>
      <c r="P714" s="1"/>
      <c r="Q714" s="3">
        <v>1</v>
      </c>
      <c r="R714" s="5"/>
      <c r="S714" s="4"/>
      <c r="T714" s="10">
        <f>(I714/60+H714)-(F714/60+E714)</f>
        <v>8.6166666666666654</v>
      </c>
      <c r="U714" s="10">
        <f>(O714/60+N714)-(L714/60+K714)</f>
        <v>0</v>
      </c>
      <c r="V714" s="10"/>
      <c r="W714" s="11">
        <f>T714+U714-Q714*0.5+V714</f>
        <v>8.1166666666666654</v>
      </c>
      <c r="X714" s="10">
        <v>8</v>
      </c>
      <c r="Y714" t="s">
        <v>11</v>
      </c>
      <c r="Z714" t="s">
        <v>12</v>
      </c>
      <c r="AA714" t="s">
        <v>13</v>
      </c>
      <c r="AB714" t="s">
        <v>299</v>
      </c>
      <c r="AC714" t="s">
        <v>313</v>
      </c>
      <c r="AE714" s="92"/>
    </row>
    <row r="715" spans="1:33" x14ac:dyDescent="0.25">
      <c r="A715" s="52">
        <v>43742</v>
      </c>
      <c r="B715" s="9"/>
      <c r="C715" s="1" t="s">
        <v>5</v>
      </c>
      <c r="D715" s="1"/>
      <c r="E715">
        <v>9</v>
      </c>
      <c r="F715">
        <v>51</v>
      </c>
      <c r="G715" s="79" t="s">
        <v>6</v>
      </c>
      <c r="H715">
        <v>16</v>
      </c>
      <c r="I715">
        <v>55</v>
      </c>
      <c r="J715" s="82" t="s">
        <v>17</v>
      </c>
      <c r="M715" s="79" t="s">
        <v>6</v>
      </c>
      <c r="P715" s="1"/>
      <c r="Q715" s="3">
        <v>1</v>
      </c>
      <c r="R715" s="5"/>
      <c r="S715" s="4"/>
      <c r="T715" s="10">
        <f>(I715/60+H715)-(F715/60+E715)</f>
        <v>7.0666666666666682</v>
      </c>
      <c r="U715" s="10">
        <f>(O715/60+N715)-(L715/60+K715)</f>
        <v>0</v>
      </c>
      <c r="V715" s="10"/>
      <c r="W715" s="11">
        <f>T715+U715-Q715*0.5+V715</f>
        <v>6.5666666666666682</v>
      </c>
      <c r="X715" s="10">
        <v>6.5</v>
      </c>
      <c r="Y715" s="12">
        <f>SUM(W711:W715)</f>
        <v>35.633333333333333</v>
      </c>
      <c r="Z715" s="10">
        <f>Y715-(8*(5-Z713))+SUM(S711:S715)*8</f>
        <v>-4.3666666666666671</v>
      </c>
      <c r="AA715" s="10">
        <f>AA708+Z715</f>
        <v>-17.3</v>
      </c>
      <c r="AB715" s="10">
        <f>AB708+Z715</f>
        <v>-67.65333333333335</v>
      </c>
      <c r="AC715" s="10">
        <f>AC708+Y715</f>
        <v>295.2</v>
      </c>
    </row>
    <row r="716" spans="1:33" x14ac:dyDescent="0.2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36</v>
      </c>
      <c r="Z716" s="66"/>
      <c r="AA716" s="66"/>
      <c r="AB716" s="69"/>
      <c r="AC716" s="129">
        <f>AC709+Y716</f>
        <v>295.5</v>
      </c>
      <c r="AD716" s="124"/>
      <c r="AE716" s="58"/>
      <c r="AF716" s="58"/>
      <c r="AG716" s="58"/>
    </row>
    <row r="717" spans="1:33" x14ac:dyDescent="0.25">
      <c r="A717" s="111">
        <v>43744</v>
      </c>
      <c r="B717" s="6" t="s">
        <v>21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25">
      <c r="A718" s="52">
        <v>43745</v>
      </c>
      <c r="B718" s="9"/>
      <c r="C718" s="1" t="s">
        <v>1</v>
      </c>
      <c r="D718" s="1"/>
      <c r="E718">
        <v>8</v>
      </c>
      <c r="F718">
        <v>15</v>
      </c>
      <c r="G718" s="79" t="s">
        <v>6</v>
      </c>
      <c r="H718">
        <v>16</v>
      </c>
      <c r="I718">
        <v>30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8.25</v>
      </c>
      <c r="U718" s="10">
        <f>(O718/60+N718)-(L718/60+K718)</f>
        <v>0</v>
      </c>
      <c r="V718" s="10"/>
      <c r="W718" s="11">
        <f>T718+U718-Q718*0.5+V718</f>
        <v>8.25</v>
      </c>
      <c r="X718" s="106">
        <v>8</v>
      </c>
      <c r="AC718" s="8"/>
    </row>
    <row r="719" spans="1:33" x14ac:dyDescent="0.25">
      <c r="A719" s="52">
        <v>43746</v>
      </c>
      <c r="B719" s="9"/>
      <c r="C719" s="1" t="s">
        <v>2</v>
      </c>
      <c r="D719" s="1"/>
      <c r="E719">
        <v>9</v>
      </c>
      <c r="F719">
        <v>3</v>
      </c>
      <c r="G719" s="79" t="s">
        <v>6</v>
      </c>
      <c r="H719">
        <v>16</v>
      </c>
      <c r="I719">
        <v>51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7.8000000000000007</v>
      </c>
      <c r="U719" s="10">
        <f>(O719/60+N719)-(L719/60+K719)</f>
        <v>0</v>
      </c>
      <c r="V719" s="10"/>
      <c r="W719" s="11">
        <f>T719+U719-Q719*0.5+V719</f>
        <v>7.8000000000000007</v>
      </c>
      <c r="X719" s="10">
        <v>8</v>
      </c>
      <c r="Z719" t="s">
        <v>258</v>
      </c>
    </row>
    <row r="720" spans="1:33" x14ac:dyDescent="0.25">
      <c r="A720" s="52">
        <v>43747</v>
      </c>
      <c r="B720" s="9" t="s">
        <v>7</v>
      </c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>
        <v>0</v>
      </c>
      <c r="Z720" s="74">
        <v>1</v>
      </c>
    </row>
    <row r="721" spans="1:33" x14ac:dyDescent="0.25">
      <c r="A721" s="52">
        <v>43748</v>
      </c>
      <c r="B721" s="9"/>
      <c r="C721" s="1" t="s">
        <v>4</v>
      </c>
      <c r="D721" s="1"/>
      <c r="E721">
        <v>9</v>
      </c>
      <c r="F721">
        <v>50</v>
      </c>
      <c r="G721" s="79" t="s">
        <v>6</v>
      </c>
      <c r="H721">
        <v>15</v>
      </c>
      <c r="I721">
        <v>29</v>
      </c>
      <c r="J721" s="82" t="s">
        <v>17</v>
      </c>
      <c r="M721" s="79" t="s">
        <v>6</v>
      </c>
      <c r="P721" s="1"/>
      <c r="Q721" s="3">
        <v>1</v>
      </c>
      <c r="R721" s="5"/>
      <c r="S721" s="4"/>
      <c r="T721" s="10">
        <f>(I721/60+H721)-(F721/60+E721)</f>
        <v>5.6499999999999986</v>
      </c>
      <c r="U721" s="10">
        <f>(O721/60+N721)-(L721/60+K721)</f>
        <v>0</v>
      </c>
      <c r="V721" s="10"/>
      <c r="W721" s="11">
        <f>T721+U721-Q721*0.5+V721</f>
        <v>5.1499999999999986</v>
      </c>
      <c r="X721" s="10">
        <v>5</v>
      </c>
      <c r="Y721" t="s">
        <v>11</v>
      </c>
      <c r="Z721" t="s">
        <v>12</v>
      </c>
      <c r="AA721" t="s">
        <v>13</v>
      </c>
      <c r="AB721" t="s">
        <v>299</v>
      </c>
      <c r="AC721" t="s">
        <v>313</v>
      </c>
      <c r="AE721" s="92"/>
    </row>
    <row r="722" spans="1:33" x14ac:dyDescent="0.25">
      <c r="A722" s="52">
        <v>43749</v>
      </c>
      <c r="B722" s="9"/>
      <c r="C722" s="1" t="s">
        <v>5</v>
      </c>
      <c r="D722" s="1"/>
      <c r="E722">
        <v>9</v>
      </c>
      <c r="F722">
        <v>9</v>
      </c>
      <c r="G722" s="79" t="s">
        <v>6</v>
      </c>
      <c r="H722">
        <v>17</v>
      </c>
      <c r="I722">
        <v>0</v>
      </c>
      <c r="J722" s="82" t="s">
        <v>17</v>
      </c>
      <c r="M722" s="79" t="s">
        <v>6</v>
      </c>
      <c r="P722" s="1"/>
      <c r="Q722" s="3">
        <v>1</v>
      </c>
      <c r="R722" s="5"/>
      <c r="S722" s="4"/>
      <c r="T722" s="10">
        <f>(I722/60+H722)-(F722/60+E722)</f>
        <v>7.85</v>
      </c>
      <c r="U722" s="10">
        <f>(O722/60+N722)-(L722/60+K722)</f>
        <v>0</v>
      </c>
      <c r="V722" s="10"/>
      <c r="W722" s="11">
        <f>T722+U722-Q722*0.5+V722</f>
        <v>7.35</v>
      </c>
      <c r="X722" s="10">
        <v>7.5</v>
      </c>
      <c r="Y722" s="12">
        <f>SUM(W718:W722)</f>
        <v>28.549999999999997</v>
      </c>
      <c r="Z722" s="10">
        <f>Y722-(8*(5-Z720))+SUM(S718:S722)*8</f>
        <v>-3.4500000000000028</v>
      </c>
      <c r="AA722" s="10">
        <f>AA715+Z722</f>
        <v>-20.750000000000004</v>
      </c>
      <c r="AB722" s="10">
        <f>AB715+Z722</f>
        <v>-71.103333333333353</v>
      </c>
      <c r="AC722" s="10">
        <f>AC715+Y722</f>
        <v>323.75</v>
      </c>
    </row>
    <row r="723" spans="1:33" x14ac:dyDescent="0.2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28.5</v>
      </c>
      <c r="Z723" s="66"/>
      <c r="AA723" s="66"/>
      <c r="AB723" s="69" t="s">
        <v>285</v>
      </c>
      <c r="AC723" s="129">
        <f>AC716+Y723</f>
        <v>324</v>
      </c>
      <c r="AD723" s="124"/>
      <c r="AE723" s="58"/>
      <c r="AF723" s="58"/>
      <c r="AG723" s="58"/>
    </row>
    <row r="724" spans="1:33" x14ac:dyDescent="0.25">
      <c r="A724" s="111">
        <v>43751</v>
      </c>
      <c r="B724" s="6" t="s">
        <v>22</v>
      </c>
      <c r="C724" s="1"/>
      <c r="D724" s="1"/>
      <c r="E724" s="114" t="s">
        <v>251</v>
      </c>
      <c r="F724" s="131"/>
      <c r="G724" s="131"/>
      <c r="H724" s="131"/>
      <c r="I724" s="131"/>
      <c r="J724" s="42"/>
      <c r="K724" s="114" t="s">
        <v>252</v>
      </c>
      <c r="L724" s="131"/>
      <c r="M724" s="131"/>
      <c r="N724" s="131"/>
      <c r="O724" s="131"/>
      <c r="P724" s="1"/>
      <c r="Q724" s="93" t="s">
        <v>18</v>
      </c>
      <c r="R724" s="93" t="s">
        <v>7</v>
      </c>
      <c r="S724" s="93" t="s">
        <v>19</v>
      </c>
      <c r="T724" s="93" t="s">
        <v>8</v>
      </c>
      <c r="U724" s="93" t="s">
        <v>9</v>
      </c>
      <c r="V724" s="93"/>
      <c r="W724" s="107" t="s">
        <v>10</v>
      </c>
      <c r="X724" s="93" t="s">
        <v>285</v>
      </c>
      <c r="Y724" s="105"/>
      <c r="AC724" s="8"/>
    </row>
    <row r="725" spans="1:33" x14ac:dyDescent="0.25">
      <c r="A725" s="52">
        <v>43752</v>
      </c>
      <c r="B725" s="9"/>
      <c r="C725" s="1" t="s">
        <v>1</v>
      </c>
      <c r="D725" s="1"/>
      <c r="E725">
        <v>9</v>
      </c>
      <c r="F725">
        <v>9</v>
      </c>
      <c r="G725" s="79" t="s">
        <v>6</v>
      </c>
      <c r="H725">
        <v>18</v>
      </c>
      <c r="I725">
        <v>0</v>
      </c>
      <c r="J725" s="82" t="s">
        <v>17</v>
      </c>
      <c r="M725" s="79" t="s">
        <v>6</v>
      </c>
      <c r="P725" s="1"/>
      <c r="Q725" s="3">
        <v>1</v>
      </c>
      <c r="R725" s="5"/>
      <c r="S725" s="4"/>
      <c r="T725" s="10">
        <f>(I725/60+H725)-(F725/60+E725)</f>
        <v>8.85</v>
      </c>
      <c r="U725" s="10">
        <f>(O725/60+N725)-(L725/60+K725)</f>
        <v>0</v>
      </c>
      <c r="V725" s="10"/>
      <c r="W725" s="11">
        <f>T725+U725-Q725*0.5+V725</f>
        <v>8.35</v>
      </c>
      <c r="X725" s="106">
        <v>8</v>
      </c>
      <c r="AC725" s="8"/>
    </row>
    <row r="726" spans="1:33" x14ac:dyDescent="0.25">
      <c r="A726" s="52">
        <v>43753</v>
      </c>
      <c r="B726" s="9"/>
      <c r="C726" s="1" t="s">
        <v>2</v>
      </c>
      <c r="D726" s="1"/>
      <c r="E726">
        <v>8</v>
      </c>
      <c r="F726">
        <v>45</v>
      </c>
      <c r="G726" s="79" t="s">
        <v>6</v>
      </c>
      <c r="H726">
        <v>15</v>
      </c>
      <c r="I726">
        <v>35</v>
      </c>
      <c r="J726" s="82" t="s">
        <v>17</v>
      </c>
      <c r="K726">
        <v>21</v>
      </c>
      <c r="L726">
        <v>0</v>
      </c>
      <c r="M726" s="79" t="s">
        <v>6</v>
      </c>
      <c r="N726">
        <v>23</v>
      </c>
      <c r="O726">
        <v>0</v>
      </c>
      <c r="P726" s="1"/>
      <c r="Q726" s="3"/>
      <c r="R726" s="5"/>
      <c r="S726" s="4"/>
      <c r="T726" s="10">
        <f>(I726/60+H726)-(F726/60+E726)</f>
        <v>6.8333333333333339</v>
      </c>
      <c r="U726" s="10">
        <f>(O726/60+N726)-(L726/60+K726)</f>
        <v>2</v>
      </c>
      <c r="V726" s="10"/>
      <c r="W726" s="11">
        <f>T726+U726-Q726*0.5+V726</f>
        <v>8.8333333333333339</v>
      </c>
      <c r="X726" s="10">
        <v>8</v>
      </c>
      <c r="Z726" t="s">
        <v>258</v>
      </c>
    </row>
    <row r="727" spans="1:33" x14ac:dyDescent="0.25">
      <c r="A727" s="52">
        <v>43754</v>
      </c>
      <c r="B727" s="9" t="s">
        <v>315</v>
      </c>
      <c r="C727" s="1" t="s">
        <v>3</v>
      </c>
      <c r="D727" s="1"/>
      <c r="E727">
        <v>7</v>
      </c>
      <c r="F727">
        <v>34</v>
      </c>
      <c r="G727" s="79" t="s">
        <v>6</v>
      </c>
      <c r="H727">
        <v>14</v>
      </c>
      <c r="I727">
        <v>30</v>
      </c>
      <c r="J727" s="82" t="s">
        <v>17</v>
      </c>
      <c r="M727" s="79" t="s">
        <v>6</v>
      </c>
      <c r="P727" s="1"/>
      <c r="Q727" s="3"/>
      <c r="R727" s="5"/>
      <c r="S727" s="4"/>
      <c r="T727" s="10">
        <f>(I727/60+H727)-(F727/60+E727)</f>
        <v>6.9333333333333336</v>
      </c>
      <c r="U727" s="10">
        <f>(O727/60+N727)-(L727/60+K727)</f>
        <v>0</v>
      </c>
      <c r="V727" s="10"/>
      <c r="W727" s="11">
        <f>T727+U727-Q727*0.5+V727</f>
        <v>6.9333333333333336</v>
      </c>
      <c r="X727" s="10">
        <v>8</v>
      </c>
      <c r="Z727" s="74">
        <v>0</v>
      </c>
    </row>
    <row r="728" spans="1:33" x14ac:dyDescent="0.25">
      <c r="A728" s="52">
        <v>43755</v>
      </c>
      <c r="B728" s="9"/>
      <c r="C728" s="1" t="s">
        <v>4</v>
      </c>
      <c r="D728" s="1"/>
      <c r="E728">
        <v>8</v>
      </c>
      <c r="F728">
        <v>44</v>
      </c>
      <c r="G728" s="79" t="s">
        <v>6</v>
      </c>
      <c r="H728">
        <v>17</v>
      </c>
      <c r="I728">
        <v>30</v>
      </c>
      <c r="J728" s="82" t="s">
        <v>17</v>
      </c>
      <c r="M728" s="79" t="s">
        <v>6</v>
      </c>
      <c r="P728" s="1"/>
      <c r="Q728" s="3">
        <v>1</v>
      </c>
      <c r="R728" s="5"/>
      <c r="S728" s="4"/>
      <c r="T728" s="10">
        <f>(I728/60+H728)-(F728/60+E728)</f>
        <v>8.7666666666666675</v>
      </c>
      <c r="U728" s="10">
        <f>(O728/60+N728)-(L728/60+K728)</f>
        <v>0</v>
      </c>
      <c r="V728" s="10"/>
      <c r="W728" s="11">
        <f>T728+U728-Q728*0.5+V728</f>
        <v>8.2666666666666675</v>
      </c>
      <c r="X728" s="10">
        <v>8</v>
      </c>
      <c r="Y728" t="s">
        <v>11</v>
      </c>
      <c r="Z728" t="s">
        <v>12</v>
      </c>
      <c r="AA728" t="s">
        <v>13</v>
      </c>
      <c r="AB728" t="s">
        <v>299</v>
      </c>
      <c r="AC728" t="s">
        <v>313</v>
      </c>
      <c r="AE728" s="92"/>
    </row>
    <row r="729" spans="1:33" x14ac:dyDescent="0.25">
      <c r="A729" s="52">
        <v>43756</v>
      </c>
      <c r="B729" s="9"/>
      <c r="C729" s="1" t="s">
        <v>5</v>
      </c>
      <c r="D729" s="1"/>
      <c r="E729">
        <v>8</v>
      </c>
      <c r="F729">
        <v>32</v>
      </c>
      <c r="G729" s="79" t="s">
        <v>6</v>
      </c>
      <c r="H729">
        <v>17</v>
      </c>
      <c r="I729">
        <v>0</v>
      </c>
      <c r="J729" s="82" t="s">
        <v>17</v>
      </c>
      <c r="M729" s="79" t="s">
        <v>6</v>
      </c>
      <c r="P729" s="1"/>
      <c r="Q729" s="3"/>
      <c r="R729" s="5"/>
      <c r="S729" s="4"/>
      <c r="T729" s="10">
        <f>(I729/60+H729)-(F729/60+E729)</f>
        <v>8.4666666666666668</v>
      </c>
      <c r="U729" s="10">
        <f>(O729/60+N729)-(L729/60+K729)</f>
        <v>0</v>
      </c>
      <c r="V729" s="10"/>
      <c r="W729" s="11">
        <f>T729+U729-Q729*0.5+V729</f>
        <v>8.4666666666666668</v>
      </c>
      <c r="X729" s="10">
        <v>8</v>
      </c>
      <c r="Y729" s="12">
        <f>SUM(W725:W729)</f>
        <v>40.85</v>
      </c>
      <c r="Z729" s="10">
        <f>Y729-(8*(5-Z727))+SUM(S725:S729)*8</f>
        <v>0.85000000000000142</v>
      </c>
      <c r="AA729" s="10">
        <f>AA722+Z729</f>
        <v>-19.900000000000002</v>
      </c>
      <c r="AB729" s="10">
        <f>AB722+Z729</f>
        <v>-70.253333333333359</v>
      </c>
      <c r="AC729" s="10">
        <f>AC722+Y729</f>
        <v>364.6</v>
      </c>
    </row>
    <row r="730" spans="1:33" x14ac:dyDescent="0.25">
      <c r="A730" s="60">
        <v>43757</v>
      </c>
      <c r="B730" s="61"/>
      <c r="C730" s="62" t="s">
        <v>216</v>
      </c>
      <c r="D730" s="62"/>
      <c r="E730" s="61"/>
      <c r="F730" s="61"/>
      <c r="G730" s="80" t="s">
        <v>6</v>
      </c>
      <c r="H730" s="61"/>
      <c r="I730" s="61"/>
      <c r="J730" s="83" t="s">
        <v>17</v>
      </c>
      <c r="K730" s="61"/>
      <c r="L730" s="61"/>
      <c r="M730" s="80" t="s">
        <v>6</v>
      </c>
      <c r="N730" s="61"/>
      <c r="O730" s="61"/>
      <c r="P730" s="62"/>
      <c r="Q730" s="63"/>
      <c r="R730" s="64"/>
      <c r="S730" s="65"/>
      <c r="T730" s="71"/>
      <c r="U730" s="71"/>
      <c r="V730" s="71"/>
      <c r="W730" s="72"/>
      <c r="X730" s="68"/>
      <c r="Y730" s="120">
        <f>SUM(X725:X729)</f>
        <v>40</v>
      </c>
      <c r="Z730" s="66"/>
      <c r="AA730" s="66"/>
      <c r="AB730" s="69" t="s">
        <v>285</v>
      </c>
      <c r="AC730" s="129">
        <f>AC723+Y730</f>
        <v>364</v>
      </c>
      <c r="AD730" s="124"/>
      <c r="AE730" s="58"/>
      <c r="AF730" s="58"/>
      <c r="AG730" s="58"/>
    </row>
    <row r="731" spans="1:33" x14ac:dyDescent="0.25">
      <c r="A731" s="111">
        <v>43758</v>
      </c>
      <c r="B731" s="6" t="s">
        <v>23</v>
      </c>
      <c r="C731" s="1"/>
      <c r="D731" s="1"/>
      <c r="E731" s="114" t="s">
        <v>251</v>
      </c>
      <c r="F731" s="131"/>
      <c r="G731" s="131"/>
      <c r="H731" s="131"/>
      <c r="I731" s="131"/>
      <c r="J731" s="42"/>
      <c r="K731" s="114" t="s">
        <v>252</v>
      </c>
      <c r="L731" s="131"/>
      <c r="M731" s="131"/>
      <c r="N731" s="131"/>
      <c r="O731" s="131"/>
      <c r="P731" s="1"/>
      <c r="Q731" s="93" t="s">
        <v>18</v>
      </c>
      <c r="R731" s="93" t="s">
        <v>7</v>
      </c>
      <c r="S731" s="93" t="s">
        <v>19</v>
      </c>
      <c r="T731" s="93" t="s">
        <v>8</v>
      </c>
      <c r="U731" s="93" t="s">
        <v>9</v>
      </c>
      <c r="V731" s="93"/>
      <c r="W731" s="107" t="s">
        <v>10</v>
      </c>
      <c r="X731" s="93" t="s">
        <v>285</v>
      </c>
      <c r="Y731" s="105"/>
      <c r="AC731" s="8"/>
    </row>
    <row r="732" spans="1:33" x14ac:dyDescent="0.25">
      <c r="A732" s="52">
        <v>43759</v>
      </c>
      <c r="B732" s="9"/>
      <c r="C732" s="1" t="s">
        <v>1</v>
      </c>
      <c r="D732" s="1"/>
      <c r="E732">
        <v>8</v>
      </c>
      <c r="F732">
        <v>47</v>
      </c>
      <c r="G732" s="79" t="s">
        <v>6</v>
      </c>
      <c r="H732">
        <v>17</v>
      </c>
      <c r="I732">
        <v>30</v>
      </c>
      <c r="J732" s="82" t="s">
        <v>17</v>
      </c>
      <c r="M732" s="79" t="s">
        <v>6</v>
      </c>
      <c r="P732" s="1"/>
      <c r="Q732" s="3">
        <v>1</v>
      </c>
      <c r="R732" s="5"/>
      <c r="S732" s="4"/>
      <c r="T732" s="10">
        <f>(I732/60+H732)-(F732/60+E732)</f>
        <v>8.7166666666666668</v>
      </c>
      <c r="U732" s="10">
        <f>(O732/60+N732)-(L732/60+K732)</f>
        <v>0</v>
      </c>
      <c r="V732" s="10"/>
      <c r="W732" s="11">
        <f>T732+U732-Q732*0.5+V732</f>
        <v>8.2166666666666668</v>
      </c>
      <c r="X732" s="106">
        <v>8.5</v>
      </c>
      <c r="AC732" s="8"/>
    </row>
    <row r="733" spans="1:33" x14ac:dyDescent="0.25">
      <c r="A733" s="52">
        <v>43760</v>
      </c>
      <c r="B733" s="9"/>
      <c r="C733" s="1" t="s">
        <v>2</v>
      </c>
      <c r="D733" s="1"/>
      <c r="E733">
        <v>8</v>
      </c>
      <c r="F733">
        <v>44</v>
      </c>
      <c r="G733" s="79" t="s">
        <v>6</v>
      </c>
      <c r="H733">
        <v>18</v>
      </c>
      <c r="I733">
        <v>36</v>
      </c>
      <c r="J733" s="82" t="s">
        <v>17</v>
      </c>
      <c r="M733" s="79" t="s">
        <v>6</v>
      </c>
      <c r="P733" s="1"/>
      <c r="Q733" s="3"/>
      <c r="R733" s="5"/>
      <c r="S733" s="4"/>
      <c r="T733" s="10">
        <f>(I733/60+H733)-(F733/60+E733)</f>
        <v>9.8666666666666689</v>
      </c>
      <c r="U733" s="10">
        <f>(O733/60+N733)-(L733/60+K733)</f>
        <v>0</v>
      </c>
      <c r="V733" s="10"/>
      <c r="W733" s="11">
        <f>T733+U733-Q733*0.5+V733</f>
        <v>9.8666666666666689</v>
      </c>
      <c r="X733" s="10">
        <v>9</v>
      </c>
      <c r="Z733" t="s">
        <v>258</v>
      </c>
    </row>
    <row r="734" spans="1:33" x14ac:dyDescent="0.25">
      <c r="A734" s="52">
        <v>43761</v>
      </c>
      <c r="B734" s="9"/>
      <c r="C734" s="1" t="s">
        <v>3</v>
      </c>
      <c r="D734" s="1"/>
      <c r="E734">
        <v>9</v>
      </c>
      <c r="F734">
        <v>47</v>
      </c>
      <c r="G734" s="79" t="s">
        <v>6</v>
      </c>
      <c r="H734">
        <v>17</v>
      </c>
      <c r="I734">
        <v>45</v>
      </c>
      <c r="J734" s="82" t="s">
        <v>17</v>
      </c>
      <c r="M734" s="79" t="s">
        <v>6</v>
      </c>
      <c r="P734" s="1"/>
      <c r="Q734" s="3">
        <v>1</v>
      </c>
      <c r="R734" s="5"/>
      <c r="S734" s="4"/>
      <c r="T734" s="10">
        <f>(I734/60+H734)-(F734/60+E734)</f>
        <v>7.9666666666666668</v>
      </c>
      <c r="U734" s="10">
        <f>(O734/60+N734)-(L734/60+K734)</f>
        <v>0</v>
      </c>
      <c r="V734" s="10"/>
      <c r="W734" s="11">
        <f>T734+U734-Q734*0.5+V734</f>
        <v>7.4666666666666668</v>
      </c>
      <c r="X734" s="10">
        <v>8</v>
      </c>
      <c r="Z734" s="74">
        <v>0</v>
      </c>
    </row>
    <row r="735" spans="1:33" x14ac:dyDescent="0.25">
      <c r="A735" s="52">
        <v>43762</v>
      </c>
      <c r="B735" s="9"/>
      <c r="C735" s="1" t="s">
        <v>4</v>
      </c>
      <c r="D735" s="1"/>
      <c r="E735">
        <v>8</v>
      </c>
      <c r="F735">
        <v>34</v>
      </c>
      <c r="G735" s="79" t="s">
        <v>6</v>
      </c>
      <c r="H735">
        <v>16</v>
      </c>
      <c r="I735">
        <v>0</v>
      </c>
      <c r="J735" s="82" t="s">
        <v>17</v>
      </c>
      <c r="M735" s="79" t="s">
        <v>6</v>
      </c>
      <c r="P735" s="1"/>
      <c r="Q735" s="3">
        <v>1</v>
      </c>
      <c r="R735" s="5"/>
      <c r="S735" s="4"/>
      <c r="T735" s="10">
        <f>(I735/60+H735)-(F735/60+E735)</f>
        <v>7.4333333333333336</v>
      </c>
      <c r="U735" s="10">
        <f>(O735/60+N735)-(L735/60+K735)</f>
        <v>0</v>
      </c>
      <c r="V735" s="10"/>
      <c r="W735" s="11">
        <f>T735+U735-Q735*0.5+V735</f>
        <v>6.9333333333333336</v>
      </c>
      <c r="X735" s="10">
        <v>8</v>
      </c>
      <c r="Y735" t="s">
        <v>11</v>
      </c>
      <c r="Z735" t="s">
        <v>12</v>
      </c>
      <c r="AA735" t="s">
        <v>13</v>
      </c>
      <c r="AB735" t="s">
        <v>299</v>
      </c>
      <c r="AC735" t="s">
        <v>313</v>
      </c>
      <c r="AE735" s="92"/>
    </row>
    <row r="736" spans="1:33" x14ac:dyDescent="0.25">
      <c r="A736" s="52">
        <v>43763</v>
      </c>
      <c r="B736" s="9"/>
      <c r="C736" s="1" t="s">
        <v>5</v>
      </c>
      <c r="D736" s="1"/>
      <c r="E736">
        <v>9</v>
      </c>
      <c r="F736">
        <v>17</v>
      </c>
      <c r="G736" s="79" t="s">
        <v>6</v>
      </c>
      <c r="H736">
        <v>19</v>
      </c>
      <c r="I736">
        <v>30</v>
      </c>
      <c r="J736" s="82" t="s">
        <v>17</v>
      </c>
      <c r="M736" s="79" t="s">
        <v>6</v>
      </c>
      <c r="P736" s="1"/>
      <c r="Q736" s="3">
        <v>1</v>
      </c>
      <c r="R736" s="5"/>
      <c r="S736" s="4"/>
      <c r="T736" s="10">
        <f>(I736/60+H736)-(F736/60+E736)</f>
        <v>10.216666666666667</v>
      </c>
      <c r="U736" s="10">
        <f>(O736/60+N736)-(L736/60+K736)</f>
        <v>0</v>
      </c>
      <c r="V736" s="10"/>
      <c r="W736" s="11">
        <f>T736+U736-Q736*0.5+V736</f>
        <v>9.7166666666666668</v>
      </c>
      <c r="X736" s="10">
        <v>9</v>
      </c>
      <c r="Y736" s="12">
        <f>SUM(W732:W736)</f>
        <v>42.2</v>
      </c>
      <c r="Z736" s="10">
        <f>Y736-(8*(5-Z734))+SUM(S732:S736)*8</f>
        <v>2.2000000000000028</v>
      </c>
      <c r="AA736" s="10">
        <f>AA729+Z736</f>
        <v>-17.7</v>
      </c>
      <c r="AB736" s="10">
        <f>AB729+Z736</f>
        <v>-68.053333333333356</v>
      </c>
      <c r="AC736" s="10">
        <f>AC729+Y736</f>
        <v>406.8</v>
      </c>
    </row>
    <row r="737" spans="1:33" x14ac:dyDescent="0.25">
      <c r="A737" s="60">
        <v>43764</v>
      </c>
      <c r="B737" s="61"/>
      <c r="C737" s="62" t="s">
        <v>216</v>
      </c>
      <c r="D737" s="62"/>
      <c r="E737" s="61"/>
      <c r="F737" s="61"/>
      <c r="G737" s="80" t="s">
        <v>6</v>
      </c>
      <c r="H737" s="61"/>
      <c r="I737" s="61"/>
      <c r="J737" s="83" t="s">
        <v>17</v>
      </c>
      <c r="K737" s="61"/>
      <c r="L737" s="61"/>
      <c r="M737" s="80" t="s">
        <v>6</v>
      </c>
      <c r="N737" s="61"/>
      <c r="O737" s="61"/>
      <c r="P737" s="62"/>
      <c r="Q737" s="63"/>
      <c r="R737" s="64"/>
      <c r="S737" s="65"/>
      <c r="T737" s="71"/>
      <c r="U737" s="71"/>
      <c r="V737" s="71"/>
      <c r="W737" s="72"/>
      <c r="X737" s="68"/>
      <c r="Y737" s="120">
        <f>SUM(X732:X736)</f>
        <v>42.5</v>
      </c>
      <c r="Z737" s="66"/>
      <c r="AA737" s="66"/>
      <c r="AB737" s="69" t="s">
        <v>285</v>
      </c>
      <c r="AC737" s="129">
        <f>AC730+Y737</f>
        <v>406.5</v>
      </c>
      <c r="AD737" s="124"/>
      <c r="AE737" s="58"/>
      <c r="AF737" s="58"/>
      <c r="AG737" s="58"/>
    </row>
    <row r="738" spans="1:33" x14ac:dyDescent="0.25">
      <c r="A738" s="111">
        <v>43765</v>
      </c>
      <c r="B738" s="6" t="s">
        <v>24</v>
      </c>
      <c r="C738" s="1"/>
      <c r="D738" s="1"/>
      <c r="E738" s="114" t="s">
        <v>251</v>
      </c>
      <c r="F738" s="131"/>
      <c r="G738" s="131"/>
      <c r="H738" s="131"/>
      <c r="I738" s="131"/>
      <c r="J738" s="42"/>
      <c r="K738" s="114" t="s">
        <v>252</v>
      </c>
      <c r="L738" s="131"/>
      <c r="M738" s="131"/>
      <c r="N738" s="131"/>
      <c r="O738" s="131"/>
      <c r="P738" s="1"/>
      <c r="Q738" s="93" t="s">
        <v>18</v>
      </c>
      <c r="R738" s="93" t="s">
        <v>7</v>
      </c>
      <c r="S738" s="93" t="s">
        <v>19</v>
      </c>
      <c r="T738" s="93" t="s">
        <v>8</v>
      </c>
      <c r="U738" s="93" t="s">
        <v>9</v>
      </c>
      <c r="V738" s="93"/>
      <c r="W738" s="107" t="s">
        <v>10</v>
      </c>
      <c r="X738" s="93" t="s">
        <v>285</v>
      </c>
      <c r="Y738" s="105"/>
      <c r="AC738" s="8"/>
    </row>
    <row r="739" spans="1:33" x14ac:dyDescent="0.25">
      <c r="A739" s="52">
        <v>43766</v>
      </c>
      <c r="B739" s="9" t="s">
        <v>228</v>
      </c>
      <c r="C739" s="1" t="s">
        <v>1</v>
      </c>
      <c r="D739" s="1"/>
      <c r="G739" s="79" t="s">
        <v>6</v>
      </c>
      <c r="J739" s="82" t="s">
        <v>17</v>
      </c>
      <c r="M739" s="79" t="s">
        <v>6</v>
      </c>
      <c r="P739" s="1"/>
      <c r="Q739" s="3"/>
      <c r="R739" s="5"/>
      <c r="S739" s="4"/>
      <c r="T739" s="10">
        <f>(I739/60+H739)-(F739/60+E739)</f>
        <v>0</v>
      </c>
      <c r="U739" s="10">
        <f>(O739/60+N739)-(L739/60+K739)</f>
        <v>0</v>
      </c>
      <c r="V739" s="10"/>
      <c r="W739" s="11">
        <f>T739+U739-Q739*0.5+V739</f>
        <v>0</v>
      </c>
      <c r="X739" s="106"/>
      <c r="AC739" s="8"/>
    </row>
    <row r="740" spans="1:33" x14ac:dyDescent="0.25">
      <c r="A740" s="52">
        <v>43767</v>
      </c>
      <c r="B740" s="9" t="s">
        <v>228</v>
      </c>
      <c r="C740" s="1" t="s">
        <v>2</v>
      </c>
      <c r="D740" s="1"/>
      <c r="G740" s="79" t="s">
        <v>6</v>
      </c>
      <c r="J740" s="82" t="s">
        <v>17</v>
      </c>
      <c r="M740" s="79" t="s">
        <v>6</v>
      </c>
      <c r="P740" s="1"/>
      <c r="Q740" s="3"/>
      <c r="R740" s="5"/>
      <c r="S740" s="4"/>
      <c r="T740" s="10">
        <f>(I740/60+H740)-(F740/60+E740)</f>
        <v>0</v>
      </c>
      <c r="U740" s="10">
        <f>(O740/60+N740)-(L740/60+K740)</f>
        <v>0</v>
      </c>
      <c r="V740" s="10"/>
      <c r="W740" s="11">
        <f>T740+U740-Q740*0.5+V740</f>
        <v>0</v>
      </c>
      <c r="X740" s="10"/>
      <c r="Z740" t="s">
        <v>258</v>
      </c>
    </row>
    <row r="741" spans="1:33" x14ac:dyDescent="0.25">
      <c r="A741" s="52">
        <v>43768</v>
      </c>
      <c r="B741" s="9" t="s">
        <v>228</v>
      </c>
      <c r="C741" s="1" t="s">
        <v>3</v>
      </c>
      <c r="D741" s="1"/>
      <c r="G741" s="79" t="s">
        <v>6</v>
      </c>
      <c r="J741" s="82" t="s">
        <v>17</v>
      </c>
      <c r="M741" s="79" t="s">
        <v>6</v>
      </c>
      <c r="P741" s="1"/>
      <c r="Q741" s="3"/>
      <c r="R741" s="5"/>
      <c r="S741" s="4"/>
      <c r="T741" s="10">
        <f>(I741/60+H741)-(F741/60+E741)</f>
        <v>0</v>
      </c>
      <c r="U741" s="10">
        <f>(O741/60+N741)-(L741/60+K741)</f>
        <v>0</v>
      </c>
      <c r="V741" s="10"/>
      <c r="W741" s="11">
        <f>T741+U741-Q741*0.5+V741</f>
        <v>0</v>
      </c>
      <c r="X741" s="10"/>
      <c r="Z741" s="74">
        <v>5</v>
      </c>
    </row>
    <row r="742" spans="1:33" x14ac:dyDescent="0.25">
      <c r="A742" s="52">
        <v>43769</v>
      </c>
      <c r="B742" s="9" t="s">
        <v>228</v>
      </c>
      <c r="C742" s="1" t="s">
        <v>4</v>
      </c>
      <c r="D742" s="1"/>
      <c r="G742" s="79" t="s">
        <v>6</v>
      </c>
      <c r="J742" s="82" t="s">
        <v>17</v>
      </c>
      <c r="M742" s="79" t="s">
        <v>6</v>
      </c>
      <c r="P742" s="1"/>
      <c r="Q742" s="3"/>
      <c r="R742" s="5"/>
      <c r="S742" s="4"/>
      <c r="T742" s="10">
        <f>(I742/60+H742)-(F742/60+E742)</f>
        <v>0</v>
      </c>
      <c r="U742" s="10">
        <f>(O742/60+N742)-(L742/60+K742)</f>
        <v>0</v>
      </c>
      <c r="V742" s="10"/>
      <c r="W742" s="11">
        <f>T742+U742-Q742*0.5+V742</f>
        <v>0</v>
      </c>
      <c r="X742" s="10"/>
      <c r="Y742" t="s">
        <v>11</v>
      </c>
      <c r="Z742" t="s">
        <v>12</v>
      </c>
      <c r="AA742" t="s">
        <v>13</v>
      </c>
      <c r="AB742" t="s">
        <v>299</v>
      </c>
      <c r="AC742" t="s">
        <v>313</v>
      </c>
      <c r="AE742" s="92"/>
    </row>
    <row r="743" spans="1:33" x14ac:dyDescent="0.25">
      <c r="A743" s="52">
        <v>43770</v>
      </c>
      <c r="B743" s="9" t="s">
        <v>228</v>
      </c>
      <c r="C743" s="1" t="s">
        <v>5</v>
      </c>
      <c r="D743" s="1"/>
      <c r="G743" s="79" t="s">
        <v>6</v>
      </c>
      <c r="J743" s="82" t="s">
        <v>17</v>
      </c>
      <c r="M743" s="79" t="s">
        <v>6</v>
      </c>
      <c r="P743" s="1"/>
      <c r="Q743" s="3"/>
      <c r="R743" s="5"/>
      <c r="S743" s="4"/>
      <c r="T743" s="10">
        <f>(I743/60+H743)-(F743/60+E743)</f>
        <v>0</v>
      </c>
      <c r="U743" s="10">
        <f>(O743/60+N743)-(L743/60+K743)</f>
        <v>0</v>
      </c>
      <c r="V743" s="10"/>
      <c r="W743" s="11">
        <f>T743+U743-Q743*0.5+V743</f>
        <v>0</v>
      </c>
      <c r="X743" s="10"/>
      <c r="Y743" s="12">
        <f>SUM(W739:W743)</f>
        <v>0</v>
      </c>
      <c r="Z743" s="10">
        <f>Y743-(8*(5-Z741))+SUM(S739:S743)*8</f>
        <v>0</v>
      </c>
      <c r="AA743" s="10">
        <f>AA736+Z743</f>
        <v>-17.7</v>
      </c>
      <c r="AB743" s="10">
        <f>AB736+Z743</f>
        <v>-68.053333333333356</v>
      </c>
      <c r="AC743" s="10">
        <f>AC736+Y743</f>
        <v>406.8</v>
      </c>
    </row>
    <row r="744" spans="1:33" x14ac:dyDescent="0.25">
      <c r="A744" s="60">
        <v>43771</v>
      </c>
      <c r="B744" s="61"/>
      <c r="C744" s="62" t="s">
        <v>216</v>
      </c>
      <c r="D744" s="62"/>
      <c r="E744" s="61"/>
      <c r="F744" s="61"/>
      <c r="G744" s="80" t="s">
        <v>6</v>
      </c>
      <c r="H744" s="61"/>
      <c r="I744" s="61"/>
      <c r="J744" s="83" t="s">
        <v>17</v>
      </c>
      <c r="K744" s="61"/>
      <c r="L744" s="61"/>
      <c r="M744" s="80" t="s">
        <v>6</v>
      </c>
      <c r="N744" s="61"/>
      <c r="O744" s="61"/>
      <c r="P744" s="62"/>
      <c r="Q744" s="63"/>
      <c r="R744" s="64"/>
      <c r="S744" s="65"/>
      <c r="T744" s="71"/>
      <c r="U744" s="71"/>
      <c r="V744" s="71"/>
      <c r="W744" s="72"/>
      <c r="X744" s="68"/>
      <c r="Y744" s="120">
        <f>SUM(X739:X743)</f>
        <v>0</v>
      </c>
      <c r="Z744" s="66"/>
      <c r="AA744" s="66"/>
      <c r="AB744" s="69" t="s">
        <v>285</v>
      </c>
      <c r="AC744" s="129">
        <f>AC737+Y744</f>
        <v>406.5</v>
      </c>
      <c r="AD744" s="124"/>
      <c r="AE744" s="58"/>
      <c r="AF744" s="58"/>
      <c r="AG744" s="58"/>
    </row>
    <row r="745" spans="1:33" x14ac:dyDescent="0.25">
      <c r="A745" s="111">
        <v>43772</v>
      </c>
      <c r="B745" s="6" t="s">
        <v>25</v>
      </c>
      <c r="C745" s="1"/>
      <c r="D745" s="1"/>
      <c r="E745" s="114" t="s">
        <v>251</v>
      </c>
      <c r="F745" s="131"/>
      <c r="G745" s="131"/>
      <c r="H745" s="131"/>
      <c r="I745" s="131"/>
      <c r="J745" s="42"/>
      <c r="K745" s="114" t="s">
        <v>252</v>
      </c>
      <c r="L745" s="131"/>
      <c r="M745" s="131"/>
      <c r="N745" s="131"/>
      <c r="O745" s="131"/>
      <c r="P745" s="1"/>
      <c r="Q745" s="93" t="s">
        <v>18</v>
      </c>
      <c r="R745" s="93" t="s">
        <v>7</v>
      </c>
      <c r="S745" s="93" t="s">
        <v>19</v>
      </c>
      <c r="T745" s="93" t="s">
        <v>8</v>
      </c>
      <c r="U745" s="93" t="s">
        <v>9</v>
      </c>
      <c r="V745" s="93"/>
      <c r="W745" s="107" t="s">
        <v>10</v>
      </c>
      <c r="X745" s="93" t="s">
        <v>285</v>
      </c>
      <c r="Y745" s="105"/>
      <c r="AC745" s="8"/>
    </row>
    <row r="746" spans="1:33" x14ac:dyDescent="0.25">
      <c r="A746" s="52">
        <v>43773</v>
      </c>
      <c r="B746" s="9"/>
      <c r="C746" s="1" t="s">
        <v>1</v>
      </c>
      <c r="D746" s="1"/>
      <c r="E746">
        <v>8</v>
      </c>
      <c r="F746">
        <v>33</v>
      </c>
      <c r="G746" s="79" t="s">
        <v>6</v>
      </c>
      <c r="H746">
        <v>15</v>
      </c>
      <c r="I746">
        <v>31</v>
      </c>
      <c r="J746" s="82" t="s">
        <v>17</v>
      </c>
      <c r="M746" s="79" t="s">
        <v>6</v>
      </c>
      <c r="P746" s="1"/>
      <c r="Q746" s="3"/>
      <c r="R746" s="5"/>
      <c r="S746" s="4"/>
      <c r="T746" s="10">
        <f>(I746/60+H746)-(F746/60+E746)</f>
        <v>6.9666666666666668</v>
      </c>
      <c r="U746" s="10">
        <f>(O746/60+N746)-(L746/60+K746)</f>
        <v>0</v>
      </c>
      <c r="V746" s="10"/>
      <c r="W746" s="11">
        <f>T746+U746-Q746*0.5+V746</f>
        <v>6.9666666666666668</v>
      </c>
      <c r="X746" s="106">
        <v>8</v>
      </c>
      <c r="AC746" s="8"/>
    </row>
    <row r="747" spans="1:33" x14ac:dyDescent="0.25">
      <c r="A747" s="52">
        <v>43774</v>
      </c>
      <c r="B747" s="9"/>
      <c r="C747" s="1" t="s">
        <v>2</v>
      </c>
      <c r="D747" s="1"/>
      <c r="E747">
        <v>8</v>
      </c>
      <c r="F747">
        <v>51</v>
      </c>
      <c r="G747" s="79" t="s">
        <v>6</v>
      </c>
      <c r="H747">
        <v>17</v>
      </c>
      <c r="I747">
        <v>15</v>
      </c>
      <c r="J747" s="82" t="s">
        <v>17</v>
      </c>
      <c r="M747" s="79" t="s">
        <v>6</v>
      </c>
      <c r="P747" s="1"/>
      <c r="Q747" s="3">
        <v>2</v>
      </c>
      <c r="R747" s="5"/>
      <c r="S747" s="4"/>
      <c r="T747" s="10">
        <f>(I747/60+H747)-(F747/60+E747)</f>
        <v>8.4</v>
      </c>
      <c r="U747" s="10">
        <f>(O747/60+N747)-(L747/60+K747)</f>
        <v>0</v>
      </c>
      <c r="V747" s="10"/>
      <c r="W747" s="11">
        <f>T747+U747-Q747*0.5+V747</f>
        <v>7.4</v>
      </c>
      <c r="X747" s="10">
        <v>8</v>
      </c>
      <c r="Z747" t="s">
        <v>258</v>
      </c>
    </row>
    <row r="748" spans="1:33" x14ac:dyDescent="0.25">
      <c r="A748" s="52">
        <v>43775</v>
      </c>
      <c r="B748" s="9" t="s">
        <v>316</v>
      </c>
      <c r="C748" s="1" t="s">
        <v>3</v>
      </c>
      <c r="D748" s="1"/>
      <c r="E748">
        <v>8</v>
      </c>
      <c r="F748">
        <v>27</v>
      </c>
      <c r="G748" s="79" t="s">
        <v>6</v>
      </c>
      <c r="H748">
        <v>14</v>
      </c>
      <c r="I748">
        <v>50</v>
      </c>
      <c r="J748" s="82" t="s">
        <v>17</v>
      </c>
      <c r="M748" s="79" t="s">
        <v>6</v>
      </c>
      <c r="P748" s="1"/>
      <c r="Q748" s="3"/>
      <c r="R748" s="5"/>
      <c r="S748" s="4"/>
      <c r="T748" s="10">
        <f>(I748/60+H748)-(F748/60+E748)</f>
        <v>6.3833333333333346</v>
      </c>
      <c r="U748" s="10">
        <f>(O748/60+N748)-(L748/60+K748)</f>
        <v>0</v>
      </c>
      <c r="V748" s="10"/>
      <c r="W748" s="11">
        <f>T748+U748-Q748*0.5+V748</f>
        <v>6.3833333333333346</v>
      </c>
      <c r="X748" s="10">
        <v>6</v>
      </c>
      <c r="Z748" s="74">
        <v>0</v>
      </c>
    </row>
    <row r="749" spans="1:33" x14ac:dyDescent="0.25">
      <c r="A749" s="52">
        <v>43776</v>
      </c>
      <c r="B749" s="9"/>
      <c r="C749" s="1" t="s">
        <v>4</v>
      </c>
      <c r="D749" s="1"/>
      <c r="E749">
        <v>8</v>
      </c>
      <c r="F749">
        <v>41</v>
      </c>
      <c r="G749" s="79" t="s">
        <v>6</v>
      </c>
      <c r="H749">
        <v>20</v>
      </c>
      <c r="I749">
        <v>0</v>
      </c>
      <c r="J749" s="82" t="s">
        <v>17</v>
      </c>
      <c r="M749" s="79" t="s">
        <v>6</v>
      </c>
      <c r="P749" s="1"/>
      <c r="Q749" s="3">
        <v>1</v>
      </c>
      <c r="R749" s="5"/>
      <c r="S749" s="4"/>
      <c r="T749" s="10">
        <f>(I749/60+H749)-(F749/60+E749)</f>
        <v>11.316666666666666</v>
      </c>
      <c r="U749" s="10">
        <f>(O749/60+N749)-(L749/60+K749)</f>
        <v>0</v>
      </c>
      <c r="V749" s="10"/>
      <c r="W749" s="11">
        <f>T749+U749-Q749*0.5+V749</f>
        <v>10.816666666666666</v>
      </c>
      <c r="X749" s="10">
        <v>8</v>
      </c>
      <c r="Y749" t="s">
        <v>11</v>
      </c>
      <c r="Z749" t="s">
        <v>12</v>
      </c>
      <c r="AA749" t="s">
        <v>13</v>
      </c>
      <c r="AB749" t="s">
        <v>299</v>
      </c>
      <c r="AC749" t="s">
        <v>313</v>
      </c>
      <c r="AE749" s="92"/>
    </row>
    <row r="750" spans="1:33" x14ac:dyDescent="0.25">
      <c r="A750" s="52">
        <v>43777</v>
      </c>
      <c r="B750" s="9"/>
      <c r="C750" s="1" t="s">
        <v>5</v>
      </c>
      <c r="D750" s="1"/>
      <c r="E750">
        <v>10</v>
      </c>
      <c r="F750">
        <v>48</v>
      </c>
      <c r="G750" s="79" t="s">
        <v>6</v>
      </c>
      <c r="H750">
        <v>17</v>
      </c>
      <c r="I750">
        <v>30</v>
      </c>
      <c r="J750" s="82" t="s">
        <v>17</v>
      </c>
      <c r="M750" s="79" t="s">
        <v>6</v>
      </c>
      <c r="P750" s="1"/>
      <c r="Q750" s="3">
        <v>1</v>
      </c>
      <c r="R750" s="5"/>
      <c r="S750" s="4"/>
      <c r="T750" s="10">
        <f>(I750/60+H750)-(F750/60+E750)</f>
        <v>6.6999999999999993</v>
      </c>
      <c r="U750" s="10">
        <f>(O750/60+N750)-(L750/60+K750)</f>
        <v>0</v>
      </c>
      <c r="V750" s="10"/>
      <c r="W750" s="11">
        <f>T750+U750-Q750*0.5+V750</f>
        <v>6.1999999999999993</v>
      </c>
      <c r="X750" s="10">
        <v>8</v>
      </c>
      <c r="Y750" s="12">
        <f>SUM(W746:W750)</f>
        <v>37.766666666666666</v>
      </c>
      <c r="Z750" s="10">
        <f>Y750-(8*(5-Z748))+SUM(S746:S750)*8</f>
        <v>-2.2333333333333343</v>
      </c>
      <c r="AA750" s="10">
        <f>AA743+Z750</f>
        <v>-19.933333333333334</v>
      </c>
      <c r="AB750" s="10">
        <f>AB743+Z750</f>
        <v>-70.28666666666669</v>
      </c>
      <c r="AC750" s="10">
        <f>AC743+Y750</f>
        <v>444.56666666666666</v>
      </c>
    </row>
    <row r="751" spans="1:33" x14ac:dyDescent="0.25">
      <c r="A751" s="60">
        <v>43778</v>
      </c>
      <c r="B751" s="61"/>
      <c r="C751" s="62" t="s">
        <v>216</v>
      </c>
      <c r="D751" s="62"/>
      <c r="E751" s="61"/>
      <c r="F751" s="61"/>
      <c r="G751" s="80" t="s">
        <v>6</v>
      </c>
      <c r="H751" s="61"/>
      <c r="I751" s="61"/>
      <c r="J751" s="83" t="s">
        <v>17</v>
      </c>
      <c r="K751" s="61"/>
      <c r="L751" s="61"/>
      <c r="M751" s="80" t="s">
        <v>6</v>
      </c>
      <c r="N751" s="61"/>
      <c r="O751" s="61"/>
      <c r="P751" s="62"/>
      <c r="Q751" s="63"/>
      <c r="R751" s="64"/>
      <c r="S751" s="65"/>
      <c r="T751" s="71"/>
      <c r="U751" s="71"/>
      <c r="V751" s="71"/>
      <c r="W751" s="72"/>
      <c r="X751" s="68"/>
      <c r="Y751" s="120">
        <f>SUM(X746:X750)</f>
        <v>38</v>
      </c>
      <c r="Z751" s="66"/>
      <c r="AA751" s="66"/>
      <c r="AB751" s="69" t="s">
        <v>285</v>
      </c>
      <c r="AC751" s="129">
        <f>AC744+Y751</f>
        <v>444.5</v>
      </c>
      <c r="AD751" s="124"/>
      <c r="AE751" s="58"/>
      <c r="AF751" s="58"/>
      <c r="AG751" s="58"/>
    </row>
    <row r="752" spans="1:33" x14ac:dyDescent="0.25">
      <c r="A752" s="111">
        <v>43779</v>
      </c>
      <c r="B752" s="6" t="s">
        <v>26</v>
      </c>
      <c r="C752" s="1"/>
      <c r="D752" s="1"/>
      <c r="E752" s="114" t="s">
        <v>251</v>
      </c>
      <c r="F752" s="131"/>
      <c r="G752" s="131"/>
      <c r="H752" s="131"/>
      <c r="I752" s="131"/>
      <c r="J752" s="42"/>
      <c r="K752" s="114" t="s">
        <v>252</v>
      </c>
      <c r="L752" s="131"/>
      <c r="M752" s="131"/>
      <c r="N752" s="131"/>
      <c r="O752" s="131"/>
      <c r="P752" s="1"/>
      <c r="Q752" s="93" t="s">
        <v>18</v>
      </c>
      <c r="R752" s="93" t="s">
        <v>7</v>
      </c>
      <c r="S752" s="93" t="s">
        <v>19</v>
      </c>
      <c r="T752" s="93" t="s">
        <v>8</v>
      </c>
      <c r="U752" s="93" t="s">
        <v>9</v>
      </c>
      <c r="V752" s="93"/>
      <c r="W752" s="107" t="s">
        <v>10</v>
      </c>
      <c r="X752" s="93" t="s">
        <v>285</v>
      </c>
      <c r="Y752" s="105"/>
      <c r="AC752" s="8"/>
    </row>
    <row r="753" spans="1:33" x14ac:dyDescent="0.25">
      <c r="A753" s="52">
        <v>43780</v>
      </c>
      <c r="B753" s="9"/>
      <c r="C753" s="1" t="s">
        <v>1</v>
      </c>
      <c r="D753" s="1"/>
      <c r="E753">
        <v>8</v>
      </c>
      <c r="F753">
        <v>50</v>
      </c>
      <c r="G753" s="79" t="s">
        <v>6</v>
      </c>
      <c r="H753">
        <v>17</v>
      </c>
      <c r="I753">
        <v>5</v>
      </c>
      <c r="J753" s="82" t="s">
        <v>17</v>
      </c>
      <c r="M753" s="79" t="s">
        <v>6</v>
      </c>
      <c r="P753" s="1"/>
      <c r="Q753" s="3">
        <v>1</v>
      </c>
      <c r="R753" s="5"/>
      <c r="S753" s="4"/>
      <c r="T753" s="10">
        <f>(I753/60+H753)-(F753/60+E753)</f>
        <v>8.2499999999999982</v>
      </c>
      <c r="U753" s="10">
        <f>(O753/60+N753)-(L753/60+K753)</f>
        <v>0</v>
      </c>
      <c r="V753" s="10"/>
      <c r="W753" s="11">
        <f>T753+U753-Q753*0.5+V753</f>
        <v>7.7499999999999982</v>
      </c>
      <c r="X753" s="106">
        <v>8</v>
      </c>
      <c r="AC753" s="8"/>
    </row>
    <row r="754" spans="1:33" x14ac:dyDescent="0.25">
      <c r="A754" s="52">
        <v>43781</v>
      </c>
      <c r="B754" s="9"/>
      <c r="C754" s="1" t="s">
        <v>2</v>
      </c>
      <c r="D754" s="1"/>
      <c r="E754">
        <v>8</v>
      </c>
      <c r="F754">
        <v>23</v>
      </c>
      <c r="G754" s="79" t="s">
        <v>6</v>
      </c>
      <c r="H754">
        <v>17</v>
      </c>
      <c r="I754">
        <v>5</v>
      </c>
      <c r="J754" s="82" t="s">
        <v>17</v>
      </c>
      <c r="M754" s="79" t="s">
        <v>6</v>
      </c>
      <c r="P754" s="1"/>
      <c r="Q754" s="3"/>
      <c r="R754" s="5"/>
      <c r="S754" s="4"/>
      <c r="T754" s="10">
        <f>(I754/60+H754)-(F754/60+E754)</f>
        <v>8.6999999999999993</v>
      </c>
      <c r="U754" s="10">
        <f>(O754/60+N754)-(L754/60+K754)</f>
        <v>0</v>
      </c>
      <c r="V754" s="10"/>
      <c r="W754" s="11">
        <f>T754+U754-Q754*0.5+V754</f>
        <v>8.6999999999999993</v>
      </c>
      <c r="X754" s="10">
        <v>9</v>
      </c>
      <c r="Z754" t="s">
        <v>258</v>
      </c>
    </row>
    <row r="755" spans="1:33" x14ac:dyDescent="0.25">
      <c r="A755" s="52">
        <v>43782</v>
      </c>
      <c r="B755" s="9"/>
      <c r="C755" s="1" t="s">
        <v>3</v>
      </c>
      <c r="D755" s="1"/>
      <c r="E755">
        <v>8</v>
      </c>
      <c r="F755">
        <v>21</v>
      </c>
      <c r="G755" s="79" t="s">
        <v>6</v>
      </c>
      <c r="H755">
        <v>16</v>
      </c>
      <c r="I755">
        <v>0</v>
      </c>
      <c r="J755" s="82" t="s">
        <v>17</v>
      </c>
      <c r="M755" s="79" t="s">
        <v>6</v>
      </c>
      <c r="P755" s="1"/>
      <c r="Q755" s="3"/>
      <c r="R755" s="5"/>
      <c r="S755" s="4"/>
      <c r="T755" s="10">
        <f>(I755/60+H755)-(F755/60+E755)</f>
        <v>7.65</v>
      </c>
      <c r="U755" s="10">
        <f>(O755/60+N755)-(L755/60+K755)</f>
        <v>0</v>
      </c>
      <c r="V755" s="10"/>
      <c r="W755" s="11">
        <f>T755+U755-Q755*0.5+V755</f>
        <v>7.65</v>
      </c>
      <c r="X755" s="10">
        <v>8</v>
      </c>
      <c r="Z755" s="74">
        <v>0</v>
      </c>
    </row>
    <row r="756" spans="1:33" x14ac:dyDescent="0.25">
      <c r="A756" s="52">
        <v>43783</v>
      </c>
      <c r="B756" s="9"/>
      <c r="C756" s="1" t="s">
        <v>4</v>
      </c>
      <c r="D756" s="1"/>
      <c r="E756">
        <v>8</v>
      </c>
      <c r="F756">
        <v>58</v>
      </c>
      <c r="G756" s="79" t="s">
        <v>6</v>
      </c>
      <c r="H756">
        <v>19</v>
      </c>
      <c r="I756">
        <v>0</v>
      </c>
      <c r="J756" s="82" t="s">
        <v>17</v>
      </c>
      <c r="M756" s="79" t="s">
        <v>6</v>
      </c>
      <c r="P756" s="1"/>
      <c r="Q756" s="3"/>
      <c r="R756" s="5"/>
      <c r="S756" s="4"/>
      <c r="T756" s="10">
        <f>(I756/60+H756)-(F756/60+E756)</f>
        <v>10.033333333333333</v>
      </c>
      <c r="U756" s="10">
        <f>(O756/60+N756)-(L756/60+K756)</f>
        <v>0</v>
      </c>
      <c r="V756" s="10"/>
      <c r="W756" s="11">
        <f>T756+U756-Q756*0.5+V756</f>
        <v>10.033333333333333</v>
      </c>
      <c r="X756" s="10">
        <v>9</v>
      </c>
      <c r="Y756" t="s">
        <v>11</v>
      </c>
      <c r="Z756" t="s">
        <v>12</v>
      </c>
      <c r="AA756" t="s">
        <v>13</v>
      </c>
      <c r="AB756" t="s">
        <v>299</v>
      </c>
      <c r="AC756" t="s">
        <v>313</v>
      </c>
      <c r="AE756" s="92"/>
    </row>
    <row r="757" spans="1:33" x14ac:dyDescent="0.25">
      <c r="A757" s="52">
        <v>43784</v>
      </c>
      <c r="B757" s="9"/>
      <c r="C757" s="1" t="s">
        <v>5</v>
      </c>
      <c r="D757" s="1"/>
      <c r="E757">
        <v>8</v>
      </c>
      <c r="F757">
        <v>41</v>
      </c>
      <c r="G757" s="79" t="s">
        <v>6</v>
      </c>
      <c r="H757">
        <v>17</v>
      </c>
      <c r="I757">
        <v>0</v>
      </c>
      <c r="J757" s="82" t="s">
        <v>17</v>
      </c>
      <c r="M757" s="79" t="s">
        <v>6</v>
      </c>
      <c r="P757" s="1"/>
      <c r="Q757" s="3">
        <v>1</v>
      </c>
      <c r="R757" s="5"/>
      <c r="S757" s="4"/>
      <c r="T757" s="10">
        <f>(I757/60+H757)-(F757/60+E757)</f>
        <v>8.3166666666666664</v>
      </c>
      <c r="U757" s="10">
        <f>(O757/60+N757)-(L757/60+K757)</f>
        <v>0</v>
      </c>
      <c r="V757" s="10"/>
      <c r="W757" s="11">
        <f>T757+U757-Q757*0.5+V757</f>
        <v>7.8166666666666664</v>
      </c>
      <c r="X757" s="10">
        <v>8</v>
      </c>
      <c r="Y757" s="12">
        <f>SUM(W753:W757)</f>
        <v>41.949999999999989</v>
      </c>
      <c r="Z757" s="10">
        <f>Y757-(8*(5-Z755))+SUM(S753:S757)*8</f>
        <v>1.9499999999999886</v>
      </c>
      <c r="AA757" s="10">
        <f>AA750+Z757</f>
        <v>-17.983333333333345</v>
      </c>
      <c r="AB757" s="10">
        <f>AB750+Z757</f>
        <v>-68.336666666666702</v>
      </c>
      <c r="AC757" s="10">
        <f>AC750+Y757</f>
        <v>486.51666666666665</v>
      </c>
    </row>
    <row r="758" spans="1:33" x14ac:dyDescent="0.25">
      <c r="A758" s="60">
        <v>43785</v>
      </c>
      <c r="B758" s="61"/>
      <c r="C758" s="62" t="s">
        <v>216</v>
      </c>
      <c r="D758" s="62"/>
      <c r="E758" s="61"/>
      <c r="F758" s="61"/>
      <c r="G758" s="80" t="s">
        <v>6</v>
      </c>
      <c r="H758" s="61"/>
      <c r="I758" s="61"/>
      <c r="J758" s="83" t="s">
        <v>17</v>
      </c>
      <c r="K758" s="61"/>
      <c r="L758" s="61"/>
      <c r="M758" s="80" t="s">
        <v>6</v>
      </c>
      <c r="N758" s="61"/>
      <c r="O758" s="61"/>
      <c r="P758" s="62"/>
      <c r="Q758" s="63"/>
      <c r="R758" s="64"/>
      <c r="S758" s="65"/>
      <c r="T758" s="71"/>
      <c r="U758" s="71"/>
      <c r="V758" s="71"/>
      <c r="W758" s="72"/>
      <c r="X758" s="68"/>
      <c r="Y758" s="120">
        <f>SUM(X753:X757)</f>
        <v>42</v>
      </c>
      <c r="Z758" s="66"/>
      <c r="AA758" s="66"/>
      <c r="AB758" s="69" t="s">
        <v>285</v>
      </c>
      <c r="AC758" s="129">
        <f>AC751+Y758</f>
        <v>486.5</v>
      </c>
      <c r="AD758" s="124"/>
      <c r="AE758" s="58"/>
      <c r="AF758" s="58"/>
      <c r="AG758" s="58"/>
    </row>
    <row r="759" spans="1:33" x14ac:dyDescent="0.25">
      <c r="A759" s="111">
        <v>43786</v>
      </c>
      <c r="B759" s="6" t="s">
        <v>27</v>
      </c>
      <c r="C759" s="1"/>
      <c r="D759" s="1"/>
      <c r="E759" s="114" t="s">
        <v>251</v>
      </c>
      <c r="F759" s="131"/>
      <c r="G759" s="131"/>
      <c r="H759" s="131"/>
      <c r="I759" s="131"/>
      <c r="J759" s="42"/>
      <c r="K759" s="114" t="s">
        <v>252</v>
      </c>
      <c r="L759" s="131"/>
      <c r="M759" s="131"/>
      <c r="N759" s="131"/>
      <c r="O759" s="131"/>
      <c r="P759" s="1"/>
      <c r="Q759" s="93" t="s">
        <v>18</v>
      </c>
      <c r="R759" s="93" t="s">
        <v>7</v>
      </c>
      <c r="S759" s="93" t="s">
        <v>19</v>
      </c>
      <c r="T759" s="93" t="s">
        <v>8</v>
      </c>
      <c r="U759" s="93" t="s">
        <v>9</v>
      </c>
      <c r="V759" s="93"/>
      <c r="W759" s="107" t="s">
        <v>10</v>
      </c>
      <c r="X759" s="93" t="s">
        <v>285</v>
      </c>
      <c r="Y759" s="105"/>
      <c r="AC759" s="8"/>
    </row>
    <row r="760" spans="1:33" x14ac:dyDescent="0.25">
      <c r="A760" s="52">
        <v>43787</v>
      </c>
      <c r="B760" s="9"/>
      <c r="C760" s="1" t="s">
        <v>1</v>
      </c>
      <c r="D760" s="1"/>
      <c r="E760">
        <v>8</v>
      </c>
      <c r="F760">
        <v>45</v>
      </c>
      <c r="G760" s="79" t="s">
        <v>6</v>
      </c>
      <c r="H760">
        <v>17</v>
      </c>
      <c r="I760">
        <v>50</v>
      </c>
      <c r="J760" s="82" t="s">
        <v>17</v>
      </c>
      <c r="M760" s="79" t="s">
        <v>6</v>
      </c>
      <c r="P760" s="1"/>
      <c r="Q760" s="3">
        <v>1</v>
      </c>
      <c r="R760" s="5"/>
      <c r="S760" s="4"/>
      <c r="T760" s="10">
        <f>(I760/60+H760)-(F760/60+E760)</f>
        <v>9.0833333333333321</v>
      </c>
      <c r="U760" s="10">
        <f>(O760/60+N760)-(L760/60+K760)</f>
        <v>0</v>
      </c>
      <c r="V760" s="10"/>
      <c r="W760" s="11">
        <f>T760+U760-Q760*0.5+V760</f>
        <v>8.5833333333333321</v>
      </c>
      <c r="X760" s="106">
        <v>8</v>
      </c>
      <c r="AC760" s="8"/>
    </row>
    <row r="761" spans="1:33" x14ac:dyDescent="0.25">
      <c r="A761" s="52">
        <v>43788</v>
      </c>
      <c r="B761" s="9" t="s">
        <v>317</v>
      </c>
      <c r="C761" s="1" t="s">
        <v>2</v>
      </c>
      <c r="D761" s="1"/>
      <c r="G761" s="79" t="s">
        <v>6</v>
      </c>
      <c r="J761" s="82" t="s">
        <v>17</v>
      </c>
      <c r="M761" s="79" t="s">
        <v>6</v>
      </c>
      <c r="P761" s="1"/>
      <c r="Q761" s="3"/>
      <c r="R761" s="5"/>
      <c r="S761" s="4"/>
      <c r="T761" s="10">
        <f>(I761/60+H761)-(F761/60+E761)</f>
        <v>0</v>
      </c>
      <c r="U761" s="10">
        <f>(O761/60+N761)-(L761/60+K761)</f>
        <v>0</v>
      </c>
      <c r="V761" s="10"/>
      <c r="W761" s="11">
        <f>T761+U761-Q761*0.5+V761</f>
        <v>0</v>
      </c>
      <c r="X761" s="10"/>
      <c r="Z761" t="s">
        <v>258</v>
      </c>
    </row>
    <row r="762" spans="1:33" x14ac:dyDescent="0.25">
      <c r="A762" s="52">
        <v>43789</v>
      </c>
      <c r="B762" s="9" t="s">
        <v>319</v>
      </c>
      <c r="C762" s="1" t="s">
        <v>3</v>
      </c>
      <c r="D762" s="1"/>
      <c r="E762">
        <v>10</v>
      </c>
      <c r="F762">
        <v>55</v>
      </c>
      <c r="G762" s="79" t="s">
        <v>6</v>
      </c>
      <c r="H762">
        <v>16</v>
      </c>
      <c r="I762">
        <v>30</v>
      </c>
      <c r="J762" s="82" t="s">
        <v>17</v>
      </c>
      <c r="M762" s="79" t="s">
        <v>6</v>
      </c>
      <c r="P762" s="1"/>
      <c r="Q762" s="3">
        <v>1</v>
      </c>
      <c r="R762" s="5"/>
      <c r="S762" s="4"/>
      <c r="T762" s="10">
        <f>(I762/60+H762)-(F762/60+E762)</f>
        <v>5.5833333333333339</v>
      </c>
      <c r="U762" s="10">
        <f>(O762/60+N762)-(L762/60+K762)</f>
        <v>0</v>
      </c>
      <c r="V762" s="10"/>
      <c r="W762" s="11">
        <f>T762+U762-Q762*0.5+V762</f>
        <v>5.0833333333333339</v>
      </c>
      <c r="X762" s="10">
        <v>6</v>
      </c>
      <c r="Z762" s="74">
        <v>1</v>
      </c>
    </row>
    <row r="763" spans="1:33" x14ac:dyDescent="0.25">
      <c r="A763" s="52">
        <v>43790</v>
      </c>
      <c r="B763" s="9"/>
      <c r="C763" s="1" t="s">
        <v>4</v>
      </c>
      <c r="D763" s="1"/>
      <c r="E763">
        <v>8</v>
      </c>
      <c r="F763">
        <v>45</v>
      </c>
      <c r="G763" s="79" t="s">
        <v>6</v>
      </c>
      <c r="H763">
        <v>17</v>
      </c>
      <c r="I763">
        <v>42</v>
      </c>
      <c r="J763" s="82" t="s">
        <v>17</v>
      </c>
      <c r="M763" s="79" t="s">
        <v>6</v>
      </c>
      <c r="P763" s="1"/>
      <c r="Q763" s="3"/>
      <c r="R763" s="5"/>
      <c r="S763" s="4"/>
      <c r="T763" s="10">
        <f>(I763/60+H763)-(F763/60+E763)</f>
        <v>8.9499999999999993</v>
      </c>
      <c r="U763" s="10">
        <f>(O763/60+N763)-(L763/60+K763)</f>
        <v>0</v>
      </c>
      <c r="V763" s="10"/>
      <c r="W763" s="11">
        <f>T763+U763-Q763*0.5+V763</f>
        <v>8.9499999999999993</v>
      </c>
      <c r="X763" s="10">
        <v>8</v>
      </c>
      <c r="Y763" t="s">
        <v>11</v>
      </c>
      <c r="Z763" t="s">
        <v>12</v>
      </c>
      <c r="AA763" t="s">
        <v>13</v>
      </c>
      <c r="AB763" t="s">
        <v>299</v>
      </c>
      <c r="AC763" t="s">
        <v>313</v>
      </c>
      <c r="AE763" s="92"/>
    </row>
    <row r="764" spans="1:33" x14ac:dyDescent="0.25">
      <c r="A764" s="52">
        <v>43791</v>
      </c>
      <c r="B764" s="9" t="s">
        <v>318</v>
      </c>
      <c r="C764" s="1" t="s">
        <v>5</v>
      </c>
      <c r="D764" s="1"/>
      <c r="E764">
        <v>9</v>
      </c>
      <c r="F764">
        <v>42</v>
      </c>
      <c r="G764" s="79" t="s">
        <v>6</v>
      </c>
      <c r="H764">
        <v>17</v>
      </c>
      <c r="I764">
        <v>0</v>
      </c>
      <c r="J764" s="82" t="s">
        <v>17</v>
      </c>
      <c r="M764" s="79" t="s">
        <v>6</v>
      </c>
      <c r="P764" s="1"/>
      <c r="Q764" s="3"/>
      <c r="R764" s="5"/>
      <c r="S764" s="4"/>
      <c r="T764" s="10">
        <f>(I764/60+H764)-(F764/60+E764)</f>
        <v>7.3000000000000007</v>
      </c>
      <c r="U764" s="10">
        <f>(O764/60+N764)-(L764/60+K764)</f>
        <v>0</v>
      </c>
      <c r="V764" s="10"/>
      <c r="W764" s="11">
        <f>T764+U764-Q764*0.5+V764</f>
        <v>7.3000000000000007</v>
      </c>
      <c r="X764" s="10">
        <v>8</v>
      </c>
      <c r="Y764" s="12">
        <f>SUM(W760:W764)</f>
        <v>29.916666666666668</v>
      </c>
      <c r="Z764" s="10">
        <f>Y764-(8*(5-Z762))+SUM(S760:S764)*8</f>
        <v>-2.0833333333333321</v>
      </c>
      <c r="AA764" s="10">
        <f>AA757+Z764</f>
        <v>-20.066666666666677</v>
      </c>
      <c r="AB764" s="10">
        <f>AB757+Z764</f>
        <v>-70.42000000000003</v>
      </c>
      <c r="AC764" s="10">
        <f>AC757+Y764</f>
        <v>516.43333333333328</v>
      </c>
    </row>
    <row r="765" spans="1:33" x14ac:dyDescent="0.25">
      <c r="A765" s="60">
        <v>43792</v>
      </c>
      <c r="B765" s="61"/>
      <c r="C765" s="62" t="s">
        <v>216</v>
      </c>
      <c r="D765" s="62"/>
      <c r="E765" s="61"/>
      <c r="F765" s="61"/>
      <c r="G765" s="80" t="s">
        <v>6</v>
      </c>
      <c r="H765" s="61"/>
      <c r="I765" s="61"/>
      <c r="J765" s="83" t="s">
        <v>17</v>
      </c>
      <c r="K765" s="61"/>
      <c r="L765" s="61"/>
      <c r="M765" s="80" t="s">
        <v>6</v>
      </c>
      <c r="N765" s="61"/>
      <c r="O765" s="61"/>
      <c r="P765" s="62"/>
      <c r="Q765" s="63"/>
      <c r="R765" s="64"/>
      <c r="S765" s="65"/>
      <c r="T765" s="71"/>
      <c r="U765" s="71"/>
      <c r="V765" s="71"/>
      <c r="W765" s="72"/>
      <c r="X765" s="68"/>
      <c r="Y765" s="120">
        <f>SUM(X760:X764)</f>
        <v>30</v>
      </c>
      <c r="Z765" s="66"/>
      <c r="AA765" s="66"/>
      <c r="AB765" s="69"/>
      <c r="AC765" s="129">
        <f>AC758+Y765</f>
        <v>516.5</v>
      </c>
      <c r="AD765" s="124"/>
      <c r="AE765" s="58"/>
      <c r="AF765" s="58"/>
      <c r="AG765" s="58"/>
    </row>
    <row r="766" spans="1:33" x14ac:dyDescent="0.25">
      <c r="A766" s="111">
        <v>43793</v>
      </c>
      <c r="B766" s="6" t="s">
        <v>28</v>
      </c>
      <c r="C766" s="1"/>
      <c r="D766" s="1"/>
      <c r="E766" s="114" t="s">
        <v>251</v>
      </c>
      <c r="F766" s="131"/>
      <c r="G766" s="131"/>
      <c r="H766" s="131"/>
      <c r="I766" s="131"/>
      <c r="J766" s="42"/>
      <c r="K766" s="114" t="s">
        <v>252</v>
      </c>
      <c r="L766" s="131"/>
      <c r="M766" s="131"/>
      <c r="N766" s="131"/>
      <c r="O766" s="131"/>
      <c r="P766" s="1"/>
      <c r="Q766" s="93" t="s">
        <v>18</v>
      </c>
      <c r="R766" s="93" t="s">
        <v>7</v>
      </c>
      <c r="S766" s="93" t="s">
        <v>19</v>
      </c>
      <c r="T766" s="93" t="s">
        <v>8</v>
      </c>
      <c r="U766" s="93" t="s">
        <v>9</v>
      </c>
      <c r="V766" s="93"/>
      <c r="W766" s="107" t="s">
        <v>10</v>
      </c>
      <c r="X766" s="93" t="s">
        <v>285</v>
      </c>
      <c r="Y766" s="105"/>
      <c r="AC766" s="8"/>
    </row>
    <row r="767" spans="1:33" x14ac:dyDescent="0.25">
      <c r="A767" s="52">
        <v>43794</v>
      </c>
      <c r="B767" s="9"/>
      <c r="C767" s="1" t="s">
        <v>1</v>
      </c>
      <c r="D767" s="1"/>
      <c r="E767">
        <v>8</v>
      </c>
      <c r="F767">
        <v>59</v>
      </c>
      <c r="G767" s="79" t="s">
        <v>6</v>
      </c>
      <c r="H767">
        <v>16</v>
      </c>
      <c r="I767">
        <v>48</v>
      </c>
      <c r="J767" s="82" t="s">
        <v>17</v>
      </c>
      <c r="M767" s="79" t="s">
        <v>6</v>
      </c>
      <c r="P767" s="1"/>
      <c r="Q767" s="3"/>
      <c r="R767" s="5"/>
      <c r="S767" s="4"/>
      <c r="T767" s="10">
        <f>(I767/60+H767)-(F767/60+E767)</f>
        <v>7.8166666666666682</v>
      </c>
      <c r="U767" s="10">
        <f>(O767/60+N767)-(L767/60+K767)</f>
        <v>0</v>
      </c>
      <c r="V767" s="10"/>
      <c r="W767" s="11">
        <f>T767+U767-Q767*0.5+V767</f>
        <v>7.8166666666666682</v>
      </c>
      <c r="X767" s="106">
        <v>8</v>
      </c>
      <c r="AC767" s="8"/>
    </row>
    <row r="768" spans="1:33" x14ac:dyDescent="0.25">
      <c r="A768" s="52">
        <v>43795</v>
      </c>
      <c r="B768" s="9"/>
      <c r="C768" s="1" t="s">
        <v>2</v>
      </c>
      <c r="D768" s="1"/>
      <c r="E768">
        <v>9</v>
      </c>
      <c r="F768">
        <v>48</v>
      </c>
      <c r="G768" s="79" t="s">
        <v>6</v>
      </c>
      <c r="H768">
        <v>16</v>
      </c>
      <c r="I768">
        <v>16</v>
      </c>
      <c r="J768" s="82" t="s">
        <v>17</v>
      </c>
      <c r="M768" s="79" t="s">
        <v>6</v>
      </c>
      <c r="P768" s="1"/>
      <c r="Q768" s="3"/>
      <c r="R768" s="5"/>
      <c r="S768" s="4"/>
      <c r="T768" s="10">
        <f>(I768/60+H768)-(F768/60+E768)</f>
        <v>6.466666666666665</v>
      </c>
      <c r="U768" s="10">
        <f>(O768/60+N768)-(L768/60+K768)</f>
        <v>0</v>
      </c>
      <c r="V768" s="10"/>
      <c r="W768" s="11">
        <f>T768+U768-Q768*0.5+V768</f>
        <v>6.466666666666665</v>
      </c>
      <c r="X768" s="10">
        <v>7</v>
      </c>
      <c r="Z768" t="s">
        <v>258</v>
      </c>
    </row>
    <row r="769" spans="1:33" x14ac:dyDescent="0.25">
      <c r="A769" s="52">
        <v>43796</v>
      </c>
      <c r="B769" s="9"/>
      <c r="C769" s="1" t="s">
        <v>3</v>
      </c>
      <c r="D769" s="1"/>
      <c r="E769">
        <v>8</v>
      </c>
      <c r="F769">
        <v>52</v>
      </c>
      <c r="G769" s="79" t="s">
        <v>6</v>
      </c>
      <c r="H769">
        <v>16</v>
      </c>
      <c r="I769">
        <v>30</v>
      </c>
      <c r="J769" s="82" t="s">
        <v>17</v>
      </c>
      <c r="M769" s="79" t="s">
        <v>6</v>
      </c>
      <c r="P769" s="1"/>
      <c r="Q769" s="3">
        <v>1</v>
      </c>
      <c r="R769" s="5"/>
      <c r="S769" s="4"/>
      <c r="T769" s="10">
        <f>(I769/60+H769)-(F769/60+E769)</f>
        <v>7.6333333333333329</v>
      </c>
      <c r="U769" s="10">
        <f>(O769/60+N769)-(L769/60+K769)</f>
        <v>0</v>
      </c>
      <c r="V769" s="10"/>
      <c r="W769" s="11">
        <f>T769+U769-Q769*0.5+V769</f>
        <v>7.1333333333333329</v>
      </c>
      <c r="X769" s="10">
        <v>7</v>
      </c>
      <c r="Z769" s="74">
        <v>0</v>
      </c>
    </row>
    <row r="770" spans="1:33" x14ac:dyDescent="0.25">
      <c r="A770" s="52">
        <v>43797</v>
      </c>
      <c r="B770" s="9"/>
      <c r="C770" s="1" t="s">
        <v>4</v>
      </c>
      <c r="D770" s="1"/>
      <c r="E770">
        <v>8</v>
      </c>
      <c r="F770">
        <v>55</v>
      </c>
      <c r="G770" s="79" t="s">
        <v>6</v>
      </c>
      <c r="H770">
        <v>17</v>
      </c>
      <c r="I770">
        <v>20</v>
      </c>
      <c r="J770" s="82" t="s">
        <v>17</v>
      </c>
      <c r="M770" s="79" t="s">
        <v>6</v>
      </c>
      <c r="P770" s="1"/>
      <c r="Q770" s="3">
        <v>1</v>
      </c>
      <c r="R770" s="5"/>
      <c r="S770" s="4"/>
      <c r="T770" s="10">
        <f>(I770/60+H770)-(F770/60+E770)</f>
        <v>8.4166666666666661</v>
      </c>
      <c r="U770" s="10">
        <f>(O770/60+N770)-(L770/60+K770)</f>
        <v>0</v>
      </c>
      <c r="V770" s="10"/>
      <c r="W770" s="11">
        <f>T770+U770-Q770*0.5+V770</f>
        <v>7.9166666666666661</v>
      </c>
      <c r="X770" s="10">
        <v>8</v>
      </c>
      <c r="Y770" t="s">
        <v>11</v>
      </c>
      <c r="Z770" t="s">
        <v>12</v>
      </c>
      <c r="AA770" t="s">
        <v>13</v>
      </c>
      <c r="AB770" t="s">
        <v>299</v>
      </c>
      <c r="AC770" t="s">
        <v>313</v>
      </c>
      <c r="AE770" s="92"/>
    </row>
    <row r="771" spans="1:33" x14ac:dyDescent="0.25">
      <c r="A771" s="52">
        <v>43798</v>
      </c>
      <c r="B771" s="9"/>
      <c r="C771" s="1" t="s">
        <v>5</v>
      </c>
      <c r="D771" s="1"/>
      <c r="E771">
        <v>9</v>
      </c>
      <c r="F771">
        <v>33</v>
      </c>
      <c r="G771" s="79" t="s">
        <v>6</v>
      </c>
      <c r="H771">
        <v>15</v>
      </c>
      <c r="I771">
        <v>30</v>
      </c>
      <c r="J771" s="82" t="s">
        <v>17</v>
      </c>
      <c r="K771">
        <v>16</v>
      </c>
      <c r="L771">
        <v>30</v>
      </c>
      <c r="M771" s="79" t="s">
        <v>6</v>
      </c>
      <c r="N771">
        <v>18</v>
      </c>
      <c r="O771">
        <v>9</v>
      </c>
      <c r="P771" s="1"/>
      <c r="Q771" s="3">
        <v>1</v>
      </c>
      <c r="R771" s="5"/>
      <c r="S771" s="4"/>
      <c r="T771" s="10">
        <f>(I771/60+H771)-(F771/60+E771)</f>
        <v>5.9499999999999993</v>
      </c>
      <c r="U771" s="10">
        <f>(O771/60+N771)-(L771/60+K771)</f>
        <v>1.6499999999999986</v>
      </c>
      <c r="V771" s="10"/>
      <c r="W771" s="11">
        <f>T771+U771-Q771*0.5+V771</f>
        <v>7.0999999999999979</v>
      </c>
      <c r="X771" s="10">
        <v>7</v>
      </c>
      <c r="Y771" s="12">
        <f>SUM(W767:W771)</f>
        <v>36.433333333333323</v>
      </c>
      <c r="Z771" s="10">
        <f>Y771-(8*(5-Z769))+SUM(S767:S771)*8</f>
        <v>-3.5666666666666771</v>
      </c>
      <c r="AA771" s="10">
        <f>AA764+Z771</f>
        <v>-23.633333333333354</v>
      </c>
      <c r="AB771" s="10">
        <f>AB764+Z771</f>
        <v>-73.986666666666707</v>
      </c>
      <c r="AC771" s="10">
        <f>AC764+Y771</f>
        <v>552.86666666666656</v>
      </c>
      <c r="AD771" s="99" t="s">
        <v>320</v>
      </c>
    </row>
    <row r="772" spans="1:33" x14ac:dyDescent="0.25">
      <c r="A772" s="60">
        <v>43799</v>
      </c>
      <c r="B772" s="61"/>
      <c r="C772" s="62" t="s">
        <v>216</v>
      </c>
      <c r="D772" s="62"/>
      <c r="E772" s="61"/>
      <c r="F772" s="61"/>
      <c r="G772" s="80" t="s">
        <v>6</v>
      </c>
      <c r="H772" s="61"/>
      <c r="I772" s="61"/>
      <c r="J772" s="83" t="s">
        <v>17</v>
      </c>
      <c r="K772" s="61"/>
      <c r="L772" s="61"/>
      <c r="M772" s="80" t="s">
        <v>6</v>
      </c>
      <c r="N772" s="61"/>
      <c r="O772" s="61"/>
      <c r="P772" s="62"/>
      <c r="Q772" s="63"/>
      <c r="R772" s="64"/>
      <c r="S772" s="65"/>
      <c r="T772" s="71"/>
      <c r="U772" s="71"/>
      <c r="V772" s="71"/>
      <c r="W772" s="72"/>
      <c r="X772" s="68"/>
      <c r="Y772" s="120">
        <f>SUM(X767:X771)</f>
        <v>37</v>
      </c>
      <c r="Z772" s="66"/>
      <c r="AA772" s="66"/>
      <c r="AB772" s="69"/>
      <c r="AC772" s="129">
        <f>AC765+Y772</f>
        <v>553.5</v>
      </c>
      <c r="AD772" s="124"/>
      <c r="AE772" s="58"/>
      <c r="AF772" s="58"/>
      <c r="AG772" s="58"/>
    </row>
    <row r="773" spans="1:33" x14ac:dyDescent="0.25">
      <c r="A773" s="111">
        <v>43800</v>
      </c>
      <c r="B773" s="6" t="s">
        <v>29</v>
      </c>
      <c r="C773" s="1"/>
      <c r="D773" s="1"/>
      <c r="E773" s="114" t="s">
        <v>251</v>
      </c>
      <c r="F773" s="131"/>
      <c r="G773" s="131"/>
      <c r="H773" s="131"/>
      <c r="I773" s="131"/>
      <c r="J773" s="42"/>
      <c r="K773" s="114" t="s">
        <v>252</v>
      </c>
      <c r="L773" s="131"/>
      <c r="M773" s="131"/>
      <c r="N773" s="131"/>
      <c r="O773" s="131"/>
      <c r="P773" s="1"/>
      <c r="Q773" s="93" t="s">
        <v>18</v>
      </c>
      <c r="R773" s="93" t="s">
        <v>7</v>
      </c>
      <c r="S773" s="93" t="s">
        <v>19</v>
      </c>
      <c r="T773" s="93" t="s">
        <v>8</v>
      </c>
      <c r="U773" s="93" t="s">
        <v>9</v>
      </c>
      <c r="V773" s="93"/>
      <c r="W773" s="107" t="s">
        <v>10</v>
      </c>
      <c r="X773" s="93" t="s">
        <v>285</v>
      </c>
      <c r="Y773" s="105"/>
      <c r="AC773" s="8"/>
    </row>
    <row r="774" spans="1:33" x14ac:dyDescent="0.25">
      <c r="A774" s="52">
        <v>43801</v>
      </c>
      <c r="B774" s="9" t="s">
        <v>7</v>
      </c>
      <c r="C774" s="1" t="s">
        <v>1</v>
      </c>
      <c r="D774" s="1"/>
      <c r="G774" s="79" t="s">
        <v>6</v>
      </c>
      <c r="J774" s="82" t="s">
        <v>17</v>
      </c>
      <c r="M774" s="79" t="s">
        <v>6</v>
      </c>
      <c r="P774" s="1"/>
      <c r="Q774" s="3"/>
      <c r="R774" s="5"/>
      <c r="S774" s="4"/>
      <c r="T774" s="10">
        <f>(I774/60+H774)-(F774/60+E774)</f>
        <v>0</v>
      </c>
      <c r="U774" s="10">
        <f>(O774/60+N774)-(L774/60+K774)</f>
        <v>0</v>
      </c>
      <c r="V774" s="10"/>
      <c r="W774" s="11">
        <f>T774+U774-Q774*0.5+V774</f>
        <v>0</v>
      </c>
      <c r="X774" s="106"/>
      <c r="AC774" s="8"/>
    </row>
    <row r="775" spans="1:33" x14ac:dyDescent="0.25">
      <c r="A775" s="52">
        <v>43802</v>
      </c>
      <c r="B775" s="9" t="s">
        <v>321</v>
      </c>
      <c r="C775" s="1" t="s">
        <v>2</v>
      </c>
      <c r="D775" s="1"/>
      <c r="E775">
        <v>10</v>
      </c>
      <c r="F775">
        <v>17</v>
      </c>
      <c r="G775" s="79" t="s">
        <v>6</v>
      </c>
      <c r="H775">
        <v>16</v>
      </c>
      <c r="I775">
        <v>33</v>
      </c>
      <c r="J775" s="82" t="s">
        <v>17</v>
      </c>
      <c r="M775" s="79" t="s">
        <v>6</v>
      </c>
      <c r="P775" s="1"/>
      <c r="Q775" s="3"/>
      <c r="R775" s="5"/>
      <c r="S775" s="4"/>
      <c r="T775" s="10">
        <f>(I775/60+H775)-(F775/60+E775)</f>
        <v>6.2666666666666675</v>
      </c>
      <c r="U775" s="10">
        <f>(O775/60+N775)-(L775/60+K775)</f>
        <v>0</v>
      </c>
      <c r="V775" s="10"/>
      <c r="W775" s="11">
        <f>T775+U775-Q775*0.5+V775</f>
        <v>6.2666666666666675</v>
      </c>
      <c r="X775" s="10">
        <v>7</v>
      </c>
      <c r="Z775" t="s">
        <v>258</v>
      </c>
    </row>
    <row r="776" spans="1:33" x14ac:dyDescent="0.25">
      <c r="A776" s="52">
        <v>43803</v>
      </c>
      <c r="B776" s="9"/>
      <c r="C776" s="1" t="s">
        <v>3</v>
      </c>
      <c r="D776" s="1"/>
      <c r="E776">
        <v>9</v>
      </c>
      <c r="F776">
        <v>12</v>
      </c>
      <c r="G776" s="79" t="s">
        <v>6</v>
      </c>
      <c r="H776">
        <v>17</v>
      </c>
      <c r="I776">
        <v>30</v>
      </c>
      <c r="J776" s="82" t="s">
        <v>17</v>
      </c>
      <c r="M776" s="79" t="s">
        <v>6</v>
      </c>
      <c r="P776" s="1"/>
      <c r="Q776" s="3"/>
      <c r="R776" s="5"/>
      <c r="S776" s="4"/>
      <c r="T776" s="10">
        <f>(I776/60+H776)-(F776/60+E776)</f>
        <v>8.3000000000000007</v>
      </c>
      <c r="U776" s="10">
        <f>(O776/60+N776)-(L776/60+K776)</f>
        <v>0</v>
      </c>
      <c r="V776" s="10"/>
      <c r="W776" s="11">
        <f>T776+U776-Q776*0.5+V776</f>
        <v>8.3000000000000007</v>
      </c>
      <c r="X776" s="10">
        <v>8</v>
      </c>
      <c r="Z776" s="74">
        <v>1</v>
      </c>
    </row>
    <row r="777" spans="1:33" x14ac:dyDescent="0.25">
      <c r="A777" s="52">
        <v>43804</v>
      </c>
      <c r="B777" s="9"/>
      <c r="C777" s="1" t="s">
        <v>4</v>
      </c>
      <c r="D777" s="1"/>
      <c r="E777">
        <v>8</v>
      </c>
      <c r="F777">
        <v>45</v>
      </c>
      <c r="G777" s="79" t="s">
        <v>6</v>
      </c>
      <c r="H777">
        <v>18</v>
      </c>
      <c r="I777">
        <v>40</v>
      </c>
      <c r="J777" s="82" t="s">
        <v>17</v>
      </c>
      <c r="M777" s="79" t="s">
        <v>6</v>
      </c>
      <c r="P777" s="1"/>
      <c r="Q777" s="3"/>
      <c r="R777" s="5"/>
      <c r="S777" s="4"/>
      <c r="T777" s="10">
        <f>(I777/60+H777)-(F777/60+E777)</f>
        <v>9.9166666666666679</v>
      </c>
      <c r="U777" s="10">
        <f>(O777/60+N777)-(L777/60+K777)</f>
        <v>0</v>
      </c>
      <c r="V777" s="10"/>
      <c r="W777" s="11">
        <f>T777+U777-Q777*0.5+V777</f>
        <v>9.9166666666666679</v>
      </c>
      <c r="X777" s="10">
        <v>9</v>
      </c>
      <c r="Y777" t="s">
        <v>11</v>
      </c>
      <c r="Z777" t="s">
        <v>12</v>
      </c>
      <c r="AA777" t="s">
        <v>13</v>
      </c>
      <c r="AB777" t="s">
        <v>299</v>
      </c>
      <c r="AC777" t="s">
        <v>313</v>
      </c>
      <c r="AE777" s="92"/>
    </row>
    <row r="778" spans="1:33" x14ac:dyDescent="0.25">
      <c r="A778" s="52">
        <v>43805</v>
      </c>
      <c r="B778" s="9"/>
      <c r="C778" s="1" t="s">
        <v>5</v>
      </c>
      <c r="D778" s="1"/>
      <c r="E778">
        <v>9</v>
      </c>
      <c r="F778">
        <v>0</v>
      </c>
      <c r="G778" s="79" t="s">
        <v>6</v>
      </c>
      <c r="H778">
        <v>16</v>
      </c>
      <c r="I778">
        <v>0</v>
      </c>
      <c r="J778" s="82" t="s">
        <v>17</v>
      </c>
      <c r="M778" s="79" t="s">
        <v>6</v>
      </c>
      <c r="P778" s="1"/>
      <c r="Q778" s="3"/>
      <c r="R778" s="5"/>
      <c r="S778" s="4"/>
      <c r="T778" s="10">
        <f>(I778/60+H778)-(F778/60+E778)</f>
        <v>7</v>
      </c>
      <c r="U778" s="10">
        <f>(O778/60+N778)-(L778/60+K778)</f>
        <v>0</v>
      </c>
      <c r="V778" s="10"/>
      <c r="W778" s="11">
        <f>T778+U778-Q778*0.5+V778</f>
        <v>7</v>
      </c>
      <c r="X778" s="10">
        <v>7</v>
      </c>
      <c r="Y778" s="12">
        <f>SUM(W774:W778)</f>
        <v>31.483333333333334</v>
      </c>
      <c r="Z778" s="10">
        <f>Y778-(8*(5-Z776))+SUM(S774:S778)*8</f>
        <v>-0.51666666666666572</v>
      </c>
      <c r="AA778" s="10">
        <f>AA771+Z778</f>
        <v>-24.15000000000002</v>
      </c>
      <c r="AB778" s="10">
        <f>AB771+Z778</f>
        <v>-74.503333333333373</v>
      </c>
      <c r="AC778" s="10">
        <f>AC771+Y778</f>
        <v>584.34999999999991</v>
      </c>
    </row>
    <row r="779" spans="1:33" x14ac:dyDescent="0.25">
      <c r="A779" s="60">
        <v>43806</v>
      </c>
      <c r="B779" s="61"/>
      <c r="C779" s="62" t="s">
        <v>216</v>
      </c>
      <c r="D779" s="62"/>
      <c r="E779" s="61"/>
      <c r="F779" s="61"/>
      <c r="G779" s="80" t="s">
        <v>6</v>
      </c>
      <c r="H779" s="61"/>
      <c r="I779" s="61"/>
      <c r="J779" s="83" t="s">
        <v>17</v>
      </c>
      <c r="K779" s="61"/>
      <c r="L779" s="61"/>
      <c r="M779" s="80" t="s">
        <v>6</v>
      </c>
      <c r="N779" s="61"/>
      <c r="O779" s="61"/>
      <c r="P779" s="62"/>
      <c r="Q779" s="63"/>
      <c r="R779" s="64"/>
      <c r="S779" s="65"/>
      <c r="T779" s="71"/>
      <c r="U779" s="71"/>
      <c r="V779" s="71"/>
      <c r="W779" s="72"/>
      <c r="X779" s="68"/>
      <c r="Y779" s="120">
        <f>SUM(X774:X778)</f>
        <v>31</v>
      </c>
      <c r="Z779" s="66"/>
      <c r="AA779" s="66"/>
      <c r="AB779" s="69"/>
      <c r="AC779" s="129">
        <f>AC772+Y779</f>
        <v>584.5</v>
      </c>
      <c r="AD779" s="124"/>
      <c r="AE779" s="58"/>
      <c r="AF779" s="58"/>
      <c r="AG779" s="58"/>
    </row>
    <row r="780" spans="1:33" x14ac:dyDescent="0.25">
      <c r="A780" s="111">
        <v>43807</v>
      </c>
      <c r="B780" s="6" t="s">
        <v>30</v>
      </c>
      <c r="C780" s="1"/>
      <c r="D780" s="1"/>
      <c r="E780" s="114" t="s">
        <v>251</v>
      </c>
      <c r="F780" s="131"/>
      <c r="G780" s="131"/>
      <c r="H780" s="131"/>
      <c r="I780" s="131"/>
      <c r="J780" s="42"/>
      <c r="K780" s="114" t="s">
        <v>252</v>
      </c>
      <c r="L780" s="131"/>
      <c r="M780" s="131"/>
      <c r="N780" s="131"/>
      <c r="O780" s="131"/>
      <c r="P780" s="1"/>
      <c r="Q780" s="93" t="s">
        <v>18</v>
      </c>
      <c r="R780" s="93" t="s">
        <v>7</v>
      </c>
      <c r="S780" s="93" t="s">
        <v>19</v>
      </c>
      <c r="T780" s="93" t="s">
        <v>8</v>
      </c>
      <c r="U780" s="93" t="s">
        <v>9</v>
      </c>
      <c r="V780" s="93"/>
      <c r="W780" s="107" t="s">
        <v>10</v>
      </c>
      <c r="X780" s="93" t="s">
        <v>285</v>
      </c>
      <c r="Y780" s="105"/>
      <c r="AC780" s="8"/>
    </row>
    <row r="781" spans="1:33" x14ac:dyDescent="0.25">
      <c r="A781" s="52">
        <v>43808</v>
      </c>
      <c r="B781" s="9" t="s">
        <v>7</v>
      </c>
      <c r="C781" s="1" t="s">
        <v>1</v>
      </c>
      <c r="D781" s="1"/>
      <c r="G781" s="79" t="s">
        <v>6</v>
      </c>
      <c r="J781" s="82" t="s">
        <v>17</v>
      </c>
      <c r="M781" s="79" t="s">
        <v>6</v>
      </c>
      <c r="P781" s="1"/>
      <c r="Q781" s="3"/>
      <c r="R781" s="5"/>
      <c r="S781" s="4"/>
      <c r="T781" s="10">
        <f>(I781/60+H781)-(F781/60+E781)</f>
        <v>0</v>
      </c>
      <c r="U781" s="10">
        <f>(O781/60+N781)-(L781/60+K781)</f>
        <v>0</v>
      </c>
      <c r="V781" s="10"/>
      <c r="W781" s="11">
        <f>T781+U781-Q781*0.5+V781</f>
        <v>0</v>
      </c>
      <c r="X781" s="106"/>
      <c r="AC781" s="8"/>
    </row>
    <row r="782" spans="1:33" x14ac:dyDescent="0.25">
      <c r="A782" s="52">
        <v>43809</v>
      </c>
      <c r="B782" s="9"/>
      <c r="C782" s="1" t="s">
        <v>2</v>
      </c>
      <c r="D782" s="1"/>
      <c r="E782">
        <v>9</v>
      </c>
      <c r="F782">
        <v>16</v>
      </c>
      <c r="G782" s="79" t="s">
        <v>6</v>
      </c>
      <c r="H782">
        <v>17</v>
      </c>
      <c r="I782">
        <v>45</v>
      </c>
      <c r="J782" s="82" t="s">
        <v>17</v>
      </c>
      <c r="M782" s="79" t="s">
        <v>6</v>
      </c>
      <c r="P782" s="1"/>
      <c r="Q782" s="3">
        <v>1</v>
      </c>
      <c r="R782" s="5"/>
      <c r="S782" s="4"/>
      <c r="T782" s="10">
        <f>(I782/60+H782)-(F782/60+E782)</f>
        <v>8.4833333333333325</v>
      </c>
      <c r="U782" s="10">
        <f>(O782/60+N782)-(L782/60+K782)</f>
        <v>0</v>
      </c>
      <c r="V782" s="10"/>
      <c r="W782" s="11">
        <f>T782+U782-Q782*0.5+V782</f>
        <v>7.9833333333333325</v>
      </c>
      <c r="X782" s="10">
        <v>8</v>
      </c>
      <c r="Z782" t="s">
        <v>258</v>
      </c>
    </row>
    <row r="783" spans="1:33" x14ac:dyDescent="0.25">
      <c r="A783" s="52">
        <v>43810</v>
      </c>
      <c r="B783" s="9"/>
      <c r="C783" s="1" t="s">
        <v>3</v>
      </c>
      <c r="D783" s="1"/>
      <c r="E783">
        <v>10</v>
      </c>
      <c r="F783">
        <v>40</v>
      </c>
      <c r="G783" s="79" t="s">
        <v>6</v>
      </c>
      <c r="H783">
        <v>18</v>
      </c>
      <c r="I783">
        <v>15</v>
      </c>
      <c r="J783" s="82" t="s">
        <v>17</v>
      </c>
      <c r="M783" s="79" t="s">
        <v>6</v>
      </c>
      <c r="P783" s="1"/>
      <c r="Q783" s="3">
        <v>1</v>
      </c>
      <c r="R783" s="5"/>
      <c r="S783" s="4"/>
      <c r="T783" s="10">
        <f>(I783/60+H783)-(F783/60+E783)</f>
        <v>7.5833333333333339</v>
      </c>
      <c r="U783" s="10">
        <f>(O783/60+N783)-(L783/60+K783)</f>
        <v>0</v>
      </c>
      <c r="V783" s="10"/>
      <c r="W783" s="11">
        <f>T783+U783-Q783*0.5+V783</f>
        <v>7.0833333333333339</v>
      </c>
      <c r="X783" s="10">
        <v>7</v>
      </c>
      <c r="Z783" s="74">
        <v>1</v>
      </c>
    </row>
    <row r="784" spans="1:33" x14ac:dyDescent="0.25">
      <c r="A784" s="52">
        <v>43811</v>
      </c>
      <c r="B784" s="9"/>
      <c r="C784" s="1" t="s">
        <v>4</v>
      </c>
      <c r="D784" s="1"/>
      <c r="E784">
        <v>9</v>
      </c>
      <c r="F784">
        <v>0</v>
      </c>
      <c r="G784" s="79" t="s">
        <v>6</v>
      </c>
      <c r="H784">
        <v>17</v>
      </c>
      <c r="I784">
        <v>20</v>
      </c>
      <c r="J784" s="82" t="s">
        <v>17</v>
      </c>
      <c r="M784" s="79" t="s">
        <v>6</v>
      </c>
      <c r="P784" s="1"/>
      <c r="Q784" s="3">
        <v>1</v>
      </c>
      <c r="R784" s="5"/>
      <c r="S784" s="4"/>
      <c r="T784" s="10">
        <f>(I784/60+H784)-(F784/60+E784)</f>
        <v>8.3333333333333321</v>
      </c>
      <c r="U784" s="10">
        <f>(O784/60+N784)-(L784/60+K784)</f>
        <v>0</v>
      </c>
      <c r="V784" s="10"/>
      <c r="W784" s="11">
        <f>T784+U784-Q784*0.5+V784</f>
        <v>7.8333333333333321</v>
      </c>
      <c r="X784" s="10">
        <v>8</v>
      </c>
      <c r="Y784" t="s">
        <v>11</v>
      </c>
      <c r="Z784" t="s">
        <v>12</v>
      </c>
      <c r="AA784" t="s">
        <v>13</v>
      </c>
      <c r="AB784" t="s">
        <v>299</v>
      </c>
      <c r="AC784" t="s">
        <v>313</v>
      </c>
      <c r="AE784" s="92"/>
    </row>
    <row r="785" spans="1:33" x14ac:dyDescent="0.25">
      <c r="A785" s="52">
        <v>43812</v>
      </c>
      <c r="B785" s="9"/>
      <c r="C785" s="1" t="s">
        <v>5</v>
      </c>
      <c r="D785" s="1"/>
      <c r="E785">
        <v>10</v>
      </c>
      <c r="F785">
        <v>0</v>
      </c>
      <c r="G785" s="79" t="s">
        <v>6</v>
      </c>
      <c r="H785">
        <v>17</v>
      </c>
      <c r="I785">
        <v>30</v>
      </c>
      <c r="J785" s="82" t="s">
        <v>17</v>
      </c>
      <c r="M785" s="79" t="s">
        <v>6</v>
      </c>
      <c r="P785" s="1"/>
      <c r="Q785" s="3">
        <v>1</v>
      </c>
      <c r="R785" s="5"/>
      <c r="S785" s="4"/>
      <c r="T785" s="10">
        <f>(I785/60+H785)-(F785/60+E785)</f>
        <v>7.5</v>
      </c>
      <c r="U785" s="10">
        <f>(O785/60+N785)-(L785/60+K785)</f>
        <v>0</v>
      </c>
      <c r="V785" s="10"/>
      <c r="W785" s="11">
        <f>T785+U785-Q785*0.5+V785</f>
        <v>7</v>
      </c>
      <c r="X785" s="10">
        <v>7</v>
      </c>
      <c r="Y785" s="12">
        <f>SUM(W781:W785)</f>
        <v>29.9</v>
      </c>
      <c r="Z785" s="10">
        <f>Y785-(8*(5-Z783))+SUM(S781:S785)*8</f>
        <v>-2.1000000000000014</v>
      </c>
      <c r="AA785" s="10">
        <f>AA778+Z785</f>
        <v>-26.250000000000021</v>
      </c>
      <c r="AB785" s="10">
        <f>AB778+Z785</f>
        <v>-76.603333333333381</v>
      </c>
      <c r="AC785" s="10">
        <f>AC778+Y785</f>
        <v>614.24999999999989</v>
      </c>
    </row>
    <row r="786" spans="1:33" x14ac:dyDescent="0.25">
      <c r="A786" s="60">
        <v>43813</v>
      </c>
      <c r="B786" s="61"/>
      <c r="C786" s="62" t="s">
        <v>216</v>
      </c>
      <c r="D786" s="62"/>
      <c r="E786" s="61"/>
      <c r="F786" s="61"/>
      <c r="G786" s="80" t="s">
        <v>6</v>
      </c>
      <c r="H786" s="61"/>
      <c r="I786" s="61"/>
      <c r="J786" s="83" t="s">
        <v>17</v>
      </c>
      <c r="K786" s="61"/>
      <c r="L786" s="61"/>
      <c r="M786" s="80" t="s">
        <v>6</v>
      </c>
      <c r="N786" s="61"/>
      <c r="O786" s="61"/>
      <c r="P786" s="62"/>
      <c r="Q786" s="63"/>
      <c r="R786" s="64"/>
      <c r="S786" s="65"/>
      <c r="T786" s="71"/>
      <c r="U786" s="71"/>
      <c r="V786" s="71"/>
      <c r="W786" s="72"/>
      <c r="X786" s="68"/>
      <c r="Y786" s="120">
        <f>SUM(X781:X785)</f>
        <v>30</v>
      </c>
      <c r="Z786" s="66"/>
      <c r="AA786" s="66"/>
      <c r="AB786" s="69"/>
      <c r="AC786" s="129">
        <f>AC779+Y786</f>
        <v>614.5</v>
      </c>
      <c r="AD786" s="124"/>
      <c r="AE786" s="58"/>
      <c r="AF786" s="58"/>
      <c r="AG786" s="58"/>
    </row>
    <row r="787" spans="1:33" x14ac:dyDescent="0.25">
      <c r="A787" s="111">
        <v>43814</v>
      </c>
      <c r="B787" s="6" t="s">
        <v>31</v>
      </c>
      <c r="C787" s="1"/>
      <c r="D787" s="1"/>
      <c r="E787" s="114" t="s">
        <v>251</v>
      </c>
      <c r="F787" s="132"/>
      <c r="G787" s="132"/>
      <c r="H787" s="132"/>
      <c r="I787" s="132"/>
      <c r="J787" s="42"/>
      <c r="K787" s="114" t="s">
        <v>252</v>
      </c>
      <c r="L787" s="132"/>
      <c r="M787" s="132"/>
      <c r="N787" s="132"/>
      <c r="O787" s="132"/>
      <c r="P787" s="1"/>
      <c r="Q787" s="93" t="s">
        <v>18</v>
      </c>
      <c r="R787" s="93" t="s">
        <v>7</v>
      </c>
      <c r="S787" s="93" t="s">
        <v>19</v>
      </c>
      <c r="T787" s="93" t="s">
        <v>8</v>
      </c>
      <c r="U787" s="93" t="s">
        <v>9</v>
      </c>
      <c r="V787" s="93"/>
      <c r="W787" s="107" t="s">
        <v>10</v>
      </c>
      <c r="X787" s="93" t="s">
        <v>285</v>
      </c>
      <c r="Y787" s="105"/>
      <c r="AC787" s="8"/>
    </row>
    <row r="788" spans="1:33" x14ac:dyDescent="0.25">
      <c r="A788" s="52">
        <v>43815</v>
      </c>
      <c r="B788" s="9"/>
      <c r="C788" s="1" t="s">
        <v>1</v>
      </c>
      <c r="D788" s="1"/>
      <c r="E788">
        <v>8</v>
      </c>
      <c r="F788">
        <v>55</v>
      </c>
      <c r="G788" s="79" t="s">
        <v>6</v>
      </c>
      <c r="H788">
        <v>14</v>
      </c>
      <c r="I788">
        <v>30</v>
      </c>
      <c r="J788" s="82" t="s">
        <v>17</v>
      </c>
      <c r="M788" s="79" t="s">
        <v>6</v>
      </c>
      <c r="P788" s="1"/>
      <c r="Q788" s="3"/>
      <c r="R788" s="5"/>
      <c r="S788" s="4"/>
      <c r="T788" s="10">
        <f>(I788/60+H788)-(F788/60+E788)</f>
        <v>5.5833333333333339</v>
      </c>
      <c r="U788" s="10">
        <f>(O788/60+N788)-(L788/60+K788)</f>
        <v>0</v>
      </c>
      <c r="V788" s="10"/>
      <c r="W788" s="11">
        <f>T788+U788-Q788*0.5+V788</f>
        <v>5.5833333333333339</v>
      </c>
      <c r="X788" s="106">
        <v>6</v>
      </c>
      <c r="AC788" s="8"/>
    </row>
    <row r="789" spans="1:33" x14ac:dyDescent="0.25">
      <c r="A789" s="52">
        <v>43816</v>
      </c>
      <c r="B789" s="9"/>
      <c r="C789" s="1" t="s">
        <v>2</v>
      </c>
      <c r="D789" s="1"/>
      <c r="E789">
        <v>8</v>
      </c>
      <c r="F789">
        <v>52</v>
      </c>
      <c r="G789" s="79" t="s">
        <v>6</v>
      </c>
      <c r="H789">
        <v>17</v>
      </c>
      <c r="I789">
        <v>0</v>
      </c>
      <c r="J789" s="82" t="s">
        <v>17</v>
      </c>
      <c r="M789" s="79" t="s">
        <v>6</v>
      </c>
      <c r="P789" s="1"/>
      <c r="Q789" s="3">
        <v>1</v>
      </c>
      <c r="R789" s="5"/>
      <c r="S789" s="4"/>
      <c r="T789" s="10">
        <f>(I789/60+H789)-(F789/60+E789)</f>
        <v>8.1333333333333329</v>
      </c>
      <c r="U789" s="10">
        <f>(O789/60+N789)-(L789/60+K789)</f>
        <v>0</v>
      </c>
      <c r="V789" s="10"/>
      <c r="W789" s="11">
        <f>T789+U789-Q789*0.5+V789</f>
        <v>7.6333333333333329</v>
      </c>
      <c r="X789" s="10">
        <v>7</v>
      </c>
      <c r="Z789" t="s">
        <v>258</v>
      </c>
    </row>
    <row r="790" spans="1:33" x14ac:dyDescent="0.25">
      <c r="A790" s="52">
        <v>43817</v>
      </c>
      <c r="B790" s="9"/>
      <c r="C790" s="1" t="s">
        <v>3</v>
      </c>
      <c r="D790" s="1"/>
      <c r="E790">
        <v>10</v>
      </c>
      <c r="F790">
        <v>8</v>
      </c>
      <c r="G790" s="79" t="s">
        <v>6</v>
      </c>
      <c r="H790">
        <v>17</v>
      </c>
      <c r="I790">
        <v>30</v>
      </c>
      <c r="J790" s="82" t="s">
        <v>17</v>
      </c>
      <c r="M790" s="79" t="s">
        <v>6</v>
      </c>
      <c r="P790" s="1"/>
      <c r="Q790" s="3">
        <v>1</v>
      </c>
      <c r="R790" s="5"/>
      <c r="S790" s="4"/>
      <c r="T790" s="10">
        <f>(I790/60+H790)-(F790/60+E790)</f>
        <v>7.3666666666666671</v>
      </c>
      <c r="U790" s="10">
        <f>(O790/60+N790)-(L790/60+K790)</f>
        <v>0</v>
      </c>
      <c r="V790" s="10"/>
      <c r="W790" s="11">
        <f>T790+U790-Q790*0.5+V790</f>
        <v>6.8666666666666671</v>
      </c>
      <c r="X790" s="10">
        <v>7</v>
      </c>
      <c r="Z790" s="74">
        <v>0</v>
      </c>
    </row>
    <row r="791" spans="1:33" x14ac:dyDescent="0.25">
      <c r="A791" s="52">
        <v>43818</v>
      </c>
      <c r="B791" s="9"/>
      <c r="C791" s="1" t="s">
        <v>4</v>
      </c>
      <c r="D791" s="1"/>
      <c r="E791">
        <v>10</v>
      </c>
      <c r="F791">
        <v>0</v>
      </c>
      <c r="G791" s="79" t="s">
        <v>6</v>
      </c>
      <c r="H791">
        <v>16</v>
      </c>
      <c r="I791">
        <v>0</v>
      </c>
      <c r="J791" s="82" t="s">
        <v>17</v>
      </c>
      <c r="M791" s="79" t="s">
        <v>6</v>
      </c>
      <c r="P791" s="1"/>
      <c r="Q791" s="3">
        <v>1</v>
      </c>
      <c r="R791" s="5"/>
      <c r="S791" s="4"/>
      <c r="T791" s="10">
        <f>(I791/60+H791)-(F791/60+E791)</f>
        <v>6</v>
      </c>
      <c r="U791" s="10">
        <f>(O791/60+N791)-(L791/60+K791)</f>
        <v>0</v>
      </c>
      <c r="V791" s="10"/>
      <c r="W791" s="11">
        <f>T791+U791-Q791*0.5+V791</f>
        <v>5.5</v>
      </c>
      <c r="X791" s="10">
        <v>6</v>
      </c>
      <c r="Y791" t="s">
        <v>11</v>
      </c>
      <c r="Z791" t="s">
        <v>12</v>
      </c>
      <c r="AA791" t="s">
        <v>13</v>
      </c>
      <c r="AB791" t="s">
        <v>299</v>
      </c>
      <c r="AC791" t="s">
        <v>313</v>
      </c>
      <c r="AE791" s="92"/>
    </row>
    <row r="792" spans="1:33" x14ac:dyDescent="0.25">
      <c r="A792" s="52">
        <v>43819</v>
      </c>
      <c r="B792" s="9"/>
      <c r="C792" s="1" t="s">
        <v>5</v>
      </c>
      <c r="D792" s="1"/>
      <c r="E792">
        <v>10</v>
      </c>
      <c r="F792">
        <v>0</v>
      </c>
      <c r="G792" s="79" t="s">
        <v>6</v>
      </c>
      <c r="H792">
        <v>16</v>
      </c>
      <c r="I792">
        <v>0</v>
      </c>
      <c r="J792" s="82" t="s">
        <v>17</v>
      </c>
      <c r="M792" s="79" t="s">
        <v>6</v>
      </c>
      <c r="P792" s="1"/>
      <c r="Q792" s="3">
        <v>1</v>
      </c>
      <c r="R792" s="5"/>
      <c r="S792" s="4"/>
      <c r="T792" s="10">
        <f>(I792/60+H792)-(F792/60+E792)</f>
        <v>6</v>
      </c>
      <c r="U792" s="10">
        <f>(O792/60+N792)-(L792/60+K792)</f>
        <v>0</v>
      </c>
      <c r="V792" s="10"/>
      <c r="W792" s="11">
        <f>T792+U792-Q792*0.5+V792</f>
        <v>5.5</v>
      </c>
      <c r="X792" s="10">
        <v>5</v>
      </c>
      <c r="Y792" s="12">
        <f>SUM(W788:W792)</f>
        <v>31.083333333333336</v>
      </c>
      <c r="Z792" s="10">
        <f>Y792-(8*(5-Z790))+SUM(S788:S792)*8</f>
        <v>-8.9166666666666643</v>
      </c>
      <c r="AA792" s="10">
        <f>AA785+Z792</f>
        <v>-35.166666666666686</v>
      </c>
      <c r="AB792" s="10">
        <f>AB785+Z792</f>
        <v>-85.520000000000039</v>
      </c>
      <c r="AC792" s="10">
        <f>AC785+Y792</f>
        <v>645.33333333333326</v>
      </c>
    </row>
    <row r="793" spans="1:33" x14ac:dyDescent="0.25">
      <c r="A793" s="60">
        <v>43820</v>
      </c>
      <c r="B793" s="61"/>
      <c r="C793" s="62" t="s">
        <v>216</v>
      </c>
      <c r="D793" s="62"/>
      <c r="E793" s="61"/>
      <c r="F793" s="61"/>
      <c r="G793" s="80" t="s">
        <v>6</v>
      </c>
      <c r="H793" s="61"/>
      <c r="I793" s="61"/>
      <c r="J793" s="83" t="s">
        <v>17</v>
      </c>
      <c r="K793" s="61"/>
      <c r="L793" s="61"/>
      <c r="M793" s="80" t="s">
        <v>6</v>
      </c>
      <c r="N793" s="61"/>
      <c r="O793" s="61"/>
      <c r="P793" s="62"/>
      <c r="Q793" s="63"/>
      <c r="R793" s="64"/>
      <c r="S793" s="65"/>
      <c r="T793" s="71"/>
      <c r="U793" s="71"/>
      <c r="V793" s="71"/>
      <c r="W793" s="72"/>
      <c r="X793" s="68"/>
      <c r="Y793" s="120">
        <f>SUM(X788:X792)</f>
        <v>31</v>
      </c>
      <c r="Z793" s="66"/>
      <c r="AA793" s="66"/>
      <c r="AB793" s="69"/>
      <c r="AC793" s="129">
        <f>AC786+Y793</f>
        <v>645.5</v>
      </c>
      <c r="AD793" s="124"/>
      <c r="AE793" s="58"/>
      <c r="AF793" s="58"/>
      <c r="AG793" s="58"/>
    </row>
    <row r="794" spans="1:33" x14ac:dyDescent="0.25">
      <c r="A794" s="111">
        <v>43821</v>
      </c>
      <c r="B794" s="6" t="s">
        <v>32</v>
      </c>
      <c r="C794" s="1"/>
      <c r="D794" s="1"/>
      <c r="E794" s="114" t="s">
        <v>251</v>
      </c>
      <c r="F794" s="132"/>
      <c r="G794" s="132"/>
      <c r="H794" s="132"/>
      <c r="I794" s="132"/>
      <c r="J794" s="42"/>
      <c r="K794" s="114" t="s">
        <v>252</v>
      </c>
      <c r="L794" s="132"/>
      <c r="M794" s="132"/>
      <c r="N794" s="132"/>
      <c r="O794" s="132"/>
      <c r="P794" s="1"/>
      <c r="Q794" s="93" t="s">
        <v>18</v>
      </c>
      <c r="R794" s="93" t="s">
        <v>7</v>
      </c>
      <c r="S794" s="93" t="s">
        <v>19</v>
      </c>
      <c r="T794" s="93" t="s">
        <v>8</v>
      </c>
      <c r="U794" s="93" t="s">
        <v>9</v>
      </c>
      <c r="V794" s="93"/>
      <c r="W794" s="107" t="s">
        <v>10</v>
      </c>
      <c r="X794" s="93" t="s">
        <v>285</v>
      </c>
      <c r="Y794" s="105"/>
      <c r="AC794" s="8"/>
    </row>
    <row r="795" spans="1:33" x14ac:dyDescent="0.25">
      <c r="A795" s="52">
        <v>43822</v>
      </c>
      <c r="B795" s="9" t="s">
        <v>228</v>
      </c>
      <c r="C795" s="1" t="s">
        <v>1</v>
      </c>
      <c r="D795" s="1"/>
      <c r="G795" s="79" t="s">
        <v>6</v>
      </c>
      <c r="J795" s="82" t="s">
        <v>17</v>
      </c>
      <c r="M795" s="79" t="s">
        <v>6</v>
      </c>
      <c r="P795" s="1"/>
      <c r="Q795" s="3"/>
      <c r="R795" s="5"/>
      <c r="S795" s="4"/>
      <c r="T795" s="10">
        <f>(I795/60+H795)-(F795/60+E795)</f>
        <v>0</v>
      </c>
      <c r="U795" s="10">
        <f>(O795/60+N795)-(L795/60+K795)</f>
        <v>0</v>
      </c>
      <c r="V795" s="10"/>
      <c r="W795" s="11">
        <f>T795+U795-Q795*0.5+V795</f>
        <v>0</v>
      </c>
      <c r="X795" s="106"/>
      <c r="AC795" s="8"/>
    </row>
    <row r="796" spans="1:33" x14ac:dyDescent="0.25">
      <c r="A796" s="52">
        <v>43823</v>
      </c>
      <c r="B796" s="9" t="s">
        <v>323</v>
      </c>
      <c r="C796" s="1" t="s">
        <v>2</v>
      </c>
      <c r="D796" s="1"/>
      <c r="G796" s="79" t="s">
        <v>6</v>
      </c>
      <c r="J796" s="82" t="s">
        <v>17</v>
      </c>
      <c r="M796" s="79" t="s">
        <v>6</v>
      </c>
      <c r="P796" s="1"/>
      <c r="Q796" s="3"/>
      <c r="R796" s="5"/>
      <c r="S796" s="4"/>
      <c r="T796" s="10">
        <f>(I796/60+H796)-(F796/60+E796)</f>
        <v>0</v>
      </c>
      <c r="U796" s="10">
        <f>(O796/60+N796)-(L796/60+K796)</f>
        <v>0</v>
      </c>
      <c r="V796" s="10"/>
      <c r="W796" s="11">
        <f>T796+U796-Q796*0.5+V796</f>
        <v>0</v>
      </c>
      <c r="X796" s="10"/>
      <c r="Z796" t="s">
        <v>258</v>
      </c>
    </row>
    <row r="797" spans="1:33" x14ac:dyDescent="0.25">
      <c r="A797" s="52">
        <v>43824</v>
      </c>
      <c r="B797" s="9" t="s">
        <v>323</v>
      </c>
      <c r="C797" s="1" t="s">
        <v>3</v>
      </c>
      <c r="D797" s="1"/>
      <c r="G797" s="79" t="s">
        <v>6</v>
      </c>
      <c r="J797" s="82" t="s">
        <v>17</v>
      </c>
      <c r="M797" s="79" t="s">
        <v>6</v>
      </c>
      <c r="P797" s="1"/>
      <c r="Q797" s="3"/>
      <c r="R797" s="5"/>
      <c r="S797" s="4"/>
      <c r="T797" s="10">
        <f>(I797/60+H797)-(F797/60+E797)</f>
        <v>0</v>
      </c>
      <c r="U797" s="10">
        <f>(O797/60+N797)-(L797/60+K797)</f>
        <v>0</v>
      </c>
      <c r="V797" s="10"/>
      <c r="W797" s="11">
        <f>T797+U797-Q797*0.5+V797</f>
        <v>0</v>
      </c>
      <c r="X797" s="10"/>
      <c r="Z797" s="74">
        <v>5</v>
      </c>
    </row>
    <row r="798" spans="1:33" x14ac:dyDescent="0.25">
      <c r="A798" s="52">
        <v>43825</v>
      </c>
      <c r="B798" s="9" t="s">
        <v>323</v>
      </c>
      <c r="C798" s="1" t="s">
        <v>4</v>
      </c>
      <c r="D798" s="1"/>
      <c r="G798" s="79" t="s">
        <v>6</v>
      </c>
      <c r="J798" s="82" t="s">
        <v>17</v>
      </c>
      <c r="M798" s="79" t="s">
        <v>6</v>
      </c>
      <c r="P798" s="1"/>
      <c r="Q798" s="3"/>
      <c r="R798" s="5"/>
      <c r="S798" s="4"/>
      <c r="T798" s="10">
        <f>(I798/60+H798)-(F798/60+E798)</f>
        <v>0</v>
      </c>
      <c r="U798" s="10">
        <f>(O798/60+N798)-(L798/60+K798)</f>
        <v>0</v>
      </c>
      <c r="V798" s="10"/>
      <c r="W798" s="11">
        <f>T798+U798-Q798*0.5+V798</f>
        <v>0</v>
      </c>
      <c r="X798" s="10"/>
      <c r="Y798" t="s">
        <v>11</v>
      </c>
      <c r="Z798" t="s">
        <v>12</v>
      </c>
      <c r="AA798" t="s">
        <v>13</v>
      </c>
      <c r="AB798" t="s">
        <v>299</v>
      </c>
      <c r="AC798" t="s">
        <v>313</v>
      </c>
      <c r="AE798" s="92"/>
    </row>
    <row r="799" spans="1:33" x14ac:dyDescent="0.25">
      <c r="A799" s="52">
        <v>43826</v>
      </c>
      <c r="B799" s="9" t="s">
        <v>228</v>
      </c>
      <c r="C799" s="1" t="s">
        <v>5</v>
      </c>
      <c r="D799" s="1"/>
      <c r="G799" s="79" t="s">
        <v>6</v>
      </c>
      <c r="J799" s="82" t="s">
        <v>17</v>
      </c>
      <c r="M799" s="79" t="s">
        <v>6</v>
      </c>
      <c r="P799" s="1"/>
      <c r="Q799" s="3"/>
      <c r="R799" s="5"/>
      <c r="S799" s="4"/>
      <c r="T799" s="10">
        <f>(I799/60+H799)-(F799/60+E799)</f>
        <v>0</v>
      </c>
      <c r="U799" s="10">
        <f>(O799/60+N799)-(L799/60+K799)</f>
        <v>0</v>
      </c>
      <c r="V799" s="10"/>
      <c r="W799" s="11">
        <f>T799+U799-Q799*0.5+V799</f>
        <v>0</v>
      </c>
      <c r="X799" s="10"/>
      <c r="Y799" s="12">
        <f>SUM(W795:W799)</f>
        <v>0</v>
      </c>
      <c r="Z799" s="10">
        <f>Y799-(8*(5-Z797))+SUM(S795:S799)*8</f>
        <v>0</v>
      </c>
      <c r="AA799" s="10">
        <f>AA792+Z799</f>
        <v>-35.166666666666686</v>
      </c>
      <c r="AB799" s="10">
        <f>AB792+Z799</f>
        <v>-85.520000000000039</v>
      </c>
      <c r="AC799" s="10">
        <f>AC792+Y799</f>
        <v>645.33333333333326</v>
      </c>
    </row>
    <row r="800" spans="1:33" x14ac:dyDescent="0.25">
      <c r="A800" s="60">
        <v>43827</v>
      </c>
      <c r="B800" s="61"/>
      <c r="C800" s="62" t="s">
        <v>216</v>
      </c>
      <c r="D800" s="62"/>
      <c r="E800" s="61"/>
      <c r="F800" s="61"/>
      <c r="G800" s="80" t="s">
        <v>6</v>
      </c>
      <c r="H800" s="61"/>
      <c r="I800" s="61"/>
      <c r="J800" s="83" t="s">
        <v>17</v>
      </c>
      <c r="K800" s="61"/>
      <c r="L800" s="61"/>
      <c r="M800" s="80" t="s">
        <v>6</v>
      </c>
      <c r="N800" s="61"/>
      <c r="O800" s="61"/>
      <c r="P800" s="62"/>
      <c r="Q800" s="63"/>
      <c r="R800" s="64"/>
      <c r="S800" s="65"/>
      <c r="T800" s="71"/>
      <c r="U800" s="71"/>
      <c r="V800" s="71"/>
      <c r="W800" s="72"/>
      <c r="X800" s="68"/>
      <c r="Y800" s="120">
        <f>SUM(X795:X799)</f>
        <v>0</v>
      </c>
      <c r="Z800" s="66"/>
      <c r="AA800" s="66"/>
      <c r="AB800" s="69"/>
      <c r="AC800" s="129">
        <f>AC793+Y800</f>
        <v>645.5</v>
      </c>
      <c r="AD800" s="124"/>
      <c r="AE800" s="58"/>
      <c r="AF800" s="58"/>
      <c r="AG800" s="58"/>
    </row>
  </sheetData>
  <mergeCells count="58"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</mergeCells>
  <conditionalFormatting sqref="Y216">
    <cfRule type="colorScale" priority="16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16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15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15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15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15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15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15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15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15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15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14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14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14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14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14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14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14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13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13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13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13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13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13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12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12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12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12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12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12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12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12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12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12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11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11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11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11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11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11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11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11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11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11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10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10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10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10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10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10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10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10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10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10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9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9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9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9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9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9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9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9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9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9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8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8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8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8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8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8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8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81">
      <colorScale>
        <cfvo type="num" val="0"/>
        <cfvo type="num" val="5"/>
        <color theme="0"/>
        <color rgb="FF00B050"/>
      </colorScale>
    </cfRule>
  </conditionalFormatting>
  <conditionalFormatting sqref="Z727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Z734">
    <cfRule type="colorScale" priority="79">
      <colorScale>
        <cfvo type="num" val="0"/>
        <cfvo type="num" val="5"/>
        <color theme="0"/>
        <color rgb="FFFF0000"/>
      </colorScale>
    </cfRule>
  </conditionalFormatting>
  <conditionalFormatting sqref="Z741">
    <cfRule type="colorScale" priority="78">
      <colorScale>
        <cfvo type="num" val="0"/>
        <cfvo type="num" val="5"/>
        <color theme="0"/>
        <color rgb="FFFF0000"/>
      </colorScale>
    </cfRule>
  </conditionalFormatting>
  <conditionalFormatting sqref="Z748">
    <cfRule type="colorScale" priority="77">
      <colorScale>
        <cfvo type="num" val="0"/>
        <cfvo type="num" val="5"/>
        <color theme="0"/>
        <color rgb="FFFF0000"/>
      </colorScale>
    </cfRule>
  </conditionalFormatting>
  <conditionalFormatting sqref="Z755">
    <cfRule type="colorScale" priority="76">
      <colorScale>
        <cfvo type="num" val="0"/>
        <cfvo type="num" val="5"/>
        <color theme="0"/>
        <color rgb="FFFF0000"/>
      </colorScale>
    </cfRule>
  </conditionalFormatting>
  <conditionalFormatting sqref="Z762">
    <cfRule type="colorScale" priority="75">
      <colorScale>
        <cfvo type="num" val="0"/>
        <cfvo type="num" val="5"/>
        <color theme="0"/>
        <color rgb="FFFF0000"/>
      </colorScale>
    </cfRule>
  </conditionalFormatting>
  <conditionalFormatting sqref="Z769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Z776">
    <cfRule type="colorScale" priority="73">
      <colorScale>
        <cfvo type="num" val="0"/>
        <cfvo type="num" val="5"/>
        <color theme="0"/>
        <color rgb="FFFF0000"/>
      </colorScale>
    </cfRule>
  </conditionalFormatting>
  <conditionalFormatting sqref="Z783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W767:W771">
    <cfRule type="dataBar" priority="6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{0895FF1E-2D92-4441-8438-12DFC8350B32}</x14:id>
        </ext>
      </extLst>
    </cfRule>
  </conditionalFormatting>
  <conditionalFormatting sqref="X746:X750">
    <cfRule type="iconSet" priority="61">
      <iconSet iconSet="3Signs">
        <cfvo type="percent" val="0"/>
        <cfvo type="num" val="7"/>
        <cfvo type="num" val="8"/>
      </iconSet>
    </cfRule>
  </conditionalFormatting>
  <conditionalFormatting sqref="X732:X736">
    <cfRule type="iconSet" priority="60">
      <iconSet iconSet="3Signs">
        <cfvo type="percent" val="0"/>
        <cfvo type="num" val="7"/>
        <cfvo type="num" val="8"/>
      </iconSet>
    </cfRule>
  </conditionalFormatting>
  <conditionalFormatting sqref="X718:X722">
    <cfRule type="iconSet" priority="59">
      <iconSet iconSet="3Signs">
        <cfvo type="percent" val="0"/>
        <cfvo type="num" val="7"/>
        <cfvo type="num" val="8"/>
      </iconSet>
    </cfRule>
  </conditionalFormatting>
  <conditionalFormatting sqref="X725:X729">
    <cfRule type="iconSet" priority="58">
      <iconSet iconSet="3Signs">
        <cfvo type="percent" val="0"/>
        <cfvo type="num" val="7"/>
        <cfvo type="num" val="8"/>
      </iconSet>
    </cfRule>
  </conditionalFormatting>
  <conditionalFormatting sqref="X739:X743">
    <cfRule type="iconSet" priority="57">
      <iconSet iconSet="3Signs">
        <cfvo type="percent" val="0"/>
        <cfvo type="num" val="7"/>
        <cfvo type="num" val="8"/>
      </iconSet>
    </cfRule>
  </conditionalFormatting>
  <conditionalFormatting sqref="X753:X757">
    <cfRule type="iconSet" priority="56">
      <iconSet iconSet="3Signs">
        <cfvo type="percent" val="0"/>
        <cfvo type="num" val="7"/>
        <cfvo type="num" val="8"/>
      </iconSet>
    </cfRule>
  </conditionalFormatting>
  <conditionalFormatting sqref="X760:X764">
    <cfRule type="iconSet" priority="55">
      <iconSet iconSet="3Signs">
        <cfvo type="percent" val="0"/>
        <cfvo type="num" val="7"/>
        <cfvo type="num" val="8"/>
      </iconSet>
    </cfRule>
  </conditionalFormatting>
  <conditionalFormatting sqref="X767:X771">
    <cfRule type="iconSet" priority="54">
      <iconSet iconSet="3Signs">
        <cfvo type="percent" val="0"/>
        <cfvo type="num" val="7"/>
        <cfvo type="num" val="8"/>
      </iconSet>
    </cfRule>
  </conditionalFormatting>
  <conditionalFormatting sqref="X774:X778">
    <cfRule type="iconSet" priority="53">
      <iconSet iconSet="3Signs">
        <cfvo type="percent" val="0"/>
        <cfvo type="num" val="7"/>
        <cfvo type="num" val="8"/>
      </iconSet>
    </cfRule>
  </conditionalFormatting>
  <conditionalFormatting sqref="X781:X785">
    <cfRule type="iconSet" priority="51">
      <iconSet iconSet="3Signs">
        <cfvo type="percent" val="0"/>
        <cfvo type="num" val="7"/>
        <cfvo type="num" val="8"/>
      </iconSet>
    </cfRule>
  </conditionalFormatting>
  <conditionalFormatting sqref="X711:X715">
    <cfRule type="iconSet" priority="42">
      <iconSet iconSet="3Signs">
        <cfvo type="percent" val="0"/>
        <cfvo type="num" val="7"/>
        <cfvo type="num" val="8"/>
      </iconSet>
    </cfRule>
  </conditionalFormatting>
  <conditionalFormatting sqref="X704:X708">
    <cfRule type="iconSet" priority="41">
      <iconSet iconSet="3Signs">
        <cfvo type="percent" val="0"/>
        <cfvo type="num" val="7"/>
        <cfvo type="num" val="8"/>
      </iconSet>
    </cfRule>
  </conditionalFormatting>
  <conditionalFormatting sqref="X697:X701">
    <cfRule type="iconSet" priority="40">
      <iconSet iconSet="3Signs">
        <cfvo type="percent" val="0"/>
        <cfvo type="num" val="7"/>
        <cfvo type="num" val="8"/>
      </iconSet>
    </cfRule>
  </conditionalFormatting>
  <conditionalFormatting sqref="X690:X694">
    <cfRule type="iconSet" priority="39">
      <iconSet iconSet="3Signs">
        <cfvo type="percent" val="0"/>
        <cfvo type="num" val="7"/>
        <cfvo type="num" val="8"/>
      </iconSet>
    </cfRule>
  </conditionalFormatting>
  <conditionalFormatting sqref="X683:X687">
    <cfRule type="iconSet" priority="38">
      <iconSet iconSet="3Signs">
        <cfvo type="percent" val="0"/>
        <cfvo type="num" val="7"/>
        <cfvo type="num" val="8"/>
      </iconSet>
    </cfRule>
  </conditionalFormatting>
  <conditionalFormatting sqref="X676:X680">
    <cfRule type="iconSet" priority="37">
      <iconSet iconSet="3Signs">
        <cfvo type="percent" val="0"/>
        <cfvo type="num" val="7"/>
        <cfvo type="num" val="8"/>
      </iconSet>
    </cfRule>
  </conditionalFormatting>
  <conditionalFormatting sqref="X669:X673">
    <cfRule type="iconSet" priority="36">
      <iconSet iconSet="3Signs">
        <cfvo type="percent" val="0"/>
        <cfvo type="num" val="7"/>
        <cfvo type="num" val="8"/>
      </iconSet>
    </cfRule>
  </conditionalFormatting>
  <conditionalFormatting sqref="X662:X666">
    <cfRule type="iconSet" priority="35">
      <iconSet iconSet="3Signs">
        <cfvo type="percent" val="0"/>
        <cfvo type="num" val="7"/>
        <cfvo type="num" val="8"/>
      </iconSet>
    </cfRule>
  </conditionalFormatting>
  <conditionalFormatting sqref="W760:W764">
    <cfRule type="dataBar" priority="3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{347A10FA-E4D4-45DD-AE43-E037D6119881}</x14:id>
        </ext>
      </extLst>
    </cfRule>
  </conditionalFormatting>
  <conditionalFormatting sqref="W753:W757">
    <cfRule type="dataBar" priority="3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{5843D29F-3DF9-4756-96DC-4053CE420DB8}</x14:id>
        </ext>
      </extLst>
    </cfRule>
  </conditionalFormatting>
  <conditionalFormatting sqref="W746:W750">
    <cfRule type="dataBar" priority="3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{CBEFDCB5-65F4-40B1-819D-9F810B878208}</x14:id>
        </ext>
      </extLst>
    </cfRule>
  </conditionalFormatting>
  <conditionalFormatting sqref="W739:W743">
    <cfRule type="dataBar" priority="3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{C4849970-9C82-4E0A-858C-DDD447147ACA}</x14:id>
        </ext>
      </extLst>
    </cfRule>
  </conditionalFormatting>
  <conditionalFormatting sqref="W732:W736">
    <cfRule type="dataBar" priority="3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{087ABC22-3BC0-44C0-BF0D-16427244C208}</x14:id>
        </ext>
      </extLst>
    </cfRule>
  </conditionalFormatting>
  <conditionalFormatting sqref="W725:W729">
    <cfRule type="dataBar" priority="29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{1C37373C-3649-40ED-A7C1-D762F0FF531A}</x14:id>
        </ext>
      </extLst>
    </cfRule>
  </conditionalFormatting>
  <conditionalFormatting sqref="W718:W722">
    <cfRule type="dataBar" priority="28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{55FCA3EA-E70B-4718-ADE8-84EF34B606B7}</x14:id>
        </ext>
      </extLst>
    </cfRule>
  </conditionalFormatting>
  <conditionalFormatting sqref="W711:W715">
    <cfRule type="dataBar" priority="2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{5F6F26F8-2F26-488F-B721-90EA0CCB7398}</x14:id>
        </ext>
      </extLst>
    </cfRule>
  </conditionalFormatting>
  <conditionalFormatting sqref="W704:W708">
    <cfRule type="dataBar" priority="2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{F73ADDB4-F5D2-4AEC-BCDD-E64E4B0BB8DA}</x14:id>
        </ext>
      </extLst>
    </cfRule>
  </conditionalFormatting>
  <conditionalFormatting sqref="W697:W701">
    <cfRule type="dataBar" priority="25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{53607FFE-8D9C-496C-9F72-CB715ED730C7}</x14:id>
        </ext>
      </extLst>
    </cfRule>
  </conditionalFormatting>
  <conditionalFormatting sqref="W690:W694">
    <cfRule type="dataBar" priority="2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{4CB20C36-B8A2-4F9E-AC7B-5B805634FC46}</x14:id>
        </ext>
      </extLst>
    </cfRule>
  </conditionalFormatting>
  <conditionalFormatting sqref="W683:W687">
    <cfRule type="dataBar" priority="2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{1F7A4A02-A705-42EB-91D8-3DC467AFCAC0}</x14:id>
        </ext>
      </extLst>
    </cfRule>
  </conditionalFormatting>
  <conditionalFormatting sqref="W676:W680">
    <cfRule type="dataBar" priority="2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{6A43E83E-4C51-4296-A496-517E1B89226E}</x14:id>
        </ext>
      </extLst>
    </cfRule>
  </conditionalFormatting>
  <conditionalFormatting sqref="W669:W673">
    <cfRule type="dataBar" priority="2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{039F27CF-E98E-404C-A20B-B915C0EAA16D}</x14:id>
        </ext>
      </extLst>
    </cfRule>
  </conditionalFormatting>
  <conditionalFormatting sqref="W662:W666">
    <cfRule type="dataBar" priority="2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{E2C24D51-8F9B-4569-9049-663D49857787}</x14:id>
        </ext>
      </extLst>
    </cfRule>
  </conditionalFormatting>
  <conditionalFormatting sqref="Z790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X788:X792">
    <cfRule type="iconSet" priority="17">
      <iconSet iconSet="3Signs">
        <cfvo type="percent" val="0"/>
        <cfvo type="num" val="7"/>
        <cfvo type="num" val="8"/>
      </iconSet>
    </cfRule>
  </conditionalFormatting>
  <conditionalFormatting sqref="Z797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X795:X799">
    <cfRule type="iconSet" priority="14">
      <iconSet iconSet="3Signs">
        <cfvo type="percent" val="0"/>
        <cfvo type="num" val="7"/>
        <cfvo type="num" val="8"/>
      </iconSet>
    </cfRule>
  </conditionalFormatting>
  <conditionalFormatting sqref="W774:W778">
    <cfRule type="dataBar" priority="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{E5933B26-1DCA-4747-8FA3-526ED8076883}</x14:id>
        </ext>
      </extLst>
    </cfRule>
  </conditionalFormatting>
  <conditionalFormatting sqref="W781:W785">
    <cfRule type="dataBar" priority="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{1464A9A0-B289-46F9-84E1-4628589AC1FA}</x14:id>
        </ext>
      </extLst>
    </cfRule>
  </conditionalFormatting>
  <conditionalFormatting sqref="W788:W792">
    <cfRule type="dataBar" priority="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{A3EB9F34-9660-43AF-9335-210AD469B2D8}</x14:id>
        </ext>
      </extLst>
    </cfRule>
  </conditionalFormatting>
  <conditionalFormatting sqref="W795:W799">
    <cfRule type="dataBar" priority="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{F5250595-7808-4203-97B6-D8E33E9FF242}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5FF1E-2D92-4441-8438-12DFC8350B3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W767:W771</xm:sqref>
        </x14:conditionalFormatting>
        <x14:conditionalFormatting xmlns:xm="http://schemas.microsoft.com/office/excel/2006/main">
          <x14:cfRule type="dataBar" id="{347A10FA-E4D4-45DD-AE43-E037D611988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W760:W764</xm:sqref>
        </x14:conditionalFormatting>
        <x14:conditionalFormatting xmlns:xm="http://schemas.microsoft.com/office/excel/2006/main">
          <x14:cfRule type="dataBar" id="{5843D29F-3DF9-4756-96DC-4053CE420DB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W753:W757</xm:sqref>
        </x14:conditionalFormatting>
        <x14:conditionalFormatting xmlns:xm="http://schemas.microsoft.com/office/excel/2006/main">
          <x14:cfRule type="dataBar" id="{CBEFDCB5-65F4-40B1-819D-9F810B87820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W746:W750</xm:sqref>
        </x14:conditionalFormatting>
        <x14:conditionalFormatting xmlns:xm="http://schemas.microsoft.com/office/excel/2006/main">
          <x14:cfRule type="dataBar" id="{C4849970-9C82-4E0A-858C-DDD447147AC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W739:W743</xm:sqref>
        </x14:conditionalFormatting>
        <x14:conditionalFormatting xmlns:xm="http://schemas.microsoft.com/office/excel/2006/main">
          <x14:cfRule type="dataBar" id="{087ABC22-3BC0-44C0-BF0D-16427244C20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W732:W736</xm:sqref>
        </x14:conditionalFormatting>
        <x14:conditionalFormatting xmlns:xm="http://schemas.microsoft.com/office/excel/2006/main">
          <x14:cfRule type="dataBar" id="{1C37373C-3649-40ED-A7C1-D762F0FF531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W725:W729</xm:sqref>
        </x14:conditionalFormatting>
        <x14:conditionalFormatting xmlns:xm="http://schemas.microsoft.com/office/excel/2006/main">
          <x14:cfRule type="dataBar" id="{55FCA3EA-E70B-4718-ADE8-84EF34B606B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W718:W722</xm:sqref>
        </x14:conditionalFormatting>
        <x14:conditionalFormatting xmlns:xm="http://schemas.microsoft.com/office/excel/2006/main">
          <x14:cfRule type="dataBar" id="{5F6F26F8-2F26-488F-B721-90EA0CCB739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W711:W715</xm:sqref>
        </x14:conditionalFormatting>
        <x14:conditionalFormatting xmlns:xm="http://schemas.microsoft.com/office/excel/2006/main">
          <x14:cfRule type="dataBar" id="{F73ADDB4-F5D2-4AEC-BCDD-E64E4B0BB8D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W704:W708</xm:sqref>
        </x14:conditionalFormatting>
        <x14:conditionalFormatting xmlns:xm="http://schemas.microsoft.com/office/excel/2006/main">
          <x14:cfRule type="dataBar" id="{53607FFE-8D9C-496C-9F72-CB715ED730C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W697:W701</xm:sqref>
        </x14:conditionalFormatting>
        <x14:conditionalFormatting xmlns:xm="http://schemas.microsoft.com/office/excel/2006/main">
          <x14:cfRule type="dataBar" id="{4CB20C36-B8A2-4F9E-AC7B-5B805634FC46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W690:W694</xm:sqref>
        </x14:conditionalFormatting>
        <x14:conditionalFormatting xmlns:xm="http://schemas.microsoft.com/office/excel/2006/main">
          <x14:cfRule type="dataBar" id="{1F7A4A02-A705-42EB-91D8-3DC467AFCAC0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W683:W687</xm:sqref>
        </x14:conditionalFormatting>
        <x14:conditionalFormatting xmlns:xm="http://schemas.microsoft.com/office/excel/2006/main">
          <x14:cfRule type="dataBar" id="{6A43E83E-4C51-4296-A496-517E1B89226E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W676:W680</xm:sqref>
        </x14:conditionalFormatting>
        <x14:conditionalFormatting xmlns:xm="http://schemas.microsoft.com/office/excel/2006/main">
          <x14:cfRule type="dataBar" id="{039F27CF-E98E-404C-A20B-B915C0EAA16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W669:W673</xm:sqref>
        </x14:conditionalFormatting>
        <x14:conditionalFormatting xmlns:xm="http://schemas.microsoft.com/office/excel/2006/main">
          <x14:cfRule type="dataBar" id="{E2C24D51-8F9B-4569-9049-663D4985778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W662:W666</xm:sqref>
        </x14:conditionalFormatting>
        <x14:conditionalFormatting xmlns:xm="http://schemas.microsoft.com/office/excel/2006/main">
          <x14:cfRule type="dataBar" id="{E5933B26-1DCA-4747-8FA3-526ED8076883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W774:W778</xm:sqref>
        </x14:conditionalFormatting>
        <x14:conditionalFormatting xmlns:xm="http://schemas.microsoft.com/office/excel/2006/main">
          <x14:cfRule type="dataBar" id="{1464A9A0-B289-46F9-84E1-4628589AC1F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W781:W785</xm:sqref>
        </x14:conditionalFormatting>
        <x14:conditionalFormatting xmlns:xm="http://schemas.microsoft.com/office/excel/2006/main">
          <x14:cfRule type="dataBar" id="{A3EB9F34-9660-43AF-9335-210AD469B2D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W788:W792</xm:sqref>
        </x14:conditionalFormatting>
        <x14:conditionalFormatting xmlns:xm="http://schemas.microsoft.com/office/excel/2006/main">
          <x14:cfRule type="dataBar" id="{F5250595-7808-4203-97B6-D8E33E9FF24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W795:W799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6614-4F5E-45F5-B6CF-C27957E70728}">
  <sheetPr codeName="Sheet5"/>
  <dimension ref="A1:AU226"/>
  <sheetViews>
    <sheetView tabSelected="1" zoomScale="90" zoomScaleNormal="9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AR28" sqref="AR28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customWidth="1"/>
    <col min="25" max="25" width="10.5703125" customWidth="1"/>
    <col min="26" max="27" width="10.42578125" bestFit="1" customWidth="1"/>
    <col min="30" max="30" width="9.14062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36" t="s">
        <v>251</v>
      </c>
      <c r="F2" s="136"/>
      <c r="G2" s="136"/>
      <c r="H2" s="136"/>
      <c r="I2" s="136"/>
      <c r="J2" s="87"/>
      <c r="K2" s="136" t="s">
        <v>252</v>
      </c>
      <c r="L2" s="136"/>
      <c r="M2" s="136"/>
      <c r="N2" s="136"/>
      <c r="O2" s="136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91"/>
      <c r="AD6" s="103"/>
    </row>
    <row r="7" spans="1:33" x14ac:dyDescent="0.25">
      <c r="A7" s="111">
        <v>43828</v>
      </c>
      <c r="B7" s="6" t="s">
        <v>325</v>
      </c>
      <c r="C7" s="1"/>
      <c r="D7" s="1"/>
      <c r="E7" s="114" t="s">
        <v>251</v>
      </c>
      <c r="F7" s="132"/>
      <c r="G7" s="132"/>
      <c r="H7" s="132"/>
      <c r="I7" s="132"/>
      <c r="J7" s="42"/>
      <c r="K7" s="114" t="s">
        <v>252</v>
      </c>
      <c r="L7" s="132"/>
      <c r="M7" s="132"/>
      <c r="N7" s="132"/>
      <c r="O7" s="132"/>
      <c r="P7" s="1"/>
      <c r="Q7" s="93" t="s">
        <v>18</v>
      </c>
      <c r="R7" s="93" t="s">
        <v>7</v>
      </c>
      <c r="S7" s="93" t="s">
        <v>19</v>
      </c>
      <c r="T7" s="93" t="s">
        <v>8</v>
      </c>
      <c r="U7" s="93" t="s">
        <v>9</v>
      </c>
      <c r="V7" s="93"/>
      <c r="W7" s="107" t="s">
        <v>10</v>
      </c>
      <c r="X7" s="93" t="s">
        <v>285</v>
      </c>
      <c r="Y7" s="105"/>
      <c r="AC7" s="8"/>
    </row>
    <row r="8" spans="1:33" x14ac:dyDescent="0.25">
      <c r="A8" s="52">
        <v>43829</v>
      </c>
      <c r="B8" s="9" t="s">
        <v>323</v>
      </c>
      <c r="C8" s="1" t="s">
        <v>1</v>
      </c>
      <c r="D8" s="1"/>
      <c r="G8" s="79" t="s">
        <v>6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0</v>
      </c>
      <c r="U8" s="10">
        <f>(O8/60+N8)-(L8/60+K8)</f>
        <v>0</v>
      </c>
      <c r="V8" s="10"/>
      <c r="W8" s="11">
        <f>T8+U8-Q8*0.5+V8</f>
        <v>0</v>
      </c>
      <c r="X8" s="106"/>
      <c r="AC8" s="8"/>
    </row>
    <row r="9" spans="1:33" x14ac:dyDescent="0.25">
      <c r="A9" s="52">
        <v>43830</v>
      </c>
      <c r="B9" s="9" t="s">
        <v>323</v>
      </c>
      <c r="C9" s="1" t="s">
        <v>2</v>
      </c>
      <c r="D9" s="1"/>
      <c r="G9" s="79" t="s">
        <v>6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0</v>
      </c>
      <c r="U9" s="10">
        <f>(O9/60+N9)-(L9/60+K9)</f>
        <v>0</v>
      </c>
      <c r="V9" s="10"/>
      <c r="W9" s="11">
        <f>T9+U9-Q9*0.5+V9</f>
        <v>0</v>
      </c>
      <c r="X9" s="10"/>
      <c r="Z9" t="s">
        <v>258</v>
      </c>
    </row>
    <row r="10" spans="1:33" x14ac:dyDescent="0.25">
      <c r="A10" s="52">
        <v>43831</v>
      </c>
      <c r="B10" s="9" t="s">
        <v>323</v>
      </c>
      <c r="C10" s="1" t="s">
        <v>3</v>
      </c>
      <c r="D10" s="1"/>
      <c r="G10" s="79" t="s">
        <v>6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0</v>
      </c>
      <c r="U10" s="10">
        <f>(O10/60+N10)-(L10/60+K10)</f>
        <v>0</v>
      </c>
      <c r="V10" s="10"/>
      <c r="W10" s="11">
        <f>T10+U10-Q10*0.5+V10</f>
        <v>0</v>
      </c>
      <c r="X10" s="10"/>
      <c r="Z10" s="74">
        <v>5</v>
      </c>
    </row>
    <row r="11" spans="1:33" x14ac:dyDescent="0.25">
      <c r="A11" s="52">
        <v>43832</v>
      </c>
      <c r="B11" s="9" t="s">
        <v>228</v>
      </c>
      <c r="C11" s="1" t="s">
        <v>4</v>
      </c>
      <c r="D11" s="1"/>
      <c r="G11" s="79" t="s">
        <v>6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0</v>
      </c>
      <c r="U11" s="10">
        <f>(O11/60+N11)-(L11/60+K11)</f>
        <v>0</v>
      </c>
      <c r="V11" s="10"/>
      <c r="W11" s="11">
        <f>T11+U11-Q11*0.5+V11</f>
        <v>0</v>
      </c>
      <c r="X11" s="10"/>
      <c r="Y11" t="s">
        <v>11</v>
      </c>
      <c r="Z11" t="s">
        <v>12</v>
      </c>
      <c r="AA11" t="s">
        <v>13</v>
      </c>
      <c r="AB11" t="s">
        <v>299</v>
      </c>
      <c r="AC11" t="s">
        <v>313</v>
      </c>
      <c r="AE11" s="92"/>
    </row>
    <row r="12" spans="1:33" x14ac:dyDescent="0.25">
      <c r="A12" s="52">
        <v>43833</v>
      </c>
      <c r="B12" s="9" t="s">
        <v>228</v>
      </c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/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T12+U12-Q12*0.5+V12</f>
        <v>0</v>
      </c>
      <c r="X12" s="10"/>
      <c r="Y12" s="12">
        <f>SUM(W8:W12)</f>
        <v>0</v>
      </c>
      <c r="Z12" s="10">
        <f>Y12-(8*(5-Z10))+SUM(S8:S12)*8</f>
        <v>0</v>
      </c>
      <c r="AA12" s="10">
        <f>'2017'!AA799+Z12</f>
        <v>-35.166666666666686</v>
      </c>
      <c r="AB12" s="10">
        <f>'2017'!AB799+Z12</f>
        <v>-85.520000000000039</v>
      </c>
      <c r="AC12" s="10">
        <f>'2017'!AC799+Y12</f>
        <v>645.33333333333326</v>
      </c>
    </row>
    <row r="13" spans="1:33" x14ac:dyDescent="0.25">
      <c r="A13" s="60">
        <v>43834</v>
      </c>
      <c r="B13" s="61"/>
      <c r="C13" s="62" t="s">
        <v>216</v>
      </c>
      <c r="D13" s="62"/>
      <c r="E13" s="61"/>
      <c r="F13" s="61"/>
      <c r="G13" s="80" t="s">
        <v>6</v>
      </c>
      <c r="H13" s="61"/>
      <c r="I13" s="61"/>
      <c r="J13" s="83" t="s">
        <v>17</v>
      </c>
      <c r="K13" s="61"/>
      <c r="L13" s="61"/>
      <c r="M13" s="80" t="s">
        <v>6</v>
      </c>
      <c r="N13" s="61"/>
      <c r="O13" s="61"/>
      <c r="P13" s="62"/>
      <c r="Q13" s="63"/>
      <c r="R13" s="64"/>
      <c r="S13" s="65"/>
      <c r="T13" s="71"/>
      <c r="U13" s="71"/>
      <c r="V13" s="71"/>
      <c r="W13" s="72"/>
      <c r="X13" s="68"/>
      <c r="Y13" s="120">
        <f>SUM(X8:X12)</f>
        <v>0</v>
      </c>
      <c r="Z13" s="66"/>
      <c r="AA13" s="66"/>
      <c r="AB13" s="69"/>
      <c r="AC13" s="129">
        <f>'2017'!AC800+Y13</f>
        <v>645.5</v>
      </c>
      <c r="AD13" s="124"/>
      <c r="AE13" s="58"/>
      <c r="AF13" s="58"/>
      <c r="AG13" s="58"/>
    </row>
    <row r="14" spans="1:33" x14ac:dyDescent="0.25">
      <c r="A14" s="111">
        <v>43835</v>
      </c>
      <c r="B14" s="6" t="s">
        <v>33</v>
      </c>
      <c r="C14" s="1"/>
      <c r="D14" s="1"/>
      <c r="E14" s="114" t="s">
        <v>251</v>
      </c>
      <c r="F14" s="132"/>
      <c r="G14" s="132"/>
      <c r="H14" s="132"/>
      <c r="I14" s="132"/>
      <c r="J14" s="42"/>
      <c r="K14" s="114" t="s">
        <v>252</v>
      </c>
      <c r="L14" s="132"/>
      <c r="M14" s="132"/>
      <c r="N14" s="132"/>
      <c r="O14" s="132"/>
      <c r="P14" s="1"/>
      <c r="Q14" s="93" t="s">
        <v>18</v>
      </c>
      <c r="R14" s="93" t="s">
        <v>7</v>
      </c>
      <c r="S14" s="93" t="s">
        <v>19</v>
      </c>
      <c r="T14" s="93" t="s">
        <v>8</v>
      </c>
      <c r="U14" s="93" t="s">
        <v>9</v>
      </c>
      <c r="V14" s="93"/>
      <c r="W14" s="107" t="s">
        <v>10</v>
      </c>
      <c r="X14" s="93" t="s">
        <v>285</v>
      </c>
      <c r="Y14" s="105"/>
      <c r="AC14" s="8"/>
    </row>
    <row r="15" spans="1:33" x14ac:dyDescent="0.25">
      <c r="A15" s="52">
        <v>43836</v>
      </c>
      <c r="B15" s="9" t="s">
        <v>323</v>
      </c>
      <c r="C15" s="1" t="s">
        <v>1</v>
      </c>
      <c r="D15" s="1"/>
      <c r="G15" s="79" t="s">
        <v>6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0</v>
      </c>
      <c r="U15" s="10">
        <f>(O15/60+N15)-(L15/60+K15)</f>
        <v>0</v>
      </c>
      <c r="V15" s="10"/>
      <c r="W15" s="11">
        <f>T15+U15-Q15*0.5+V15</f>
        <v>0</v>
      </c>
      <c r="X15" s="106"/>
      <c r="AC15" s="8"/>
    </row>
    <row r="16" spans="1:33" x14ac:dyDescent="0.25">
      <c r="A16" s="52">
        <v>43837</v>
      </c>
      <c r="B16" s="7" t="s">
        <v>324</v>
      </c>
      <c r="C16" s="1" t="s">
        <v>2</v>
      </c>
      <c r="D16" s="1"/>
      <c r="E16">
        <v>8</v>
      </c>
      <c r="F16">
        <v>0</v>
      </c>
      <c r="G16" s="79" t="s">
        <v>6</v>
      </c>
      <c r="H16">
        <v>11</v>
      </c>
      <c r="I16">
        <v>0</v>
      </c>
      <c r="J16" s="82" t="s">
        <v>17</v>
      </c>
      <c r="K16">
        <v>11</v>
      </c>
      <c r="L16">
        <v>0</v>
      </c>
      <c r="M16" s="79" t="s">
        <v>6</v>
      </c>
      <c r="N16">
        <v>12</v>
      </c>
      <c r="O16">
        <v>0</v>
      </c>
      <c r="P16" s="1"/>
      <c r="Q16" s="3"/>
      <c r="R16" s="5"/>
      <c r="S16" s="4"/>
      <c r="T16" s="10">
        <f>(I16/60+H16)-(F16/60+E16)</f>
        <v>3</v>
      </c>
      <c r="U16" s="10">
        <f>(O16/60+N16)-(L16/60+K16)</f>
        <v>1</v>
      </c>
      <c r="V16" s="10"/>
      <c r="W16" s="11">
        <f>T16+U16-Q16*0.5+V16</f>
        <v>4</v>
      </c>
      <c r="X16" s="10">
        <v>4</v>
      </c>
      <c r="Z16" t="s">
        <v>258</v>
      </c>
    </row>
    <row r="17" spans="1:33" x14ac:dyDescent="0.25">
      <c r="A17" s="52">
        <v>43838</v>
      </c>
      <c r="B17" s="105" t="s">
        <v>326</v>
      </c>
      <c r="C17" s="1" t="s">
        <v>3</v>
      </c>
      <c r="D17" s="1"/>
      <c r="E17">
        <v>11</v>
      </c>
      <c r="F17">
        <v>44</v>
      </c>
      <c r="G17" s="79" t="s">
        <v>6</v>
      </c>
      <c r="H17">
        <v>17</v>
      </c>
      <c r="I17">
        <v>15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5.5166666666666675</v>
      </c>
      <c r="U17" s="10">
        <f>(O17/60+N17)-(L17/60+K17)</f>
        <v>0</v>
      </c>
      <c r="V17" s="10"/>
      <c r="W17" s="11">
        <f>T17+U17-Q17*0.5+V17</f>
        <v>5.0166666666666675</v>
      </c>
      <c r="X17" s="10">
        <v>6</v>
      </c>
      <c r="Z17" s="74">
        <v>1</v>
      </c>
      <c r="AD17" s="99" t="s">
        <v>327</v>
      </c>
    </row>
    <row r="18" spans="1:33" x14ac:dyDescent="0.25">
      <c r="A18" s="52">
        <v>43839</v>
      </c>
      <c r="B18" s="9"/>
      <c r="C18" s="1" t="s">
        <v>4</v>
      </c>
      <c r="D18" s="1"/>
      <c r="E18">
        <v>8</v>
      </c>
      <c r="F18">
        <v>20</v>
      </c>
      <c r="G18" s="79" t="s">
        <v>6</v>
      </c>
      <c r="H18">
        <v>17</v>
      </c>
      <c r="I18">
        <v>54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9.5666666666666647</v>
      </c>
      <c r="U18" s="10">
        <f>(O18/60+N18)-(L18/60+K18)</f>
        <v>0</v>
      </c>
      <c r="V18" s="10"/>
      <c r="W18" s="11">
        <f>T18+U18-Q18*0.5+V18</f>
        <v>9.5666666666666647</v>
      </c>
      <c r="X18" s="10">
        <v>8</v>
      </c>
      <c r="Y18" t="s">
        <v>11</v>
      </c>
      <c r="Z18" t="s">
        <v>12</v>
      </c>
      <c r="AA18" t="s">
        <v>13</v>
      </c>
      <c r="AB18" t="s">
        <v>299</v>
      </c>
      <c r="AC18" t="s">
        <v>313</v>
      </c>
      <c r="AE18" s="92"/>
    </row>
    <row r="19" spans="1:33" x14ac:dyDescent="0.25">
      <c r="A19" s="52">
        <v>43840</v>
      </c>
      <c r="B19" s="9"/>
      <c r="C19" s="1" t="s">
        <v>5</v>
      </c>
      <c r="D19" s="1"/>
      <c r="E19">
        <v>8</v>
      </c>
      <c r="F19">
        <v>15</v>
      </c>
      <c r="G19" s="79" t="s">
        <v>6</v>
      </c>
      <c r="H19">
        <v>15</v>
      </c>
      <c r="I19">
        <v>36</v>
      </c>
      <c r="J19" s="82" t="s">
        <v>17</v>
      </c>
      <c r="M19" s="79" t="s">
        <v>6</v>
      </c>
      <c r="P19" s="1"/>
      <c r="Q19" s="3">
        <v>1</v>
      </c>
      <c r="R19" s="5"/>
      <c r="S19" s="4"/>
      <c r="T19" s="10">
        <f>(I19/60+H19)-(F19/60+E19)</f>
        <v>7.35</v>
      </c>
      <c r="U19" s="10">
        <f>(O19/60+N19)-(L19/60+K19)</f>
        <v>0</v>
      </c>
      <c r="V19" s="10"/>
      <c r="W19" s="11">
        <f>T19+U19-Q19*0.5+V19</f>
        <v>6.85</v>
      </c>
      <c r="X19" s="10">
        <v>8</v>
      </c>
      <c r="Y19" s="12">
        <f>SUM(W15:W19)</f>
        <v>25.43333333333333</v>
      </c>
      <c r="Z19" s="10">
        <f>Y19-(8*(5-Z17))+SUM(S15:S19)*8</f>
        <v>-6.56666666666667</v>
      </c>
      <c r="AA19" s="10">
        <f>AA12+Z19</f>
        <v>-41.733333333333356</v>
      </c>
      <c r="AB19" s="10">
        <f>AB12+Z19</f>
        <v>-92.086666666666702</v>
      </c>
      <c r="AC19" s="10">
        <f>AC12+Y19</f>
        <v>670.76666666666654</v>
      </c>
    </row>
    <row r="20" spans="1:33" x14ac:dyDescent="0.25">
      <c r="A20" s="60">
        <v>43841</v>
      </c>
      <c r="B20" s="61"/>
      <c r="C20" s="62" t="s">
        <v>216</v>
      </c>
      <c r="D20" s="62"/>
      <c r="E20" s="61"/>
      <c r="F20" s="61"/>
      <c r="G20" s="80" t="s">
        <v>6</v>
      </c>
      <c r="H20" s="61"/>
      <c r="I20" s="61"/>
      <c r="J20" s="83" t="s">
        <v>17</v>
      </c>
      <c r="K20" s="61"/>
      <c r="L20" s="61"/>
      <c r="M20" s="80" t="s">
        <v>6</v>
      </c>
      <c r="N20" s="61"/>
      <c r="O20" s="61"/>
      <c r="P20" s="62"/>
      <c r="Q20" s="63"/>
      <c r="R20" s="64"/>
      <c r="S20" s="65"/>
      <c r="T20" s="71"/>
      <c r="U20" s="71"/>
      <c r="V20" s="71"/>
      <c r="W20" s="72"/>
      <c r="X20" s="68"/>
      <c r="Y20" s="120">
        <f>SUM(X15:X19)</f>
        <v>26</v>
      </c>
      <c r="Z20" s="66"/>
      <c r="AA20" s="66"/>
      <c r="AB20" s="69"/>
      <c r="AC20" s="129">
        <f>AC13+Y20</f>
        <v>671.5</v>
      </c>
      <c r="AD20" s="124"/>
      <c r="AE20" s="58"/>
      <c r="AF20" s="58"/>
      <c r="AG20" s="58"/>
    </row>
    <row r="21" spans="1:33" x14ac:dyDescent="0.25">
      <c r="A21" s="111">
        <v>43842</v>
      </c>
      <c r="B21" s="6" t="s">
        <v>34</v>
      </c>
      <c r="C21" s="1"/>
      <c r="D21" s="1"/>
      <c r="E21" s="114" t="s">
        <v>251</v>
      </c>
      <c r="F21" s="132"/>
      <c r="G21" s="132"/>
      <c r="H21" s="132"/>
      <c r="I21" s="132"/>
      <c r="J21" s="42"/>
      <c r="K21" s="114" t="s">
        <v>252</v>
      </c>
      <c r="L21" s="132"/>
      <c r="M21" s="132"/>
      <c r="N21" s="132"/>
      <c r="O21" s="132"/>
      <c r="P21" s="1"/>
      <c r="Q21" s="93" t="s">
        <v>18</v>
      </c>
      <c r="R21" s="93" t="s">
        <v>7</v>
      </c>
      <c r="S21" s="93" t="s">
        <v>19</v>
      </c>
      <c r="T21" s="93" t="s">
        <v>8</v>
      </c>
      <c r="U21" s="93" t="s">
        <v>9</v>
      </c>
      <c r="V21" s="93"/>
      <c r="W21" s="107" t="s">
        <v>10</v>
      </c>
      <c r="X21" s="93" t="s">
        <v>285</v>
      </c>
      <c r="Y21" s="105"/>
      <c r="AC21" s="8"/>
    </row>
    <row r="22" spans="1:33" x14ac:dyDescent="0.25">
      <c r="A22" s="52">
        <v>43843</v>
      </c>
      <c r="B22" s="9"/>
      <c r="C22" s="1" t="s">
        <v>1</v>
      </c>
      <c r="D22" s="1"/>
      <c r="E22">
        <v>8</v>
      </c>
      <c r="F22">
        <v>52</v>
      </c>
      <c r="G22" s="79" t="s">
        <v>6</v>
      </c>
      <c r="H22">
        <v>17</v>
      </c>
      <c r="I22">
        <v>35</v>
      </c>
      <c r="J22" s="82" t="s">
        <v>17</v>
      </c>
      <c r="M22" s="79" t="s">
        <v>6</v>
      </c>
      <c r="P22" s="1"/>
      <c r="Q22" s="3">
        <v>1</v>
      </c>
      <c r="R22" s="5"/>
      <c r="S22" s="4"/>
      <c r="T22" s="10">
        <f>(I22/60+H22)-(F22/60+E22)</f>
        <v>8.716666666666665</v>
      </c>
      <c r="U22" s="10">
        <f>(O22/60+N22)-(L22/60+K22)</f>
        <v>0</v>
      </c>
      <c r="V22" s="10"/>
      <c r="W22" s="11">
        <f>T22+U22-Q22*0.5+V22</f>
        <v>8.216666666666665</v>
      </c>
      <c r="X22" s="106">
        <v>8</v>
      </c>
      <c r="AC22" s="8"/>
    </row>
    <row r="23" spans="1:33" x14ac:dyDescent="0.25">
      <c r="A23" s="52">
        <v>43844</v>
      </c>
      <c r="B23" s="9"/>
      <c r="C23" s="1" t="s">
        <v>2</v>
      </c>
      <c r="D23" s="1"/>
      <c r="E23">
        <v>8</v>
      </c>
      <c r="F23">
        <v>51</v>
      </c>
      <c r="G23" s="79" t="s">
        <v>6</v>
      </c>
      <c r="H23">
        <v>17</v>
      </c>
      <c r="I23">
        <v>40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8.8166666666666682</v>
      </c>
      <c r="U23" s="10">
        <f>(O23/60+N23)-(L23/60+K23)</f>
        <v>0</v>
      </c>
      <c r="V23" s="10"/>
      <c r="W23" s="11">
        <f>T23+U23-Q23*0.5+V23</f>
        <v>8.3166666666666682</v>
      </c>
      <c r="X23" s="10">
        <v>8.5</v>
      </c>
      <c r="Z23" t="s">
        <v>258</v>
      </c>
    </row>
    <row r="24" spans="1:33" x14ac:dyDescent="0.25">
      <c r="A24" s="52">
        <v>43845</v>
      </c>
      <c r="B24" s="9"/>
      <c r="C24" s="1" t="s">
        <v>3</v>
      </c>
      <c r="D24" s="1"/>
      <c r="E24">
        <v>9</v>
      </c>
      <c r="F24">
        <v>45</v>
      </c>
      <c r="G24" s="79" t="s">
        <v>6</v>
      </c>
      <c r="H24">
        <v>18</v>
      </c>
      <c r="I24">
        <v>5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8.3333333333333321</v>
      </c>
      <c r="U24" s="10">
        <f>(O24/60+N24)-(L24/60+K24)</f>
        <v>0</v>
      </c>
      <c r="V24" s="10"/>
      <c r="W24" s="11">
        <f>T24+U24-Q24*0.5+V24</f>
        <v>8.3333333333333321</v>
      </c>
      <c r="X24" s="10">
        <v>8.5</v>
      </c>
      <c r="Z24" s="74">
        <v>0</v>
      </c>
    </row>
    <row r="25" spans="1:33" x14ac:dyDescent="0.25">
      <c r="A25" s="52">
        <v>43846</v>
      </c>
      <c r="B25" s="9"/>
      <c r="C25" s="1" t="s">
        <v>4</v>
      </c>
      <c r="D25" s="1"/>
      <c r="E25">
        <v>9</v>
      </c>
      <c r="F25">
        <v>0</v>
      </c>
      <c r="G25" s="79" t="s">
        <v>6</v>
      </c>
      <c r="H25">
        <v>18</v>
      </c>
      <c r="I25">
        <v>40</v>
      </c>
      <c r="J25" s="82" t="s">
        <v>17</v>
      </c>
      <c r="M25" s="79" t="s">
        <v>6</v>
      </c>
      <c r="P25" s="1"/>
      <c r="Q25" s="3">
        <v>1</v>
      </c>
      <c r="R25" s="5"/>
      <c r="S25" s="4"/>
      <c r="T25" s="10">
        <f>(I25/60+H25)-(F25/60+E25)</f>
        <v>9.6666666666666679</v>
      </c>
      <c r="U25" s="10">
        <f>(O25/60+N25)-(L25/60+K25)</f>
        <v>0</v>
      </c>
      <c r="V25" s="10"/>
      <c r="W25" s="11">
        <f>T25+U25-Q25*0.5+V25</f>
        <v>9.1666666666666679</v>
      </c>
      <c r="X25" s="10">
        <v>8.5</v>
      </c>
      <c r="Y25" t="s">
        <v>11</v>
      </c>
      <c r="Z25" t="s">
        <v>12</v>
      </c>
      <c r="AA25" t="s">
        <v>13</v>
      </c>
      <c r="AB25" t="s">
        <v>299</v>
      </c>
      <c r="AC25" t="s">
        <v>313</v>
      </c>
      <c r="AE25" s="92"/>
    </row>
    <row r="26" spans="1:33" x14ac:dyDescent="0.25">
      <c r="A26" s="52">
        <v>43847</v>
      </c>
      <c r="B26" s="9"/>
      <c r="C26" s="1" t="s">
        <v>5</v>
      </c>
      <c r="D26" s="1"/>
      <c r="E26">
        <v>9</v>
      </c>
      <c r="F26">
        <v>9</v>
      </c>
      <c r="G26" s="79" t="s">
        <v>6</v>
      </c>
      <c r="H26">
        <v>18</v>
      </c>
      <c r="I26">
        <v>15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9.1</v>
      </c>
      <c r="U26" s="10">
        <f>(O26/60+N26)-(L26/60+K26)</f>
        <v>0</v>
      </c>
      <c r="V26" s="10"/>
      <c r="W26" s="11">
        <f>T26+U26-Q26*0.5+V26</f>
        <v>9.1</v>
      </c>
      <c r="X26" s="10">
        <v>8.5</v>
      </c>
      <c r="Y26" s="12">
        <f>SUM(W22:W26)</f>
        <v>43.133333333333333</v>
      </c>
      <c r="Z26" s="10">
        <f>Y26-(8*(5-Z24))+SUM(S22:S26)*8</f>
        <v>3.1333333333333329</v>
      </c>
      <c r="AA26" s="10">
        <f>AA19+Z26</f>
        <v>-38.600000000000023</v>
      </c>
      <c r="AB26" s="10">
        <f>AB19+Z26</f>
        <v>-88.953333333333376</v>
      </c>
      <c r="AC26" s="10">
        <f>AC19+Y26</f>
        <v>713.89999999999986</v>
      </c>
    </row>
    <row r="27" spans="1:33" x14ac:dyDescent="0.25">
      <c r="A27" s="60">
        <v>43848</v>
      </c>
      <c r="B27" s="61"/>
      <c r="C27" s="62" t="s">
        <v>216</v>
      </c>
      <c r="D27" s="62"/>
      <c r="E27" s="61"/>
      <c r="F27" s="61"/>
      <c r="G27" s="80" t="s">
        <v>6</v>
      </c>
      <c r="H27" s="61"/>
      <c r="I27" s="61"/>
      <c r="J27" s="83" t="s">
        <v>17</v>
      </c>
      <c r="K27" s="61"/>
      <c r="L27" s="61"/>
      <c r="M27" s="80" t="s">
        <v>6</v>
      </c>
      <c r="N27" s="61"/>
      <c r="O27" s="61"/>
      <c r="P27" s="62"/>
      <c r="Q27" s="63"/>
      <c r="R27" s="64"/>
      <c r="S27" s="65"/>
      <c r="T27" s="71"/>
      <c r="U27" s="71"/>
      <c r="V27" s="71"/>
      <c r="W27" s="72"/>
      <c r="X27" s="68"/>
      <c r="Y27" s="120">
        <f>SUM(X22:X26)</f>
        <v>42</v>
      </c>
      <c r="Z27" s="66"/>
      <c r="AA27" s="66"/>
      <c r="AB27" s="69"/>
      <c r="AC27" s="129">
        <f>AC20+Y27</f>
        <v>713.5</v>
      </c>
      <c r="AD27" s="124"/>
      <c r="AE27" s="58"/>
      <c r="AF27" s="58"/>
      <c r="AG27" s="58"/>
    </row>
    <row r="28" spans="1:33" x14ac:dyDescent="0.25">
      <c r="A28" s="111">
        <v>43849</v>
      </c>
      <c r="B28" s="6" t="s">
        <v>35</v>
      </c>
      <c r="C28" s="1"/>
      <c r="D28" s="1"/>
      <c r="E28" s="114" t="s">
        <v>251</v>
      </c>
      <c r="F28" s="133"/>
      <c r="G28" s="133"/>
      <c r="H28" s="133"/>
      <c r="I28" s="133"/>
      <c r="J28" s="42"/>
      <c r="K28" s="114" t="s">
        <v>252</v>
      </c>
      <c r="L28" s="133"/>
      <c r="M28" s="133"/>
      <c r="N28" s="133"/>
      <c r="O28" s="133"/>
      <c r="P28" s="1"/>
      <c r="Q28" s="93" t="s">
        <v>18</v>
      </c>
      <c r="R28" s="93" t="s">
        <v>7</v>
      </c>
      <c r="S28" s="93" t="s">
        <v>19</v>
      </c>
      <c r="T28" s="93" t="s">
        <v>8</v>
      </c>
      <c r="U28" s="93" t="s">
        <v>9</v>
      </c>
      <c r="V28" s="93"/>
      <c r="W28" s="107" t="s">
        <v>10</v>
      </c>
      <c r="X28" s="93" t="s">
        <v>285</v>
      </c>
      <c r="Y28" s="105"/>
      <c r="AC28" s="8"/>
    </row>
    <row r="29" spans="1:33" x14ac:dyDescent="0.25">
      <c r="A29" s="52">
        <v>43850</v>
      </c>
      <c r="B29" s="9" t="s">
        <v>328</v>
      </c>
      <c r="C29" s="1" t="s">
        <v>1</v>
      </c>
      <c r="D29" s="1"/>
      <c r="G29" s="79" t="s">
        <v>6</v>
      </c>
      <c r="J29" s="82" t="s">
        <v>17</v>
      </c>
      <c r="M29" s="79" t="s">
        <v>6</v>
      </c>
      <c r="P29" s="1"/>
      <c r="Q29" s="3"/>
      <c r="R29" s="5">
        <v>1</v>
      </c>
      <c r="S29" s="4"/>
      <c r="T29" s="10">
        <f>(I29/60+H29)-(F29/60+E29)</f>
        <v>0</v>
      </c>
      <c r="U29" s="10">
        <f>(O29/60+N29)-(L29/60+K29)</f>
        <v>0</v>
      </c>
      <c r="V29" s="10"/>
      <c r="W29" s="11">
        <v>9.5</v>
      </c>
      <c r="X29" s="106">
        <v>9.5</v>
      </c>
      <c r="AC29" s="8"/>
      <c r="AD29" s="99" t="s">
        <v>331</v>
      </c>
    </row>
    <row r="30" spans="1:33" x14ac:dyDescent="0.25">
      <c r="A30" s="52">
        <v>43851</v>
      </c>
      <c r="B30" s="9" t="s">
        <v>329</v>
      </c>
      <c r="C30" s="1" t="s">
        <v>2</v>
      </c>
      <c r="D30" s="1"/>
      <c r="G30" s="79" t="s">
        <v>6</v>
      </c>
      <c r="J30" s="82" t="s">
        <v>17</v>
      </c>
      <c r="M30" s="79" t="s">
        <v>6</v>
      </c>
      <c r="P30" s="1"/>
      <c r="Q30" s="3"/>
      <c r="R30" s="5">
        <v>1</v>
      </c>
      <c r="S30" s="4"/>
      <c r="T30" s="10">
        <f>(I30/60+H30)-(F30/60+E30)</f>
        <v>0</v>
      </c>
      <c r="U30" s="10">
        <f>(O30/60+N30)-(L30/60+K30)</f>
        <v>0</v>
      </c>
      <c r="V30" s="10"/>
      <c r="W30" s="11">
        <v>9</v>
      </c>
      <c r="X30" s="10">
        <v>9</v>
      </c>
      <c r="Z30" t="s">
        <v>258</v>
      </c>
      <c r="AD30" s="99" t="s">
        <v>332</v>
      </c>
    </row>
    <row r="31" spans="1:33" x14ac:dyDescent="0.25">
      <c r="A31" s="52">
        <v>43852</v>
      </c>
      <c r="B31" s="9"/>
      <c r="C31" s="1" t="s">
        <v>3</v>
      </c>
      <c r="D31" s="1"/>
      <c r="E31">
        <v>8</v>
      </c>
      <c r="F31">
        <v>54</v>
      </c>
      <c r="G31" s="79" t="s">
        <v>6</v>
      </c>
      <c r="H31">
        <v>17</v>
      </c>
      <c r="I31">
        <v>12</v>
      </c>
      <c r="J31" s="82" t="s">
        <v>17</v>
      </c>
      <c r="M31" s="79" t="s">
        <v>6</v>
      </c>
      <c r="P31" s="1"/>
      <c r="Q31" s="3"/>
      <c r="R31" s="5"/>
      <c r="S31" s="4"/>
      <c r="T31" s="10">
        <f>(I31/60+H31)-(F31/60+E31)</f>
        <v>8.2999999999999989</v>
      </c>
      <c r="U31" s="10">
        <f>(O31/60+N31)-(L31/60+K31)</f>
        <v>0</v>
      </c>
      <c r="V31" s="10"/>
      <c r="W31" s="11">
        <f>T31+U31-Q31*0.5+V31</f>
        <v>8.2999999999999989</v>
      </c>
      <c r="X31" s="10">
        <v>8</v>
      </c>
      <c r="Z31" s="74">
        <v>1</v>
      </c>
    </row>
    <row r="32" spans="1:33" x14ac:dyDescent="0.25">
      <c r="A32" s="52">
        <v>43853</v>
      </c>
      <c r="B32" s="9"/>
      <c r="C32" s="1" t="s">
        <v>4</v>
      </c>
      <c r="D32" s="1"/>
      <c r="E32">
        <v>8</v>
      </c>
      <c r="F32">
        <v>56</v>
      </c>
      <c r="G32" s="79" t="s">
        <v>6</v>
      </c>
      <c r="H32">
        <v>16</v>
      </c>
      <c r="I32">
        <v>0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7.0666666666666664</v>
      </c>
      <c r="U32" s="10">
        <f>(O32/60+N32)-(L32/60+K32)</f>
        <v>0</v>
      </c>
      <c r="V32" s="10"/>
      <c r="W32" s="11">
        <f>T32+U32-Q32*0.5+V32</f>
        <v>7.0666666666666664</v>
      </c>
      <c r="X32" s="10">
        <v>7.5</v>
      </c>
      <c r="Y32" t="s">
        <v>11</v>
      </c>
      <c r="Z32" t="s">
        <v>12</v>
      </c>
      <c r="AA32" t="s">
        <v>13</v>
      </c>
      <c r="AB32" t="s">
        <v>299</v>
      </c>
      <c r="AC32" t="s">
        <v>313</v>
      </c>
      <c r="AE32" s="92"/>
    </row>
    <row r="33" spans="1:33" x14ac:dyDescent="0.25">
      <c r="A33" s="52">
        <v>43854</v>
      </c>
      <c r="B33" s="9" t="s">
        <v>330</v>
      </c>
      <c r="C33" s="1" t="s">
        <v>5</v>
      </c>
      <c r="D33" s="1"/>
      <c r="G33" s="79" t="s">
        <v>6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0</v>
      </c>
      <c r="U33" s="10">
        <f>(O33/60+N33)-(L33/60+K33)</f>
        <v>0</v>
      </c>
      <c r="V33" s="10"/>
      <c r="W33" s="11">
        <f>T33+U33-Q33*0.5+V33</f>
        <v>0</v>
      </c>
      <c r="X33" s="10"/>
      <c r="Y33" s="12">
        <f>SUM(W29:W33)</f>
        <v>33.86666666666666</v>
      </c>
      <c r="Z33" s="10">
        <f>Y33-(8*(5-Z31))+SUM(S29:S33)*8</f>
        <v>1.86666666666666</v>
      </c>
      <c r="AA33" s="10">
        <f>AA26+Z33</f>
        <v>-36.733333333333363</v>
      </c>
      <c r="AB33" s="10">
        <f>AB26+Z33</f>
        <v>-87.086666666666716</v>
      </c>
      <c r="AC33" s="10">
        <f>AC26+Y33</f>
        <v>747.76666666666654</v>
      </c>
      <c r="AD33" s="99" t="s">
        <v>333</v>
      </c>
    </row>
    <row r="34" spans="1:33" x14ac:dyDescent="0.25">
      <c r="A34" s="60">
        <v>43855</v>
      </c>
      <c r="B34" s="61"/>
      <c r="C34" s="62" t="s">
        <v>5</v>
      </c>
      <c r="D34" s="62"/>
      <c r="E34" s="61"/>
      <c r="F34" s="61"/>
      <c r="G34" s="80" t="s">
        <v>6</v>
      </c>
      <c r="H34" s="61"/>
      <c r="I34" s="61"/>
      <c r="J34" s="83" t="s">
        <v>17</v>
      </c>
      <c r="K34" s="61"/>
      <c r="L34" s="61"/>
      <c r="M34" s="80" t="s">
        <v>6</v>
      </c>
      <c r="N34" s="61"/>
      <c r="O34" s="61"/>
      <c r="P34" s="62"/>
      <c r="Q34" s="63"/>
      <c r="R34" s="64"/>
      <c r="S34" s="65"/>
      <c r="T34" s="71"/>
      <c r="U34" s="71"/>
      <c r="V34" s="71"/>
      <c r="W34" s="72"/>
      <c r="X34" s="68"/>
      <c r="Y34" s="120">
        <f t="shared" ref="Y34" si="0">SUM(X29:X33)</f>
        <v>34</v>
      </c>
      <c r="Z34" s="66"/>
      <c r="AA34" s="66"/>
      <c r="AB34" s="69"/>
      <c r="AC34" s="129">
        <f t="shared" ref="AC34" si="1">AC27+Y34</f>
        <v>747.5</v>
      </c>
      <c r="AD34" s="124"/>
      <c r="AE34" s="58"/>
      <c r="AF34" s="58"/>
      <c r="AG34" s="58"/>
    </row>
    <row r="35" spans="1:33" x14ac:dyDescent="0.25">
      <c r="A35" s="111">
        <v>43856</v>
      </c>
      <c r="B35" s="6" t="s">
        <v>36</v>
      </c>
      <c r="C35" s="1"/>
      <c r="D35" s="1"/>
      <c r="E35" s="114" t="s">
        <v>251</v>
      </c>
      <c r="F35" s="133"/>
      <c r="G35" s="133"/>
      <c r="H35" s="133"/>
      <c r="I35" s="133"/>
      <c r="J35" s="42"/>
      <c r="K35" s="114" t="s">
        <v>252</v>
      </c>
      <c r="L35" s="133"/>
      <c r="M35" s="133"/>
      <c r="N35" s="133"/>
      <c r="O35" s="133"/>
      <c r="P35" s="1"/>
      <c r="Q35" s="93" t="s">
        <v>18</v>
      </c>
      <c r="R35" s="93" t="s">
        <v>7</v>
      </c>
      <c r="S35" s="93" t="s">
        <v>19</v>
      </c>
      <c r="T35" s="93" t="s">
        <v>8</v>
      </c>
      <c r="U35" s="93" t="s">
        <v>9</v>
      </c>
      <c r="V35" s="93"/>
      <c r="W35" s="107" t="s">
        <v>10</v>
      </c>
      <c r="X35" s="93" t="s">
        <v>285</v>
      </c>
      <c r="Y35" s="105"/>
      <c r="AC35" s="8"/>
    </row>
    <row r="36" spans="1:33" x14ac:dyDescent="0.25">
      <c r="A36" s="52">
        <v>43857</v>
      </c>
      <c r="B36" s="9"/>
      <c r="C36" s="1" t="s">
        <v>322</v>
      </c>
      <c r="D36" s="1"/>
      <c r="E36">
        <v>9</v>
      </c>
      <c r="F36">
        <v>13</v>
      </c>
      <c r="G36" s="79" t="s">
        <v>6</v>
      </c>
      <c r="H36">
        <v>14</v>
      </c>
      <c r="I36">
        <v>29</v>
      </c>
      <c r="J36" s="82" t="s">
        <v>17</v>
      </c>
      <c r="M36" s="79" t="s">
        <v>6</v>
      </c>
      <c r="P36" s="1"/>
      <c r="Q36" s="3"/>
      <c r="R36" s="5"/>
      <c r="S36" s="4"/>
      <c r="T36" s="10">
        <f t="shared" ref="T36:T40" si="2">(I36/60+H36)-(F36/60+E36)</f>
        <v>5.2666666666666657</v>
      </c>
      <c r="U36" s="10">
        <f t="shared" ref="U36:U40" si="3">(O36/60+N36)-(L36/60+K36)</f>
        <v>0</v>
      </c>
      <c r="V36" s="10"/>
      <c r="W36" s="11">
        <f>T36+U36-Q36*0.5+V36</f>
        <v>5.2666666666666657</v>
      </c>
      <c r="X36" s="106">
        <v>8</v>
      </c>
      <c r="AC36" s="8"/>
    </row>
    <row r="37" spans="1:33" x14ac:dyDescent="0.25">
      <c r="A37" s="52">
        <v>43858</v>
      </c>
      <c r="B37" s="9"/>
      <c r="C37" s="1" t="s">
        <v>1</v>
      </c>
      <c r="D37" s="1"/>
      <c r="E37">
        <v>9</v>
      </c>
      <c r="F37">
        <v>15</v>
      </c>
      <c r="G37" s="79" t="s">
        <v>6</v>
      </c>
      <c r="H37">
        <v>21</v>
      </c>
      <c r="I37">
        <v>30</v>
      </c>
      <c r="J37" s="82" t="s">
        <v>17</v>
      </c>
      <c r="M37" s="79" t="s">
        <v>6</v>
      </c>
      <c r="P37" s="1"/>
      <c r="Q37" s="3">
        <v>1</v>
      </c>
      <c r="R37" s="5"/>
      <c r="S37" s="4"/>
      <c r="T37" s="10">
        <f t="shared" si="2"/>
        <v>12.25</v>
      </c>
      <c r="U37" s="10">
        <f t="shared" si="3"/>
        <v>0</v>
      </c>
      <c r="V37" s="10"/>
      <c r="W37" s="11">
        <f>T37+U37-Q37*0.5+V37</f>
        <v>11.75</v>
      </c>
      <c r="X37" s="10">
        <v>8</v>
      </c>
      <c r="Z37" t="s">
        <v>258</v>
      </c>
    </row>
    <row r="38" spans="1:33" x14ac:dyDescent="0.25">
      <c r="A38" s="52">
        <v>43859</v>
      </c>
      <c r="B38" s="9"/>
      <c r="C38" s="1" t="s">
        <v>2</v>
      </c>
      <c r="D38" s="1"/>
      <c r="E38">
        <v>9</v>
      </c>
      <c r="F38">
        <v>36</v>
      </c>
      <c r="G38" s="79" t="s">
        <v>6</v>
      </c>
      <c r="H38">
        <v>18</v>
      </c>
      <c r="I38">
        <v>30</v>
      </c>
      <c r="J38" s="82" t="s">
        <v>17</v>
      </c>
      <c r="M38" s="79" t="s">
        <v>6</v>
      </c>
      <c r="P38" s="1"/>
      <c r="Q38" s="3">
        <v>1</v>
      </c>
      <c r="R38" s="5"/>
      <c r="S38" s="4"/>
      <c r="T38" s="10">
        <f t="shared" si="2"/>
        <v>8.9</v>
      </c>
      <c r="U38" s="10">
        <f t="shared" si="3"/>
        <v>0</v>
      </c>
      <c r="V38" s="10"/>
      <c r="W38" s="11">
        <f>T38+U38-Q38*0.5+V38</f>
        <v>8.4</v>
      </c>
      <c r="X38" s="10">
        <v>8</v>
      </c>
      <c r="Z38" s="74">
        <v>0</v>
      </c>
    </row>
    <row r="39" spans="1:33" x14ac:dyDescent="0.25">
      <c r="A39" s="52">
        <v>43860</v>
      </c>
      <c r="B39" s="9" t="s">
        <v>334</v>
      </c>
      <c r="C39" s="1" t="s">
        <v>3</v>
      </c>
      <c r="D39" s="1"/>
      <c r="E39">
        <v>9</v>
      </c>
      <c r="F39">
        <v>53</v>
      </c>
      <c r="G39" s="79" t="s">
        <v>6</v>
      </c>
      <c r="H39">
        <v>18</v>
      </c>
      <c r="I39">
        <v>15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 t="shared" si="2"/>
        <v>8.3666666666666671</v>
      </c>
      <c r="U39" s="10">
        <f t="shared" si="3"/>
        <v>0</v>
      </c>
      <c r="V39" s="10"/>
      <c r="W39" s="11">
        <f>T39+U39-Q39*0.5+V39</f>
        <v>7.8666666666666671</v>
      </c>
      <c r="X39" s="10">
        <v>8</v>
      </c>
      <c r="Y39" t="s">
        <v>11</v>
      </c>
      <c r="Z39" t="s">
        <v>12</v>
      </c>
      <c r="AA39" t="s">
        <v>13</v>
      </c>
      <c r="AB39" t="s">
        <v>299</v>
      </c>
      <c r="AC39" t="s">
        <v>313</v>
      </c>
      <c r="AD39" s="99" t="s">
        <v>335</v>
      </c>
      <c r="AE39" s="92"/>
    </row>
    <row r="40" spans="1:33" x14ac:dyDescent="0.25">
      <c r="A40" s="52">
        <v>43861</v>
      </c>
      <c r="B40" s="9"/>
      <c r="C40" s="1" t="s">
        <v>4</v>
      </c>
      <c r="D40" s="1"/>
      <c r="E40">
        <v>10</v>
      </c>
      <c r="F40">
        <v>40</v>
      </c>
      <c r="G40" s="79" t="s">
        <v>6</v>
      </c>
      <c r="H40">
        <v>17</v>
      </c>
      <c r="I40">
        <v>30</v>
      </c>
      <c r="J40" s="82" t="s">
        <v>17</v>
      </c>
      <c r="M40" s="79" t="s">
        <v>6</v>
      </c>
      <c r="P40" s="1"/>
      <c r="Q40" s="3">
        <v>1</v>
      </c>
      <c r="R40" s="5"/>
      <c r="S40" s="4"/>
      <c r="T40" s="10">
        <f t="shared" si="2"/>
        <v>6.8333333333333339</v>
      </c>
      <c r="U40" s="10">
        <f t="shared" si="3"/>
        <v>0</v>
      </c>
      <c r="V40" s="10"/>
      <c r="W40" s="11">
        <f>T40+U40-Q40*0.5+V40</f>
        <v>6.3333333333333339</v>
      </c>
      <c r="X40" s="10">
        <v>8</v>
      </c>
      <c r="Y40" s="12">
        <f t="shared" ref="Y40" si="4">SUM(W36:W40)</f>
        <v>39.616666666666667</v>
      </c>
      <c r="Z40" s="10">
        <f t="shared" ref="Z40" si="5">Y40-(8*(5-Z38))+SUM(S36:S40)*8</f>
        <v>-0.38333333333333286</v>
      </c>
      <c r="AA40" s="10">
        <f t="shared" ref="AA40" si="6">AA33+Z40</f>
        <v>-37.116666666666696</v>
      </c>
      <c r="AB40" s="10">
        <f t="shared" ref="AB40" si="7">AB33+Z40</f>
        <v>-87.470000000000056</v>
      </c>
      <c r="AC40" s="10">
        <f t="shared" ref="AC40:AC41" si="8">AC33+Y40</f>
        <v>787.38333333333321</v>
      </c>
    </row>
    <row r="41" spans="1:33" x14ac:dyDescent="0.25">
      <c r="A41" s="60">
        <v>43862</v>
      </c>
      <c r="B41" s="61"/>
      <c r="C41" s="62" t="s">
        <v>5</v>
      </c>
      <c r="D41" s="62"/>
      <c r="E41" s="61"/>
      <c r="F41" s="61"/>
      <c r="G41" s="80" t="s">
        <v>6</v>
      </c>
      <c r="H41" s="61"/>
      <c r="I41" s="61"/>
      <c r="J41" s="83" t="s">
        <v>17</v>
      </c>
      <c r="K41" s="61"/>
      <c r="L41" s="61"/>
      <c r="M41" s="80" t="s">
        <v>6</v>
      </c>
      <c r="N41" s="61"/>
      <c r="O41" s="61"/>
      <c r="P41" s="62"/>
      <c r="Q41" s="63"/>
      <c r="R41" s="64"/>
      <c r="S41" s="65"/>
      <c r="T41" s="71"/>
      <c r="U41" s="71"/>
      <c r="V41" s="71"/>
      <c r="W41" s="72"/>
      <c r="X41" s="68"/>
      <c r="Y41" s="120">
        <f t="shared" ref="Y41" si="9">SUM(X36:X40)</f>
        <v>40</v>
      </c>
      <c r="Z41" s="66"/>
      <c r="AA41" s="66"/>
      <c r="AB41" s="69"/>
      <c r="AC41" s="129">
        <f t="shared" si="8"/>
        <v>787.5</v>
      </c>
      <c r="AD41" s="124"/>
      <c r="AE41" s="58"/>
      <c r="AF41" s="58"/>
      <c r="AG41" s="58"/>
    </row>
    <row r="42" spans="1:33" x14ac:dyDescent="0.25">
      <c r="A42" s="111">
        <v>43863</v>
      </c>
      <c r="B42" s="6" t="s">
        <v>37</v>
      </c>
      <c r="C42" s="1"/>
      <c r="D42" s="1"/>
      <c r="E42" s="114" t="s">
        <v>251</v>
      </c>
      <c r="F42" s="133"/>
      <c r="G42" s="133"/>
      <c r="H42" s="133"/>
      <c r="I42" s="133"/>
      <c r="J42" s="42"/>
      <c r="K42" s="114" t="s">
        <v>252</v>
      </c>
      <c r="L42" s="133"/>
      <c r="M42" s="133"/>
      <c r="N42" s="133"/>
      <c r="O42" s="133"/>
      <c r="P42" s="1"/>
      <c r="Q42" s="93" t="s">
        <v>18</v>
      </c>
      <c r="R42" s="93" t="s">
        <v>7</v>
      </c>
      <c r="S42" s="93" t="s">
        <v>19</v>
      </c>
      <c r="T42" s="93" t="s">
        <v>8</v>
      </c>
      <c r="U42" s="93" t="s">
        <v>9</v>
      </c>
      <c r="V42" s="93"/>
      <c r="W42" s="107" t="s">
        <v>10</v>
      </c>
      <c r="X42" s="93" t="s">
        <v>285</v>
      </c>
      <c r="Y42" s="105"/>
      <c r="AC42" s="8"/>
    </row>
    <row r="43" spans="1:33" x14ac:dyDescent="0.25">
      <c r="A43" s="52">
        <v>43864</v>
      </c>
      <c r="B43" s="9"/>
      <c r="C43" s="1" t="s">
        <v>322</v>
      </c>
      <c r="D43" s="1"/>
      <c r="E43">
        <v>8</v>
      </c>
      <c r="F43">
        <v>52</v>
      </c>
      <c r="G43" s="79" t="s">
        <v>6</v>
      </c>
      <c r="H43">
        <v>18</v>
      </c>
      <c r="I43">
        <v>35</v>
      </c>
      <c r="J43" s="82" t="s">
        <v>17</v>
      </c>
      <c r="M43" s="79" t="s">
        <v>6</v>
      </c>
      <c r="P43" s="1"/>
      <c r="Q43" s="3">
        <v>1</v>
      </c>
      <c r="R43" s="5"/>
      <c r="S43" s="4"/>
      <c r="T43" s="10">
        <f t="shared" ref="T43:T47" si="10">(I43/60+H43)-(F43/60+E43)</f>
        <v>9.716666666666665</v>
      </c>
      <c r="U43" s="10">
        <f t="shared" ref="U43:U47" si="11">(O43/60+N43)-(L43/60+K43)</f>
        <v>0</v>
      </c>
      <c r="V43" s="10"/>
      <c r="W43" s="11">
        <f t="shared" ref="W43:W47" si="12">T43+U43-Q43*0.5+V43</f>
        <v>9.216666666666665</v>
      </c>
      <c r="X43" s="106">
        <v>8</v>
      </c>
      <c r="AC43" s="8"/>
    </row>
    <row r="44" spans="1:33" x14ac:dyDescent="0.25">
      <c r="A44" s="52">
        <v>43865</v>
      </c>
      <c r="B44" s="9"/>
      <c r="C44" s="1" t="s">
        <v>1</v>
      </c>
      <c r="D44" s="1"/>
      <c r="E44">
        <v>8</v>
      </c>
      <c r="F44">
        <v>59</v>
      </c>
      <c r="G44" s="79" t="s">
        <v>6</v>
      </c>
      <c r="H44">
        <v>17</v>
      </c>
      <c r="I44">
        <v>30</v>
      </c>
      <c r="J44" s="82" t="s">
        <v>17</v>
      </c>
      <c r="M44" s="79" t="s">
        <v>6</v>
      </c>
      <c r="P44" s="1"/>
      <c r="Q44" s="3">
        <v>1</v>
      </c>
      <c r="R44" s="5"/>
      <c r="S44" s="4"/>
      <c r="T44" s="10">
        <f t="shared" si="10"/>
        <v>8.5166666666666675</v>
      </c>
      <c r="U44" s="10">
        <f t="shared" si="11"/>
        <v>0</v>
      </c>
      <c r="V44" s="10"/>
      <c r="W44" s="11">
        <f t="shared" si="12"/>
        <v>8.0166666666666675</v>
      </c>
      <c r="X44" s="10">
        <v>8</v>
      </c>
      <c r="Z44" t="s">
        <v>258</v>
      </c>
    </row>
    <row r="45" spans="1:33" x14ac:dyDescent="0.25">
      <c r="A45" s="52">
        <v>43866</v>
      </c>
      <c r="B45" s="9"/>
      <c r="C45" s="1" t="s">
        <v>2</v>
      </c>
      <c r="D45" s="1"/>
      <c r="E45">
        <v>8</v>
      </c>
      <c r="F45">
        <v>58</v>
      </c>
      <c r="G45" s="79" t="s">
        <v>6</v>
      </c>
      <c r="H45">
        <v>16</v>
      </c>
      <c r="I45">
        <v>40</v>
      </c>
      <c r="J45" s="82" t="s">
        <v>17</v>
      </c>
      <c r="M45" s="79" t="s">
        <v>6</v>
      </c>
      <c r="P45" s="1"/>
      <c r="Q45" s="3">
        <v>1</v>
      </c>
      <c r="R45" s="5"/>
      <c r="S45" s="4"/>
      <c r="T45" s="10">
        <f t="shared" si="10"/>
        <v>7.7000000000000011</v>
      </c>
      <c r="U45" s="10">
        <f t="shared" si="11"/>
        <v>0</v>
      </c>
      <c r="V45" s="10"/>
      <c r="W45" s="11">
        <f t="shared" si="12"/>
        <v>7.2000000000000011</v>
      </c>
      <c r="X45" s="10">
        <v>8</v>
      </c>
      <c r="Z45" s="74">
        <v>0</v>
      </c>
    </row>
    <row r="46" spans="1:33" x14ac:dyDescent="0.25">
      <c r="A46" s="52">
        <v>43867</v>
      </c>
      <c r="B46" s="9"/>
      <c r="C46" s="1" t="s">
        <v>3</v>
      </c>
      <c r="D46" s="1"/>
      <c r="E46">
        <v>9</v>
      </c>
      <c r="F46">
        <v>45</v>
      </c>
      <c r="G46" s="79" t="s">
        <v>6</v>
      </c>
      <c r="H46">
        <v>16</v>
      </c>
      <c r="I46">
        <v>30</v>
      </c>
      <c r="J46" s="82" t="s">
        <v>17</v>
      </c>
      <c r="M46" s="79" t="s">
        <v>6</v>
      </c>
      <c r="P46" s="1"/>
      <c r="Q46" s="3"/>
      <c r="R46" s="5"/>
      <c r="S46" s="4"/>
      <c r="T46" s="10">
        <f t="shared" si="10"/>
        <v>6.75</v>
      </c>
      <c r="U46" s="10">
        <f t="shared" si="11"/>
        <v>0</v>
      </c>
      <c r="V46" s="10"/>
      <c r="W46" s="11">
        <f t="shared" si="12"/>
        <v>6.75</v>
      </c>
      <c r="X46" s="10">
        <v>8</v>
      </c>
      <c r="Y46" t="s">
        <v>11</v>
      </c>
      <c r="Z46" t="s">
        <v>12</v>
      </c>
      <c r="AA46" t="s">
        <v>13</v>
      </c>
      <c r="AB46" t="s">
        <v>299</v>
      </c>
      <c r="AC46" t="s">
        <v>313</v>
      </c>
      <c r="AE46" s="92"/>
    </row>
    <row r="47" spans="1:33" x14ac:dyDescent="0.25">
      <c r="A47" s="52">
        <v>43868</v>
      </c>
      <c r="B47" s="9"/>
      <c r="C47" s="1" t="s">
        <v>4</v>
      </c>
      <c r="D47" s="1"/>
      <c r="E47">
        <v>9</v>
      </c>
      <c r="F47">
        <v>45</v>
      </c>
      <c r="G47" s="79" t="s">
        <v>6</v>
      </c>
      <c r="H47">
        <v>19</v>
      </c>
      <c r="I47">
        <v>0</v>
      </c>
      <c r="J47" s="82" t="s">
        <v>17</v>
      </c>
      <c r="M47" s="79" t="s">
        <v>6</v>
      </c>
      <c r="P47" s="1"/>
      <c r="Q47" s="3">
        <v>1</v>
      </c>
      <c r="R47" s="5"/>
      <c r="S47" s="4"/>
      <c r="T47" s="10">
        <f t="shared" si="10"/>
        <v>9.25</v>
      </c>
      <c r="U47" s="10">
        <f t="shared" si="11"/>
        <v>0</v>
      </c>
      <c r="V47" s="10"/>
      <c r="W47" s="11">
        <f t="shared" si="12"/>
        <v>8.75</v>
      </c>
      <c r="X47" s="10">
        <v>8</v>
      </c>
      <c r="Y47" s="12">
        <f t="shared" ref="Y47" si="13">SUM(W43:W47)</f>
        <v>39.933333333333337</v>
      </c>
      <c r="Z47" s="10">
        <f t="shared" ref="Z47" si="14">Y47-(8*(5-Z45))+SUM(S43:S47)*8</f>
        <v>-6.6666666666662877E-2</v>
      </c>
      <c r="AA47" s="10">
        <f t="shared" ref="AA47" si="15">AA40+Z47</f>
        <v>-37.183333333333358</v>
      </c>
      <c r="AB47" s="10">
        <f t="shared" ref="AB47" si="16">AB40+Z47</f>
        <v>-87.536666666666719</v>
      </c>
      <c r="AC47" s="10">
        <f t="shared" ref="AC47:AC48" si="17">AC40+Y47</f>
        <v>827.31666666666661</v>
      </c>
    </row>
    <row r="48" spans="1:33" x14ac:dyDescent="0.25">
      <c r="A48" s="60">
        <v>43869</v>
      </c>
      <c r="B48" s="61"/>
      <c r="C48" s="62" t="s">
        <v>5</v>
      </c>
      <c r="D48" s="62"/>
      <c r="E48" s="61"/>
      <c r="F48" s="61"/>
      <c r="G48" s="80" t="s">
        <v>6</v>
      </c>
      <c r="H48" s="61"/>
      <c r="I48" s="61"/>
      <c r="J48" s="83" t="s">
        <v>17</v>
      </c>
      <c r="K48" s="61"/>
      <c r="L48" s="61"/>
      <c r="M48" s="80" t="s">
        <v>6</v>
      </c>
      <c r="N48" s="61"/>
      <c r="O48" s="61"/>
      <c r="P48" s="62"/>
      <c r="Q48" s="63"/>
      <c r="R48" s="64"/>
      <c r="S48" s="65"/>
      <c r="T48" s="71"/>
      <c r="U48" s="71"/>
      <c r="V48" s="71"/>
      <c r="W48" s="72"/>
      <c r="X48" s="68"/>
      <c r="Y48" s="120">
        <f t="shared" ref="Y48" si="18">SUM(X43:X47)</f>
        <v>40</v>
      </c>
      <c r="Z48" s="66"/>
      <c r="AA48" s="66"/>
      <c r="AB48" s="69"/>
      <c r="AC48" s="129">
        <f t="shared" si="17"/>
        <v>827.5</v>
      </c>
      <c r="AD48" s="124"/>
      <c r="AE48" s="58"/>
      <c r="AF48" s="58"/>
      <c r="AG48" s="58"/>
    </row>
    <row r="49" spans="1:33" x14ac:dyDescent="0.25">
      <c r="A49" s="111">
        <v>43870</v>
      </c>
      <c r="B49" s="6" t="s">
        <v>38</v>
      </c>
      <c r="C49" s="1"/>
      <c r="D49" s="1"/>
      <c r="E49" s="114" t="s">
        <v>251</v>
      </c>
      <c r="F49" s="133"/>
      <c r="G49" s="133"/>
      <c r="H49" s="133"/>
      <c r="I49" s="133"/>
      <c r="J49" s="42"/>
      <c r="K49" s="114" t="s">
        <v>252</v>
      </c>
      <c r="L49" s="133"/>
      <c r="M49" s="133"/>
      <c r="N49" s="133"/>
      <c r="O49" s="133"/>
      <c r="P49" s="1"/>
      <c r="Q49" s="93" t="s">
        <v>18</v>
      </c>
      <c r="R49" s="93" t="s">
        <v>7</v>
      </c>
      <c r="S49" s="93" t="s">
        <v>19</v>
      </c>
      <c r="T49" s="93" t="s">
        <v>8</v>
      </c>
      <c r="U49" s="93" t="s">
        <v>9</v>
      </c>
      <c r="V49" s="93"/>
      <c r="W49" s="107" t="s">
        <v>10</v>
      </c>
      <c r="X49" s="93" t="s">
        <v>285</v>
      </c>
      <c r="Y49" s="105"/>
      <c r="AC49" s="8"/>
    </row>
    <row r="50" spans="1:33" x14ac:dyDescent="0.25">
      <c r="A50" s="52">
        <v>43871</v>
      </c>
      <c r="B50" s="9"/>
      <c r="C50" s="1" t="s">
        <v>1</v>
      </c>
      <c r="D50" s="1"/>
      <c r="E50">
        <v>9</v>
      </c>
      <c r="F50">
        <v>10</v>
      </c>
      <c r="G50" s="79" t="s">
        <v>6</v>
      </c>
      <c r="H50">
        <v>22</v>
      </c>
      <c r="I50">
        <v>30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13.333333333333334</v>
      </c>
      <c r="U50" s="10">
        <f>(O50/60+N50)-(L50/60+K50)</f>
        <v>0</v>
      </c>
      <c r="V50" s="10"/>
      <c r="W50" s="11">
        <f t="shared" ref="W50:W54" si="19">T50+U50-Q50*0.5+V50</f>
        <v>13.333333333333334</v>
      </c>
      <c r="X50" s="106">
        <v>10</v>
      </c>
      <c r="AC50" s="8"/>
    </row>
    <row r="51" spans="1:33" x14ac:dyDescent="0.25">
      <c r="A51" s="52">
        <v>43872</v>
      </c>
      <c r="B51" s="9"/>
      <c r="C51" s="1" t="s">
        <v>2</v>
      </c>
      <c r="D51" s="1"/>
      <c r="E51">
        <v>9</v>
      </c>
      <c r="F51">
        <v>25</v>
      </c>
      <c r="G51" s="79" t="s">
        <v>6</v>
      </c>
      <c r="H51">
        <v>14</v>
      </c>
      <c r="I51">
        <v>15</v>
      </c>
      <c r="J51" s="82" t="s">
        <v>17</v>
      </c>
      <c r="M51" s="79" t="s">
        <v>6</v>
      </c>
      <c r="P51" s="1"/>
      <c r="Q51" s="3"/>
      <c r="R51" s="5"/>
      <c r="S51" s="4"/>
      <c r="T51" s="10">
        <f>(I51/60+H51)-(F51/60+E51)</f>
        <v>4.8333333333333339</v>
      </c>
      <c r="U51" s="10">
        <f>(O51/60+N51)-(L51/60+K51)</f>
        <v>0</v>
      </c>
      <c r="V51" s="10"/>
      <c r="W51" s="11">
        <f t="shared" si="19"/>
        <v>4.8333333333333339</v>
      </c>
      <c r="X51" s="10">
        <v>8</v>
      </c>
      <c r="Z51" t="s">
        <v>258</v>
      </c>
    </row>
    <row r="52" spans="1:33" x14ac:dyDescent="0.25">
      <c r="A52" s="52">
        <v>43873</v>
      </c>
      <c r="B52" s="9"/>
      <c r="C52" s="1" t="s">
        <v>3</v>
      </c>
      <c r="D52" s="1"/>
      <c r="E52">
        <v>8</v>
      </c>
      <c r="F52">
        <v>56</v>
      </c>
      <c r="G52" s="79" t="s">
        <v>6</v>
      </c>
      <c r="H52">
        <v>16</v>
      </c>
      <c r="I52">
        <v>30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7.5666666666666664</v>
      </c>
      <c r="U52" s="10">
        <f>(O52/60+N52)-(L52/60+K52)</f>
        <v>0</v>
      </c>
      <c r="V52" s="10"/>
      <c r="W52" s="11">
        <f t="shared" si="19"/>
        <v>7.5666666666666664</v>
      </c>
      <c r="X52" s="10">
        <v>9</v>
      </c>
      <c r="Z52" s="74">
        <v>0</v>
      </c>
    </row>
    <row r="53" spans="1:33" x14ac:dyDescent="0.25">
      <c r="A53" s="52">
        <v>43874</v>
      </c>
      <c r="B53" s="9"/>
      <c r="C53" s="1" t="s">
        <v>4</v>
      </c>
      <c r="D53" s="1"/>
      <c r="E53">
        <v>8</v>
      </c>
      <c r="F53">
        <v>57</v>
      </c>
      <c r="G53" s="79" t="s">
        <v>6</v>
      </c>
      <c r="H53">
        <v>20</v>
      </c>
      <c r="I53">
        <v>15</v>
      </c>
      <c r="J53" s="82" t="s">
        <v>17</v>
      </c>
      <c r="M53" s="79" t="s">
        <v>6</v>
      </c>
      <c r="P53" s="1"/>
      <c r="Q53" s="3"/>
      <c r="R53" s="5"/>
      <c r="S53" s="4"/>
      <c r="T53" s="10">
        <f>(I53/60+H53)-(F53/60+E53)</f>
        <v>11.3</v>
      </c>
      <c r="U53" s="10">
        <f>(O53/60+N53)-(L53/60+K53)</f>
        <v>0</v>
      </c>
      <c r="V53" s="10"/>
      <c r="W53" s="11">
        <f t="shared" si="19"/>
        <v>11.3</v>
      </c>
      <c r="X53" s="10">
        <v>9</v>
      </c>
      <c r="Y53" t="s">
        <v>11</v>
      </c>
      <c r="Z53" t="s">
        <v>12</v>
      </c>
      <c r="AA53" t="s">
        <v>13</v>
      </c>
      <c r="AB53" t="s">
        <v>299</v>
      </c>
      <c r="AC53" t="s">
        <v>313</v>
      </c>
      <c r="AE53" s="92"/>
    </row>
    <row r="54" spans="1:33" x14ac:dyDescent="0.25">
      <c r="A54" s="52">
        <v>43875</v>
      </c>
      <c r="B54" s="9"/>
      <c r="C54" s="1" t="s">
        <v>5</v>
      </c>
      <c r="D54" s="1"/>
      <c r="E54">
        <v>9</v>
      </c>
      <c r="F54">
        <v>54</v>
      </c>
      <c r="G54" s="79" t="s">
        <v>6</v>
      </c>
      <c r="H54">
        <v>17</v>
      </c>
      <c r="I54">
        <v>50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7.9333333333333318</v>
      </c>
      <c r="U54" s="10">
        <f>(O54/60+N54)-(L54/60+K54)</f>
        <v>0</v>
      </c>
      <c r="V54" s="10"/>
      <c r="W54" s="11">
        <f t="shared" si="19"/>
        <v>7.9333333333333318</v>
      </c>
      <c r="X54" s="10">
        <v>9</v>
      </c>
      <c r="Y54" s="12">
        <f>SUM(W50:W54)</f>
        <v>44.966666666666661</v>
      </c>
      <c r="Z54" s="10">
        <f>Y54-(8*(5-Z52))+SUM(S50:S54)*8</f>
        <v>4.9666666666666615</v>
      </c>
      <c r="AA54" s="10">
        <f>AA47+Z54</f>
        <v>-32.216666666666697</v>
      </c>
      <c r="AB54" s="10">
        <f>AB47+Z54</f>
        <v>-82.57000000000005</v>
      </c>
      <c r="AC54" s="10">
        <f>AC47+Y54</f>
        <v>872.2833333333333</v>
      </c>
    </row>
    <row r="55" spans="1:33" x14ac:dyDescent="0.25">
      <c r="A55" s="60">
        <v>43876</v>
      </c>
      <c r="B55" s="61"/>
      <c r="C55" s="62" t="s">
        <v>216</v>
      </c>
      <c r="D55" s="62"/>
      <c r="E55" s="61"/>
      <c r="F55" s="61"/>
      <c r="G55" s="80" t="s">
        <v>6</v>
      </c>
      <c r="H55" s="61"/>
      <c r="I55" s="61"/>
      <c r="J55" s="83" t="s">
        <v>17</v>
      </c>
      <c r="K55" s="61"/>
      <c r="L55" s="61"/>
      <c r="M55" s="80" t="s">
        <v>6</v>
      </c>
      <c r="N55" s="61"/>
      <c r="O55" s="61"/>
      <c r="P55" s="62"/>
      <c r="Q55" s="63"/>
      <c r="R55" s="64"/>
      <c r="S55" s="65"/>
      <c r="T55" s="71"/>
      <c r="U55" s="71"/>
      <c r="V55" s="71"/>
      <c r="W55" s="72"/>
      <c r="X55" s="68"/>
      <c r="Y55" s="120">
        <f>SUM(X50:X54)</f>
        <v>45</v>
      </c>
      <c r="Z55" s="66"/>
      <c r="AA55" s="66"/>
      <c r="AB55" s="69"/>
      <c r="AC55" s="129">
        <f>AC48+Y55</f>
        <v>872.5</v>
      </c>
      <c r="AD55" s="124"/>
      <c r="AE55" s="58"/>
      <c r="AF55" s="58"/>
      <c r="AG55" s="58"/>
    </row>
    <row r="56" spans="1:33" x14ac:dyDescent="0.25">
      <c r="A56" s="111">
        <v>43877</v>
      </c>
      <c r="B56" s="6" t="s">
        <v>39</v>
      </c>
      <c r="C56" s="1"/>
      <c r="D56" s="1"/>
      <c r="E56" s="114" t="s">
        <v>251</v>
      </c>
      <c r="F56" s="133"/>
      <c r="G56" s="133"/>
      <c r="H56" s="133"/>
      <c r="I56" s="133"/>
      <c r="J56" s="42"/>
      <c r="K56" s="114" t="s">
        <v>252</v>
      </c>
      <c r="L56" s="133"/>
      <c r="M56" s="133"/>
      <c r="N56" s="133"/>
      <c r="O56" s="133"/>
      <c r="P56" s="1"/>
      <c r="Q56" s="93" t="s">
        <v>18</v>
      </c>
      <c r="R56" s="93" t="s">
        <v>7</v>
      </c>
      <c r="S56" s="93" t="s">
        <v>19</v>
      </c>
      <c r="T56" s="93" t="s">
        <v>8</v>
      </c>
      <c r="U56" s="93" t="s">
        <v>9</v>
      </c>
      <c r="V56" s="93"/>
      <c r="W56" s="107" t="s">
        <v>10</v>
      </c>
      <c r="X56" s="93" t="s">
        <v>285</v>
      </c>
      <c r="Y56" s="105"/>
      <c r="AC56" s="8"/>
    </row>
    <row r="57" spans="1:33" x14ac:dyDescent="0.25">
      <c r="A57" s="52">
        <v>43878</v>
      </c>
      <c r="B57" s="9" t="s">
        <v>228</v>
      </c>
      <c r="C57" s="1" t="s">
        <v>1</v>
      </c>
      <c r="D57" s="1"/>
      <c r="G57" s="79" t="s">
        <v>6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0</v>
      </c>
      <c r="U57" s="10">
        <f>(O57/60+N57)-(L57/60+K57)</f>
        <v>0</v>
      </c>
      <c r="V57" s="10"/>
      <c r="W57" s="11">
        <f t="shared" ref="W57:W61" si="20">T57+U57-Q57*0.5+V57</f>
        <v>0</v>
      </c>
      <c r="X57" s="106"/>
      <c r="AC57" s="8"/>
      <c r="AD57" s="99" t="s">
        <v>336</v>
      </c>
    </row>
    <row r="58" spans="1:33" x14ac:dyDescent="0.25">
      <c r="A58" s="52">
        <v>43879</v>
      </c>
      <c r="B58" s="9" t="s">
        <v>228</v>
      </c>
      <c r="C58" s="1" t="s">
        <v>2</v>
      </c>
      <c r="D58" s="1"/>
      <c r="G58" s="79" t="s">
        <v>6</v>
      </c>
      <c r="J58" s="82" t="s">
        <v>17</v>
      </c>
      <c r="M58" s="79" t="s">
        <v>6</v>
      </c>
      <c r="P58" s="1"/>
      <c r="Q58" s="3"/>
      <c r="R58" s="5"/>
      <c r="S58" s="4"/>
      <c r="T58" s="10">
        <f>(I58/60+H58)-(F58/60+E58)</f>
        <v>0</v>
      </c>
      <c r="U58" s="10">
        <f>(O58/60+N58)-(L58/60+K58)</f>
        <v>0</v>
      </c>
      <c r="V58" s="10"/>
      <c r="W58" s="11">
        <f t="shared" si="20"/>
        <v>0</v>
      </c>
      <c r="X58" s="10"/>
      <c r="Z58" t="s">
        <v>258</v>
      </c>
      <c r="AD58" s="99" t="s">
        <v>336</v>
      </c>
    </row>
    <row r="59" spans="1:33" x14ac:dyDescent="0.25">
      <c r="A59" s="52">
        <v>43880</v>
      </c>
      <c r="B59" s="9"/>
      <c r="C59" s="1" t="s">
        <v>3</v>
      </c>
      <c r="D59" s="1"/>
      <c r="E59">
        <v>11</v>
      </c>
      <c r="F59">
        <v>40</v>
      </c>
      <c r="G59" s="79" t="s">
        <v>6</v>
      </c>
      <c r="H59">
        <v>17</v>
      </c>
      <c r="I59">
        <v>30</v>
      </c>
      <c r="J59" s="82" t="s">
        <v>17</v>
      </c>
      <c r="M59" s="79" t="s">
        <v>6</v>
      </c>
      <c r="P59" s="1"/>
      <c r="Q59" s="3">
        <v>1</v>
      </c>
      <c r="R59" s="5"/>
      <c r="S59" s="4"/>
      <c r="T59" s="10">
        <f>(I59/60+H59)-(F59/60+E59)</f>
        <v>5.8333333333333339</v>
      </c>
      <c r="U59" s="10">
        <f>(O59/60+N59)-(L59/60+K59)</f>
        <v>0</v>
      </c>
      <c r="V59" s="10"/>
      <c r="W59" s="11">
        <f t="shared" si="20"/>
        <v>5.3333333333333339</v>
      </c>
      <c r="X59" s="10">
        <v>6</v>
      </c>
      <c r="Z59" s="74">
        <v>0</v>
      </c>
    </row>
    <row r="60" spans="1:33" x14ac:dyDescent="0.25">
      <c r="A60" s="52">
        <v>43881</v>
      </c>
      <c r="B60" s="9"/>
      <c r="C60" s="1" t="s">
        <v>4</v>
      </c>
      <c r="D60" s="1"/>
      <c r="E60">
        <v>10</v>
      </c>
      <c r="F60">
        <v>3</v>
      </c>
      <c r="G60" s="79" t="s">
        <v>6</v>
      </c>
      <c r="H60">
        <v>17</v>
      </c>
      <c r="I60">
        <v>30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7.4499999999999993</v>
      </c>
      <c r="U60" s="10">
        <f>(O60/60+N60)-(L60/60+K60)</f>
        <v>0</v>
      </c>
      <c r="V60" s="10"/>
      <c r="W60" s="11">
        <f t="shared" si="20"/>
        <v>6.9499999999999993</v>
      </c>
      <c r="X60" s="10">
        <v>8</v>
      </c>
      <c r="Y60" t="s">
        <v>11</v>
      </c>
      <c r="Z60" t="s">
        <v>12</v>
      </c>
      <c r="AA60" t="s">
        <v>13</v>
      </c>
      <c r="AB60" t="s">
        <v>299</v>
      </c>
      <c r="AC60" t="s">
        <v>313</v>
      </c>
      <c r="AE60" s="92"/>
    </row>
    <row r="61" spans="1:33" x14ac:dyDescent="0.25">
      <c r="A61" s="52">
        <v>43882</v>
      </c>
      <c r="B61" s="9"/>
      <c r="C61" s="1" t="s">
        <v>5</v>
      </c>
      <c r="D61" s="1"/>
      <c r="E61">
        <v>8</v>
      </c>
      <c r="F61">
        <v>22</v>
      </c>
      <c r="G61" s="79" t="s">
        <v>6</v>
      </c>
      <c r="H61">
        <v>18</v>
      </c>
      <c r="I61">
        <v>20</v>
      </c>
      <c r="J61" s="82" t="s">
        <v>17</v>
      </c>
      <c r="M61" s="79" t="s">
        <v>6</v>
      </c>
      <c r="P61" s="1"/>
      <c r="Q61" s="3"/>
      <c r="R61" s="5"/>
      <c r="S61" s="4"/>
      <c r="T61" s="10">
        <f>(I61/60+H61)-(F61/60+E61)</f>
        <v>9.966666666666665</v>
      </c>
      <c r="U61" s="10">
        <f>(O61/60+N61)-(L61/60+K61)</f>
        <v>0</v>
      </c>
      <c r="V61" s="10"/>
      <c r="W61" s="11">
        <f t="shared" si="20"/>
        <v>9.966666666666665</v>
      </c>
      <c r="X61" s="10">
        <v>8</v>
      </c>
      <c r="Y61" s="12">
        <f>SUM(W57:W61)</f>
        <v>22.25</v>
      </c>
      <c r="Z61" s="10">
        <f>Y61-(8*(5-Z59))+SUM(S57:S61)*8</f>
        <v>-17.75</v>
      </c>
      <c r="AA61" s="10">
        <f>AA54+Z61</f>
        <v>-49.966666666666697</v>
      </c>
      <c r="AB61" s="10">
        <f>AB54+Z61</f>
        <v>-100.32000000000005</v>
      </c>
      <c r="AC61" s="10">
        <f>AC54+Y61</f>
        <v>894.5333333333333</v>
      </c>
    </row>
    <row r="62" spans="1:33" x14ac:dyDescent="0.25">
      <c r="A62" s="60">
        <v>43883</v>
      </c>
      <c r="B62" s="61"/>
      <c r="C62" s="62" t="s">
        <v>216</v>
      </c>
      <c r="D62" s="62"/>
      <c r="E62" s="61"/>
      <c r="F62" s="61"/>
      <c r="G62" s="80" t="s">
        <v>6</v>
      </c>
      <c r="H62" s="61"/>
      <c r="I62" s="61"/>
      <c r="J62" s="83" t="s">
        <v>17</v>
      </c>
      <c r="K62" s="61"/>
      <c r="L62" s="61"/>
      <c r="M62" s="80" t="s">
        <v>6</v>
      </c>
      <c r="N62" s="61"/>
      <c r="O62" s="61"/>
      <c r="P62" s="62"/>
      <c r="Q62" s="63"/>
      <c r="R62" s="64"/>
      <c r="S62" s="65"/>
      <c r="T62" s="71"/>
      <c r="U62" s="71"/>
      <c r="V62" s="71"/>
      <c r="W62" s="72"/>
      <c r="X62" s="68"/>
      <c r="Y62" s="120">
        <f>SUM(X57:X61)</f>
        <v>22</v>
      </c>
      <c r="Z62" s="66"/>
      <c r="AA62" s="66"/>
      <c r="AB62" s="69"/>
      <c r="AC62" s="129">
        <f>AC55+Y62</f>
        <v>894.5</v>
      </c>
      <c r="AD62" s="124"/>
      <c r="AE62" s="58"/>
      <c r="AF62" s="58"/>
      <c r="AG62" s="58"/>
    </row>
    <row r="63" spans="1:33" x14ac:dyDescent="0.25">
      <c r="A63" s="111">
        <v>43884</v>
      </c>
      <c r="B63" s="6" t="s">
        <v>40</v>
      </c>
      <c r="C63" s="1"/>
      <c r="D63" s="1"/>
      <c r="E63" s="114" t="s">
        <v>251</v>
      </c>
      <c r="F63" s="133"/>
      <c r="G63" s="133"/>
      <c r="H63" s="133"/>
      <c r="I63" s="133"/>
      <c r="J63" s="42"/>
      <c r="K63" s="114" t="s">
        <v>252</v>
      </c>
      <c r="L63" s="133"/>
      <c r="M63" s="133"/>
      <c r="N63" s="133"/>
      <c r="O63" s="133"/>
      <c r="P63" s="1"/>
      <c r="Q63" s="93" t="s">
        <v>18</v>
      </c>
      <c r="R63" s="93" t="s">
        <v>7</v>
      </c>
      <c r="S63" s="93" t="s">
        <v>19</v>
      </c>
      <c r="T63" s="93" t="s">
        <v>8</v>
      </c>
      <c r="U63" s="93" t="s">
        <v>9</v>
      </c>
      <c r="V63" s="93"/>
      <c r="W63" s="107" t="s">
        <v>10</v>
      </c>
      <c r="X63" s="93" t="s">
        <v>285</v>
      </c>
      <c r="Y63" s="105"/>
      <c r="AC63" s="8"/>
    </row>
    <row r="64" spans="1:33" x14ac:dyDescent="0.25">
      <c r="A64" s="52">
        <v>43885</v>
      </c>
      <c r="B64" s="9"/>
      <c r="C64" s="1" t="s">
        <v>1</v>
      </c>
      <c r="D64" s="1"/>
      <c r="G64" s="79" t="s">
        <v>6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0</v>
      </c>
      <c r="U64" s="10">
        <f>(O64/60+N64)-(L64/60+K64)</f>
        <v>0</v>
      </c>
      <c r="V64" s="10"/>
      <c r="W64" s="11">
        <f t="shared" ref="W64:W68" si="21">T64+U64-Q64*0.5+V64</f>
        <v>0</v>
      </c>
      <c r="X64" s="106"/>
      <c r="AC64" s="8"/>
    </row>
    <row r="65" spans="1:33" x14ac:dyDescent="0.25">
      <c r="A65" s="52">
        <v>43886</v>
      </c>
      <c r="B65" s="9"/>
      <c r="C65" s="1" t="s">
        <v>2</v>
      </c>
      <c r="D65" s="1"/>
      <c r="G65" s="79" t="s">
        <v>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0</v>
      </c>
      <c r="U65" s="10">
        <f>(O65/60+N65)-(L65/60+K65)</f>
        <v>0</v>
      </c>
      <c r="V65" s="10"/>
      <c r="W65" s="11">
        <f t="shared" si="21"/>
        <v>0</v>
      </c>
      <c r="X65" s="10"/>
      <c r="Z65" t="s">
        <v>258</v>
      </c>
    </row>
    <row r="66" spans="1:33" x14ac:dyDescent="0.25">
      <c r="A66" s="52">
        <v>43887</v>
      </c>
      <c r="B66" s="9"/>
      <c r="C66" s="1" t="s">
        <v>3</v>
      </c>
      <c r="D66" s="1"/>
      <c r="G66" s="79" t="s">
        <v>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0</v>
      </c>
      <c r="U66" s="10">
        <f>(O66/60+N66)-(L66/60+K66)</f>
        <v>0</v>
      </c>
      <c r="V66" s="10"/>
      <c r="W66" s="11">
        <f t="shared" si="21"/>
        <v>0</v>
      </c>
      <c r="X66" s="10"/>
      <c r="Z66" s="74">
        <v>0</v>
      </c>
    </row>
    <row r="67" spans="1:33" x14ac:dyDescent="0.25">
      <c r="A67" s="52">
        <v>43888</v>
      </c>
      <c r="B67" s="9"/>
      <c r="C67" s="1" t="s">
        <v>4</v>
      </c>
      <c r="D67" s="1"/>
      <c r="G67" s="79" t="s">
        <v>6</v>
      </c>
      <c r="J67" s="82" t="s">
        <v>17</v>
      </c>
      <c r="M67" s="79" t="s">
        <v>6</v>
      </c>
      <c r="P67" s="1"/>
      <c r="Q67" s="3"/>
      <c r="R67" s="5"/>
      <c r="S67" s="4"/>
      <c r="T67" s="10">
        <f>(I67/60+H67)-(F67/60+E67)</f>
        <v>0</v>
      </c>
      <c r="U67" s="10">
        <f>(O67/60+N67)-(L67/60+K67)</f>
        <v>0</v>
      </c>
      <c r="V67" s="10"/>
      <c r="W67" s="11">
        <f t="shared" si="21"/>
        <v>0</v>
      </c>
      <c r="X67" s="10"/>
      <c r="Y67" t="s">
        <v>11</v>
      </c>
      <c r="Z67" t="s">
        <v>12</v>
      </c>
      <c r="AA67" t="s">
        <v>13</v>
      </c>
      <c r="AB67" t="s">
        <v>299</v>
      </c>
      <c r="AC67" t="s">
        <v>313</v>
      </c>
      <c r="AE67" s="92"/>
    </row>
    <row r="68" spans="1:33" x14ac:dyDescent="0.25">
      <c r="A68" s="52">
        <v>43889</v>
      </c>
      <c r="B68" s="9"/>
      <c r="C68" s="1" t="s">
        <v>5</v>
      </c>
      <c r="D68" s="1"/>
      <c r="G68" s="79" t="s">
        <v>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0</v>
      </c>
      <c r="U68" s="10">
        <f>(O68/60+N68)-(L68/60+K68)</f>
        <v>0</v>
      </c>
      <c r="V68" s="10"/>
      <c r="W68" s="11">
        <f t="shared" si="21"/>
        <v>0</v>
      </c>
      <c r="X68" s="10"/>
      <c r="Y68" s="12">
        <f>SUM(W64:W68)</f>
        <v>0</v>
      </c>
      <c r="Z68" s="10">
        <f>Y68-(8*(5-Z66))+SUM(S64:S68)*8</f>
        <v>-40</v>
      </c>
      <c r="AA68" s="10">
        <f>AA61+Z68</f>
        <v>-89.966666666666697</v>
      </c>
      <c r="AB68" s="10">
        <f>AB61+Z68</f>
        <v>-140.32000000000005</v>
      </c>
      <c r="AC68" s="10">
        <f>AC61+Y68</f>
        <v>894.5333333333333</v>
      </c>
    </row>
    <row r="69" spans="1:33" x14ac:dyDescent="0.25">
      <c r="A69" s="60">
        <v>43890</v>
      </c>
      <c r="B69" s="61"/>
      <c r="C69" s="62" t="s">
        <v>216</v>
      </c>
      <c r="D69" s="62"/>
      <c r="E69" s="61"/>
      <c r="F69" s="61"/>
      <c r="G69" s="80" t="s">
        <v>6</v>
      </c>
      <c r="H69" s="61"/>
      <c r="I69" s="61"/>
      <c r="J69" s="83" t="s">
        <v>17</v>
      </c>
      <c r="K69" s="61"/>
      <c r="L69" s="61"/>
      <c r="M69" s="80" t="s">
        <v>6</v>
      </c>
      <c r="N69" s="61"/>
      <c r="O69" s="61"/>
      <c r="P69" s="62"/>
      <c r="Q69" s="63"/>
      <c r="R69" s="64"/>
      <c r="S69" s="65"/>
      <c r="T69" s="71"/>
      <c r="U69" s="71"/>
      <c r="V69" s="71"/>
      <c r="W69" s="72"/>
      <c r="X69" s="68"/>
      <c r="Y69" s="120">
        <f>SUM(X64:X68)</f>
        <v>0</v>
      </c>
      <c r="Z69" s="66"/>
      <c r="AA69" s="66"/>
      <c r="AB69" s="69"/>
      <c r="AC69" s="129">
        <f>AC62+Y69</f>
        <v>894.5</v>
      </c>
      <c r="AD69" s="124"/>
      <c r="AE69" s="58"/>
      <c r="AF69" s="58"/>
      <c r="AG69" s="58"/>
    </row>
    <row r="70" spans="1:33" x14ac:dyDescent="0.25">
      <c r="A70" s="111">
        <v>43891</v>
      </c>
      <c r="B70" s="6" t="s">
        <v>41</v>
      </c>
      <c r="C70" s="1"/>
      <c r="D70" s="1"/>
      <c r="E70" s="114" t="s">
        <v>251</v>
      </c>
      <c r="F70" s="133"/>
      <c r="G70" s="133"/>
      <c r="H70" s="133"/>
      <c r="I70" s="133"/>
      <c r="J70" s="42"/>
      <c r="K70" s="114" t="s">
        <v>252</v>
      </c>
      <c r="L70" s="133"/>
      <c r="M70" s="133"/>
      <c r="N70" s="133"/>
      <c r="O70" s="133"/>
      <c r="P70" s="1"/>
      <c r="Q70" s="93" t="s">
        <v>18</v>
      </c>
      <c r="R70" s="93" t="s">
        <v>7</v>
      </c>
      <c r="S70" s="93" t="s">
        <v>19</v>
      </c>
      <c r="T70" s="93" t="s">
        <v>8</v>
      </c>
      <c r="U70" s="93" t="s">
        <v>9</v>
      </c>
      <c r="V70" s="93"/>
      <c r="W70" s="107" t="s">
        <v>10</v>
      </c>
      <c r="X70" s="93" t="s">
        <v>285</v>
      </c>
      <c r="Y70" s="105"/>
      <c r="AC70" s="8"/>
    </row>
    <row r="71" spans="1:33" x14ac:dyDescent="0.25">
      <c r="A71" s="52">
        <v>43892</v>
      </c>
      <c r="B71" s="9"/>
      <c r="C71" s="1" t="s">
        <v>1</v>
      </c>
      <c r="D71" s="1"/>
      <c r="G71" s="79" t="s">
        <v>6</v>
      </c>
      <c r="J71" s="82" t="s">
        <v>17</v>
      </c>
      <c r="M71" s="79" t="s">
        <v>6</v>
      </c>
      <c r="P71" s="1"/>
      <c r="Q71" s="3"/>
      <c r="R71" s="5"/>
      <c r="S71" s="4"/>
      <c r="T71" s="10">
        <f>(I71/60+H71)-(F71/60+E71)</f>
        <v>0</v>
      </c>
      <c r="U71" s="10">
        <f>(O71/60+N71)-(L71/60+K71)</f>
        <v>0</v>
      </c>
      <c r="V71" s="10"/>
      <c r="W71" s="11">
        <f t="shared" ref="W71:W75" si="22">T71+U71-Q71*0.5+V71</f>
        <v>0</v>
      </c>
      <c r="X71" s="106"/>
      <c r="AC71" s="8"/>
    </row>
    <row r="72" spans="1:33" x14ac:dyDescent="0.25">
      <c r="A72" s="52">
        <v>43893</v>
      </c>
      <c r="B72" s="9"/>
      <c r="C72" s="1" t="s">
        <v>2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/>
      <c r="S72" s="4"/>
      <c r="T72" s="10">
        <f>(I72/60+H72)-(F72/60+E72)</f>
        <v>0</v>
      </c>
      <c r="U72" s="10">
        <f>(O72/60+N72)-(L72/60+K72)</f>
        <v>0</v>
      </c>
      <c r="V72" s="10"/>
      <c r="W72" s="11">
        <f t="shared" si="22"/>
        <v>0</v>
      </c>
      <c r="X72" s="10"/>
      <c r="Z72" t="s">
        <v>258</v>
      </c>
    </row>
    <row r="73" spans="1:33" x14ac:dyDescent="0.25">
      <c r="A73" s="52">
        <v>43894</v>
      </c>
      <c r="B73" s="9"/>
      <c r="C73" s="1" t="s">
        <v>3</v>
      </c>
      <c r="D73" s="1"/>
      <c r="G73" s="79" t="s">
        <v>6</v>
      </c>
      <c r="J73" s="82" t="s">
        <v>17</v>
      </c>
      <c r="M73" s="79" t="s">
        <v>6</v>
      </c>
      <c r="P73" s="1"/>
      <c r="Q73" s="3"/>
      <c r="R73" s="5"/>
      <c r="S73" s="4"/>
      <c r="T73" s="10">
        <f>(I73/60+H73)-(F73/60+E73)</f>
        <v>0</v>
      </c>
      <c r="U73" s="10">
        <f>(O73/60+N73)-(L73/60+K73)</f>
        <v>0</v>
      </c>
      <c r="V73" s="10"/>
      <c r="W73" s="11">
        <f t="shared" si="22"/>
        <v>0</v>
      </c>
      <c r="X73" s="10"/>
      <c r="Z73" s="74">
        <v>0</v>
      </c>
    </row>
    <row r="74" spans="1:33" x14ac:dyDescent="0.25">
      <c r="A74" s="52">
        <v>43895</v>
      </c>
      <c r="B74" s="9"/>
      <c r="C74" s="1" t="s">
        <v>4</v>
      </c>
      <c r="D74" s="1"/>
      <c r="G74" s="79" t="s">
        <v>6</v>
      </c>
      <c r="J74" s="82" t="s">
        <v>17</v>
      </c>
      <c r="M74" s="79" t="s">
        <v>6</v>
      </c>
      <c r="P74" s="1"/>
      <c r="Q74" s="3"/>
      <c r="R74" s="5"/>
      <c r="S74" s="4"/>
      <c r="T74" s="10">
        <f>(I74/60+H74)-(F74/60+E74)</f>
        <v>0</v>
      </c>
      <c r="U74" s="10">
        <f>(O74/60+N74)-(L74/60+K74)</f>
        <v>0</v>
      </c>
      <c r="V74" s="10"/>
      <c r="W74" s="11">
        <f t="shared" si="22"/>
        <v>0</v>
      </c>
      <c r="X74" s="10"/>
      <c r="Y74" t="s">
        <v>11</v>
      </c>
      <c r="Z74" t="s">
        <v>12</v>
      </c>
      <c r="AA74" t="s">
        <v>13</v>
      </c>
      <c r="AB74" t="s">
        <v>299</v>
      </c>
      <c r="AC74" t="s">
        <v>313</v>
      </c>
      <c r="AE74" s="92"/>
    </row>
    <row r="75" spans="1:33" x14ac:dyDescent="0.25">
      <c r="A75" s="52">
        <v>43896</v>
      </c>
      <c r="B75" s="9"/>
      <c r="C75" s="1" t="s">
        <v>5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/>
      <c r="S75" s="4"/>
      <c r="T75" s="10">
        <f>(I75/60+H75)-(F75/60+E75)</f>
        <v>0</v>
      </c>
      <c r="U75" s="10">
        <f>(O75/60+N75)-(L75/60+K75)</f>
        <v>0</v>
      </c>
      <c r="V75" s="10"/>
      <c r="W75" s="11">
        <f t="shared" si="22"/>
        <v>0</v>
      </c>
      <c r="X75" s="10"/>
      <c r="Y75" s="12">
        <f>SUM(W71:W75)</f>
        <v>0</v>
      </c>
      <c r="Z75" s="10">
        <f>Y75-(8*(5-Z73))+SUM(S71:S75)*8</f>
        <v>-40</v>
      </c>
      <c r="AA75" s="10">
        <f>AA68+Z75</f>
        <v>-129.9666666666667</v>
      </c>
      <c r="AB75" s="10">
        <f>AB68+Z75</f>
        <v>-180.32000000000005</v>
      </c>
      <c r="AC75" s="10">
        <f>AC68+Y75</f>
        <v>894.5333333333333</v>
      </c>
    </row>
    <row r="76" spans="1:33" x14ac:dyDescent="0.25">
      <c r="A76" s="60">
        <v>43897</v>
      </c>
      <c r="B76" s="61"/>
      <c r="C76" s="62" t="s">
        <v>216</v>
      </c>
      <c r="D76" s="62"/>
      <c r="E76" s="61"/>
      <c r="F76" s="61"/>
      <c r="G76" s="80" t="s">
        <v>6</v>
      </c>
      <c r="H76" s="61"/>
      <c r="I76" s="61"/>
      <c r="J76" s="83" t="s">
        <v>17</v>
      </c>
      <c r="K76" s="61"/>
      <c r="L76" s="61"/>
      <c r="M76" s="80" t="s">
        <v>6</v>
      </c>
      <c r="N76" s="61"/>
      <c r="O76" s="61"/>
      <c r="P76" s="62"/>
      <c r="Q76" s="63"/>
      <c r="R76" s="64"/>
      <c r="S76" s="65"/>
      <c r="T76" s="71"/>
      <c r="U76" s="71"/>
      <c r="V76" s="71"/>
      <c r="W76" s="72"/>
      <c r="X76" s="68"/>
      <c r="Y76" s="120">
        <f>SUM(X71:X75)</f>
        <v>0</v>
      </c>
      <c r="Z76" s="66"/>
      <c r="AA76" s="66"/>
      <c r="AB76" s="69"/>
      <c r="AC76" s="129">
        <f>AC69+Y76</f>
        <v>894.5</v>
      </c>
      <c r="AD76" s="124"/>
      <c r="AE76" s="58"/>
      <c r="AF76" s="58"/>
      <c r="AG76" s="58"/>
    </row>
    <row r="77" spans="1:33" x14ac:dyDescent="0.25">
      <c r="A77" s="111">
        <v>43898</v>
      </c>
      <c r="B77" s="6" t="s">
        <v>42</v>
      </c>
      <c r="C77" s="1"/>
      <c r="D77" s="1"/>
      <c r="E77" s="114" t="s">
        <v>251</v>
      </c>
      <c r="F77" s="133"/>
      <c r="G77" s="133"/>
      <c r="H77" s="133"/>
      <c r="I77" s="133"/>
      <c r="J77" s="42"/>
      <c r="K77" s="114" t="s">
        <v>252</v>
      </c>
      <c r="L77" s="133"/>
      <c r="M77" s="133"/>
      <c r="N77" s="133"/>
      <c r="O77" s="133"/>
      <c r="P77" s="1"/>
      <c r="Q77" s="93" t="s">
        <v>18</v>
      </c>
      <c r="R77" s="93" t="s">
        <v>7</v>
      </c>
      <c r="S77" s="93" t="s">
        <v>19</v>
      </c>
      <c r="T77" s="93" t="s">
        <v>8</v>
      </c>
      <c r="U77" s="93" t="s">
        <v>9</v>
      </c>
      <c r="V77" s="93"/>
      <c r="W77" s="107" t="s">
        <v>10</v>
      </c>
      <c r="X77" s="93" t="s">
        <v>285</v>
      </c>
      <c r="Y77" s="105"/>
      <c r="AC77" s="8"/>
    </row>
    <row r="78" spans="1:33" x14ac:dyDescent="0.25">
      <c r="A78" s="52">
        <v>43899</v>
      </c>
      <c r="B78" s="9"/>
      <c r="C78" s="1" t="s">
        <v>322</v>
      </c>
      <c r="D78" s="1"/>
      <c r="G78" s="79" t="s">
        <v>6</v>
      </c>
      <c r="J78" s="82" t="s">
        <v>17</v>
      </c>
      <c r="M78" s="79" t="s">
        <v>6</v>
      </c>
      <c r="P78" s="1"/>
      <c r="Q78" s="3"/>
      <c r="R78" s="5"/>
      <c r="S78" s="4"/>
      <c r="T78" s="10">
        <f t="shared" ref="T78:T82" si="23">(I78/60+H78)-(F78/60+E78)</f>
        <v>0</v>
      </c>
      <c r="U78" s="10">
        <f t="shared" ref="U78:U82" si="24">(O78/60+N78)-(L78/60+K78)</f>
        <v>0</v>
      </c>
      <c r="V78" s="10"/>
      <c r="W78" s="11">
        <f t="shared" ref="W78:W82" si="25">T78+U78-Q78*0.5+V78</f>
        <v>0</v>
      </c>
      <c r="X78" s="106"/>
      <c r="AC78" s="8"/>
    </row>
    <row r="79" spans="1:33" x14ac:dyDescent="0.25">
      <c r="A79" s="52">
        <v>43900</v>
      </c>
      <c r="B79" s="9"/>
      <c r="C79" s="1" t="s">
        <v>1</v>
      </c>
      <c r="D79" s="1"/>
      <c r="G79" s="79" t="s">
        <v>6</v>
      </c>
      <c r="J79" s="82" t="s">
        <v>17</v>
      </c>
      <c r="M79" s="79" t="s">
        <v>6</v>
      </c>
      <c r="P79" s="1"/>
      <c r="Q79" s="3"/>
      <c r="R79" s="5"/>
      <c r="S79" s="4"/>
      <c r="T79" s="10">
        <f t="shared" si="23"/>
        <v>0</v>
      </c>
      <c r="U79" s="10">
        <f t="shared" si="24"/>
        <v>0</v>
      </c>
      <c r="V79" s="10"/>
      <c r="W79" s="11">
        <f t="shared" si="25"/>
        <v>0</v>
      </c>
      <c r="X79" s="10"/>
      <c r="Z79" t="s">
        <v>258</v>
      </c>
    </row>
    <row r="80" spans="1:33" x14ac:dyDescent="0.25">
      <c r="A80" s="52">
        <v>43901</v>
      </c>
      <c r="B80" s="9"/>
      <c r="C80" s="1" t="s">
        <v>2</v>
      </c>
      <c r="D80" s="1"/>
      <c r="G80" s="79" t="s">
        <v>6</v>
      </c>
      <c r="J80" s="82" t="s">
        <v>17</v>
      </c>
      <c r="M80" s="79" t="s">
        <v>6</v>
      </c>
      <c r="P80" s="1"/>
      <c r="Q80" s="3"/>
      <c r="R80" s="5"/>
      <c r="S80" s="4"/>
      <c r="T80" s="10">
        <f t="shared" si="23"/>
        <v>0</v>
      </c>
      <c r="U80" s="10">
        <f t="shared" si="24"/>
        <v>0</v>
      </c>
      <c r="V80" s="10"/>
      <c r="W80" s="11">
        <f t="shared" si="25"/>
        <v>0</v>
      </c>
      <c r="X80" s="10"/>
      <c r="Z80" s="74">
        <v>0</v>
      </c>
    </row>
    <row r="81" spans="1:33" x14ac:dyDescent="0.25">
      <c r="A81" s="52">
        <v>43902</v>
      </c>
      <c r="B81" s="9"/>
      <c r="C81" s="1" t="s">
        <v>3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/>
      <c r="S81" s="4"/>
      <c r="T81" s="10">
        <f t="shared" si="23"/>
        <v>0</v>
      </c>
      <c r="U81" s="10">
        <f t="shared" si="24"/>
        <v>0</v>
      </c>
      <c r="V81" s="10"/>
      <c r="W81" s="11">
        <f t="shared" si="25"/>
        <v>0</v>
      </c>
      <c r="X81" s="10"/>
      <c r="Y81" t="s">
        <v>11</v>
      </c>
      <c r="Z81" t="s">
        <v>12</v>
      </c>
      <c r="AA81" t="s">
        <v>13</v>
      </c>
      <c r="AB81" t="s">
        <v>299</v>
      </c>
      <c r="AC81" t="s">
        <v>313</v>
      </c>
      <c r="AE81" s="92"/>
    </row>
    <row r="82" spans="1:33" x14ac:dyDescent="0.25">
      <c r="A82" s="52">
        <v>43903</v>
      </c>
      <c r="B82" s="9"/>
      <c r="C82" s="1" t="s">
        <v>4</v>
      </c>
      <c r="D82" s="1"/>
      <c r="G82" s="79" t="s">
        <v>6</v>
      </c>
      <c r="J82" s="82" t="s">
        <v>17</v>
      </c>
      <c r="M82" s="79" t="s">
        <v>6</v>
      </c>
      <c r="P82" s="1"/>
      <c r="Q82" s="3"/>
      <c r="R82" s="5"/>
      <c r="S82" s="4"/>
      <c r="T82" s="10">
        <f t="shared" si="23"/>
        <v>0</v>
      </c>
      <c r="U82" s="10">
        <f t="shared" si="24"/>
        <v>0</v>
      </c>
      <c r="V82" s="10"/>
      <c r="W82" s="11">
        <f t="shared" si="25"/>
        <v>0</v>
      </c>
      <c r="X82" s="10"/>
      <c r="Y82" s="12">
        <f t="shared" ref="Y82" si="26">SUM(W78:W82)</f>
        <v>0</v>
      </c>
      <c r="Z82" s="10">
        <f t="shared" ref="Z82" si="27">Y82-(8*(5-Z80))+SUM(S78:S82)*8</f>
        <v>-40</v>
      </c>
      <c r="AA82" s="10">
        <f t="shared" ref="AA82" si="28">AA75+Z82</f>
        <v>-169.9666666666667</v>
      </c>
      <c r="AB82" s="10">
        <f t="shared" ref="AB82" si="29">AB75+Z82</f>
        <v>-220.32000000000005</v>
      </c>
      <c r="AC82" s="10">
        <f t="shared" ref="AC82:AC83" si="30">AC75+Y82</f>
        <v>894.5333333333333</v>
      </c>
    </row>
    <row r="83" spans="1:33" x14ac:dyDescent="0.25">
      <c r="A83" s="60">
        <v>43904</v>
      </c>
      <c r="B83" s="61"/>
      <c r="C83" s="62" t="s">
        <v>5</v>
      </c>
      <c r="D83" s="62"/>
      <c r="E83" s="61"/>
      <c r="F83" s="61"/>
      <c r="G83" s="80" t="s">
        <v>6</v>
      </c>
      <c r="H83" s="61"/>
      <c r="I83" s="61"/>
      <c r="J83" s="83" t="s">
        <v>17</v>
      </c>
      <c r="K83" s="61"/>
      <c r="L83" s="61"/>
      <c r="M83" s="80" t="s">
        <v>6</v>
      </c>
      <c r="N83" s="61"/>
      <c r="O83" s="61"/>
      <c r="P83" s="62"/>
      <c r="Q83" s="63"/>
      <c r="R83" s="64"/>
      <c r="S83" s="65"/>
      <c r="T83" s="71"/>
      <c r="U83" s="71"/>
      <c r="V83" s="71"/>
      <c r="W83" s="72"/>
      <c r="X83" s="68"/>
      <c r="Y83" s="120">
        <f t="shared" ref="Y83" si="31">SUM(X78:X82)</f>
        <v>0</v>
      </c>
      <c r="Z83" s="66"/>
      <c r="AA83" s="66"/>
      <c r="AB83" s="69"/>
      <c r="AC83" s="129">
        <f t="shared" si="30"/>
        <v>894.5</v>
      </c>
      <c r="AD83" s="124"/>
      <c r="AE83" s="58"/>
      <c r="AF83" s="58"/>
      <c r="AG83" s="58"/>
    </row>
    <row r="84" spans="1:33" x14ac:dyDescent="0.25">
      <c r="A84" s="111">
        <v>43905</v>
      </c>
      <c r="B84" s="6" t="s">
        <v>43</v>
      </c>
      <c r="C84" s="1"/>
      <c r="D84" s="1"/>
      <c r="E84" s="114" t="s">
        <v>251</v>
      </c>
      <c r="F84" s="133"/>
      <c r="G84" s="133"/>
      <c r="H84" s="133"/>
      <c r="I84" s="133"/>
      <c r="J84" s="42"/>
      <c r="K84" s="114" t="s">
        <v>252</v>
      </c>
      <c r="L84" s="133"/>
      <c r="M84" s="133"/>
      <c r="N84" s="133"/>
      <c r="O84" s="133"/>
      <c r="P84" s="1"/>
      <c r="Q84" s="93" t="s">
        <v>18</v>
      </c>
      <c r="R84" s="93" t="s">
        <v>7</v>
      </c>
      <c r="S84" s="93" t="s">
        <v>19</v>
      </c>
      <c r="T84" s="93" t="s">
        <v>8</v>
      </c>
      <c r="U84" s="93" t="s">
        <v>9</v>
      </c>
      <c r="V84" s="93"/>
      <c r="W84" s="107" t="s">
        <v>10</v>
      </c>
      <c r="X84" s="93" t="s">
        <v>285</v>
      </c>
      <c r="Y84" s="105"/>
      <c r="AC84" s="8"/>
    </row>
    <row r="85" spans="1:33" x14ac:dyDescent="0.25">
      <c r="A85" s="52">
        <v>43906</v>
      </c>
      <c r="B85" s="9"/>
      <c r="C85" s="1" t="s">
        <v>322</v>
      </c>
      <c r="D85" s="1"/>
      <c r="G85" s="79" t="s">
        <v>6</v>
      </c>
      <c r="J85" s="82" t="s">
        <v>17</v>
      </c>
      <c r="M85" s="79" t="s">
        <v>6</v>
      </c>
      <c r="P85" s="1"/>
      <c r="Q85" s="3"/>
      <c r="R85" s="5"/>
      <c r="S85" s="4"/>
      <c r="T85" s="10">
        <f t="shared" ref="T85:T89" si="32">(I85/60+H85)-(F85/60+E85)</f>
        <v>0</v>
      </c>
      <c r="U85" s="10">
        <f t="shared" ref="U85:U89" si="33">(O85/60+N85)-(L85/60+K85)</f>
        <v>0</v>
      </c>
      <c r="V85" s="10"/>
      <c r="W85" s="11">
        <f t="shared" ref="W85:W89" si="34">T85+U85-Q85*0.5+V85</f>
        <v>0</v>
      </c>
      <c r="X85" s="106"/>
      <c r="AC85" s="8"/>
    </row>
    <row r="86" spans="1:33" x14ac:dyDescent="0.25">
      <c r="A86" s="52">
        <v>43907</v>
      </c>
      <c r="B86" s="9"/>
      <c r="C86" s="1" t="s">
        <v>1</v>
      </c>
      <c r="D86" s="1"/>
      <c r="G86" s="79" t="s">
        <v>6</v>
      </c>
      <c r="J86" s="82" t="s">
        <v>17</v>
      </c>
      <c r="M86" s="79" t="s">
        <v>6</v>
      </c>
      <c r="P86" s="1"/>
      <c r="Q86" s="3"/>
      <c r="R86" s="5"/>
      <c r="S86" s="4"/>
      <c r="T86" s="10">
        <f t="shared" si="32"/>
        <v>0</v>
      </c>
      <c r="U86" s="10">
        <f t="shared" si="33"/>
        <v>0</v>
      </c>
      <c r="V86" s="10"/>
      <c r="W86" s="11">
        <f t="shared" si="34"/>
        <v>0</v>
      </c>
      <c r="X86" s="10"/>
      <c r="Z86" t="s">
        <v>258</v>
      </c>
    </row>
    <row r="87" spans="1:33" x14ac:dyDescent="0.25">
      <c r="A87" s="52">
        <v>43908</v>
      </c>
      <c r="B87" s="9"/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/>
      <c r="T87" s="10">
        <f t="shared" si="32"/>
        <v>0</v>
      </c>
      <c r="U87" s="10">
        <f t="shared" si="33"/>
        <v>0</v>
      </c>
      <c r="V87" s="10"/>
      <c r="W87" s="11">
        <f t="shared" si="34"/>
        <v>0</v>
      </c>
      <c r="X87" s="10"/>
      <c r="Z87" s="74">
        <v>0</v>
      </c>
    </row>
    <row r="88" spans="1:33" x14ac:dyDescent="0.25">
      <c r="A88" s="52">
        <v>43909</v>
      </c>
      <c r="B88" s="9"/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/>
      <c r="T88" s="10">
        <f t="shared" si="32"/>
        <v>0</v>
      </c>
      <c r="U88" s="10">
        <f t="shared" si="33"/>
        <v>0</v>
      </c>
      <c r="V88" s="10"/>
      <c r="W88" s="11">
        <f t="shared" si="34"/>
        <v>0</v>
      </c>
      <c r="X88" s="10"/>
      <c r="Y88" t="s">
        <v>11</v>
      </c>
      <c r="Z88" t="s">
        <v>12</v>
      </c>
      <c r="AA88" t="s">
        <v>13</v>
      </c>
      <c r="AB88" t="s">
        <v>299</v>
      </c>
      <c r="AC88" t="s">
        <v>313</v>
      </c>
      <c r="AE88" s="92"/>
    </row>
    <row r="89" spans="1:33" x14ac:dyDescent="0.25">
      <c r="A89" s="52">
        <v>43910</v>
      </c>
      <c r="B89" s="9"/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/>
      <c r="T89" s="10">
        <f t="shared" si="32"/>
        <v>0</v>
      </c>
      <c r="U89" s="10">
        <f t="shared" si="33"/>
        <v>0</v>
      </c>
      <c r="V89" s="10"/>
      <c r="W89" s="11">
        <f t="shared" si="34"/>
        <v>0</v>
      </c>
      <c r="X89" s="10"/>
      <c r="Y89" s="12">
        <f t="shared" ref="Y89" si="35">SUM(W85:W89)</f>
        <v>0</v>
      </c>
      <c r="Z89" s="10">
        <f t="shared" ref="Z89" si="36">Y89-(8*(5-Z87))+SUM(S85:S89)*8</f>
        <v>-40</v>
      </c>
      <c r="AA89" s="10">
        <f t="shared" ref="AA89" si="37">AA82+Z89</f>
        <v>-209.9666666666667</v>
      </c>
      <c r="AB89" s="10">
        <f t="shared" ref="AB89" si="38">AB82+Z89</f>
        <v>-260.32000000000005</v>
      </c>
      <c r="AC89" s="10">
        <f t="shared" ref="AC89:AC90" si="39">AC82+Y89</f>
        <v>894.5333333333333</v>
      </c>
    </row>
    <row r="90" spans="1:33" x14ac:dyDescent="0.25">
      <c r="A90" s="60">
        <v>43911</v>
      </c>
      <c r="B90" s="61"/>
      <c r="C90" s="62" t="s">
        <v>5</v>
      </c>
      <c r="D90" s="62"/>
      <c r="E90" s="61"/>
      <c r="F90" s="61"/>
      <c r="G90" s="80" t="s">
        <v>6</v>
      </c>
      <c r="H90" s="61"/>
      <c r="I90" s="61"/>
      <c r="J90" s="83" t="s">
        <v>17</v>
      </c>
      <c r="K90" s="61"/>
      <c r="L90" s="61"/>
      <c r="M90" s="80" t="s">
        <v>6</v>
      </c>
      <c r="N90" s="61"/>
      <c r="O90" s="61"/>
      <c r="P90" s="62"/>
      <c r="Q90" s="63"/>
      <c r="R90" s="64"/>
      <c r="S90" s="65"/>
      <c r="T90" s="71"/>
      <c r="U90" s="71"/>
      <c r="V90" s="71"/>
      <c r="W90" s="72"/>
      <c r="X90" s="68"/>
      <c r="Y90" s="120">
        <f t="shared" ref="Y90" si="40">SUM(X85:X89)</f>
        <v>0</v>
      </c>
      <c r="Z90" s="66"/>
      <c r="AA90" s="66"/>
      <c r="AB90" s="69"/>
      <c r="AC90" s="129">
        <f t="shared" si="39"/>
        <v>894.5</v>
      </c>
      <c r="AD90" s="124"/>
      <c r="AE90" s="58"/>
      <c r="AF90" s="58"/>
      <c r="AG90" s="58"/>
    </row>
    <row r="91" spans="1:33" x14ac:dyDescent="0.25">
      <c r="A91" s="111"/>
      <c r="B91" s="6"/>
      <c r="C91" s="1"/>
      <c r="D91" s="1"/>
      <c r="E91" s="114"/>
      <c r="F91" s="133"/>
      <c r="G91" s="133"/>
      <c r="H91" s="133"/>
      <c r="I91" s="133"/>
      <c r="J91" s="42"/>
      <c r="K91" s="114"/>
      <c r="L91" s="133"/>
      <c r="M91" s="133"/>
      <c r="N91" s="133"/>
      <c r="O91" s="133"/>
      <c r="P91" s="1"/>
      <c r="Q91" s="93"/>
      <c r="R91" s="93"/>
      <c r="S91" s="93"/>
      <c r="T91" s="93"/>
      <c r="U91" s="93"/>
      <c r="V91" s="93"/>
      <c r="W91" s="107"/>
      <c r="X91" s="93"/>
      <c r="Y91" s="105"/>
      <c r="AC91" s="8"/>
    </row>
    <row r="205" spans="5:47" s="44" customFormat="1" x14ac:dyDescent="0.25">
      <c r="E205"/>
      <c r="F205"/>
      <c r="G205" s="78"/>
      <c r="H205"/>
      <c r="I205"/>
      <c r="J205" s="78"/>
      <c r="K205"/>
      <c r="L205"/>
      <c r="M205" s="78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99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12" spans="5:47" s="44" customFormat="1" x14ac:dyDescent="0.25">
      <c r="E212"/>
      <c r="F212"/>
      <c r="G212" s="78"/>
      <c r="H212"/>
      <c r="I212"/>
      <c r="J212" s="78"/>
      <c r="K212"/>
      <c r="L212"/>
      <c r="M212" s="78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99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9" spans="5:47" s="44" customFormat="1" x14ac:dyDescent="0.25">
      <c r="E219"/>
      <c r="F219"/>
      <c r="G219" s="78"/>
      <c r="H219"/>
      <c r="I219"/>
      <c r="J219" s="78"/>
      <c r="K219"/>
      <c r="L219"/>
      <c r="M219" s="78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9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6" spans="5:47" s="44" customFormat="1" x14ac:dyDescent="0.25">
      <c r="E226"/>
      <c r="F226"/>
      <c r="G226" s="78"/>
      <c r="H226"/>
      <c r="I226"/>
      <c r="J226" s="78"/>
      <c r="K226"/>
      <c r="L226"/>
      <c r="M226" s="78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99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</sheetData>
  <mergeCells count="2">
    <mergeCell ref="E2:I2"/>
    <mergeCell ref="K2:O2"/>
  </mergeCells>
  <conditionalFormatting sqref="Z52 Z10 Z59 Z80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X8:X12 X50:X54 X57:X61 X78:X82">
    <cfRule type="iconSet" priority="14">
      <iconSet iconSet="3Signs">
        <cfvo type="percent" val="0"/>
        <cfvo type="num" val="7"/>
        <cfvo type="num" val="8"/>
      </iconSet>
    </cfRule>
  </conditionalFormatting>
  <conditionalFormatting sqref="Z17 Z38 Z66 Z87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X15:X19 X36:X40 X64:X68 X85:X89">
    <cfRule type="iconSet" priority="11">
      <iconSet iconSet="3Signs">
        <cfvo type="percent" val="0"/>
        <cfvo type="num" val="7"/>
        <cfvo type="num" val="8"/>
      </iconSet>
    </cfRule>
  </conditionalFormatting>
  <conditionalFormatting sqref="Z24 Z45 Z73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X22:X26 X43:X47 X71:X75">
    <cfRule type="iconSet" priority="8">
      <iconSet iconSet="3Signs">
        <cfvo type="percent" val="0"/>
        <cfvo type="num" val="7"/>
        <cfvo type="num" val="8"/>
      </iconSet>
    </cfRule>
  </conditionalFormatting>
  <conditionalFormatting sqref="W8:W12 W36:W40 W43:W47 W78:W82 W71:W75">
    <cfRule type="dataBar" priority="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{F8BEF47E-F957-4CE9-B022-F899FE59EC24}</x14:id>
        </ext>
      </extLst>
    </cfRule>
  </conditionalFormatting>
  <conditionalFormatting sqref="W15:W19 W50:W54 W85:W89">
    <cfRule type="dataBar" priority="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{781DA104-7ABB-4F1D-9885-49F17E1A391A}</x14:id>
        </ext>
      </extLst>
    </cfRule>
  </conditionalFormatting>
  <conditionalFormatting sqref="W57:W61 W22:W26">
    <cfRule type="dataBar" priority="5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{4B526A87-7DFE-4E54-B830-9D1EEBD739A1}</x14:id>
        </ext>
      </extLst>
    </cfRule>
  </conditionalFormatting>
  <conditionalFormatting sqref="W64:W68">
    <cfRule type="dataBar" priority="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{CCB944AE-67C9-427F-9214-B7892644BA2D}</x14:id>
        </ext>
      </extLst>
    </cfRule>
  </conditionalFormatting>
  <conditionalFormatting sqref="Z31">
    <cfRule type="colorScale" priority="3">
      <colorScale>
        <cfvo type="num" val="0"/>
        <cfvo type="num" val="5"/>
        <color theme="0"/>
        <color rgb="FFFF0000"/>
      </colorScale>
    </cfRule>
  </conditionalFormatting>
  <conditionalFormatting sqref="X29:X33">
    <cfRule type="iconSet" priority="2">
      <iconSet iconSet="3Signs">
        <cfvo type="percent" val="0"/>
        <cfvo type="num" val="7"/>
        <cfvo type="num" val="8"/>
      </iconSet>
    </cfRule>
  </conditionalFormatting>
  <conditionalFormatting sqref="W29:W33">
    <cfRule type="dataBar" priority="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{49818941-57D2-4AF3-B07D-FB23FD38A1A4}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BEF47E-F957-4CE9-B022-F899FE59EC24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W8:W12 W36:W40 W43:W47 W78:W82 W71:W75</xm:sqref>
        </x14:conditionalFormatting>
        <x14:conditionalFormatting xmlns:xm="http://schemas.microsoft.com/office/excel/2006/main">
          <x14:cfRule type="dataBar" id="{781DA104-7ABB-4F1D-9885-49F17E1A391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W15:W19 W50:W54 W85:W89</xm:sqref>
        </x14:conditionalFormatting>
        <x14:conditionalFormatting xmlns:xm="http://schemas.microsoft.com/office/excel/2006/main">
          <x14:cfRule type="dataBar" id="{4B526A87-7DFE-4E54-B830-9D1EEBD739A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W57:W61 W22:W26</xm:sqref>
        </x14:conditionalFormatting>
        <x14:conditionalFormatting xmlns:xm="http://schemas.microsoft.com/office/excel/2006/main">
          <x14:cfRule type="dataBar" id="{CCB944AE-67C9-427F-9214-B7892644BA2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W64:W68</xm:sqref>
        </x14:conditionalFormatting>
        <x14:conditionalFormatting xmlns:xm="http://schemas.microsoft.com/office/excel/2006/main">
          <x14:cfRule type="dataBar" id="{49818941-57D2-4AF3-B07D-FB23FD38A1A4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W29:W33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2020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2020-02-25T17:10:55Z</dcterms:modified>
</cp:coreProperties>
</file>