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sharegbariya/Desktop/"/>
    </mc:Choice>
  </mc:AlternateContent>
  <xr:revisionPtr revIDLastSave="0" documentId="8_{D5BB5D1E-B726-EA44-8804-DA0608687857}" xr6:coauthVersionLast="47" xr6:coauthVersionMax="47" xr10:uidLastSave="{00000000-0000-0000-0000-000000000000}"/>
  <bookViews>
    <workbookView xWindow="780" yWindow="1000" windowWidth="27640" windowHeight="16440" xr2:uid="{17B7065F-ADF7-294C-81B7-54223C30B43D}"/>
  </bookViews>
  <sheets>
    <sheet name="Sheet1 (2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G2" i="1"/>
  <c r="AG33" i="1" s="1"/>
  <c r="AH2" i="1"/>
  <c r="AK2" i="1"/>
  <c r="AL2" i="1" s="1"/>
  <c r="AN2" i="1"/>
  <c r="AG3" i="1"/>
  <c r="AH3" i="1"/>
  <c r="AK3" i="1"/>
  <c r="AL3" i="1"/>
  <c r="AN3" i="1"/>
  <c r="AG4" i="1"/>
  <c r="AH4" i="1"/>
  <c r="AK4" i="1"/>
  <c r="AL4" i="1" s="1"/>
  <c r="AN4" i="1"/>
  <c r="AG5" i="1"/>
  <c r="AH5" i="1"/>
  <c r="AK5" i="1"/>
  <c r="AL5" i="1"/>
  <c r="AN5" i="1"/>
  <c r="AG6" i="1"/>
  <c r="AH6" i="1"/>
  <c r="AK6" i="1"/>
  <c r="AL6" i="1" s="1"/>
  <c r="AN6" i="1"/>
  <c r="AG7" i="1"/>
  <c r="AL7" i="1" s="1"/>
  <c r="AH7" i="1"/>
  <c r="AK7" i="1"/>
  <c r="AN7" i="1"/>
  <c r="AG8" i="1"/>
  <c r="AH8" i="1"/>
  <c r="AK8" i="1"/>
  <c r="AL8" i="1" s="1"/>
  <c r="AN8" i="1"/>
  <c r="AG9" i="1"/>
  <c r="AH9" i="1"/>
  <c r="AK9" i="1"/>
  <c r="AL9" i="1"/>
  <c r="AN9" i="1"/>
  <c r="AG10" i="1"/>
  <c r="AH10" i="1"/>
  <c r="AK10" i="1"/>
  <c r="AL10" i="1" s="1"/>
  <c r="AN10" i="1"/>
  <c r="AG11" i="1"/>
  <c r="AH11" i="1"/>
  <c r="AK11" i="1"/>
  <c r="AL11" i="1"/>
  <c r="AN11" i="1"/>
  <c r="AG12" i="1"/>
  <c r="AH12" i="1"/>
  <c r="AK12" i="1"/>
  <c r="AL12" i="1" s="1"/>
  <c r="AN12" i="1"/>
  <c r="AG13" i="1"/>
  <c r="AH13" i="1"/>
  <c r="AK13" i="1"/>
  <c r="AL13" i="1"/>
  <c r="AN13" i="1"/>
  <c r="AG14" i="1"/>
  <c r="AH14" i="1"/>
  <c r="AK14" i="1"/>
  <c r="AL14" i="1" s="1"/>
  <c r="AN14" i="1"/>
  <c r="AG15" i="1"/>
  <c r="AL15" i="1" s="1"/>
  <c r="AH15" i="1"/>
  <c r="AK15" i="1"/>
  <c r="AN15" i="1"/>
  <c r="AG16" i="1"/>
  <c r="AH16" i="1"/>
  <c r="AK16" i="1"/>
  <c r="AL16" i="1" s="1"/>
  <c r="AN16" i="1"/>
  <c r="AG17" i="1"/>
  <c r="AH17" i="1"/>
  <c r="AK17" i="1"/>
  <c r="AL17" i="1"/>
  <c r="AN17" i="1"/>
  <c r="AG18" i="1"/>
  <c r="AH18" i="1"/>
  <c r="AK18" i="1"/>
  <c r="AL18" i="1" s="1"/>
  <c r="AN18" i="1"/>
  <c r="AG19" i="1"/>
  <c r="AH19" i="1"/>
  <c r="AK19" i="1"/>
  <c r="AL19" i="1"/>
  <c r="AN19" i="1"/>
  <c r="AG20" i="1"/>
  <c r="AH20" i="1"/>
  <c r="AK20" i="1"/>
  <c r="AL20" i="1" s="1"/>
  <c r="AN20" i="1"/>
  <c r="AG21" i="1"/>
  <c r="AH21" i="1"/>
  <c r="AK21" i="1"/>
  <c r="AL21" i="1"/>
  <c r="AN21" i="1"/>
  <c r="AG22" i="1"/>
  <c r="AH22" i="1"/>
  <c r="AK22" i="1"/>
  <c r="AL22" i="1" s="1"/>
  <c r="AN22" i="1"/>
  <c r="AG23" i="1"/>
  <c r="AL23" i="1" s="1"/>
  <c r="AH23" i="1"/>
  <c r="AK23" i="1"/>
  <c r="AN23" i="1"/>
  <c r="AG24" i="1"/>
  <c r="AH24" i="1"/>
  <c r="AK24" i="1"/>
  <c r="AL24" i="1" s="1"/>
  <c r="AN24" i="1"/>
  <c r="AG25" i="1"/>
  <c r="AH25" i="1"/>
  <c r="AK25" i="1"/>
  <c r="AL25" i="1"/>
  <c r="AN25" i="1"/>
  <c r="AG26" i="1"/>
  <c r="AH26" i="1"/>
  <c r="AK26" i="1"/>
  <c r="AL26" i="1" s="1"/>
  <c r="AN26" i="1"/>
  <c r="AG27" i="1"/>
  <c r="AH27" i="1"/>
  <c r="AK27" i="1"/>
  <c r="AL27" i="1"/>
  <c r="AN27" i="1"/>
  <c r="AG28" i="1"/>
  <c r="AH28" i="1"/>
  <c r="AK28" i="1"/>
  <c r="AL28" i="1" s="1"/>
  <c r="AN28" i="1"/>
  <c r="AG29" i="1"/>
  <c r="AH29" i="1"/>
  <c r="AK29" i="1"/>
  <c r="AL29" i="1"/>
  <c r="AN29" i="1"/>
  <c r="AG30" i="1"/>
  <c r="AH30" i="1"/>
  <c r="AK30" i="1"/>
  <c r="AL30" i="1" s="1"/>
  <c r="AN30" i="1"/>
  <c r="AZ30" i="1" a="1"/>
  <c r="AZ30" i="1"/>
  <c r="AG31" i="1"/>
  <c r="AH31" i="1"/>
  <c r="AK31" i="1"/>
  <c r="AL31" i="1"/>
  <c r="AN31" i="1"/>
  <c r="AZ31" i="1"/>
  <c r="AG32" i="1"/>
  <c r="AL32" i="1" s="1"/>
  <c r="AH32" i="1"/>
  <c r="AK32" i="1"/>
  <c r="AN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E44" i="1"/>
  <c r="E73" i="1" s="1"/>
  <c r="J44" i="1"/>
  <c r="E45" i="1"/>
  <c r="J45" i="1"/>
  <c r="E46" i="1"/>
  <c r="J46" i="1"/>
  <c r="E47" i="1"/>
  <c r="J47" i="1"/>
  <c r="E48" i="1"/>
  <c r="J48" i="1"/>
  <c r="E49" i="1"/>
  <c r="J49" i="1"/>
  <c r="E50" i="1"/>
  <c r="J50" i="1"/>
  <c r="E51" i="1"/>
  <c r="J51" i="1"/>
  <c r="E52" i="1"/>
  <c r="J52" i="1"/>
  <c r="E53" i="1"/>
  <c r="J53" i="1"/>
  <c r="E54" i="1"/>
  <c r="J54" i="1"/>
  <c r="E55" i="1"/>
  <c r="J55" i="1"/>
  <c r="E56" i="1"/>
  <c r="J56" i="1"/>
  <c r="E57" i="1"/>
  <c r="J57" i="1"/>
  <c r="E58" i="1"/>
  <c r="J58" i="1"/>
  <c r="E59" i="1"/>
  <c r="J59" i="1"/>
  <c r="E60" i="1"/>
  <c r="J60" i="1"/>
  <c r="E61" i="1"/>
  <c r="J61" i="1"/>
  <c r="E62" i="1"/>
  <c r="J62" i="1"/>
  <c r="E63" i="1"/>
  <c r="J63" i="1"/>
  <c r="E64" i="1"/>
  <c r="J64" i="1"/>
  <c r="E65" i="1"/>
  <c r="J65" i="1"/>
  <c r="E66" i="1"/>
  <c r="J66" i="1"/>
  <c r="E67" i="1"/>
  <c r="J67" i="1"/>
  <c r="E68" i="1"/>
  <c r="J68" i="1"/>
  <c r="E69" i="1"/>
  <c r="J69" i="1"/>
  <c r="E70" i="1"/>
  <c r="J70" i="1"/>
  <c r="E71" i="1"/>
  <c r="J71" i="1"/>
  <c r="E72" i="1"/>
  <c r="J72" i="1"/>
  <c r="C73" i="1"/>
  <c r="D73" i="1"/>
  <c r="H73" i="1"/>
  <c r="C74" i="1"/>
  <c r="D74" i="1"/>
  <c r="E74" i="1"/>
  <c r="H74" i="1"/>
  <c r="C75" i="1"/>
  <c r="D75" i="1"/>
  <c r="H75" i="1"/>
  <c r="C76" i="1"/>
  <c r="D76" i="1"/>
  <c r="E76" i="1"/>
  <c r="H76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H141" i="1"/>
  <c r="AK141" i="1"/>
  <c r="AK175" i="1" s="1"/>
  <c r="AN141" i="1"/>
  <c r="AO141" i="1"/>
  <c r="AP141" i="1"/>
  <c r="AH142" i="1"/>
  <c r="AK142" i="1"/>
  <c r="AL142" i="1" s="1"/>
  <c r="AN142" i="1"/>
  <c r="AO142" i="1"/>
  <c r="AP142" i="1"/>
  <c r="AH143" i="1"/>
  <c r="AK143" i="1"/>
  <c r="AL143" i="1" s="1"/>
  <c r="AN143" i="1"/>
  <c r="AO143" i="1"/>
  <c r="AP143" i="1"/>
  <c r="AH144" i="1"/>
  <c r="AK144" i="1"/>
  <c r="AL144" i="1" s="1"/>
  <c r="AN144" i="1"/>
  <c r="AO144" i="1"/>
  <c r="AP144" i="1"/>
  <c r="AH145" i="1"/>
  <c r="AK145" i="1"/>
  <c r="AL145" i="1" s="1"/>
  <c r="AN145" i="1"/>
  <c r="AO145" i="1"/>
  <c r="AP145" i="1"/>
  <c r="AH146" i="1"/>
  <c r="AK146" i="1"/>
  <c r="AL146" i="1" s="1"/>
  <c r="AN146" i="1"/>
  <c r="AO146" i="1"/>
  <c r="AP146" i="1"/>
  <c r="AH147" i="1"/>
  <c r="AK147" i="1"/>
  <c r="AL147" i="1" s="1"/>
  <c r="AN147" i="1"/>
  <c r="AO147" i="1"/>
  <c r="AP147" i="1"/>
  <c r="AH148" i="1"/>
  <c r="AK148" i="1"/>
  <c r="AL148" i="1" s="1"/>
  <c r="AN148" i="1"/>
  <c r="AO148" i="1"/>
  <c r="AP148" i="1"/>
  <c r="AH149" i="1"/>
  <c r="AK149" i="1"/>
  <c r="AL149" i="1" s="1"/>
  <c r="AN149" i="1"/>
  <c r="AO149" i="1"/>
  <c r="AP149" i="1"/>
  <c r="AH150" i="1"/>
  <c r="AK150" i="1"/>
  <c r="AL150" i="1" s="1"/>
  <c r="AN150" i="1"/>
  <c r="AO150" i="1"/>
  <c r="AP150" i="1"/>
  <c r="AH151" i="1"/>
  <c r="AK151" i="1"/>
  <c r="AL151" i="1" s="1"/>
  <c r="AN151" i="1"/>
  <c r="AO151" i="1"/>
  <c r="AP151" i="1"/>
  <c r="AH152" i="1"/>
  <c r="AK152" i="1"/>
  <c r="AL152" i="1" s="1"/>
  <c r="AN152" i="1"/>
  <c r="AO152" i="1"/>
  <c r="AP152" i="1"/>
  <c r="AH153" i="1"/>
  <c r="AK153" i="1"/>
  <c r="AL153" i="1" s="1"/>
  <c r="AN153" i="1"/>
  <c r="AO153" i="1"/>
  <c r="AP153" i="1"/>
  <c r="AH154" i="1"/>
  <c r="AK154" i="1"/>
  <c r="AL154" i="1" s="1"/>
  <c r="AN154" i="1"/>
  <c r="AO154" i="1"/>
  <c r="AP154" i="1"/>
  <c r="AH155" i="1"/>
  <c r="AK155" i="1"/>
  <c r="AL155" i="1" s="1"/>
  <c r="AN155" i="1"/>
  <c r="AO155" i="1"/>
  <c r="AP155" i="1"/>
  <c r="AH156" i="1"/>
  <c r="AK156" i="1"/>
  <c r="AL156" i="1" s="1"/>
  <c r="AN156" i="1"/>
  <c r="AO156" i="1"/>
  <c r="AP156" i="1"/>
  <c r="AH157" i="1"/>
  <c r="AK157" i="1"/>
  <c r="AL157" i="1" s="1"/>
  <c r="AN157" i="1"/>
  <c r="AO157" i="1"/>
  <c r="AP157" i="1"/>
  <c r="AH158" i="1"/>
  <c r="AK158" i="1"/>
  <c r="AL158" i="1" s="1"/>
  <c r="AN158" i="1"/>
  <c r="AO158" i="1"/>
  <c r="AP158" i="1"/>
  <c r="AH159" i="1"/>
  <c r="AK159" i="1"/>
  <c r="AL159" i="1" s="1"/>
  <c r="AN159" i="1"/>
  <c r="AO159" i="1"/>
  <c r="AP159" i="1"/>
  <c r="AH160" i="1"/>
  <c r="AK160" i="1"/>
  <c r="AL160" i="1" s="1"/>
  <c r="AN160" i="1"/>
  <c r="AO160" i="1"/>
  <c r="AP160" i="1"/>
  <c r="AH161" i="1"/>
  <c r="AK161" i="1"/>
  <c r="AL161" i="1" s="1"/>
  <c r="AN161" i="1"/>
  <c r="AO161" i="1"/>
  <c r="AP161" i="1"/>
  <c r="AH162" i="1"/>
  <c r="AK162" i="1"/>
  <c r="AL162" i="1" s="1"/>
  <c r="AN162" i="1"/>
  <c r="AO162" i="1"/>
  <c r="AP162" i="1"/>
  <c r="AH163" i="1"/>
  <c r="AK163" i="1"/>
  <c r="AL163" i="1" s="1"/>
  <c r="AN163" i="1"/>
  <c r="AO163" i="1"/>
  <c r="AP163" i="1"/>
  <c r="AH164" i="1"/>
  <c r="AK164" i="1"/>
  <c r="AL164" i="1" s="1"/>
  <c r="AN164" i="1"/>
  <c r="AO164" i="1"/>
  <c r="AP164" i="1"/>
  <c r="AH165" i="1"/>
  <c r="AK165" i="1"/>
  <c r="AL165" i="1" s="1"/>
  <c r="AN165" i="1"/>
  <c r="AO165" i="1"/>
  <c r="AP165" i="1"/>
  <c r="AH166" i="1"/>
  <c r="AK166" i="1"/>
  <c r="AL166" i="1" s="1"/>
  <c r="AN166" i="1"/>
  <c r="AO166" i="1"/>
  <c r="AP166" i="1"/>
  <c r="AH167" i="1"/>
  <c r="AK167" i="1"/>
  <c r="AL167" i="1" s="1"/>
  <c r="AN167" i="1"/>
  <c r="AO167" i="1"/>
  <c r="AP167" i="1"/>
  <c r="AH168" i="1"/>
  <c r="AK168" i="1"/>
  <c r="AL168" i="1" s="1"/>
  <c r="AN168" i="1"/>
  <c r="AO168" i="1"/>
  <c r="AP168" i="1"/>
  <c r="AH169" i="1"/>
  <c r="AK169" i="1"/>
  <c r="AL169" i="1" s="1"/>
  <c r="AN169" i="1"/>
  <c r="AO169" i="1"/>
  <c r="AP169" i="1"/>
  <c r="AH170" i="1"/>
  <c r="AK170" i="1"/>
  <c r="AL170" i="1" s="1"/>
  <c r="AN170" i="1"/>
  <c r="AO170" i="1"/>
  <c r="AP170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G172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G173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G174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G175" i="1"/>
  <c r="AG176" i="1"/>
  <c r="AK223" i="1"/>
  <c r="AL223" i="1"/>
  <c r="AK224" i="1"/>
  <c r="AL224" i="1"/>
  <c r="AK225" i="1"/>
  <c r="AL225" i="1"/>
  <c r="AK226" i="1"/>
  <c r="AL226" i="1"/>
  <c r="AL141" i="1" l="1"/>
  <c r="AK176" i="1"/>
  <c r="AK173" i="1"/>
  <c r="AG37" i="1"/>
  <c r="AK174" i="1"/>
  <c r="AG36" i="1"/>
  <c r="AG35" i="1"/>
  <c r="E75" i="1"/>
  <c r="AG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<sst xmlns="http://schemas.openxmlformats.org/spreadsheetml/2006/main" count="60" uniqueCount="51">
  <si>
    <t>STD</t>
  </si>
  <si>
    <t>min</t>
  </si>
  <si>
    <t xml:space="preserve">max </t>
  </si>
  <si>
    <t>std</t>
  </si>
  <si>
    <t>avg</t>
  </si>
  <si>
    <t>sum of tries</t>
  </si>
  <si>
    <t>number of visted POIs</t>
  </si>
  <si>
    <t xml:space="preserve">  </t>
  </si>
  <si>
    <t>Participants/POI</t>
  </si>
  <si>
    <t>Max</t>
  </si>
  <si>
    <t>Min</t>
  </si>
  <si>
    <t>Average</t>
  </si>
  <si>
    <t>Mosaic Art</t>
  </si>
  <si>
    <t>Stone Jar</t>
  </si>
  <si>
    <t>Stone Vessels in The Late Second Temple Period</t>
  </si>
  <si>
    <t>Tables</t>
  </si>
  <si>
    <t>Stone Vessels in Everyday Life</t>
  </si>
  <si>
    <t>Jewish ossuaries</t>
  </si>
  <si>
    <t>Hieroglyphic Script</t>
  </si>
  <si>
    <t>Jewish Tombstone</t>
  </si>
  <si>
    <t>Alphabetic Script</t>
  </si>
  <si>
    <t>Hebrew Promissory Note</t>
  </si>
  <si>
    <t>Burial coffin (Sarcophagus)</t>
  </si>
  <si>
    <t>Frieze fragment</t>
  </si>
  <si>
    <t>Carpenter’s Tools</t>
  </si>
  <si>
    <t>Lead coffin</t>
  </si>
  <si>
    <t>Selection of Wooden Objects</t>
  </si>
  <si>
    <t>Burial coffin</t>
  </si>
  <si>
    <t>Ossuary</t>
  </si>
  <si>
    <t>Producing the Raw Glassp-Part2</t>
  </si>
  <si>
    <t>Producing the Raw Glassp-Part1</t>
  </si>
  <si>
    <t>Glassmaking-Part2</t>
  </si>
  <si>
    <t>Glassmaking-Part1</t>
  </si>
  <si>
    <t>Physician</t>
  </si>
  <si>
    <t>Artifacts made of Iron</t>
  </si>
  <si>
    <t>Selection of Metal Objects</t>
  </si>
  <si>
    <t>Bronze Vessels</t>
  </si>
  <si>
    <t>number of tries for successful recognition</t>
  </si>
  <si>
    <t>x</t>
  </si>
  <si>
    <t>Lost Wax</t>
  </si>
  <si>
    <t>wrong recognition</t>
  </si>
  <si>
    <t>Metal working</t>
  </si>
  <si>
    <t xml:space="preserve">unrecognized POI </t>
  </si>
  <si>
    <t>Human Illnesses in Ancient Times</t>
  </si>
  <si>
    <t>Legend</t>
  </si>
  <si>
    <t>De Materia Medica by the Greek</t>
  </si>
  <si>
    <t>Duration (in sec)</t>
  </si>
  <si>
    <t>Frames after ARIDF</t>
  </si>
  <si>
    <t>Frames before ARIDF</t>
  </si>
  <si>
    <t>Name</t>
  </si>
  <si>
    <t>POI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</si>
</sst>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color theme="1"/>
      <name val="Linux Libertine O"/>
    </font>
    <font>
      <i/>
      <sz val="12"/>
      <color theme="1"/>
      <name val="Aptos Narrow"/>
      <family val="2"/>
      <scheme val="minor"/>
    </font>
    <font>
      <sz val="7"/>
      <color theme="1"/>
      <name val="Linux Libertine O"/>
    </font>
    <font>
      <u/>
      <sz val="12"/>
      <color theme="10"/>
      <name val="Aptos Narrow"/>
      <family val="2"/>
      <scheme val="minor"/>
    </font>
    <font>
      <sz val="7"/>
      <color rgb="FF0F9ED5"/>
      <name val="Linux Libertine O"/>
    </font>
    <font>
      <sz val="12"/>
      <color rgb="FF12824D"/>
      <name val="Menlo"/>
      <family val="2"/>
    </font>
    <font>
      <sz val="7"/>
      <color rgb="FFFF0000"/>
      <name val="Linux Libertine O"/>
    </font>
    <font>
      <sz val="12"/>
      <color rgb="FF000000"/>
      <name val="Aptos Narrow"/>
      <family val="2"/>
      <scheme val="minor"/>
    </font>
    <font>
      <sz val="7"/>
      <color rgb="FFC04F15"/>
      <name val="Linux Libertine O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2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2" fontId="0" fillId="2" borderId="0" xfId="0" applyNumberFormat="1" applyFill="1" applyAlignment="1">
      <alignment horizontal="left"/>
    </xf>
    <xf numFmtId="16" fontId="0" fillId="0" borderId="0" xfId="0" applyNumberFormat="1"/>
    <xf numFmtId="0" fontId="0" fillId="3" borderId="0" xfId="0" applyFill="1"/>
    <xf numFmtId="0" fontId="0" fillId="4" borderId="0" xfId="0" applyFill="1"/>
    <xf numFmtId="16" fontId="3" fillId="0" borderId="0" xfId="0" applyNumberFormat="1" applyFont="1"/>
    <xf numFmtId="0" fontId="1" fillId="2" borderId="0" xfId="0" applyFont="1" applyFill="1"/>
    <xf numFmtId="0" fontId="4" fillId="0" borderId="0" xfId="0" applyFont="1" applyAlignment="1">
      <alignment horizontal="justify" vertical="center"/>
    </xf>
    <xf numFmtId="0" fontId="5" fillId="0" borderId="0" xfId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0" fillId="2" borderId="0" xfId="0" applyFill="1"/>
    <xf numFmtId="9" fontId="0" fillId="0" borderId="0" xfId="0" applyNumberFormat="1"/>
    <xf numFmtId="0" fontId="7" fillId="0" borderId="0" xfId="0" applyFont="1"/>
    <xf numFmtId="0" fontId="8" fillId="0" borderId="0" xfId="0" applyFont="1" applyAlignment="1">
      <alignment horizontal="justify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10" fillId="0" borderId="0" xfId="0" applyFont="1" applyAlignment="1">
      <alignment horizontal="justify" vertical="center"/>
    </xf>
    <xf numFmtId="9" fontId="10" fillId="0" borderId="0" xfId="0" applyNumberFormat="1" applyFont="1" applyAlignment="1">
      <alignment horizontal="justify" vertical="center"/>
    </xf>
    <xf numFmtId="9" fontId="2" fillId="0" borderId="1" xfId="0" applyNumberFormat="1" applyFont="1" applyBorder="1" applyAlignment="1">
      <alignment horizontal="left" vertical="center" wrapText="1"/>
    </xf>
    <xf numFmtId="9" fontId="2" fillId="0" borderId="0" xfId="0" applyNumberFormat="1" applyFont="1" applyAlignment="1">
      <alignment horizontal="left" vertical="center" wrapText="1"/>
    </xf>
    <xf numFmtId="9" fontId="2" fillId="0" borderId="2" xfId="0" applyNumberFormat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0EB1-A82B-ED41-8D5D-618C65F1C072}">
  <dimension ref="A1:AZ226"/>
  <sheetViews>
    <sheetView tabSelected="1" workbookViewId="0">
      <selection activeCell="BA31" sqref="BA31"/>
    </sheetView>
  </sheetViews>
  <sheetFormatPr baseColWidth="10" defaultColWidth="10.83203125" defaultRowHeight="16"/>
  <cols>
    <col min="1" max="1" width="16.1640625" customWidth="1"/>
    <col min="2" max="2" width="42.1640625" customWidth="1"/>
    <col min="3" max="3" width="27.5" bestFit="1" customWidth="1"/>
    <col min="4" max="4" width="29.33203125" bestFit="1" customWidth="1"/>
    <col min="5" max="5" width="12.6640625" bestFit="1" customWidth="1"/>
    <col min="6" max="6" width="8.6640625" bestFit="1" customWidth="1"/>
    <col min="7" max="7" width="13.83203125" bestFit="1" customWidth="1"/>
    <col min="8" max="8" width="23" bestFit="1" customWidth="1"/>
    <col min="9" max="9" width="19.1640625" bestFit="1" customWidth="1"/>
    <col min="10" max="10" width="9.6640625" bestFit="1" customWidth="1"/>
    <col min="11" max="12" width="17.5" bestFit="1" customWidth="1"/>
    <col min="13" max="14" width="28.1640625" bestFit="1" customWidth="1"/>
    <col min="16" max="16" width="11.1640625" bestFit="1" customWidth="1"/>
    <col min="17" max="17" width="25" bestFit="1" customWidth="1"/>
    <col min="18" max="18" width="10.33203125" bestFit="1" customWidth="1"/>
    <col min="19" max="19" width="15.83203125" bestFit="1" customWidth="1"/>
    <col min="20" max="20" width="14.1640625" bestFit="1" customWidth="1"/>
    <col min="21" max="21" width="24.33203125" customWidth="1"/>
    <col min="22" max="22" width="22" bestFit="1" customWidth="1"/>
    <col min="23" max="23" width="15.1640625" bestFit="1" customWidth="1"/>
    <col min="24" max="24" width="16.33203125" bestFit="1" customWidth="1"/>
    <col min="25" max="25" width="16.83203125" bestFit="1" customWidth="1"/>
    <col min="26" max="26" width="15.1640625" bestFit="1" customWidth="1"/>
    <col min="27" max="27" width="26" bestFit="1" customWidth="1"/>
    <col min="28" max="28" width="6.5" bestFit="1" customWidth="1"/>
    <col min="29" max="29" width="41" bestFit="1" customWidth="1"/>
    <col min="30" max="30" width="8.5" bestFit="1" customWidth="1"/>
    <col min="31" max="31" width="10" bestFit="1" customWidth="1"/>
    <col min="33" max="33" width="18.5" bestFit="1" customWidth="1"/>
    <col min="37" max="37" width="10.33203125" bestFit="1" customWidth="1"/>
    <col min="38" max="38" width="12.1640625" bestFit="1" customWidth="1"/>
    <col min="39" max="39" width="3.6640625" bestFit="1" customWidth="1"/>
    <col min="40" max="40" width="7.83203125" bestFit="1" customWidth="1"/>
    <col min="41" max="41" width="4.1640625" bestFit="1" customWidth="1"/>
    <col min="52" max="52" width="117.83203125" customWidth="1"/>
  </cols>
  <sheetData>
    <row r="1" spans="1:52">
      <c r="A1" t="s">
        <v>8</v>
      </c>
      <c r="C1" s="11" t="str">
        <f>B44</f>
        <v>De Materia Medica by the Greek</v>
      </c>
      <c r="D1" s="11" t="str">
        <f>B45</f>
        <v>Human Illnesses in Ancient Times</v>
      </c>
      <c r="E1" s="11" t="str">
        <f>B46</f>
        <v>Metal working</v>
      </c>
      <c r="F1" s="11" t="str">
        <f>B47</f>
        <v>Lost Wax</v>
      </c>
      <c r="G1" s="11" t="str">
        <f>B48</f>
        <v>Bronze Vessels</v>
      </c>
      <c r="H1" s="11" t="str">
        <f>B49</f>
        <v>Selection of Metal Objects</v>
      </c>
      <c r="I1" s="11" t="str">
        <f>B50</f>
        <v>Artifacts made of Iron</v>
      </c>
      <c r="J1" s="11" t="str">
        <f>B51</f>
        <v>Physician</v>
      </c>
      <c r="K1" s="11" t="str">
        <f>B52</f>
        <v>Glassmaking-Part1</v>
      </c>
      <c r="L1" s="11" t="str">
        <f>B53</f>
        <v>Glassmaking-Part2</v>
      </c>
      <c r="M1" s="11" t="str">
        <f>B54</f>
        <v>Producing the Raw Glassp-Part1</v>
      </c>
      <c r="N1" s="11" t="str">
        <f>B55</f>
        <v>Producing the Raw Glassp-Part2</v>
      </c>
      <c r="O1" s="11" t="str">
        <f>B56</f>
        <v>Ossuary</v>
      </c>
      <c r="P1" s="11" t="str">
        <f>B57</f>
        <v>Burial coffin</v>
      </c>
      <c r="Q1" s="11" t="str">
        <f>B58</f>
        <v>Selection of Wooden Objects</v>
      </c>
      <c r="R1" s="11" t="str">
        <f>B59</f>
        <v>Lead coffin</v>
      </c>
      <c r="S1" s="11" t="str">
        <f>B60</f>
        <v>Carpenter’s Tools</v>
      </c>
      <c r="T1" s="11" t="str">
        <f>B61</f>
        <v>Frieze fragment</v>
      </c>
      <c r="U1" s="11" t="str">
        <f>B62</f>
        <v>Burial coffin (Sarcophagus)</v>
      </c>
      <c r="V1" s="11" t="str">
        <f>B63</f>
        <v>Hebrew Promissory Note</v>
      </c>
      <c r="W1" s="11" t="str">
        <f>B64</f>
        <v>Alphabetic Script</v>
      </c>
      <c r="X1" s="11" t="str">
        <f>B65</f>
        <v>Jewish Tombstone</v>
      </c>
      <c r="Y1" s="11" t="str">
        <f>B66</f>
        <v>Hieroglyphic Script</v>
      </c>
      <c r="Z1" s="11" t="str">
        <f>B67</f>
        <v>Jewish ossuaries</v>
      </c>
      <c r="AA1" s="11" t="str">
        <f>B68</f>
        <v>Stone Vessels in Everyday Life</v>
      </c>
      <c r="AB1" s="11" t="str">
        <f>B69</f>
        <v>Tables</v>
      </c>
      <c r="AC1" s="11" t="str">
        <f>B70</f>
        <v>Stone Vessels in The Late Second Temple Period</v>
      </c>
      <c r="AD1" s="11" t="str">
        <f>B71</f>
        <v>Stone Jar</v>
      </c>
      <c r="AE1" s="11" t="str">
        <f>B72</f>
        <v>Mosaic Art</v>
      </c>
      <c r="AF1" t="s">
        <v>7</v>
      </c>
      <c r="AG1" t="s">
        <v>6</v>
      </c>
      <c r="AK1" t="s">
        <v>5</v>
      </c>
      <c r="AL1" t="s">
        <v>4</v>
      </c>
      <c r="AM1" t="s">
        <v>3</v>
      </c>
      <c r="AN1" t="s">
        <v>2</v>
      </c>
      <c r="AO1" t="s">
        <v>1</v>
      </c>
      <c r="AZ1" s="28">
        <v>0.65</v>
      </c>
    </row>
    <row r="2" spans="1:52">
      <c r="A2">
        <v>1</v>
      </c>
      <c r="B2" s="10">
        <v>45442</v>
      </c>
      <c r="C2" s="9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2</v>
      </c>
      <c r="R2">
        <v>2</v>
      </c>
      <c r="S2">
        <v>1</v>
      </c>
      <c r="T2">
        <v>1</v>
      </c>
      <c r="V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f>COUNT(C2:AE2)</f>
        <v>25</v>
      </c>
      <c r="AH2">
        <f>AVERAGE(C2:AF2)</f>
        <v>1.08</v>
      </c>
      <c r="AK2">
        <f>SUM(C2:AE2)-AJ2</f>
        <v>27</v>
      </c>
      <c r="AL2">
        <f>AK2/AG2</f>
        <v>1.08</v>
      </c>
      <c r="AN2">
        <f>MAX(C2:AE2)</f>
        <v>2</v>
      </c>
      <c r="AZ2" s="27">
        <v>0.67</v>
      </c>
    </row>
    <row r="3" spans="1:52">
      <c r="A3">
        <v>2</v>
      </c>
      <c r="B3" s="10">
        <v>45448</v>
      </c>
      <c r="C3">
        <v>3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  <c r="X3">
        <v>1</v>
      </c>
      <c r="Y3">
        <v>2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f>COUNT(C3:AE3)</f>
        <v>15</v>
      </c>
      <c r="AH3">
        <f>AVERAGE(C3:AF3)</f>
        <v>1.2666666666666666</v>
      </c>
      <c r="AK3">
        <f>SUM(C3:AE3)-AJ3</f>
        <v>19</v>
      </c>
      <c r="AL3">
        <f>AK3/AG3</f>
        <v>1.2666666666666666</v>
      </c>
      <c r="AN3">
        <f>MAX(C3:AE3)</f>
        <v>3</v>
      </c>
      <c r="AZ3" s="27">
        <v>0.78</v>
      </c>
    </row>
    <row r="4" spans="1:52">
      <c r="A4">
        <v>3</v>
      </c>
      <c r="B4" s="10">
        <v>45448</v>
      </c>
      <c r="C4" s="8">
        <v>-1</v>
      </c>
      <c r="K4">
        <v>1</v>
      </c>
      <c r="L4">
        <v>3</v>
      </c>
      <c r="M4">
        <v>2</v>
      </c>
      <c r="N4">
        <v>1</v>
      </c>
      <c r="O4">
        <v>2</v>
      </c>
      <c r="P4">
        <v>1</v>
      </c>
      <c r="Q4">
        <v>2</v>
      </c>
      <c r="T4">
        <v>1</v>
      </c>
      <c r="W4">
        <v>1</v>
      </c>
      <c r="X4">
        <v>1</v>
      </c>
      <c r="Y4">
        <v>1</v>
      </c>
      <c r="Z4">
        <v>1</v>
      </c>
      <c r="AA4">
        <v>2</v>
      </c>
      <c r="AB4">
        <v>1</v>
      </c>
      <c r="AG4">
        <f>COUNT(C4:AE4)</f>
        <v>15</v>
      </c>
      <c r="AH4">
        <f>AVERAGE(C4:AF4)</f>
        <v>1.2666666666666666</v>
      </c>
      <c r="AJ4">
        <v>-1</v>
      </c>
      <c r="AK4">
        <f>SUM(C4:AE4)-AJ4</f>
        <v>20</v>
      </c>
      <c r="AL4">
        <f>AK4/AG4</f>
        <v>1.3333333333333333</v>
      </c>
      <c r="AN4">
        <f>MAX(C4:AE4)</f>
        <v>3</v>
      </c>
      <c r="AZ4" s="27">
        <v>0.78</v>
      </c>
    </row>
    <row r="5" spans="1:52">
      <c r="A5">
        <v>4</v>
      </c>
      <c r="B5" s="10">
        <v>45448</v>
      </c>
      <c r="C5">
        <v>2</v>
      </c>
      <c r="D5">
        <v>1</v>
      </c>
      <c r="J5">
        <v>2</v>
      </c>
      <c r="K5">
        <v>1</v>
      </c>
      <c r="L5" s="8">
        <v>-1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AE5">
        <v>2</v>
      </c>
      <c r="AG5">
        <f>COUNT(C5:AE5)</f>
        <v>15</v>
      </c>
      <c r="AH5">
        <f>AVERAGE(C5:AF5)</f>
        <v>1.0666666666666667</v>
      </c>
      <c r="AJ5">
        <v>-1</v>
      </c>
      <c r="AK5">
        <f>SUM(C5:AE5)-AJ5</f>
        <v>17</v>
      </c>
      <c r="AL5">
        <f>AK5/AG5</f>
        <v>1.1333333333333333</v>
      </c>
      <c r="AN5">
        <f>MAX(C5:AE5)</f>
        <v>2</v>
      </c>
      <c r="AZ5" s="27">
        <v>0.77</v>
      </c>
    </row>
    <row r="6" spans="1:52">
      <c r="A6">
        <v>5</v>
      </c>
      <c r="B6" s="10">
        <v>45450</v>
      </c>
      <c r="C6" s="9">
        <v>0</v>
      </c>
      <c r="P6">
        <v>1</v>
      </c>
      <c r="Q6">
        <v>1</v>
      </c>
      <c r="T6">
        <v>1</v>
      </c>
      <c r="U6">
        <v>1</v>
      </c>
      <c r="V6">
        <v>1</v>
      </c>
      <c r="W6">
        <v>2</v>
      </c>
      <c r="X6">
        <v>1</v>
      </c>
      <c r="Y6">
        <v>1</v>
      </c>
      <c r="Z6">
        <v>2</v>
      </c>
      <c r="AA6">
        <v>1</v>
      </c>
      <c r="AB6">
        <v>1</v>
      </c>
      <c r="AC6">
        <v>1</v>
      </c>
      <c r="AD6">
        <v>1</v>
      </c>
      <c r="AE6">
        <v>1</v>
      </c>
      <c r="AG6">
        <f>COUNT(C6:AE6)</f>
        <v>15</v>
      </c>
      <c r="AH6">
        <f>AVERAGE(C6:AF6)</f>
        <v>1.0666666666666667</v>
      </c>
      <c r="AK6">
        <f>SUM(C6:AE6)-AJ6</f>
        <v>16</v>
      </c>
      <c r="AL6">
        <f>AK6/AG6</f>
        <v>1.0666666666666667</v>
      </c>
      <c r="AN6">
        <f>MAX(C6:AE6)</f>
        <v>2</v>
      </c>
      <c r="AZ6" s="27">
        <v>0.79</v>
      </c>
    </row>
    <row r="7" spans="1:52">
      <c r="A7">
        <v>6</v>
      </c>
      <c r="B7" s="10">
        <v>45450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1</v>
      </c>
      <c r="K7">
        <v>1</v>
      </c>
      <c r="L7">
        <v>2</v>
      </c>
      <c r="M7">
        <v>1</v>
      </c>
      <c r="N7">
        <v>1</v>
      </c>
      <c r="P7">
        <v>1</v>
      </c>
      <c r="R7">
        <v>2</v>
      </c>
      <c r="S7">
        <v>2</v>
      </c>
      <c r="T7">
        <v>1</v>
      </c>
      <c r="U7">
        <v>1</v>
      </c>
      <c r="V7">
        <v>1</v>
      </c>
      <c r="W7">
        <v>1</v>
      </c>
      <c r="Y7">
        <v>1</v>
      </c>
      <c r="AA7">
        <v>1</v>
      </c>
      <c r="AG7">
        <f>COUNT(C7:AE7)</f>
        <v>20</v>
      </c>
      <c r="AH7">
        <f>AVERAGE(C7:AF7)</f>
        <v>1.25</v>
      </c>
      <c r="AK7">
        <f>SUM(C7:AE7)-AJ7</f>
        <v>25</v>
      </c>
      <c r="AL7">
        <f>AK7/AG7</f>
        <v>1.25</v>
      </c>
      <c r="AN7">
        <f>MAX(C7:AE7)</f>
        <v>2</v>
      </c>
      <c r="AZ7" s="27">
        <v>0.79</v>
      </c>
    </row>
    <row r="8" spans="1:52">
      <c r="A8">
        <v>7</v>
      </c>
      <c r="B8" s="10">
        <v>45450</v>
      </c>
      <c r="C8" s="9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</v>
      </c>
      <c r="L8">
        <v>1</v>
      </c>
      <c r="N8">
        <v>1</v>
      </c>
      <c r="O8">
        <v>1</v>
      </c>
      <c r="Q8">
        <v>2</v>
      </c>
      <c r="R8">
        <v>1</v>
      </c>
      <c r="T8">
        <v>1</v>
      </c>
      <c r="V8">
        <v>1</v>
      </c>
      <c r="X8">
        <v>1</v>
      </c>
      <c r="Z8">
        <v>1</v>
      </c>
      <c r="AA8">
        <v>1</v>
      </c>
      <c r="AB8">
        <v>1</v>
      </c>
      <c r="AC8">
        <v>2</v>
      </c>
      <c r="AG8">
        <f>COUNT(C8:AE8)</f>
        <v>20</v>
      </c>
      <c r="AH8">
        <f>AVERAGE(C8:AF8)</f>
        <v>1.1000000000000001</v>
      </c>
      <c r="AK8">
        <f>SUM(C8:AE8)-AJ8</f>
        <v>22</v>
      </c>
      <c r="AL8">
        <f>AK8/AG8</f>
        <v>1.1000000000000001</v>
      </c>
      <c r="AN8">
        <f>MAX(C8:AE8)</f>
        <v>2</v>
      </c>
      <c r="AZ8" s="27">
        <v>0.72</v>
      </c>
    </row>
    <row r="9" spans="1:52">
      <c r="A9">
        <v>8</v>
      </c>
      <c r="B9" s="10">
        <v>45450</v>
      </c>
      <c r="C9">
        <v>3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 s="9">
        <v>0</v>
      </c>
      <c r="R9">
        <v>2</v>
      </c>
      <c r="S9">
        <v>1</v>
      </c>
      <c r="T9">
        <v>1</v>
      </c>
      <c r="U9">
        <v>2</v>
      </c>
      <c r="V9">
        <v>1</v>
      </c>
      <c r="W9">
        <v>1</v>
      </c>
      <c r="Y9" s="9">
        <v>0</v>
      </c>
      <c r="AG9">
        <f>COUNT(C9:AE9)</f>
        <v>20</v>
      </c>
      <c r="AH9">
        <f>AVERAGE(C9:AF9)</f>
        <v>1.1000000000000001</v>
      </c>
      <c r="AK9">
        <f>SUM(C9:AE9)-AJ9</f>
        <v>22</v>
      </c>
      <c r="AL9">
        <f>AK9/AG9</f>
        <v>1.1000000000000001</v>
      </c>
      <c r="AN9">
        <f>MAX(C9:AE9)</f>
        <v>3</v>
      </c>
      <c r="AZ9" s="27">
        <v>0.82</v>
      </c>
    </row>
    <row r="10" spans="1:52">
      <c r="A10">
        <v>9</v>
      </c>
      <c r="B10" s="10">
        <v>45450</v>
      </c>
      <c r="E10">
        <v>1</v>
      </c>
      <c r="G10">
        <v>1</v>
      </c>
      <c r="H10">
        <v>2</v>
      </c>
      <c r="J10">
        <v>2</v>
      </c>
      <c r="K10">
        <v>1</v>
      </c>
      <c r="L10">
        <v>2</v>
      </c>
      <c r="M10">
        <v>1</v>
      </c>
      <c r="O10">
        <v>1</v>
      </c>
      <c r="Q10">
        <v>1</v>
      </c>
      <c r="S10">
        <v>1</v>
      </c>
      <c r="U10">
        <v>1</v>
      </c>
      <c r="W10">
        <v>1</v>
      </c>
      <c r="Y10">
        <v>2</v>
      </c>
      <c r="AA10">
        <v>2</v>
      </c>
      <c r="AB10">
        <v>1</v>
      </c>
      <c r="AD10">
        <v>1</v>
      </c>
      <c r="AE10">
        <v>1</v>
      </c>
      <c r="AG10">
        <f>COUNT(C10:AE10)</f>
        <v>17</v>
      </c>
      <c r="AH10">
        <f>AVERAGE(C10:AF10)</f>
        <v>1.2941176470588236</v>
      </c>
      <c r="AK10">
        <f>SUM(C10:AE10)-AJ10</f>
        <v>22</v>
      </c>
      <c r="AL10">
        <f>AK10/AG10</f>
        <v>1.2941176470588236</v>
      </c>
      <c r="AN10">
        <f>MAX(C10:AE10)</f>
        <v>2</v>
      </c>
      <c r="AZ10" s="27">
        <v>0.87</v>
      </c>
    </row>
    <row r="11" spans="1:52">
      <c r="A11">
        <v>10</v>
      </c>
      <c r="B11" s="10">
        <v>45453</v>
      </c>
      <c r="C11" s="9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3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 s="8">
        <v>-1</v>
      </c>
      <c r="T11">
        <v>2</v>
      </c>
      <c r="X11">
        <v>1</v>
      </c>
      <c r="AG11">
        <f>COUNT(C11:AE11)</f>
        <v>18</v>
      </c>
      <c r="AH11">
        <f>AVERAGE(C11:AF11)</f>
        <v>1.0555555555555556</v>
      </c>
      <c r="AJ11">
        <v>-1</v>
      </c>
      <c r="AK11">
        <f>SUM(C11:AE11)-AJ11</f>
        <v>20</v>
      </c>
      <c r="AL11">
        <f>AK11/AG11</f>
        <v>1.1111111111111112</v>
      </c>
      <c r="AN11">
        <f>MAX(C11:AE11)</f>
        <v>3</v>
      </c>
      <c r="AZ11" s="27">
        <v>0.88</v>
      </c>
    </row>
    <row r="12" spans="1:52">
      <c r="A12">
        <v>11</v>
      </c>
      <c r="B12" s="10">
        <v>45453</v>
      </c>
      <c r="D12">
        <v>1</v>
      </c>
      <c r="I12">
        <v>1</v>
      </c>
      <c r="K12">
        <v>1</v>
      </c>
      <c r="L12">
        <v>1</v>
      </c>
      <c r="M12">
        <v>1</v>
      </c>
      <c r="O12">
        <v>1</v>
      </c>
      <c r="Q12">
        <v>1</v>
      </c>
      <c r="S12">
        <v>1</v>
      </c>
      <c r="T12">
        <v>1</v>
      </c>
      <c r="V12">
        <v>1</v>
      </c>
      <c r="W12" s="8">
        <v>-1</v>
      </c>
      <c r="X12">
        <v>1</v>
      </c>
      <c r="AA12">
        <v>1</v>
      </c>
      <c r="AC12">
        <v>1</v>
      </c>
      <c r="AE12">
        <v>1</v>
      </c>
      <c r="AG12">
        <f>COUNT(C12:AE12)</f>
        <v>15</v>
      </c>
      <c r="AH12">
        <f>AVERAGE(C12:AF12)</f>
        <v>0.8666666666666667</v>
      </c>
      <c r="AJ12">
        <v>-1</v>
      </c>
      <c r="AK12">
        <f>SUM(C12:AE12)-AJ12</f>
        <v>14</v>
      </c>
      <c r="AL12">
        <f>AK12/AG12</f>
        <v>0.93333333333333335</v>
      </c>
      <c r="AN12">
        <f>MAX(C12:AE12)</f>
        <v>1</v>
      </c>
      <c r="AZ12" s="27">
        <v>0.84</v>
      </c>
    </row>
    <row r="13" spans="1:52">
      <c r="A13">
        <v>12</v>
      </c>
      <c r="B13" s="10">
        <v>45453</v>
      </c>
      <c r="C13">
        <v>1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2</v>
      </c>
      <c r="T13">
        <v>1</v>
      </c>
      <c r="U13">
        <v>2</v>
      </c>
      <c r="V13">
        <v>1</v>
      </c>
      <c r="W13">
        <v>1</v>
      </c>
      <c r="X13">
        <v>1</v>
      </c>
      <c r="Y13">
        <v>2</v>
      </c>
      <c r="Z13">
        <v>2</v>
      </c>
      <c r="AA13">
        <v>1</v>
      </c>
      <c r="AB13">
        <v>2</v>
      </c>
      <c r="AD13">
        <v>2</v>
      </c>
      <c r="AE13">
        <v>2</v>
      </c>
      <c r="AG13">
        <f>COUNT(C13:AE13)</f>
        <v>28</v>
      </c>
      <c r="AH13">
        <f>AVERAGE(C13:AF13)</f>
        <v>1.2857142857142858</v>
      </c>
      <c r="AK13">
        <f>SUM(C13:AE13)-AJ13</f>
        <v>36</v>
      </c>
      <c r="AL13">
        <f>AK13/AG13</f>
        <v>1.2857142857142858</v>
      </c>
      <c r="AN13">
        <f>MAX(C13:AE13)</f>
        <v>2</v>
      </c>
      <c r="AZ13" s="27">
        <v>0.59</v>
      </c>
    </row>
    <row r="14" spans="1:52">
      <c r="A14">
        <v>13</v>
      </c>
      <c r="B14" s="10">
        <v>45453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W14" s="9">
        <v>0</v>
      </c>
      <c r="AA14">
        <v>1</v>
      </c>
      <c r="AE14">
        <v>3</v>
      </c>
      <c r="AG14">
        <f>COUNT(C14:AE14)</f>
        <v>12</v>
      </c>
      <c r="AH14">
        <f>AVERAGE(C14:AF14)</f>
        <v>1.0833333333333333</v>
      </c>
      <c r="AK14">
        <f>SUM(C14:AE14)-AJ14</f>
        <v>13</v>
      </c>
      <c r="AL14">
        <f>AK14/AG14</f>
        <v>1.0833333333333333</v>
      </c>
      <c r="AN14">
        <f>MAX(C14:AE14)</f>
        <v>3</v>
      </c>
      <c r="AZ14" s="27">
        <v>0.7</v>
      </c>
    </row>
    <row r="15" spans="1:52">
      <c r="A15">
        <v>14</v>
      </c>
      <c r="B15" s="10">
        <v>45453</v>
      </c>
      <c r="C15">
        <v>1</v>
      </c>
      <c r="D15">
        <v>1</v>
      </c>
      <c r="H15">
        <v>1</v>
      </c>
      <c r="I15">
        <v>1</v>
      </c>
      <c r="J15">
        <v>1</v>
      </c>
      <c r="K15">
        <v>1</v>
      </c>
      <c r="L15">
        <v>1</v>
      </c>
      <c r="S15">
        <v>1</v>
      </c>
      <c r="T15">
        <v>2</v>
      </c>
      <c r="U15">
        <v>1</v>
      </c>
      <c r="V15">
        <v>1</v>
      </c>
      <c r="X15">
        <v>1</v>
      </c>
      <c r="Y15">
        <v>1</v>
      </c>
      <c r="AB15">
        <v>1</v>
      </c>
      <c r="AC15">
        <v>1</v>
      </c>
      <c r="AG15">
        <f>COUNT(C15:AE15)</f>
        <v>15</v>
      </c>
      <c r="AH15">
        <f>AVERAGE(C15:AF15)</f>
        <v>1.0666666666666667</v>
      </c>
      <c r="AK15">
        <f>SUM(C15:AE15)-AJ15</f>
        <v>16</v>
      </c>
      <c r="AL15">
        <f>AK15/AG15</f>
        <v>1.0666666666666667</v>
      </c>
      <c r="AN15">
        <f>MAX(C15:AE15)</f>
        <v>2</v>
      </c>
      <c r="AZ15" s="27">
        <v>0.89</v>
      </c>
    </row>
    <row r="16" spans="1:52">
      <c r="A16">
        <v>15</v>
      </c>
      <c r="B16" s="10">
        <v>45453</v>
      </c>
      <c r="F16">
        <v>1</v>
      </c>
      <c r="G16">
        <v>1</v>
      </c>
      <c r="H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Y16">
        <v>1</v>
      </c>
      <c r="Z16">
        <v>1</v>
      </c>
      <c r="AA16">
        <v>2</v>
      </c>
      <c r="AD16">
        <v>2</v>
      </c>
      <c r="AE16">
        <v>1</v>
      </c>
      <c r="AG16">
        <f>COUNT(C16:AE16)</f>
        <v>15</v>
      </c>
      <c r="AH16">
        <f>AVERAGE(C16:AF16)</f>
        <v>1.1333333333333333</v>
      </c>
      <c r="AK16">
        <f>SUM(C16:AE16)-AJ16</f>
        <v>17</v>
      </c>
      <c r="AL16">
        <f>AK16/AG16</f>
        <v>1.1333333333333333</v>
      </c>
      <c r="AN16">
        <f>MAX(C16:AE16)</f>
        <v>2</v>
      </c>
      <c r="AZ16" s="27">
        <v>0.76</v>
      </c>
    </row>
    <row r="17" spans="1:52">
      <c r="A17">
        <v>16</v>
      </c>
      <c r="B17" s="7">
        <v>45455</v>
      </c>
      <c r="C17">
        <v>2</v>
      </c>
      <c r="D17">
        <v>1</v>
      </c>
      <c r="G17">
        <v>1</v>
      </c>
      <c r="H17">
        <v>1</v>
      </c>
      <c r="I17">
        <v>1</v>
      </c>
      <c r="J17">
        <v>1</v>
      </c>
      <c r="L17" s="8">
        <v>-1</v>
      </c>
      <c r="M17">
        <v>1</v>
      </c>
      <c r="O17">
        <v>1</v>
      </c>
      <c r="Q17">
        <v>1</v>
      </c>
      <c r="T17" s="8">
        <v>-1</v>
      </c>
      <c r="U17">
        <v>1</v>
      </c>
      <c r="W17" s="9">
        <v>0</v>
      </c>
      <c r="Y17">
        <v>1</v>
      </c>
      <c r="AD17">
        <v>1</v>
      </c>
      <c r="AE17">
        <v>2</v>
      </c>
      <c r="AG17">
        <f>COUNT(C17:AE17)</f>
        <v>16</v>
      </c>
      <c r="AH17">
        <f>AVERAGE(C17:AF17)</f>
        <v>0.8125</v>
      </c>
      <c r="AJ17">
        <v>-2</v>
      </c>
      <c r="AK17">
        <f>SUM(C17:AE17)-AJ17</f>
        <v>15</v>
      </c>
      <c r="AL17">
        <f>AK17/AG17</f>
        <v>0.9375</v>
      </c>
      <c r="AN17">
        <f>MAX(C17:AE17)</f>
        <v>2</v>
      </c>
      <c r="AZ17" s="27">
        <v>0.63</v>
      </c>
    </row>
    <row r="18" spans="1:52">
      <c r="A18">
        <v>17</v>
      </c>
      <c r="B18" s="7">
        <v>45457</v>
      </c>
      <c r="C18">
        <v>1</v>
      </c>
      <c r="D18">
        <v>1</v>
      </c>
      <c r="E18">
        <v>2</v>
      </c>
      <c r="F18">
        <v>1</v>
      </c>
      <c r="H18">
        <v>2</v>
      </c>
      <c r="I18">
        <v>1</v>
      </c>
      <c r="J18">
        <v>1</v>
      </c>
      <c r="K18">
        <v>2</v>
      </c>
      <c r="L18">
        <v>2</v>
      </c>
      <c r="M18">
        <v>1</v>
      </c>
      <c r="O18">
        <v>1</v>
      </c>
      <c r="Q18">
        <v>1</v>
      </c>
      <c r="S18">
        <v>1</v>
      </c>
      <c r="U18">
        <v>2</v>
      </c>
      <c r="V18">
        <v>1</v>
      </c>
      <c r="X18">
        <v>1</v>
      </c>
      <c r="Y18">
        <v>2</v>
      </c>
      <c r="AC18">
        <v>1</v>
      </c>
      <c r="AE18">
        <v>1</v>
      </c>
      <c r="AG18">
        <f>COUNT(C18:AE18)</f>
        <v>19</v>
      </c>
      <c r="AH18">
        <f>AVERAGE(C18:AF18)</f>
        <v>1.3157894736842106</v>
      </c>
      <c r="AK18">
        <f>SUM(C18:AE18)-AJ18</f>
        <v>25</v>
      </c>
      <c r="AL18">
        <f>AK18/AG18</f>
        <v>1.3157894736842106</v>
      </c>
      <c r="AN18">
        <f>MAX(C18:AE18)</f>
        <v>2</v>
      </c>
      <c r="AZ18" s="27">
        <v>0.67</v>
      </c>
    </row>
    <row r="19" spans="1:52">
      <c r="A19">
        <v>18</v>
      </c>
      <c r="B19" s="7">
        <v>45457</v>
      </c>
      <c r="E19">
        <v>1</v>
      </c>
      <c r="F19">
        <v>1</v>
      </c>
      <c r="G19">
        <v>1</v>
      </c>
      <c r="H19">
        <v>1</v>
      </c>
      <c r="I19">
        <v>1</v>
      </c>
      <c r="J19">
        <v>3</v>
      </c>
      <c r="K19">
        <v>1</v>
      </c>
      <c r="L19">
        <v>2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AA19">
        <v>1</v>
      </c>
      <c r="AD19">
        <v>1</v>
      </c>
      <c r="AE19">
        <v>1</v>
      </c>
      <c r="AG19">
        <f>COUNT(C19:AE19)</f>
        <v>17</v>
      </c>
      <c r="AH19">
        <f>AVERAGE(C19:AF19)</f>
        <v>1.1764705882352942</v>
      </c>
      <c r="AK19">
        <f>SUM(C19:AE19)-AJ19</f>
        <v>20</v>
      </c>
      <c r="AL19">
        <f>AK19/AG19</f>
        <v>1.1764705882352942</v>
      </c>
      <c r="AN19">
        <f>MAX(C19:AE19)</f>
        <v>3</v>
      </c>
      <c r="AZ19" s="27">
        <v>0.78</v>
      </c>
    </row>
    <row r="20" spans="1:52">
      <c r="A20">
        <v>19</v>
      </c>
      <c r="B20" s="7">
        <v>45457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K20">
        <v>1</v>
      </c>
      <c r="O20">
        <v>1</v>
      </c>
      <c r="Q20">
        <v>1</v>
      </c>
      <c r="T20">
        <v>1</v>
      </c>
      <c r="U20">
        <v>1</v>
      </c>
      <c r="W20">
        <v>1</v>
      </c>
      <c r="Y20">
        <v>1</v>
      </c>
      <c r="AB20">
        <v>1</v>
      </c>
      <c r="AE20">
        <v>1</v>
      </c>
      <c r="AG20">
        <f>COUNT(C20:AE20)</f>
        <v>15</v>
      </c>
      <c r="AH20">
        <f>AVERAGE(C20:AF20)</f>
        <v>1</v>
      </c>
      <c r="AK20">
        <f>SUM(C20:AE20)-AJ20</f>
        <v>15</v>
      </c>
      <c r="AL20">
        <f>AK20/AG20</f>
        <v>1</v>
      </c>
      <c r="AN20">
        <f>MAX(C20:AE20)</f>
        <v>1</v>
      </c>
      <c r="AZ20" s="27">
        <v>0.76</v>
      </c>
    </row>
    <row r="21" spans="1:52">
      <c r="A21">
        <v>20</v>
      </c>
      <c r="B21" s="7">
        <v>45457</v>
      </c>
      <c r="C21">
        <v>2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P21">
        <v>1</v>
      </c>
      <c r="Q21">
        <v>3</v>
      </c>
      <c r="S21">
        <v>1</v>
      </c>
      <c r="T21">
        <v>1</v>
      </c>
      <c r="V21">
        <v>1</v>
      </c>
      <c r="Y21">
        <v>2</v>
      </c>
      <c r="AA21">
        <v>1</v>
      </c>
      <c r="AE21">
        <v>2</v>
      </c>
      <c r="AG21">
        <f>COUNT(C21:AE21)</f>
        <v>15</v>
      </c>
      <c r="AH21">
        <f>AVERAGE(C21:AF21)</f>
        <v>1.3333333333333333</v>
      </c>
      <c r="AK21">
        <f>SUM(C21:AE21)-AJ21</f>
        <v>20</v>
      </c>
      <c r="AL21">
        <f>AK21/AG21</f>
        <v>1.3333333333333333</v>
      </c>
      <c r="AN21">
        <f>MAX(C21:AE21)</f>
        <v>3</v>
      </c>
      <c r="AZ21" s="27">
        <v>0.9</v>
      </c>
    </row>
    <row r="22" spans="1:52">
      <c r="A22">
        <v>21</v>
      </c>
      <c r="B22" s="7">
        <v>45458</v>
      </c>
      <c r="C22">
        <v>2</v>
      </c>
      <c r="E22">
        <v>3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N22">
        <v>1</v>
      </c>
      <c r="O22">
        <v>1</v>
      </c>
      <c r="P22">
        <v>2</v>
      </c>
      <c r="Q22">
        <v>1</v>
      </c>
      <c r="R22">
        <v>1</v>
      </c>
      <c r="U22">
        <v>1</v>
      </c>
      <c r="W22">
        <v>2</v>
      </c>
      <c r="X22">
        <v>1</v>
      </c>
      <c r="AC22" s="8">
        <v>-1</v>
      </c>
      <c r="AG22">
        <f>COUNT(C22:AE22)</f>
        <v>17</v>
      </c>
      <c r="AH22">
        <f>AVERAGE(C22:AF22)</f>
        <v>1.1764705882352942</v>
      </c>
      <c r="AJ22">
        <v>-1</v>
      </c>
      <c r="AK22">
        <f>SUM(C22:AE22)-AJ22</f>
        <v>21</v>
      </c>
      <c r="AL22">
        <f>AK22/AG22</f>
        <v>1.2352941176470589</v>
      </c>
      <c r="AN22">
        <f>MAX(C22:AE22)</f>
        <v>3</v>
      </c>
      <c r="AZ22" s="27">
        <v>0.77</v>
      </c>
    </row>
    <row r="23" spans="1:52">
      <c r="A23">
        <v>22</v>
      </c>
      <c r="B23" s="7">
        <v>45458</v>
      </c>
      <c r="C23">
        <v>1</v>
      </c>
      <c r="D23">
        <v>1</v>
      </c>
      <c r="G23">
        <v>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Y23">
        <v>1</v>
      </c>
      <c r="Z23">
        <v>1</v>
      </c>
      <c r="AA23">
        <v>1</v>
      </c>
      <c r="AD23">
        <v>1</v>
      </c>
      <c r="AG23">
        <f>COUNT(C23:AE23)</f>
        <v>18</v>
      </c>
      <c r="AH23">
        <f>AVERAGE(C23:AF23)</f>
        <v>1.0555555555555556</v>
      </c>
      <c r="AK23">
        <f>SUM(C23:AE23)-AJ23</f>
        <v>19</v>
      </c>
      <c r="AL23">
        <f>AK23/AG23</f>
        <v>1.0555555555555556</v>
      </c>
      <c r="AN23">
        <f>MAX(C23:AE23)</f>
        <v>2</v>
      </c>
      <c r="AZ23" s="27">
        <v>0.83</v>
      </c>
    </row>
    <row r="24" spans="1:52">
      <c r="A24">
        <v>23</v>
      </c>
      <c r="B24" s="7">
        <v>45458</v>
      </c>
      <c r="C24">
        <v>1</v>
      </c>
      <c r="D24">
        <v>1</v>
      </c>
      <c r="E24">
        <v>1</v>
      </c>
      <c r="H24">
        <v>1</v>
      </c>
      <c r="J24">
        <v>1</v>
      </c>
      <c r="K24">
        <v>1</v>
      </c>
      <c r="L24">
        <v>1</v>
      </c>
      <c r="S24">
        <v>1</v>
      </c>
      <c r="T24">
        <v>2</v>
      </c>
      <c r="U24">
        <v>1</v>
      </c>
      <c r="V24">
        <v>1</v>
      </c>
      <c r="AC24">
        <v>1</v>
      </c>
      <c r="AG24">
        <f>COUNT(C24:AE24)</f>
        <v>12</v>
      </c>
      <c r="AH24">
        <f>AVERAGE(C24:AF24)</f>
        <v>1.0833333333333333</v>
      </c>
      <c r="AK24">
        <f>SUM(C24:AE24)-AJ24</f>
        <v>13</v>
      </c>
      <c r="AL24">
        <f>AK24/AG24</f>
        <v>1.0833333333333333</v>
      </c>
      <c r="AN24">
        <f>MAX(C24:AE24)</f>
        <v>2</v>
      </c>
      <c r="AZ24" s="27">
        <v>0.78</v>
      </c>
    </row>
    <row r="25" spans="1:52">
      <c r="A25">
        <v>24</v>
      </c>
      <c r="B25" s="7">
        <v>45458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2</v>
      </c>
      <c r="N25">
        <v>1</v>
      </c>
      <c r="O25">
        <v>2</v>
      </c>
      <c r="P25">
        <v>1</v>
      </c>
      <c r="Q25">
        <v>1</v>
      </c>
      <c r="R25">
        <v>1</v>
      </c>
      <c r="V25">
        <v>1</v>
      </c>
      <c r="W25">
        <v>2</v>
      </c>
      <c r="Y25">
        <v>1</v>
      </c>
      <c r="AA25">
        <v>1</v>
      </c>
      <c r="AB25">
        <v>1</v>
      </c>
      <c r="AE25">
        <v>2</v>
      </c>
      <c r="AG25">
        <f>COUNT(C25:AE25)</f>
        <v>19</v>
      </c>
      <c r="AH25">
        <f>AVERAGE(C25:AF25)</f>
        <v>1.2105263157894737</v>
      </c>
      <c r="AK25">
        <f>SUM(C25:AE25)-AJ25</f>
        <v>23</v>
      </c>
      <c r="AL25">
        <f>AK25/AG25</f>
        <v>1.2105263157894737</v>
      </c>
      <c r="AN25">
        <f>MAX(C25:AE25)</f>
        <v>2</v>
      </c>
      <c r="AZ25" s="27">
        <v>0.87</v>
      </c>
    </row>
    <row r="26" spans="1:52">
      <c r="A26">
        <v>25</v>
      </c>
      <c r="B26" s="7">
        <v>45466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X26">
        <v>1</v>
      </c>
      <c r="Y26">
        <v>2</v>
      </c>
      <c r="AA26">
        <v>1</v>
      </c>
      <c r="AC26">
        <v>1</v>
      </c>
      <c r="AG26">
        <f>COUNT(C26:AE26)</f>
        <v>21</v>
      </c>
      <c r="AH26">
        <f>AVERAGE(C26:AF26)</f>
        <v>1.0476190476190477</v>
      </c>
      <c r="AK26">
        <f>SUM(C26:AE26)-AJ26</f>
        <v>22</v>
      </c>
      <c r="AL26">
        <f>AK26/AG26</f>
        <v>1.0476190476190477</v>
      </c>
      <c r="AN26">
        <f>MAX(C26:AE26)</f>
        <v>2</v>
      </c>
      <c r="AZ26" s="27">
        <v>0.81</v>
      </c>
    </row>
    <row r="27" spans="1:52">
      <c r="A27">
        <v>26</v>
      </c>
      <c r="B27" s="7">
        <v>45466</v>
      </c>
      <c r="C27">
        <v>1</v>
      </c>
      <c r="E27">
        <v>1</v>
      </c>
      <c r="F27">
        <v>1</v>
      </c>
      <c r="G27">
        <v>1</v>
      </c>
      <c r="I27">
        <v>1</v>
      </c>
      <c r="K27">
        <v>1</v>
      </c>
      <c r="L27">
        <v>1</v>
      </c>
      <c r="M27">
        <v>1</v>
      </c>
      <c r="N27">
        <v>2</v>
      </c>
      <c r="O27">
        <v>1</v>
      </c>
      <c r="R27">
        <v>1</v>
      </c>
      <c r="T27">
        <v>1</v>
      </c>
      <c r="V27">
        <v>1</v>
      </c>
      <c r="X27">
        <v>1</v>
      </c>
      <c r="AD27">
        <v>1</v>
      </c>
      <c r="AE27">
        <v>1</v>
      </c>
      <c r="AG27">
        <f>COUNT(C27:AE27)</f>
        <v>16</v>
      </c>
      <c r="AH27">
        <f>AVERAGE(C27:AF27)</f>
        <v>1.0625</v>
      </c>
      <c r="AK27">
        <f>SUM(C27:AE27)-AJ27</f>
        <v>17</v>
      </c>
      <c r="AL27">
        <f>AK27/AG27</f>
        <v>1.0625</v>
      </c>
      <c r="AN27">
        <f>MAX(C27:AE27)</f>
        <v>2</v>
      </c>
      <c r="AZ27" s="27">
        <v>0.88</v>
      </c>
    </row>
    <row r="28" spans="1:52">
      <c r="A28">
        <v>27</v>
      </c>
      <c r="B28" s="7">
        <v>45485</v>
      </c>
      <c r="C28">
        <v>1</v>
      </c>
      <c r="D28">
        <v>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S28">
        <v>1</v>
      </c>
      <c r="U28">
        <v>1</v>
      </c>
      <c r="W28">
        <v>1</v>
      </c>
      <c r="AA28">
        <v>1</v>
      </c>
      <c r="AC28">
        <v>2</v>
      </c>
      <c r="AE28">
        <v>2</v>
      </c>
      <c r="AG28">
        <f>COUNT(C28:AE28)</f>
        <v>18</v>
      </c>
      <c r="AH28">
        <f>AVERAGE(C28:AF28)</f>
        <v>1.1666666666666667</v>
      </c>
      <c r="AK28">
        <f>SUM(C28:AE28)-AJ28</f>
        <v>21</v>
      </c>
      <c r="AL28">
        <f>AK28/AG28</f>
        <v>1.1666666666666667</v>
      </c>
      <c r="AN28">
        <f>MAX(C28:AE28)</f>
        <v>2</v>
      </c>
      <c r="AZ28" s="27">
        <v>0.77</v>
      </c>
    </row>
    <row r="29" spans="1:52" ht="17" thickBot="1">
      <c r="A29">
        <v>28</v>
      </c>
      <c r="B29" s="7">
        <v>45485</v>
      </c>
      <c r="C29">
        <v>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2</v>
      </c>
      <c r="R29">
        <v>1</v>
      </c>
      <c r="U29">
        <v>1</v>
      </c>
      <c r="W29">
        <v>1</v>
      </c>
      <c r="Y29">
        <v>2</v>
      </c>
      <c r="Z29">
        <v>1</v>
      </c>
      <c r="AA29">
        <v>2</v>
      </c>
      <c r="AB29">
        <v>1</v>
      </c>
      <c r="AD29">
        <v>1</v>
      </c>
      <c r="AG29">
        <f>COUNT(C29:AE29)</f>
        <v>22</v>
      </c>
      <c r="AH29">
        <f>AVERAGE(C29:AF29)</f>
        <v>1.1818181818181819</v>
      </c>
      <c r="AK29">
        <f>SUM(C29:AE29)-AJ29</f>
        <v>26</v>
      </c>
      <c r="AL29">
        <f>AK29/AG29</f>
        <v>1.1818181818181819</v>
      </c>
      <c r="AN29">
        <f>MAX(C29:AE29)</f>
        <v>2</v>
      </c>
      <c r="AZ29" s="26">
        <v>0.67</v>
      </c>
    </row>
    <row r="30" spans="1:52">
      <c r="A30">
        <v>29</v>
      </c>
      <c r="B30" s="7">
        <v>45485</v>
      </c>
      <c r="E30">
        <v>1</v>
      </c>
      <c r="F30">
        <v>2</v>
      </c>
      <c r="G30">
        <v>1</v>
      </c>
      <c r="H30">
        <v>1</v>
      </c>
      <c r="I30">
        <v>1</v>
      </c>
      <c r="J30">
        <v>2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2</v>
      </c>
      <c r="AC30">
        <v>1</v>
      </c>
      <c r="AE30">
        <v>3</v>
      </c>
      <c r="AG30">
        <f>COUNT(C30:AE30)</f>
        <v>21</v>
      </c>
      <c r="AH30">
        <f>AVERAGE(C30:AF30)</f>
        <v>1.2380952380952381</v>
      </c>
      <c r="AK30">
        <f>SUM(C30:AE30)-AJ30</f>
        <v>26</v>
      </c>
      <c r="AL30">
        <f>AK30/AG30</f>
        <v>1.2380952380952381</v>
      </c>
      <c r="AN30">
        <f>MAX(C30:AE30)</f>
        <v>3</v>
      </c>
      <c r="AZ30" s="24" t="e" cm="1">
        <f t="array" ref="AZ30">a</f>
        <v>#NAME?</v>
      </c>
    </row>
    <row r="31" spans="1:52">
      <c r="A31">
        <v>30</v>
      </c>
      <c r="B31" s="7">
        <v>45492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L31">
        <v>1</v>
      </c>
      <c r="N31">
        <v>1</v>
      </c>
      <c r="S31">
        <v>1</v>
      </c>
      <c r="U31">
        <v>1</v>
      </c>
      <c r="V31">
        <v>1</v>
      </c>
      <c r="Y31">
        <v>1</v>
      </c>
      <c r="AA31">
        <v>1</v>
      </c>
      <c r="AD31">
        <v>1</v>
      </c>
      <c r="AE31">
        <v>1</v>
      </c>
      <c r="AG31">
        <f>COUNT(C31:AE31)</f>
        <v>16</v>
      </c>
      <c r="AH31">
        <f>AVERAGE(C31:AF31)</f>
        <v>1</v>
      </c>
      <c r="AK31">
        <f>SUM(C31:AE31)-AJ31</f>
        <v>16</v>
      </c>
      <c r="AL31">
        <f>AK31/AG31</f>
        <v>1</v>
      </c>
      <c r="AN31">
        <f>MAX(C31:AE31)</f>
        <v>1</v>
      </c>
      <c r="AZ31" s="25">
        <f>AVERAGE(AZ1:AZ29)</f>
        <v>0.77310344827586197</v>
      </c>
    </row>
    <row r="32" spans="1:52">
      <c r="B32" s="7"/>
      <c r="C32">
        <v>1</v>
      </c>
      <c r="E32">
        <v>1</v>
      </c>
      <c r="H32">
        <v>1</v>
      </c>
      <c r="J32">
        <v>1</v>
      </c>
      <c r="M32">
        <v>1</v>
      </c>
      <c r="Q32">
        <v>1</v>
      </c>
      <c r="S32">
        <v>1</v>
      </c>
      <c r="T32">
        <v>1</v>
      </c>
      <c r="U32">
        <v>1</v>
      </c>
      <c r="W32">
        <v>1</v>
      </c>
      <c r="Y32">
        <v>1</v>
      </c>
      <c r="Z32">
        <v>2</v>
      </c>
      <c r="AA32">
        <v>1</v>
      </c>
      <c r="AB32">
        <v>1</v>
      </c>
      <c r="AE32">
        <v>1</v>
      </c>
      <c r="AG32">
        <f>COUNT(C32:AE32)</f>
        <v>15</v>
      </c>
      <c r="AH32">
        <f>AVERAGE(C32:AF32)</f>
        <v>1.0666666666666667</v>
      </c>
      <c r="AK32">
        <f>SUM(C32:AE32)-AJ32</f>
        <v>16</v>
      </c>
      <c r="AL32">
        <f>AK32/AG32</f>
        <v>1.0666666666666667</v>
      </c>
      <c r="AN32">
        <f>MAX(C32:AE32)</f>
        <v>2</v>
      </c>
      <c r="AZ32" s="24"/>
    </row>
    <row r="33" spans="1:52">
      <c r="C33">
        <f>AVERAGE(C2:C32)</f>
        <v>1.1304347826086956</v>
      </c>
      <c r="D33">
        <f>AVERAGE(D2:D32)</f>
        <v>1.1000000000000001</v>
      </c>
      <c r="E33">
        <f>AVERAGE(E2:E32)</f>
        <v>1.2380952380952381</v>
      </c>
      <c r="F33">
        <f>AVERAGE(F2:F32)</f>
        <v>1.05</v>
      </c>
      <c r="G33">
        <f>AVERAGE(G2:G32)</f>
        <v>1.0909090909090908</v>
      </c>
      <c r="H33">
        <f>AVERAGE(H2:H32)</f>
        <v>1.08</v>
      </c>
      <c r="I33">
        <f>AVERAGE(I2:I32)</f>
        <v>1.0454545454545454</v>
      </c>
      <c r="J33">
        <f>AVERAGE(J2:J32)</f>
        <v>1.3478260869565217</v>
      </c>
      <c r="K33">
        <f>AVERAGE(K2:K32)</f>
        <v>1.0434782608695652</v>
      </c>
      <c r="L33">
        <f>AVERAGE(L2:L32)</f>
        <v>1.0740740740740742</v>
      </c>
      <c r="M33">
        <f>AVERAGE(M2:M32)</f>
        <v>1.1363636363636365</v>
      </c>
      <c r="N33">
        <f>AVERAGE(N2:N32)</f>
        <v>1.05</v>
      </c>
      <c r="O33">
        <f>AVERAGE(O2:O32)</f>
        <v>1.1000000000000001</v>
      </c>
      <c r="P33">
        <f>AVERAGE(P2:P32)</f>
        <v>1.1764705882352942</v>
      </c>
      <c r="Q33">
        <f>AVERAGE(Q2:Q32)</f>
        <v>1.1428571428571428</v>
      </c>
      <c r="R33">
        <f>AVERAGE(R2:R32)</f>
        <v>1.0714285714285714</v>
      </c>
      <c r="S33">
        <f>AVERAGE(S2:S32)</f>
        <v>1.1176470588235294</v>
      </c>
      <c r="T33">
        <f>AVERAGE(T2:T32)</f>
        <v>1.0555555555555556</v>
      </c>
      <c r="U33">
        <f>AVERAGE(U2:U32)</f>
        <v>1.1875</v>
      </c>
      <c r="V33">
        <f>AVERAGE(V2:V32)</f>
        <v>1</v>
      </c>
      <c r="W33">
        <f>AVERAGE(W2:W32)</f>
        <v>0.9375</v>
      </c>
      <c r="X33">
        <f>AVERAGE(X2:X32)</f>
        <v>1.0714285714285714</v>
      </c>
      <c r="Y33">
        <f>AVERAGE(Y2:Y32)</f>
        <v>1.3157894736842106</v>
      </c>
      <c r="Z33">
        <f>AVERAGE(Z2:Z32)</f>
        <v>1.3</v>
      </c>
      <c r="AA33">
        <f>AVERAGE(AA2:AA32)</f>
        <v>1.2</v>
      </c>
      <c r="AB33">
        <f>AVERAGE(AB2:AB32)</f>
        <v>1.0833333333333333</v>
      </c>
      <c r="AC33">
        <f>AVERAGE(AC2:AC32)</f>
        <v>1</v>
      </c>
      <c r="AD33">
        <f>AVERAGE(AD2:AD32)</f>
        <v>1.1666666666666667</v>
      </c>
      <c r="AE33">
        <f>AVERAGE(AE2:AE32)</f>
        <v>1.5</v>
      </c>
      <c r="AG33">
        <f>SUM(AG2:AG32)</f>
        <v>542</v>
      </c>
      <c r="AZ33" s="12"/>
    </row>
    <row r="34" spans="1:52">
      <c r="AG34" s="15">
        <f>AVERAGE(AG2:AG32)</f>
        <v>17.483870967741936</v>
      </c>
      <c r="AZ34" s="12"/>
    </row>
    <row r="35" spans="1:52">
      <c r="AG35" s="15">
        <f>MIN(AG5:AG32)</f>
        <v>12</v>
      </c>
      <c r="AZ35" s="12"/>
    </row>
    <row r="36" spans="1:52">
      <c r="AG36" s="15">
        <f>MAX(AG5:AG32)</f>
        <v>28</v>
      </c>
      <c r="AZ36" s="12"/>
    </row>
    <row r="37" spans="1:52">
      <c r="AG37" s="15">
        <f>STDEV(AG5:AG32)</f>
        <v>3.3148295941262513</v>
      </c>
      <c r="AZ37" s="12"/>
    </row>
    <row r="38" spans="1:52">
      <c r="AZ38" s="12"/>
    </row>
    <row r="39" spans="1:52">
      <c r="C39" s="23"/>
      <c r="AZ39" s="12"/>
    </row>
    <row r="40" spans="1:52">
      <c r="AZ40" s="12"/>
    </row>
    <row r="41" spans="1:52">
      <c r="AZ41" s="12"/>
    </row>
    <row r="42" spans="1:52">
      <c r="AZ42" s="12"/>
    </row>
    <row r="43" spans="1:52">
      <c r="A43" s="11" t="s">
        <v>50</v>
      </c>
      <c r="B43" s="11" t="s">
        <v>49</v>
      </c>
      <c r="C43" s="11" t="s">
        <v>48</v>
      </c>
      <c r="D43" s="11" t="s">
        <v>47</v>
      </c>
      <c r="H43" s="15" t="s">
        <v>46</v>
      </c>
      <c r="AZ43" s="12"/>
    </row>
    <row r="44" spans="1:52">
      <c r="A44">
        <v>1</v>
      </c>
      <c r="B44" s="17" t="s">
        <v>45</v>
      </c>
      <c r="C44">
        <v>157</v>
      </c>
      <c r="D44">
        <v>55</v>
      </c>
      <c r="E44">
        <f>D44/C44</f>
        <v>0.3503184713375796</v>
      </c>
      <c r="H44">
        <v>78</v>
      </c>
      <c r="I44" s="4">
        <v>0</v>
      </c>
      <c r="J44" s="16">
        <f>(C44-D44)/C44</f>
        <v>0.64968152866242035</v>
      </c>
      <c r="T44" t="s">
        <v>44</v>
      </c>
      <c r="AZ44" s="13"/>
    </row>
    <row r="45" spans="1:52">
      <c r="A45">
        <v>2</v>
      </c>
      <c r="B45" s="17" t="s">
        <v>43</v>
      </c>
      <c r="C45">
        <v>21</v>
      </c>
      <c r="D45">
        <v>7</v>
      </c>
      <c r="E45">
        <f>D45/C45</f>
        <v>0.33333333333333331</v>
      </c>
      <c r="H45">
        <v>10</v>
      </c>
      <c r="I45" s="4">
        <v>0</v>
      </c>
      <c r="J45" s="16">
        <f>(C45-D45)/C45</f>
        <v>0.66666666666666663</v>
      </c>
      <c r="T45" s="22">
        <v>0</v>
      </c>
      <c r="U45" s="19" t="s">
        <v>42</v>
      </c>
      <c r="AZ45" s="18"/>
    </row>
    <row r="46" spans="1:52">
      <c r="A46">
        <v>3</v>
      </c>
      <c r="B46" s="17" t="s">
        <v>41</v>
      </c>
      <c r="C46">
        <v>27</v>
      </c>
      <c r="D46">
        <v>6</v>
      </c>
      <c r="E46">
        <f>D46/C46</f>
        <v>0.22222222222222221</v>
      </c>
      <c r="H46">
        <v>13</v>
      </c>
      <c r="I46" s="4">
        <v>0</v>
      </c>
      <c r="J46" s="16">
        <f>(C46-D46)/C46</f>
        <v>0.77777777777777779</v>
      </c>
      <c r="T46" s="21">
        <v>-1</v>
      </c>
      <c r="U46" s="19" t="s">
        <v>40</v>
      </c>
      <c r="AZ46" s="18"/>
    </row>
    <row r="47" spans="1:52">
      <c r="A47">
        <v>4</v>
      </c>
      <c r="B47" s="17" t="s">
        <v>39</v>
      </c>
      <c r="C47">
        <v>27</v>
      </c>
      <c r="D47">
        <v>6</v>
      </c>
      <c r="E47">
        <f>D47/C47</f>
        <v>0.22222222222222221</v>
      </c>
      <c r="H47">
        <v>13</v>
      </c>
      <c r="I47" s="4">
        <v>0</v>
      </c>
      <c r="J47" s="16">
        <f>(C47-D47)/C47</f>
        <v>0.77777777777777779</v>
      </c>
      <c r="T47" s="20" t="s">
        <v>38</v>
      </c>
      <c r="U47" s="19" t="s">
        <v>37</v>
      </c>
      <c r="AZ47" s="18"/>
    </row>
    <row r="48" spans="1:52">
      <c r="A48">
        <v>5</v>
      </c>
      <c r="B48" s="17" t="s">
        <v>36</v>
      </c>
      <c r="C48">
        <v>26</v>
      </c>
      <c r="D48">
        <v>6</v>
      </c>
      <c r="E48">
        <f>D48/C48</f>
        <v>0.23076923076923078</v>
      </c>
      <c r="H48">
        <v>13</v>
      </c>
      <c r="I48" s="4">
        <v>0</v>
      </c>
      <c r="J48" s="16">
        <f>(C48-D48)/C48</f>
        <v>0.76923076923076927</v>
      </c>
      <c r="AZ48" s="18"/>
    </row>
    <row r="49" spans="1:52">
      <c r="A49">
        <v>6</v>
      </c>
      <c r="B49" s="17" t="s">
        <v>35</v>
      </c>
      <c r="C49">
        <v>28</v>
      </c>
      <c r="D49">
        <v>6</v>
      </c>
      <c r="E49">
        <f>D49/C49</f>
        <v>0.21428571428571427</v>
      </c>
      <c r="H49">
        <v>14</v>
      </c>
      <c r="I49" s="4">
        <v>0</v>
      </c>
      <c r="J49" s="16">
        <f>(C49-D49)/C49</f>
        <v>0.7857142857142857</v>
      </c>
      <c r="AZ49" s="13"/>
    </row>
    <row r="50" spans="1:52">
      <c r="A50">
        <v>7</v>
      </c>
      <c r="B50" s="17" t="s">
        <v>34</v>
      </c>
      <c r="C50">
        <v>28</v>
      </c>
      <c r="D50">
        <v>6</v>
      </c>
      <c r="E50">
        <f>D50/C50</f>
        <v>0.21428571428571427</v>
      </c>
      <c r="H50">
        <v>14</v>
      </c>
      <c r="I50" s="4">
        <v>0</v>
      </c>
      <c r="J50" s="16">
        <f>(C50-D50)/C50</f>
        <v>0.7857142857142857</v>
      </c>
      <c r="AZ50" s="18"/>
    </row>
    <row r="51" spans="1:52">
      <c r="A51">
        <v>8</v>
      </c>
      <c r="B51" s="17" t="s">
        <v>33</v>
      </c>
      <c r="C51">
        <v>90</v>
      </c>
      <c r="D51">
        <v>25</v>
      </c>
      <c r="E51">
        <f>D51/C51</f>
        <v>0.27777777777777779</v>
      </c>
      <c r="H51">
        <v>45</v>
      </c>
      <c r="I51" s="4">
        <v>0</v>
      </c>
      <c r="J51" s="16">
        <f>(C51-D51)/C51</f>
        <v>0.72222222222222221</v>
      </c>
      <c r="AZ51" s="18"/>
    </row>
    <row r="52" spans="1:52">
      <c r="A52">
        <v>9</v>
      </c>
      <c r="B52" s="17" t="s">
        <v>32</v>
      </c>
      <c r="C52">
        <v>34</v>
      </c>
      <c r="D52">
        <v>6</v>
      </c>
      <c r="E52">
        <f>D52/C52</f>
        <v>0.17647058823529413</v>
      </c>
      <c r="H52">
        <v>17</v>
      </c>
      <c r="I52" s="4">
        <v>0</v>
      </c>
      <c r="J52" s="16">
        <f>(C52-D52)/C52</f>
        <v>0.82352941176470584</v>
      </c>
      <c r="AZ52" s="18"/>
    </row>
    <row r="53" spans="1:52">
      <c r="A53">
        <v>10</v>
      </c>
      <c r="B53" s="17" t="s">
        <v>31</v>
      </c>
      <c r="C53">
        <v>45</v>
      </c>
      <c r="D53">
        <v>6</v>
      </c>
      <c r="E53">
        <f>D53/C53</f>
        <v>0.13333333333333333</v>
      </c>
      <c r="H53">
        <v>22</v>
      </c>
      <c r="I53" s="4">
        <v>0</v>
      </c>
      <c r="J53" s="16">
        <f>(C53-D53)/C53</f>
        <v>0.8666666666666667</v>
      </c>
      <c r="AZ53" s="18"/>
    </row>
    <row r="54" spans="1:52">
      <c r="A54">
        <v>11</v>
      </c>
      <c r="B54" s="17" t="s">
        <v>30</v>
      </c>
      <c r="C54">
        <v>52</v>
      </c>
      <c r="D54">
        <v>6</v>
      </c>
      <c r="E54">
        <f>D54/C54</f>
        <v>0.11538461538461539</v>
      </c>
      <c r="H54">
        <v>25</v>
      </c>
      <c r="I54" s="4">
        <v>0</v>
      </c>
      <c r="J54" s="16">
        <f>(C54-D54)/C54</f>
        <v>0.88461538461538458</v>
      </c>
      <c r="AZ54" s="18"/>
    </row>
    <row r="55" spans="1:52">
      <c r="A55">
        <v>12</v>
      </c>
      <c r="B55" s="17" t="s">
        <v>29</v>
      </c>
      <c r="C55">
        <v>38</v>
      </c>
      <c r="D55">
        <v>6</v>
      </c>
      <c r="E55">
        <f>D55/C55</f>
        <v>0.15789473684210525</v>
      </c>
      <c r="H55">
        <v>18</v>
      </c>
      <c r="I55" s="4">
        <v>0</v>
      </c>
      <c r="J55" s="16">
        <f>(C55-D55)/C55</f>
        <v>0.84210526315789469</v>
      </c>
      <c r="AZ55" s="18"/>
    </row>
    <row r="56" spans="1:52">
      <c r="A56">
        <v>13</v>
      </c>
      <c r="B56" s="17" t="s">
        <v>28</v>
      </c>
      <c r="C56">
        <v>27</v>
      </c>
      <c r="D56">
        <v>11</v>
      </c>
      <c r="E56">
        <f>D56/C56</f>
        <v>0.40740740740740738</v>
      </c>
      <c r="H56">
        <v>13</v>
      </c>
      <c r="I56" s="4">
        <v>0</v>
      </c>
      <c r="J56" s="16">
        <f>(C56-D56)/C56</f>
        <v>0.59259259259259256</v>
      </c>
      <c r="AZ56" s="18"/>
    </row>
    <row r="57" spans="1:52">
      <c r="A57">
        <v>14</v>
      </c>
      <c r="B57" s="17" t="s">
        <v>27</v>
      </c>
      <c r="C57">
        <v>43</v>
      </c>
      <c r="D57">
        <v>13</v>
      </c>
      <c r="E57">
        <f>D57/C57</f>
        <v>0.30232558139534882</v>
      </c>
      <c r="H57">
        <v>22</v>
      </c>
      <c r="I57" s="4">
        <v>0</v>
      </c>
      <c r="J57" s="16">
        <f>(C57-D57)/C57</f>
        <v>0.69767441860465118</v>
      </c>
      <c r="AZ57" s="18"/>
    </row>
    <row r="58" spans="1:52">
      <c r="A58">
        <v>15</v>
      </c>
      <c r="B58" s="17" t="s">
        <v>26</v>
      </c>
      <c r="C58">
        <v>56</v>
      </c>
      <c r="D58">
        <v>6</v>
      </c>
      <c r="E58">
        <f>D58/C58</f>
        <v>0.10714285714285714</v>
      </c>
      <c r="H58">
        <v>27</v>
      </c>
      <c r="I58" s="4">
        <v>0</v>
      </c>
      <c r="J58" s="16">
        <f>(C58-D58)/C58</f>
        <v>0.8928571428571429</v>
      </c>
      <c r="AZ58" s="13"/>
    </row>
    <row r="59" spans="1:52">
      <c r="A59">
        <v>16</v>
      </c>
      <c r="B59" s="17" t="s">
        <v>25</v>
      </c>
      <c r="C59">
        <v>42</v>
      </c>
      <c r="D59">
        <v>10</v>
      </c>
      <c r="E59">
        <f>D59/C59</f>
        <v>0.23809523809523808</v>
      </c>
      <c r="H59">
        <v>20</v>
      </c>
      <c r="I59" s="4">
        <v>0</v>
      </c>
      <c r="J59" s="16">
        <f>(C59-D59)/C59</f>
        <v>0.76190476190476186</v>
      </c>
      <c r="AZ59" s="13"/>
    </row>
    <row r="60" spans="1:52">
      <c r="A60">
        <v>17</v>
      </c>
      <c r="B60" s="17" t="s">
        <v>24</v>
      </c>
      <c r="C60">
        <v>71</v>
      </c>
      <c r="D60">
        <v>26</v>
      </c>
      <c r="E60">
        <f>D60/C60</f>
        <v>0.36619718309859156</v>
      </c>
      <c r="H60">
        <v>34</v>
      </c>
      <c r="I60" s="4">
        <v>0</v>
      </c>
      <c r="J60" s="16">
        <f>(C60-D60)/C60</f>
        <v>0.63380281690140849</v>
      </c>
      <c r="AZ60" s="18"/>
    </row>
    <row r="61" spans="1:52">
      <c r="A61">
        <v>18</v>
      </c>
      <c r="B61" s="17" t="s">
        <v>23</v>
      </c>
      <c r="C61">
        <v>27</v>
      </c>
      <c r="D61">
        <v>9</v>
      </c>
      <c r="E61">
        <f>D61/C61</f>
        <v>0.33333333333333331</v>
      </c>
      <c r="H61">
        <v>13</v>
      </c>
      <c r="I61" s="4">
        <v>0</v>
      </c>
      <c r="J61" s="16">
        <f>(C61-D61)/C61</f>
        <v>0.66666666666666663</v>
      </c>
      <c r="AZ61" s="18"/>
    </row>
    <row r="62" spans="1:52">
      <c r="A62">
        <v>19</v>
      </c>
      <c r="B62" s="17" t="s">
        <v>22</v>
      </c>
      <c r="C62">
        <v>36</v>
      </c>
      <c r="D62">
        <v>8</v>
      </c>
      <c r="E62">
        <f>D62/C62</f>
        <v>0.22222222222222221</v>
      </c>
      <c r="H62">
        <v>17</v>
      </c>
      <c r="I62" s="4">
        <v>0</v>
      </c>
      <c r="J62" s="16">
        <f>(C62-D62)/C62</f>
        <v>0.77777777777777779</v>
      </c>
      <c r="AZ62" s="18"/>
    </row>
    <row r="63" spans="1:52">
      <c r="A63">
        <v>20</v>
      </c>
      <c r="B63" s="17" t="s">
        <v>21</v>
      </c>
      <c r="C63">
        <v>25</v>
      </c>
      <c r="D63">
        <v>6</v>
      </c>
      <c r="E63">
        <f>D63/C63</f>
        <v>0.24</v>
      </c>
      <c r="H63">
        <v>12</v>
      </c>
      <c r="I63" s="4">
        <v>0</v>
      </c>
      <c r="J63" s="16">
        <f>(C63-D63)/C63</f>
        <v>0.76</v>
      </c>
      <c r="AZ63" s="18"/>
    </row>
    <row r="64" spans="1:52">
      <c r="A64">
        <v>21</v>
      </c>
      <c r="B64" s="17" t="s">
        <v>20</v>
      </c>
      <c r="C64">
        <v>68</v>
      </c>
      <c r="D64">
        <v>7</v>
      </c>
      <c r="E64">
        <f>D64/C64</f>
        <v>0.10294117647058823</v>
      </c>
      <c r="H64">
        <v>32</v>
      </c>
      <c r="I64" s="4">
        <v>0</v>
      </c>
      <c r="J64" s="16">
        <f>(C64-D64)/C64</f>
        <v>0.8970588235294118</v>
      </c>
      <c r="AZ64" s="18"/>
    </row>
    <row r="65" spans="1:52">
      <c r="A65">
        <v>22</v>
      </c>
      <c r="B65" s="17" t="s">
        <v>19</v>
      </c>
      <c r="C65">
        <v>30</v>
      </c>
      <c r="D65">
        <v>7</v>
      </c>
      <c r="E65">
        <f>D65/C65</f>
        <v>0.23333333333333334</v>
      </c>
      <c r="H65">
        <v>14</v>
      </c>
      <c r="I65" s="4">
        <v>0</v>
      </c>
      <c r="J65" s="16">
        <f>(C65-D65)/C65</f>
        <v>0.76666666666666672</v>
      </c>
      <c r="AZ65" s="12"/>
    </row>
    <row r="66" spans="1:52">
      <c r="A66">
        <v>23</v>
      </c>
      <c r="B66" s="17" t="s">
        <v>18</v>
      </c>
      <c r="C66">
        <v>36</v>
      </c>
      <c r="D66">
        <v>6</v>
      </c>
      <c r="E66">
        <f>D66/C66</f>
        <v>0.16666666666666666</v>
      </c>
      <c r="H66">
        <v>17</v>
      </c>
      <c r="I66" s="4">
        <v>0</v>
      </c>
      <c r="J66" s="16">
        <f>(C66-D66)/C66</f>
        <v>0.83333333333333337</v>
      </c>
      <c r="AZ66" s="12"/>
    </row>
    <row r="67" spans="1:52">
      <c r="A67">
        <v>24</v>
      </c>
      <c r="B67" s="17" t="s">
        <v>17</v>
      </c>
      <c r="C67">
        <v>32</v>
      </c>
      <c r="D67">
        <v>7</v>
      </c>
      <c r="E67">
        <f>D67/C67</f>
        <v>0.21875</v>
      </c>
      <c r="H67">
        <v>15</v>
      </c>
      <c r="I67" s="4">
        <v>0</v>
      </c>
      <c r="J67" s="16">
        <f>(C67-D67)/C67</f>
        <v>0.78125</v>
      </c>
      <c r="AZ67" s="12"/>
    </row>
    <row r="68" spans="1:52">
      <c r="A68">
        <v>25</v>
      </c>
      <c r="B68" s="17" t="s">
        <v>16</v>
      </c>
      <c r="C68">
        <v>47</v>
      </c>
      <c r="D68">
        <v>6</v>
      </c>
      <c r="E68">
        <f>D68/C68</f>
        <v>0.1276595744680851</v>
      </c>
      <c r="H68">
        <v>23</v>
      </c>
      <c r="I68" s="4">
        <v>0</v>
      </c>
      <c r="J68" s="16">
        <f>(C68-D68)/C68</f>
        <v>0.87234042553191493</v>
      </c>
      <c r="AZ68" s="12"/>
    </row>
    <row r="69" spans="1:52">
      <c r="A69">
        <v>26</v>
      </c>
      <c r="B69" s="17" t="s">
        <v>15</v>
      </c>
      <c r="C69">
        <v>31</v>
      </c>
      <c r="D69">
        <v>6</v>
      </c>
      <c r="E69">
        <f>D69/C69</f>
        <v>0.19354838709677419</v>
      </c>
      <c r="H69">
        <v>15</v>
      </c>
      <c r="I69" s="4">
        <v>0</v>
      </c>
      <c r="J69" s="16">
        <f>(C69-D69)/C69</f>
        <v>0.80645161290322576</v>
      </c>
      <c r="AZ69" s="12"/>
    </row>
    <row r="70" spans="1:52">
      <c r="A70">
        <v>27</v>
      </c>
      <c r="B70" s="17" t="s">
        <v>14</v>
      </c>
      <c r="C70">
        <v>48</v>
      </c>
      <c r="D70">
        <v>6</v>
      </c>
      <c r="E70">
        <f>D70/C70</f>
        <v>0.125</v>
      </c>
      <c r="H70">
        <v>23</v>
      </c>
      <c r="I70" s="4">
        <v>0</v>
      </c>
      <c r="J70" s="16">
        <f>(C70-D70)/C70</f>
        <v>0.875</v>
      </c>
      <c r="AZ70" s="12"/>
    </row>
    <row r="71" spans="1:52">
      <c r="A71">
        <v>28</v>
      </c>
      <c r="B71" s="17" t="s">
        <v>13</v>
      </c>
      <c r="C71">
        <v>31</v>
      </c>
      <c r="D71">
        <v>7</v>
      </c>
      <c r="E71">
        <f>D71/C71</f>
        <v>0.22580645161290322</v>
      </c>
      <c r="H71">
        <v>15</v>
      </c>
      <c r="I71" s="4">
        <v>0</v>
      </c>
      <c r="J71" s="16">
        <f>(C71-D71)/C71</f>
        <v>0.77419354838709675</v>
      </c>
      <c r="AZ71" s="12"/>
    </row>
    <row r="72" spans="1:52">
      <c r="A72">
        <v>29</v>
      </c>
      <c r="B72" s="17" t="s">
        <v>12</v>
      </c>
      <c r="C72">
        <v>123</v>
      </c>
      <c r="D72">
        <v>41</v>
      </c>
      <c r="E72">
        <f>D72/C72</f>
        <v>0.33333333333333331</v>
      </c>
      <c r="H72">
        <v>61</v>
      </c>
      <c r="I72" s="4">
        <v>0</v>
      </c>
      <c r="J72" s="16">
        <f>(C72-D72)/C72</f>
        <v>0.66666666666666663</v>
      </c>
      <c r="AZ72" s="13"/>
    </row>
    <row r="73" spans="1:52">
      <c r="C73" s="15">
        <f>AVERAGE(C44:C71)</f>
        <v>43.678571428571431</v>
      </c>
      <c r="D73" s="15">
        <f>AVERAGE(D44:D71)</f>
        <v>10.071428571428571</v>
      </c>
      <c r="E73" s="15">
        <f>AVERAGE(E44:E71)</f>
        <v>0.22352597758473183</v>
      </c>
      <c r="F73" s="15"/>
      <c r="G73" s="15" t="s">
        <v>11</v>
      </c>
      <c r="H73">
        <f>AVERAGE(H44:H72)</f>
        <v>22.586206896551722</v>
      </c>
      <c r="AZ73" s="12"/>
    </row>
    <row r="74" spans="1:52">
      <c r="C74" s="15">
        <f>MIN(C44:C71)</f>
        <v>21</v>
      </c>
      <c r="D74" s="15">
        <f>MIN(D44:D71)</f>
        <v>6</v>
      </c>
      <c r="E74" s="15">
        <f>MIN(E44:E71)</f>
        <v>0.10294117647058823</v>
      </c>
      <c r="F74" s="15"/>
      <c r="G74" s="15" t="s">
        <v>10</v>
      </c>
      <c r="H74">
        <f>MIN(H44:H72)</f>
        <v>10</v>
      </c>
      <c r="AZ74" s="12"/>
    </row>
    <row r="75" spans="1:52">
      <c r="C75" s="15">
        <f>MAX(C44:C71)</f>
        <v>157</v>
      </c>
      <c r="D75" s="15">
        <f>MAX(D44:D71)</f>
        <v>55</v>
      </c>
      <c r="E75" s="15">
        <f>MAX(E44:E71)</f>
        <v>0.40740740740740738</v>
      </c>
      <c r="F75" s="15"/>
      <c r="G75" s="15" t="s">
        <v>9</v>
      </c>
      <c r="H75">
        <f>MAX(H44:H72)</f>
        <v>78</v>
      </c>
      <c r="AZ75" s="13"/>
    </row>
    <row r="76" spans="1:52">
      <c r="C76" s="15">
        <f>STDEV(C44:C71)</f>
        <v>27.386200325236217</v>
      </c>
      <c r="D76" s="15">
        <f>STDEV(D44:D71)</f>
        <v>10.194147091377234</v>
      </c>
      <c r="E76" s="15">
        <f>STDEV(E44:E71)</f>
        <v>8.2060039133080784E-2</v>
      </c>
      <c r="F76" s="15"/>
      <c r="G76" s="15" t="s">
        <v>0</v>
      </c>
      <c r="H76">
        <f>STDEV(H44:H72)</f>
        <v>15.281915646044116</v>
      </c>
      <c r="AZ76" s="13"/>
    </row>
    <row r="77" spans="1:52">
      <c r="AZ77" s="13"/>
    </row>
    <row r="78" spans="1:52">
      <c r="AZ78" s="13"/>
    </row>
    <row r="79" spans="1:52">
      <c r="AZ79" s="13"/>
    </row>
    <row r="80" spans="1:52">
      <c r="AZ80" s="12"/>
    </row>
    <row r="81" spans="52:52">
      <c r="AZ81" s="12"/>
    </row>
    <row r="82" spans="52:52">
      <c r="AZ82" s="12"/>
    </row>
    <row r="83" spans="52:52">
      <c r="AZ83" s="12"/>
    </row>
    <row r="84" spans="52:52">
      <c r="AZ84" s="14"/>
    </row>
    <row r="85" spans="52:52">
      <c r="AZ85" s="12"/>
    </row>
    <row r="86" spans="52:52">
      <c r="AZ86" s="12"/>
    </row>
    <row r="87" spans="52:52">
      <c r="AZ87" s="12"/>
    </row>
    <row r="88" spans="52:52">
      <c r="AZ88" s="12"/>
    </row>
    <row r="89" spans="52:52">
      <c r="AZ89" s="12"/>
    </row>
    <row r="90" spans="52:52">
      <c r="AZ90" s="13"/>
    </row>
    <row r="91" spans="52:52">
      <c r="AZ91" s="12"/>
    </row>
    <row r="140" spans="1:42" ht="17" thickBot="1">
      <c r="A140" t="s">
        <v>8</v>
      </c>
      <c r="C140" s="11">
        <f>B183</f>
        <v>0</v>
      </c>
      <c r="D140" s="11">
        <f>B184</f>
        <v>0</v>
      </c>
      <c r="E140" s="11">
        <f>B185</f>
        <v>0</v>
      </c>
      <c r="F140" s="11">
        <f>B186</f>
        <v>0</v>
      </c>
      <c r="G140" s="11">
        <f>B187</f>
        <v>0</v>
      </c>
      <c r="H140" s="11">
        <f>B188</f>
        <v>0</v>
      </c>
      <c r="I140" s="11">
        <f>B189</f>
        <v>0</v>
      </c>
      <c r="J140" s="11">
        <f>B190</f>
        <v>0</v>
      </c>
      <c r="K140" s="11">
        <f>B191</f>
        <v>0</v>
      </c>
      <c r="L140" s="11">
        <f>B192</f>
        <v>0</v>
      </c>
      <c r="M140" s="11">
        <f>B193</f>
        <v>0</v>
      </c>
      <c r="N140" s="11">
        <f>B194</f>
        <v>0</v>
      </c>
      <c r="O140" s="11">
        <f>B195</f>
        <v>0</v>
      </c>
      <c r="P140" s="11">
        <f>B196</f>
        <v>0</v>
      </c>
      <c r="Q140" s="11">
        <f>B197</f>
        <v>0</v>
      </c>
      <c r="R140" s="11">
        <f>B198</f>
        <v>0</v>
      </c>
      <c r="S140" s="11">
        <f>B199</f>
        <v>0</v>
      </c>
      <c r="T140" s="11">
        <f>B200</f>
        <v>0</v>
      </c>
      <c r="U140" s="11">
        <f>B201</f>
        <v>0</v>
      </c>
      <c r="V140" s="11">
        <f>B202</f>
        <v>0</v>
      </c>
      <c r="W140" s="11">
        <f>B203</f>
        <v>0</v>
      </c>
      <c r="X140" s="11">
        <f>B204</f>
        <v>0</v>
      </c>
      <c r="Y140" s="11">
        <f>B205</f>
        <v>0</v>
      </c>
      <c r="Z140" s="11">
        <f>B206</f>
        <v>0</v>
      </c>
      <c r="AA140" s="11">
        <f>B207</f>
        <v>0</v>
      </c>
      <c r="AB140" s="11">
        <f>B208</f>
        <v>0</v>
      </c>
      <c r="AC140" s="11">
        <f>B209</f>
        <v>0</v>
      </c>
      <c r="AD140" s="11">
        <f>B210</f>
        <v>0</v>
      </c>
      <c r="AE140" s="11">
        <f>B211</f>
        <v>0</v>
      </c>
      <c r="AF140" t="s">
        <v>7</v>
      </c>
      <c r="AG140" t="s">
        <v>6</v>
      </c>
      <c r="AK140" t="s">
        <v>5</v>
      </c>
      <c r="AL140" t="s">
        <v>4</v>
      </c>
      <c r="AM140" t="s">
        <v>3</v>
      </c>
      <c r="AN140" t="s">
        <v>2</v>
      </c>
      <c r="AO140" t="s">
        <v>1</v>
      </c>
      <c r="AP140" t="s">
        <v>0</v>
      </c>
    </row>
    <row r="141" spans="1:42">
      <c r="A141">
        <v>1</v>
      </c>
      <c r="B141" s="10">
        <v>45442</v>
      </c>
      <c r="C141" s="9"/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2</v>
      </c>
      <c r="N141">
        <v>1</v>
      </c>
      <c r="O141">
        <v>1</v>
      </c>
      <c r="P141">
        <v>2</v>
      </c>
      <c r="R141">
        <v>2</v>
      </c>
      <c r="S141">
        <v>1</v>
      </c>
      <c r="T141">
        <v>1</v>
      </c>
      <c r="V141">
        <v>1</v>
      </c>
      <c r="X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G141" s="5">
        <v>25</v>
      </c>
      <c r="AH141">
        <f>AVERAGE(C141:AF141)</f>
        <v>1.125</v>
      </c>
      <c r="AK141" s="4">
        <f>SUM(C141:AE141)</f>
        <v>27</v>
      </c>
      <c r="AL141" s="1">
        <f>AK141/AG141</f>
        <v>1.08</v>
      </c>
      <c r="AN141">
        <f>MAX(C141:AE141)</f>
        <v>2</v>
      </c>
      <c r="AO141">
        <f>MIN(C141:AE141)</f>
        <v>1</v>
      </c>
      <c r="AP141" s="1">
        <f>STDEV(C141:AE141)</f>
        <v>0.33783196234608809</v>
      </c>
    </row>
    <row r="142" spans="1:42">
      <c r="A142">
        <v>2</v>
      </c>
      <c r="B142" s="10">
        <v>45448</v>
      </c>
      <c r="C142">
        <v>3</v>
      </c>
      <c r="D142">
        <v>1</v>
      </c>
      <c r="E142">
        <v>2</v>
      </c>
      <c r="F142">
        <v>1</v>
      </c>
      <c r="G142">
        <v>1</v>
      </c>
      <c r="H142">
        <v>1</v>
      </c>
      <c r="I142">
        <v>1</v>
      </c>
      <c r="X142">
        <v>1</v>
      </c>
      <c r="Y142">
        <v>2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G142" s="3">
        <v>15</v>
      </c>
      <c r="AH142">
        <f>AVERAGE(C142:AF142)</f>
        <v>1.2666666666666666</v>
      </c>
      <c r="AK142" s="4">
        <f>SUM(C142:AE142)</f>
        <v>19</v>
      </c>
      <c r="AL142" s="1">
        <f>AK142/AG142</f>
        <v>1.2666666666666666</v>
      </c>
      <c r="AN142">
        <f>MAX(C142:AE142)</f>
        <v>3</v>
      </c>
      <c r="AO142">
        <f>MIN(C142:AE142)</f>
        <v>1</v>
      </c>
      <c r="AP142" s="1">
        <f>STDEV(C142:AE142)</f>
        <v>0.59361683970466372</v>
      </c>
    </row>
    <row r="143" spans="1:42">
      <c r="A143">
        <v>3</v>
      </c>
      <c r="B143" s="10">
        <v>45448</v>
      </c>
      <c r="C143" s="8"/>
      <c r="K143">
        <v>1</v>
      </c>
      <c r="L143">
        <v>3</v>
      </c>
      <c r="M143">
        <v>2</v>
      </c>
      <c r="N143">
        <v>1</v>
      </c>
      <c r="O143">
        <v>2</v>
      </c>
      <c r="P143">
        <v>1</v>
      </c>
      <c r="Q143">
        <v>2</v>
      </c>
      <c r="T143">
        <v>1</v>
      </c>
      <c r="W143">
        <v>1</v>
      </c>
      <c r="X143">
        <v>1</v>
      </c>
      <c r="Y143">
        <v>1</v>
      </c>
      <c r="Z143">
        <v>1</v>
      </c>
      <c r="AA143">
        <v>2</v>
      </c>
      <c r="AB143">
        <v>1</v>
      </c>
      <c r="AG143" s="3">
        <v>15</v>
      </c>
      <c r="AH143">
        <f>AVERAGE(C143:AF143)</f>
        <v>1.4285714285714286</v>
      </c>
      <c r="AK143" s="4">
        <f>SUM(C143:AE143)</f>
        <v>20</v>
      </c>
      <c r="AL143" s="1">
        <f>AK143/AG143</f>
        <v>1.3333333333333333</v>
      </c>
      <c r="AN143">
        <f>MAX(C143:AE143)</f>
        <v>3</v>
      </c>
      <c r="AO143">
        <f>MIN(C143:AE143)</f>
        <v>1</v>
      </c>
      <c r="AP143" s="1">
        <f>STDEV(C143:AE143)</f>
        <v>0.64620617265886393</v>
      </c>
    </row>
    <row r="144" spans="1:42">
      <c r="A144">
        <v>4</v>
      </c>
      <c r="B144" s="10">
        <v>45448</v>
      </c>
      <c r="C144">
        <v>2</v>
      </c>
      <c r="D144">
        <v>1</v>
      </c>
      <c r="J144">
        <v>2</v>
      </c>
      <c r="K144">
        <v>1</v>
      </c>
      <c r="L144" s="8"/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V144">
        <v>1</v>
      </c>
      <c r="AE144">
        <v>2</v>
      </c>
      <c r="AG144" s="3">
        <v>15</v>
      </c>
      <c r="AH144">
        <f>AVERAGE(C144:AF144)</f>
        <v>1.2142857142857142</v>
      </c>
      <c r="AK144" s="4">
        <f>SUM(C144:AE144)</f>
        <v>17</v>
      </c>
      <c r="AL144" s="1">
        <f>AK144/AG144</f>
        <v>1.1333333333333333</v>
      </c>
      <c r="AN144">
        <f>MAX(C144:AE144)</f>
        <v>2</v>
      </c>
      <c r="AO144">
        <f>MIN(C144:AE144)</f>
        <v>1</v>
      </c>
      <c r="AP144" s="1">
        <f>STDEV(C144:AE144)</f>
        <v>0.42581531362632014</v>
      </c>
    </row>
    <row r="145" spans="1:42">
      <c r="A145">
        <v>5</v>
      </c>
      <c r="B145" s="10">
        <v>45450</v>
      </c>
      <c r="C145" s="9"/>
      <c r="P145">
        <v>1</v>
      </c>
      <c r="Q145">
        <v>1</v>
      </c>
      <c r="T145">
        <v>1</v>
      </c>
      <c r="U145">
        <v>1</v>
      </c>
      <c r="V145">
        <v>1</v>
      </c>
      <c r="W145">
        <v>2</v>
      </c>
      <c r="X145">
        <v>1</v>
      </c>
      <c r="Y145">
        <v>1</v>
      </c>
      <c r="Z145">
        <v>2</v>
      </c>
      <c r="AA145">
        <v>1</v>
      </c>
      <c r="AB145">
        <v>1</v>
      </c>
      <c r="AC145">
        <v>1</v>
      </c>
      <c r="AD145">
        <v>1</v>
      </c>
      <c r="AE145">
        <v>1</v>
      </c>
      <c r="AG145" s="3">
        <v>15</v>
      </c>
      <c r="AH145">
        <f>AVERAGE(C145:AF145)</f>
        <v>1.1428571428571428</v>
      </c>
      <c r="AK145" s="4">
        <f>SUM(C145:AE145)</f>
        <v>16</v>
      </c>
      <c r="AL145" s="1">
        <f>AK145/AG145</f>
        <v>1.0666666666666667</v>
      </c>
      <c r="AN145">
        <f>MAX(C145:AE145)</f>
        <v>2</v>
      </c>
      <c r="AO145">
        <f>MIN(C145:AE145)</f>
        <v>1</v>
      </c>
      <c r="AP145" s="1">
        <f>STDEV(C145:AE145)</f>
        <v>0.36313651960128157</v>
      </c>
    </row>
    <row r="146" spans="1:42">
      <c r="A146">
        <v>6</v>
      </c>
      <c r="B146" s="10">
        <v>45450</v>
      </c>
      <c r="C146">
        <v>1</v>
      </c>
      <c r="D146">
        <v>1</v>
      </c>
      <c r="E146">
        <v>2</v>
      </c>
      <c r="F146">
        <v>1</v>
      </c>
      <c r="G146">
        <v>2</v>
      </c>
      <c r="H146">
        <v>1</v>
      </c>
      <c r="I146">
        <v>1</v>
      </c>
      <c r="K146">
        <v>1</v>
      </c>
      <c r="L146">
        <v>2</v>
      </c>
      <c r="M146">
        <v>1</v>
      </c>
      <c r="N146">
        <v>1</v>
      </c>
      <c r="P146">
        <v>1</v>
      </c>
      <c r="R146">
        <v>2</v>
      </c>
      <c r="S146">
        <v>2</v>
      </c>
      <c r="T146">
        <v>1</v>
      </c>
      <c r="U146">
        <v>1</v>
      </c>
      <c r="V146">
        <v>1</v>
      </c>
      <c r="W146">
        <v>1</v>
      </c>
      <c r="Y146">
        <v>1</v>
      </c>
      <c r="AA146">
        <v>1</v>
      </c>
      <c r="AG146" s="3">
        <v>20</v>
      </c>
      <c r="AH146">
        <f>AVERAGE(C146:AF146)</f>
        <v>1.25</v>
      </c>
      <c r="AK146" s="4">
        <f>SUM(C146:AE146)</f>
        <v>25</v>
      </c>
      <c r="AL146" s="1">
        <f>AK146/AG146</f>
        <v>1.25</v>
      </c>
      <c r="AN146">
        <f>MAX(C146:AE146)</f>
        <v>2</v>
      </c>
      <c r="AO146">
        <f>MIN(C146:AE146)</f>
        <v>1</v>
      </c>
      <c r="AP146" s="1">
        <f>STDEV(C146:AE146)</f>
        <v>0.4442616583193193</v>
      </c>
    </row>
    <row r="147" spans="1:42">
      <c r="A147">
        <v>7</v>
      </c>
      <c r="B147" s="10">
        <v>45450</v>
      </c>
      <c r="C147" s="9"/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2</v>
      </c>
      <c r="L147">
        <v>1</v>
      </c>
      <c r="N147">
        <v>1</v>
      </c>
      <c r="O147">
        <v>1</v>
      </c>
      <c r="Q147">
        <v>2</v>
      </c>
      <c r="R147">
        <v>1</v>
      </c>
      <c r="T147">
        <v>1</v>
      </c>
      <c r="V147">
        <v>1</v>
      </c>
      <c r="X147">
        <v>1</v>
      </c>
      <c r="Z147">
        <v>1</v>
      </c>
      <c r="AA147">
        <v>1</v>
      </c>
      <c r="AB147">
        <v>1</v>
      </c>
      <c r="AC147">
        <v>2</v>
      </c>
      <c r="AG147" s="3">
        <v>20</v>
      </c>
      <c r="AH147">
        <f>AVERAGE(C147:AF147)</f>
        <v>1.1578947368421053</v>
      </c>
      <c r="AK147" s="4">
        <f>SUM(C147:AE147)</f>
        <v>22</v>
      </c>
      <c r="AL147" s="1">
        <f>AK147/AG147</f>
        <v>1.1000000000000001</v>
      </c>
      <c r="AN147">
        <f>MAX(C147:AE147)</f>
        <v>2</v>
      </c>
      <c r="AO147">
        <f>MIN(C147:AE147)</f>
        <v>1</v>
      </c>
      <c r="AP147" s="1">
        <f>STDEV(C147:AE147)</f>
        <v>0.37463432463267765</v>
      </c>
    </row>
    <row r="148" spans="1:42">
      <c r="A148">
        <v>8</v>
      </c>
      <c r="B148" s="10">
        <v>45450</v>
      </c>
      <c r="C148">
        <v>3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 s="9"/>
      <c r="R148">
        <v>2</v>
      </c>
      <c r="S148">
        <v>1</v>
      </c>
      <c r="T148">
        <v>1</v>
      </c>
      <c r="U148">
        <v>2</v>
      </c>
      <c r="V148">
        <v>1</v>
      </c>
      <c r="W148">
        <v>1</v>
      </c>
      <c r="Y148" s="9"/>
      <c r="AG148" s="3">
        <v>20</v>
      </c>
      <c r="AH148">
        <f>AVERAGE(C148:AF148)</f>
        <v>1.2222222222222223</v>
      </c>
      <c r="AK148" s="4">
        <f>SUM(C148:AE148)</f>
        <v>22</v>
      </c>
      <c r="AL148" s="1">
        <f>AK148/AG148</f>
        <v>1.1000000000000001</v>
      </c>
      <c r="AN148">
        <f>MAX(C148:AE148)</f>
        <v>3</v>
      </c>
      <c r="AO148">
        <f>MIN(C148:AE148)</f>
        <v>1</v>
      </c>
      <c r="AP148" s="1">
        <f>STDEV(C148:AE148)</f>
        <v>0.54831888055331623</v>
      </c>
    </row>
    <row r="149" spans="1:42">
      <c r="A149">
        <v>9</v>
      </c>
      <c r="B149" s="10">
        <v>45450</v>
      </c>
      <c r="E149">
        <v>1</v>
      </c>
      <c r="G149">
        <v>1</v>
      </c>
      <c r="H149">
        <v>2</v>
      </c>
      <c r="J149">
        <v>2</v>
      </c>
      <c r="K149">
        <v>1</v>
      </c>
      <c r="L149">
        <v>2</v>
      </c>
      <c r="M149">
        <v>1</v>
      </c>
      <c r="O149">
        <v>1</v>
      </c>
      <c r="Q149">
        <v>1</v>
      </c>
      <c r="S149">
        <v>1</v>
      </c>
      <c r="U149">
        <v>1</v>
      </c>
      <c r="W149">
        <v>1</v>
      </c>
      <c r="Y149">
        <v>2</v>
      </c>
      <c r="AA149">
        <v>2</v>
      </c>
      <c r="AB149">
        <v>1</v>
      </c>
      <c r="AD149">
        <v>1</v>
      </c>
      <c r="AE149">
        <v>1</v>
      </c>
      <c r="AG149" s="3">
        <v>17</v>
      </c>
      <c r="AH149">
        <f>AVERAGE(C149:AF149)</f>
        <v>1.2941176470588236</v>
      </c>
      <c r="AK149" s="4">
        <f>SUM(C149:AE149)</f>
        <v>22</v>
      </c>
      <c r="AL149" s="1">
        <f>AK149/AG149</f>
        <v>1.2941176470588236</v>
      </c>
      <c r="AN149">
        <f>MAX(C149:AE149)</f>
        <v>2</v>
      </c>
      <c r="AO149">
        <f>MIN(C149:AE149)</f>
        <v>1</v>
      </c>
      <c r="AP149" s="1">
        <f>STDEV(C149:AE149)</f>
        <v>0.46966821831386224</v>
      </c>
    </row>
    <row r="150" spans="1:42">
      <c r="A150">
        <v>10</v>
      </c>
      <c r="B150" s="10">
        <v>45453</v>
      </c>
      <c r="C150" s="9"/>
      <c r="D150">
        <v>1</v>
      </c>
      <c r="E150">
        <v>1</v>
      </c>
      <c r="F150">
        <v>1</v>
      </c>
      <c r="G150">
        <v>1</v>
      </c>
      <c r="H150">
        <v>1</v>
      </c>
      <c r="I150">
        <v>2</v>
      </c>
      <c r="J150">
        <v>3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 s="8"/>
      <c r="T150">
        <v>2</v>
      </c>
      <c r="X150">
        <v>1</v>
      </c>
      <c r="AG150" s="3">
        <v>18</v>
      </c>
      <c r="AH150">
        <f>AVERAGE(C150:AF150)</f>
        <v>1.25</v>
      </c>
      <c r="AK150" s="4">
        <f>SUM(C150:AE150)</f>
        <v>20</v>
      </c>
      <c r="AL150" s="1">
        <f>AK150/AG150</f>
        <v>1.1111111111111112</v>
      </c>
      <c r="AN150">
        <f>MAX(C150:AE150)</f>
        <v>3</v>
      </c>
      <c r="AO150">
        <f>MIN(C150:AE150)</f>
        <v>1</v>
      </c>
      <c r="AP150" s="1">
        <f>STDEV(C150:AE150)</f>
        <v>0.57735026918962573</v>
      </c>
    </row>
    <row r="151" spans="1:42">
      <c r="A151">
        <v>11</v>
      </c>
      <c r="B151" s="10">
        <v>45453</v>
      </c>
      <c r="D151">
        <v>1</v>
      </c>
      <c r="I151">
        <v>1</v>
      </c>
      <c r="K151">
        <v>1</v>
      </c>
      <c r="L151">
        <v>1</v>
      </c>
      <c r="M151">
        <v>1</v>
      </c>
      <c r="O151">
        <v>1</v>
      </c>
      <c r="Q151">
        <v>1</v>
      </c>
      <c r="S151">
        <v>1</v>
      </c>
      <c r="T151">
        <v>1</v>
      </c>
      <c r="V151">
        <v>1</v>
      </c>
      <c r="W151" s="8"/>
      <c r="X151">
        <v>1</v>
      </c>
      <c r="AA151">
        <v>1</v>
      </c>
      <c r="AC151">
        <v>1</v>
      </c>
      <c r="AE151">
        <v>1</v>
      </c>
      <c r="AG151" s="3">
        <v>15</v>
      </c>
      <c r="AH151">
        <f>AVERAGE(C151:AF151)</f>
        <v>1</v>
      </c>
      <c r="AK151" s="4">
        <f>SUM(C151:AE151)</f>
        <v>14</v>
      </c>
      <c r="AL151" s="1">
        <f>AK151/AG151</f>
        <v>0.93333333333333335</v>
      </c>
      <c r="AN151">
        <f>MAX(C151:AE151)</f>
        <v>1</v>
      </c>
      <c r="AO151">
        <f>MIN(C151:AE151)</f>
        <v>1</v>
      </c>
      <c r="AP151" s="1">
        <f>STDEV(C151:AE151)</f>
        <v>0</v>
      </c>
    </row>
    <row r="152" spans="1:42">
      <c r="A152">
        <v>12</v>
      </c>
      <c r="B152" s="10">
        <v>45453</v>
      </c>
      <c r="C152">
        <v>1</v>
      </c>
      <c r="D152">
        <v>2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2</v>
      </c>
      <c r="T152">
        <v>1</v>
      </c>
      <c r="U152">
        <v>2</v>
      </c>
      <c r="V152">
        <v>1</v>
      </c>
      <c r="W152">
        <v>1</v>
      </c>
      <c r="X152">
        <v>1</v>
      </c>
      <c r="Y152">
        <v>2</v>
      </c>
      <c r="Z152">
        <v>2</v>
      </c>
      <c r="AA152">
        <v>1</v>
      </c>
      <c r="AB152">
        <v>2</v>
      </c>
      <c r="AD152">
        <v>2</v>
      </c>
      <c r="AE152">
        <v>2</v>
      </c>
      <c r="AG152" s="3">
        <v>28</v>
      </c>
      <c r="AH152">
        <f>AVERAGE(C152:AF152)</f>
        <v>1.2857142857142858</v>
      </c>
      <c r="AK152" s="4">
        <f>SUM(C152:AE152)</f>
        <v>36</v>
      </c>
      <c r="AL152" s="1">
        <f>AK152/AG152</f>
        <v>1.2857142857142858</v>
      </c>
      <c r="AN152">
        <f>MAX(C152:AE152)</f>
        <v>2</v>
      </c>
      <c r="AO152">
        <f>MIN(C152:AE152)</f>
        <v>1</v>
      </c>
      <c r="AP152" s="1">
        <f>STDEV(C152:AE152)</f>
        <v>0.4600437062282362</v>
      </c>
    </row>
    <row r="153" spans="1:42">
      <c r="A153">
        <v>13</v>
      </c>
      <c r="B153" s="10">
        <v>45453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W153" s="9"/>
      <c r="AA153">
        <v>1</v>
      </c>
      <c r="AE153">
        <v>3</v>
      </c>
      <c r="AG153" s="3">
        <v>12</v>
      </c>
      <c r="AH153">
        <f>AVERAGE(C153:AF153)</f>
        <v>1.1818181818181819</v>
      </c>
      <c r="AK153" s="4">
        <f>SUM(C153:AE153)</f>
        <v>13</v>
      </c>
      <c r="AL153" s="1">
        <f>AK153/AG153</f>
        <v>1.0833333333333333</v>
      </c>
      <c r="AN153">
        <f>MAX(C153:AE153)</f>
        <v>3</v>
      </c>
      <c r="AO153">
        <f>MIN(C153:AE153)</f>
        <v>1</v>
      </c>
      <c r="AP153" s="1">
        <f>STDEV(C153:AE153)</f>
        <v>0.60302268915552726</v>
      </c>
    </row>
    <row r="154" spans="1:42">
      <c r="A154">
        <v>14</v>
      </c>
      <c r="B154" s="10">
        <v>45453</v>
      </c>
      <c r="C154">
        <v>1</v>
      </c>
      <c r="D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S154">
        <v>1</v>
      </c>
      <c r="T154">
        <v>2</v>
      </c>
      <c r="U154">
        <v>1</v>
      </c>
      <c r="V154">
        <v>1</v>
      </c>
      <c r="X154">
        <v>1</v>
      </c>
      <c r="Y154">
        <v>1</v>
      </c>
      <c r="AB154">
        <v>1</v>
      </c>
      <c r="AC154">
        <v>1</v>
      </c>
      <c r="AG154" s="3">
        <v>15</v>
      </c>
      <c r="AH154">
        <f>AVERAGE(C154:AF154)</f>
        <v>1.0666666666666667</v>
      </c>
      <c r="AK154" s="4">
        <f>SUM(C154:AE154)</f>
        <v>16</v>
      </c>
      <c r="AL154" s="1">
        <f>AK154/AG154</f>
        <v>1.0666666666666667</v>
      </c>
      <c r="AN154">
        <f>MAX(C154:AE154)</f>
        <v>2</v>
      </c>
      <c r="AO154">
        <f>MIN(C154:AE154)</f>
        <v>1</v>
      </c>
      <c r="AP154" s="1">
        <f>STDEV(C154:AE154)</f>
        <v>0.25819888974716115</v>
      </c>
    </row>
    <row r="155" spans="1:42">
      <c r="A155">
        <v>15</v>
      </c>
      <c r="B155" s="10">
        <v>45453</v>
      </c>
      <c r="F155">
        <v>1</v>
      </c>
      <c r="G155">
        <v>1</v>
      </c>
      <c r="H155">
        <v>1</v>
      </c>
      <c r="J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Y155">
        <v>1</v>
      </c>
      <c r="Z155">
        <v>1</v>
      </c>
      <c r="AA155">
        <v>2</v>
      </c>
      <c r="AD155">
        <v>2</v>
      </c>
      <c r="AE155">
        <v>1</v>
      </c>
      <c r="AG155" s="3">
        <v>15</v>
      </c>
      <c r="AH155">
        <f>AVERAGE(C155:AF155)</f>
        <v>1.1333333333333333</v>
      </c>
      <c r="AK155" s="4">
        <f>SUM(C155:AE155)</f>
        <v>17</v>
      </c>
      <c r="AL155" s="1">
        <f>AK155/AG155</f>
        <v>1.1333333333333333</v>
      </c>
      <c r="AN155">
        <f>MAX(C155:AE155)</f>
        <v>2</v>
      </c>
      <c r="AO155">
        <f>MIN(C155:AE155)</f>
        <v>1</v>
      </c>
      <c r="AP155" s="1">
        <f>STDEV(C155:AE155)</f>
        <v>0.35186577527449853</v>
      </c>
    </row>
    <row r="156" spans="1:42">
      <c r="A156">
        <v>16</v>
      </c>
      <c r="B156" s="7">
        <v>45455</v>
      </c>
      <c r="C156">
        <v>2</v>
      </c>
      <c r="D156">
        <v>1</v>
      </c>
      <c r="G156">
        <v>1</v>
      </c>
      <c r="H156">
        <v>1</v>
      </c>
      <c r="I156">
        <v>1</v>
      </c>
      <c r="J156">
        <v>1</v>
      </c>
      <c r="L156" s="8"/>
      <c r="M156">
        <v>1</v>
      </c>
      <c r="O156">
        <v>1</v>
      </c>
      <c r="Q156">
        <v>1</v>
      </c>
      <c r="T156" s="8"/>
      <c r="U156">
        <v>1</v>
      </c>
      <c r="W156" s="9"/>
      <c r="Y156">
        <v>1</v>
      </c>
      <c r="AD156">
        <v>1</v>
      </c>
      <c r="AE156">
        <v>2</v>
      </c>
      <c r="AG156" s="3">
        <v>15</v>
      </c>
      <c r="AH156">
        <f>AVERAGE(C156:AF156)</f>
        <v>1.1538461538461537</v>
      </c>
      <c r="AK156" s="4">
        <f>SUM(C156:AE156)</f>
        <v>15</v>
      </c>
      <c r="AL156" s="1">
        <f>AK156/AG156</f>
        <v>1</v>
      </c>
      <c r="AN156">
        <f>MAX(C156:AE156)</f>
        <v>2</v>
      </c>
      <c r="AO156">
        <f>MIN(C156:AE156)</f>
        <v>1</v>
      </c>
      <c r="AP156" s="1">
        <f>STDEV(C156:AE156)</f>
        <v>0.37553380809940551</v>
      </c>
    </row>
    <row r="157" spans="1:42">
      <c r="A157">
        <v>17</v>
      </c>
      <c r="B157" s="7">
        <v>45457</v>
      </c>
      <c r="C157">
        <v>1</v>
      </c>
      <c r="D157">
        <v>1</v>
      </c>
      <c r="E157">
        <v>2</v>
      </c>
      <c r="F157">
        <v>1</v>
      </c>
      <c r="H157">
        <v>2</v>
      </c>
      <c r="I157">
        <v>1</v>
      </c>
      <c r="J157">
        <v>1</v>
      </c>
      <c r="K157">
        <v>2</v>
      </c>
      <c r="L157">
        <v>2</v>
      </c>
      <c r="M157">
        <v>1</v>
      </c>
      <c r="O157">
        <v>1</v>
      </c>
      <c r="Q157">
        <v>1</v>
      </c>
      <c r="S157">
        <v>1</v>
      </c>
      <c r="U157">
        <v>2</v>
      </c>
      <c r="V157">
        <v>1</v>
      </c>
      <c r="X157">
        <v>1</v>
      </c>
      <c r="Y157">
        <v>2</v>
      </c>
      <c r="AC157">
        <v>1</v>
      </c>
      <c r="AE157">
        <v>1</v>
      </c>
      <c r="AG157" s="3">
        <v>19</v>
      </c>
      <c r="AH157">
        <f>AVERAGE(C157:AF157)</f>
        <v>1.3157894736842106</v>
      </c>
      <c r="AK157" s="4">
        <f>SUM(C157:AE157)</f>
        <v>25</v>
      </c>
      <c r="AL157" s="1">
        <f>AK157/AG157</f>
        <v>1.3157894736842106</v>
      </c>
      <c r="AN157">
        <f>MAX(C157:AE157)</f>
        <v>2</v>
      </c>
      <c r="AO157">
        <f>MIN(C157:AE157)</f>
        <v>1</v>
      </c>
      <c r="AP157" s="1">
        <f>STDEV(C157:AE157)</f>
        <v>0.47756693294091945</v>
      </c>
    </row>
    <row r="158" spans="1:42">
      <c r="A158">
        <v>18</v>
      </c>
      <c r="B158" s="7">
        <v>45457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3</v>
      </c>
      <c r="K158">
        <v>1</v>
      </c>
      <c r="L158">
        <v>2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AA158">
        <v>1</v>
      </c>
      <c r="AD158">
        <v>1</v>
      </c>
      <c r="AE158">
        <v>1</v>
      </c>
      <c r="AG158" s="3">
        <v>17</v>
      </c>
      <c r="AH158">
        <f>AVERAGE(C158:AF158)</f>
        <v>1.1764705882352942</v>
      </c>
      <c r="AK158" s="4">
        <f>SUM(C158:AE158)</f>
        <v>20</v>
      </c>
      <c r="AL158" s="1">
        <f>AK158/AG158</f>
        <v>1.1764705882352942</v>
      </c>
      <c r="AN158">
        <f>MAX(C158:AE158)</f>
        <v>3</v>
      </c>
      <c r="AO158">
        <f>MIN(C158:AE158)</f>
        <v>1</v>
      </c>
      <c r="AP158" s="1">
        <f>STDEV(C158:AE158)</f>
        <v>0.5285941398709243</v>
      </c>
    </row>
    <row r="159" spans="1:42">
      <c r="A159">
        <v>19</v>
      </c>
      <c r="B159" s="7">
        <v>45457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K159">
        <v>1</v>
      </c>
      <c r="O159">
        <v>1</v>
      </c>
      <c r="Q159">
        <v>1</v>
      </c>
      <c r="T159">
        <v>1</v>
      </c>
      <c r="U159">
        <v>1</v>
      </c>
      <c r="W159">
        <v>1</v>
      </c>
      <c r="Y159">
        <v>1</v>
      </c>
      <c r="AB159">
        <v>1</v>
      </c>
      <c r="AE159">
        <v>1</v>
      </c>
      <c r="AG159" s="3">
        <v>15</v>
      </c>
      <c r="AH159">
        <f>AVERAGE(C159:AF159)</f>
        <v>1</v>
      </c>
      <c r="AK159" s="4">
        <f>SUM(C159:AE159)</f>
        <v>15</v>
      </c>
      <c r="AL159" s="1">
        <f>AK159/AG159</f>
        <v>1</v>
      </c>
      <c r="AN159">
        <f>MAX(C159:AE159)</f>
        <v>1</v>
      </c>
      <c r="AO159">
        <f>MIN(C159:AE159)</f>
        <v>1</v>
      </c>
      <c r="AP159" s="1">
        <f>STDEV(C159:AE159)</f>
        <v>0</v>
      </c>
    </row>
    <row r="160" spans="1:42">
      <c r="A160">
        <v>20</v>
      </c>
      <c r="B160" s="7">
        <v>45457</v>
      </c>
      <c r="C160">
        <v>2</v>
      </c>
      <c r="H160">
        <v>1</v>
      </c>
      <c r="I160">
        <v>1</v>
      </c>
      <c r="J160">
        <v>1</v>
      </c>
      <c r="L160">
        <v>1</v>
      </c>
      <c r="M160">
        <v>1</v>
      </c>
      <c r="N160">
        <v>1</v>
      </c>
      <c r="P160">
        <v>1</v>
      </c>
      <c r="Q160">
        <v>3</v>
      </c>
      <c r="S160">
        <v>1</v>
      </c>
      <c r="T160">
        <v>1</v>
      </c>
      <c r="V160">
        <v>1</v>
      </c>
      <c r="Y160">
        <v>2</v>
      </c>
      <c r="AA160">
        <v>1</v>
      </c>
      <c r="AE160">
        <v>2</v>
      </c>
      <c r="AG160" s="3">
        <v>15</v>
      </c>
      <c r="AH160">
        <f>AVERAGE(C160:AF160)</f>
        <v>1.3333333333333333</v>
      </c>
      <c r="AK160" s="4">
        <f>SUM(C160:AE160)</f>
        <v>20</v>
      </c>
      <c r="AL160" s="1">
        <f>AK160/AG160</f>
        <v>1.3333333333333333</v>
      </c>
      <c r="AN160">
        <f>MAX(C160:AE160)</f>
        <v>3</v>
      </c>
      <c r="AO160">
        <f>MIN(C160:AE160)</f>
        <v>1</v>
      </c>
      <c r="AP160" s="1">
        <f>STDEV(C160:AE160)</f>
        <v>0.61721339984836754</v>
      </c>
    </row>
    <row r="161" spans="1:42">
      <c r="A161">
        <v>21</v>
      </c>
      <c r="B161" s="7">
        <v>45458</v>
      </c>
      <c r="C161">
        <v>2</v>
      </c>
      <c r="E161">
        <v>3</v>
      </c>
      <c r="F161">
        <v>1</v>
      </c>
      <c r="G161">
        <v>1</v>
      </c>
      <c r="H161">
        <v>1</v>
      </c>
      <c r="I161">
        <v>1</v>
      </c>
      <c r="K161">
        <v>1</v>
      </c>
      <c r="L161">
        <v>1</v>
      </c>
      <c r="N161">
        <v>1</v>
      </c>
      <c r="O161">
        <v>1</v>
      </c>
      <c r="P161">
        <v>2</v>
      </c>
      <c r="Q161">
        <v>1</v>
      </c>
      <c r="R161">
        <v>1</v>
      </c>
      <c r="U161">
        <v>1</v>
      </c>
      <c r="W161">
        <v>2</v>
      </c>
      <c r="X161">
        <v>1</v>
      </c>
      <c r="AC161" s="8"/>
      <c r="AG161" s="3">
        <v>17</v>
      </c>
      <c r="AH161">
        <f>AVERAGE(C161:AF161)</f>
        <v>1.3125</v>
      </c>
      <c r="AK161" s="4">
        <f>SUM(C161:AE161)</f>
        <v>21</v>
      </c>
      <c r="AL161" s="1">
        <f>AK161/AG161</f>
        <v>1.2352941176470589</v>
      </c>
      <c r="AN161">
        <f>MAX(C161:AE161)</f>
        <v>3</v>
      </c>
      <c r="AO161">
        <f>MIN(C161:AE161)</f>
        <v>1</v>
      </c>
      <c r="AP161" s="1">
        <f>STDEV(C161:AE161)</f>
        <v>0.60207972893961481</v>
      </c>
    </row>
    <row r="162" spans="1:42">
      <c r="A162">
        <v>22</v>
      </c>
      <c r="B162" s="7">
        <v>45458</v>
      </c>
      <c r="C162">
        <v>1</v>
      </c>
      <c r="D162">
        <v>1</v>
      </c>
      <c r="G162">
        <v>2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S162">
        <v>1</v>
      </c>
      <c r="Y162">
        <v>1</v>
      </c>
      <c r="Z162">
        <v>1</v>
      </c>
      <c r="AA162">
        <v>1</v>
      </c>
      <c r="AD162">
        <v>1</v>
      </c>
      <c r="AG162" s="3">
        <v>18</v>
      </c>
      <c r="AH162">
        <f>AVERAGE(C162:AF162)</f>
        <v>1.0555555555555556</v>
      </c>
      <c r="AK162" s="4">
        <f>SUM(C162:AE162)</f>
        <v>19</v>
      </c>
      <c r="AL162" s="1">
        <f>AK162/AG162</f>
        <v>1.0555555555555556</v>
      </c>
      <c r="AN162">
        <f>MAX(C162:AE162)</f>
        <v>2</v>
      </c>
      <c r="AO162">
        <f>MIN(C162:AE162)</f>
        <v>1</v>
      </c>
      <c r="AP162" s="1">
        <f>STDEV(C162:AE162)</f>
        <v>0.23570226039551564</v>
      </c>
    </row>
    <row r="163" spans="1:42">
      <c r="A163">
        <v>23</v>
      </c>
      <c r="B163" s="7">
        <v>45458</v>
      </c>
      <c r="C163">
        <v>1</v>
      </c>
      <c r="D163">
        <v>1</v>
      </c>
      <c r="E163">
        <v>1</v>
      </c>
      <c r="H163">
        <v>1</v>
      </c>
      <c r="J163">
        <v>1</v>
      </c>
      <c r="K163">
        <v>1</v>
      </c>
      <c r="L163">
        <v>1</v>
      </c>
      <c r="S163">
        <v>1</v>
      </c>
      <c r="T163">
        <v>2</v>
      </c>
      <c r="U163">
        <v>1</v>
      </c>
      <c r="V163">
        <v>1</v>
      </c>
      <c r="AC163">
        <v>1</v>
      </c>
      <c r="AG163" s="3">
        <v>12</v>
      </c>
      <c r="AH163">
        <f>AVERAGE(C163:AF163)</f>
        <v>1.0833333333333333</v>
      </c>
      <c r="AK163" s="4">
        <f>SUM(C163:AE163)</f>
        <v>13</v>
      </c>
      <c r="AL163" s="1">
        <f>AK163/AG163</f>
        <v>1.0833333333333333</v>
      </c>
      <c r="AN163">
        <f>MAX(C163:AE163)</f>
        <v>2</v>
      </c>
      <c r="AO163">
        <f>MIN(C163:AE163)</f>
        <v>1</v>
      </c>
      <c r="AP163" s="1">
        <f>STDEV(C163:AE163)</f>
        <v>0.28867513459481275</v>
      </c>
    </row>
    <row r="164" spans="1:42">
      <c r="A164">
        <v>24</v>
      </c>
      <c r="B164" s="7">
        <v>45458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2</v>
      </c>
      <c r="N164">
        <v>1</v>
      </c>
      <c r="O164">
        <v>2</v>
      </c>
      <c r="P164">
        <v>1</v>
      </c>
      <c r="Q164">
        <v>1</v>
      </c>
      <c r="R164">
        <v>1</v>
      </c>
      <c r="V164">
        <v>1</v>
      </c>
      <c r="W164">
        <v>2</v>
      </c>
      <c r="Y164">
        <v>1</v>
      </c>
      <c r="AA164">
        <v>1</v>
      </c>
      <c r="AB164">
        <v>1</v>
      </c>
      <c r="AE164">
        <v>2</v>
      </c>
      <c r="AG164" s="3">
        <v>19</v>
      </c>
      <c r="AH164">
        <f>AVERAGE(C164:AF164)</f>
        <v>1.2105263157894737</v>
      </c>
      <c r="AK164" s="4">
        <f>SUM(C164:AE164)</f>
        <v>23</v>
      </c>
      <c r="AL164" s="1">
        <f>AK164/AG164</f>
        <v>1.2105263157894737</v>
      </c>
      <c r="AN164">
        <f>MAX(C164:AE164)</f>
        <v>2</v>
      </c>
      <c r="AO164">
        <f>MIN(C164:AE164)</f>
        <v>1</v>
      </c>
      <c r="AP164" s="1">
        <f>STDEV(C164:AE164)</f>
        <v>0.41885390829169555</v>
      </c>
    </row>
    <row r="165" spans="1:42">
      <c r="A165">
        <v>25</v>
      </c>
      <c r="B165" s="7">
        <v>45466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U165">
        <v>1</v>
      </c>
      <c r="X165">
        <v>1</v>
      </c>
      <c r="Y165">
        <v>2</v>
      </c>
      <c r="AA165">
        <v>1</v>
      </c>
      <c r="AC165">
        <v>1</v>
      </c>
      <c r="AG165" s="3">
        <v>21</v>
      </c>
      <c r="AH165">
        <f>AVERAGE(C165:AF165)</f>
        <v>1.0476190476190477</v>
      </c>
      <c r="AK165" s="4">
        <f>SUM(C165:AE165)</f>
        <v>22</v>
      </c>
      <c r="AL165" s="1">
        <f>AK165/AG165</f>
        <v>1.0476190476190477</v>
      </c>
      <c r="AN165">
        <f>MAX(C165:AE165)</f>
        <v>2</v>
      </c>
      <c r="AO165">
        <f>MIN(C165:AE165)</f>
        <v>1</v>
      </c>
      <c r="AP165" s="1">
        <f>STDEV(C165:AE165)</f>
        <v>0.21821789023599242</v>
      </c>
    </row>
    <row r="166" spans="1:42">
      <c r="A166">
        <v>26</v>
      </c>
      <c r="B166" s="7">
        <v>45466</v>
      </c>
      <c r="C166">
        <v>1</v>
      </c>
      <c r="E166">
        <v>1</v>
      </c>
      <c r="F166">
        <v>1</v>
      </c>
      <c r="G166">
        <v>1</v>
      </c>
      <c r="I166">
        <v>1</v>
      </c>
      <c r="K166">
        <v>1</v>
      </c>
      <c r="L166">
        <v>1</v>
      </c>
      <c r="M166">
        <v>1</v>
      </c>
      <c r="N166">
        <v>2</v>
      </c>
      <c r="O166">
        <v>1</v>
      </c>
      <c r="R166">
        <v>1</v>
      </c>
      <c r="T166">
        <v>1</v>
      </c>
      <c r="V166">
        <v>1</v>
      </c>
      <c r="X166">
        <v>1</v>
      </c>
      <c r="AD166">
        <v>1</v>
      </c>
      <c r="AE166">
        <v>1</v>
      </c>
      <c r="AG166" s="3">
        <v>16</v>
      </c>
      <c r="AH166">
        <f>AVERAGE(C166:AF166)</f>
        <v>1.0625</v>
      </c>
      <c r="AK166" s="4">
        <f>SUM(C166:AE166)</f>
        <v>17</v>
      </c>
      <c r="AL166" s="1">
        <f>AK166/AG166</f>
        <v>1.0625</v>
      </c>
      <c r="AN166">
        <f>MAX(C166:AE166)</f>
        <v>2</v>
      </c>
      <c r="AO166">
        <f>MIN(C166:AE166)</f>
        <v>1</v>
      </c>
      <c r="AP166" s="1">
        <f>STDEV(C166:AE166)</f>
        <v>0.25</v>
      </c>
    </row>
    <row r="167" spans="1:42">
      <c r="A167">
        <v>27</v>
      </c>
      <c r="B167" s="7">
        <v>45485</v>
      </c>
      <c r="C167">
        <v>1</v>
      </c>
      <c r="D167">
        <v>2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S167">
        <v>1</v>
      </c>
      <c r="U167">
        <v>1</v>
      </c>
      <c r="W167">
        <v>1</v>
      </c>
      <c r="AA167">
        <v>1</v>
      </c>
      <c r="AC167">
        <v>2</v>
      </c>
      <c r="AE167">
        <v>2</v>
      </c>
      <c r="AG167" s="3">
        <v>18</v>
      </c>
      <c r="AH167">
        <f>AVERAGE(C167:AF167)</f>
        <v>1.1666666666666667</v>
      </c>
      <c r="AK167" s="4">
        <f>SUM(C167:AE167)</f>
        <v>21</v>
      </c>
      <c r="AL167" s="1">
        <f>AK167/AG167</f>
        <v>1.1666666666666667</v>
      </c>
      <c r="AN167">
        <f>MAX(C167:AE167)</f>
        <v>2</v>
      </c>
      <c r="AO167">
        <f>MIN(C167:AE167)</f>
        <v>1</v>
      </c>
      <c r="AP167" s="1">
        <f>STDEV(C167:AE167)</f>
        <v>0.38348249442368521</v>
      </c>
    </row>
    <row r="168" spans="1:42">
      <c r="A168">
        <v>28</v>
      </c>
      <c r="B168" s="7">
        <v>45485</v>
      </c>
      <c r="C168">
        <v>2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2</v>
      </c>
      <c r="R168">
        <v>1</v>
      </c>
      <c r="U168">
        <v>1</v>
      </c>
      <c r="W168">
        <v>1</v>
      </c>
      <c r="Y168">
        <v>2</v>
      </c>
      <c r="Z168">
        <v>1</v>
      </c>
      <c r="AA168">
        <v>2</v>
      </c>
      <c r="AB168">
        <v>1</v>
      </c>
      <c r="AD168">
        <v>1</v>
      </c>
      <c r="AG168" s="3">
        <v>22</v>
      </c>
      <c r="AH168">
        <f>AVERAGE(C168:AF168)</f>
        <v>1.1818181818181819</v>
      </c>
      <c r="AK168" s="4">
        <f>SUM(C168:AE168)</f>
        <v>26</v>
      </c>
      <c r="AL168" s="1">
        <f>AK168/AG168</f>
        <v>1.1818181818181819</v>
      </c>
      <c r="AN168">
        <f>MAX(C168:AE168)</f>
        <v>2</v>
      </c>
      <c r="AO168">
        <f>MIN(C168:AE168)</f>
        <v>1</v>
      </c>
      <c r="AP168" s="1">
        <f>STDEV(C168:AE168)</f>
        <v>0.39477101697586142</v>
      </c>
    </row>
    <row r="169" spans="1:42">
      <c r="A169">
        <v>29</v>
      </c>
      <c r="B169" s="7">
        <v>45485</v>
      </c>
      <c r="E169">
        <v>1</v>
      </c>
      <c r="F169">
        <v>2</v>
      </c>
      <c r="G169">
        <v>1</v>
      </c>
      <c r="H169">
        <v>1</v>
      </c>
      <c r="I169">
        <v>1</v>
      </c>
      <c r="J169">
        <v>2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V169">
        <v>1</v>
      </c>
      <c r="W169">
        <v>1</v>
      </c>
      <c r="X169">
        <v>2</v>
      </c>
      <c r="AC169">
        <v>1</v>
      </c>
      <c r="AE169">
        <v>3</v>
      </c>
      <c r="AG169" s="3">
        <v>21</v>
      </c>
      <c r="AH169">
        <f>AVERAGE(C169:AF169)</f>
        <v>1.2380952380952381</v>
      </c>
      <c r="AK169" s="4">
        <f>SUM(C169:AE169)</f>
        <v>26</v>
      </c>
      <c r="AL169" s="1">
        <f>AK169/AG169</f>
        <v>1.2380952380952381</v>
      </c>
      <c r="AN169">
        <f>MAX(C169:AE169)</f>
        <v>3</v>
      </c>
      <c r="AO169">
        <f>MIN(C169:AE169)</f>
        <v>1</v>
      </c>
      <c r="AP169" s="1">
        <f>STDEV(C169:AE169)</f>
        <v>0.53895843112079667</v>
      </c>
    </row>
    <row r="170" spans="1:42" ht="17" thickBot="1">
      <c r="A170">
        <v>30</v>
      </c>
      <c r="B170" s="7">
        <v>45492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J170">
        <v>1</v>
      </c>
      <c r="L170">
        <v>1</v>
      </c>
      <c r="N170">
        <v>1</v>
      </c>
      <c r="S170">
        <v>1</v>
      </c>
      <c r="U170">
        <v>1</v>
      </c>
      <c r="V170">
        <v>1</v>
      </c>
      <c r="Y170">
        <v>1</v>
      </c>
      <c r="AA170">
        <v>1</v>
      </c>
      <c r="AD170">
        <v>1</v>
      </c>
      <c r="AE170">
        <v>1</v>
      </c>
      <c r="AG170" s="2">
        <v>16</v>
      </c>
      <c r="AH170">
        <f>AVERAGE(C170:AF170)</f>
        <v>1</v>
      </c>
      <c r="AK170" s="4">
        <f>SUM(C170:AE170)</f>
        <v>16</v>
      </c>
      <c r="AL170" s="1">
        <f>AK170/AG170</f>
        <v>1</v>
      </c>
      <c r="AN170">
        <f>MAX(C170:AE170)</f>
        <v>1</v>
      </c>
      <c r="AO170">
        <f>MIN(C170:AE170)</f>
        <v>1</v>
      </c>
      <c r="AP170" s="1">
        <f>STDEV(C170:AE170)</f>
        <v>0</v>
      </c>
    </row>
    <row r="171" spans="1:42">
      <c r="B171" s="7"/>
    </row>
    <row r="172" spans="1:42">
      <c r="C172">
        <f>AVERAGE(C141:C171)</f>
        <v>1.5294117647058822</v>
      </c>
      <c r="D172">
        <f>AVERAGE(D141:D171)</f>
        <v>1.1000000000000001</v>
      </c>
      <c r="E172">
        <f>AVERAGE(E141:E171)</f>
        <v>1.25</v>
      </c>
      <c r="F172">
        <f>AVERAGE(F141:F171)</f>
        <v>1.05</v>
      </c>
      <c r="G172">
        <f>AVERAGE(G141:G171)</f>
        <v>1.0909090909090908</v>
      </c>
      <c r="H172">
        <f>AVERAGE(H141:H171)</f>
        <v>1.0833333333333333</v>
      </c>
      <c r="I172">
        <f>AVERAGE(I141:I171)</f>
        <v>1.0454545454545454</v>
      </c>
      <c r="J172">
        <f>AVERAGE(J141:J171)</f>
        <v>1.3636363636363635</v>
      </c>
      <c r="K172">
        <f>AVERAGE(K141:K171)</f>
        <v>1.0434782608695652</v>
      </c>
      <c r="L172">
        <f>AVERAGE(L141:L171)</f>
        <v>1.24</v>
      </c>
      <c r="M172">
        <f>AVERAGE(M141:M171)</f>
        <v>1.1428571428571428</v>
      </c>
      <c r="N172">
        <f>AVERAGE(N141:N171)</f>
        <v>1.05</v>
      </c>
      <c r="O172">
        <f>AVERAGE(O141:O171)</f>
        <v>1.1000000000000001</v>
      </c>
      <c r="P172">
        <f>AVERAGE(P141:P171)</f>
        <v>1.1764705882352942</v>
      </c>
      <c r="Q172">
        <f>AVERAGE(Q141:Q171)</f>
        <v>1.2105263157894737</v>
      </c>
      <c r="R172">
        <f>AVERAGE(R141:R171)</f>
        <v>1.2307692307692308</v>
      </c>
      <c r="S172">
        <f>AVERAGE(S141:S171)</f>
        <v>1.125</v>
      </c>
      <c r="T172">
        <f>AVERAGE(T141:T171)</f>
        <v>1.1875</v>
      </c>
      <c r="U172">
        <f>AVERAGE(U141:U171)</f>
        <v>1.2</v>
      </c>
      <c r="V172">
        <f>AVERAGE(V141:V171)</f>
        <v>1</v>
      </c>
      <c r="W172">
        <f>AVERAGE(W141:W171)</f>
        <v>1.25</v>
      </c>
      <c r="X172">
        <f>AVERAGE(X141:X171)</f>
        <v>1.0714285714285714</v>
      </c>
      <c r="Y172">
        <f>AVERAGE(Y141:Y171)</f>
        <v>1.411764705882353</v>
      </c>
      <c r="Z172">
        <f>AVERAGE(Z141:Z171)</f>
        <v>1.2222222222222223</v>
      </c>
      <c r="AA172">
        <f>AVERAGE(AA141:AA171)</f>
        <v>1.2105263157894737</v>
      </c>
      <c r="AB172">
        <f>AVERAGE(AB141:AB171)</f>
        <v>1.0909090909090908</v>
      </c>
      <c r="AC172">
        <f>AVERAGE(AC141:AC171)</f>
        <v>1.1818181818181819</v>
      </c>
      <c r="AD172">
        <f>AVERAGE(AD141:AD171)</f>
        <v>1.1666666666666667</v>
      </c>
      <c r="AE172">
        <f>AVERAGE(AE141:AE171)</f>
        <v>1.5263157894736843</v>
      </c>
      <c r="AG172">
        <f>SUM(AG141:AG171)</f>
        <v>526</v>
      </c>
    </row>
    <row r="173" spans="1:42">
      <c r="C173">
        <f>MIN(C141:C170)</f>
        <v>1</v>
      </c>
      <c r="D173">
        <f>MIN(D141:D170)</f>
        <v>1</v>
      </c>
      <c r="E173">
        <f>MIN(E141:E170)</f>
        <v>1</v>
      </c>
      <c r="F173">
        <f>MIN(F141:F170)</f>
        <v>1</v>
      </c>
      <c r="G173">
        <f>MIN(G141:G170)</f>
        <v>1</v>
      </c>
      <c r="H173">
        <f>MIN(H141:H170)</f>
        <v>1</v>
      </c>
      <c r="I173">
        <f>MIN(I141:I170)</f>
        <v>1</v>
      </c>
      <c r="J173">
        <f>MIN(J141:J170)</f>
        <v>1</v>
      </c>
      <c r="K173">
        <f>MIN(K141:K170)</f>
        <v>1</v>
      </c>
      <c r="L173">
        <f>MIN(L141:L170)</f>
        <v>1</v>
      </c>
      <c r="M173">
        <f>MIN(M141:M170)</f>
        <v>1</v>
      </c>
      <c r="N173">
        <f>MIN(N141:N170)</f>
        <v>1</v>
      </c>
      <c r="O173">
        <f>MIN(O141:O170)</f>
        <v>1</v>
      </c>
      <c r="P173">
        <f>MIN(P141:P170)</f>
        <v>1</v>
      </c>
      <c r="Q173">
        <f>MIN(Q141:Q170)</f>
        <v>1</v>
      </c>
      <c r="R173">
        <f>MIN(R141:R170)</f>
        <v>1</v>
      </c>
      <c r="S173">
        <f>MIN(S141:S170)</f>
        <v>1</v>
      </c>
      <c r="T173">
        <f>MIN(T141:T170)</f>
        <v>1</v>
      </c>
      <c r="U173">
        <f>MIN(U141:U170)</f>
        <v>1</v>
      </c>
      <c r="V173">
        <f>MIN(V141:V170)</f>
        <v>1</v>
      </c>
      <c r="W173">
        <f>MIN(W141:W170)</f>
        <v>1</v>
      </c>
      <c r="X173">
        <f>MIN(X141:X170)</f>
        <v>1</v>
      </c>
      <c r="Y173">
        <f>MIN(Y141:Y170)</f>
        <v>1</v>
      </c>
      <c r="Z173">
        <f>MIN(Z141:Z170)</f>
        <v>1</v>
      </c>
      <c r="AA173">
        <f>MIN(AA141:AA170)</f>
        <v>1</v>
      </c>
      <c r="AB173">
        <f>MIN(AB141:AB170)</f>
        <v>1</v>
      </c>
      <c r="AC173">
        <f>MIN(AC141:AC170)</f>
        <v>1</v>
      </c>
      <c r="AD173">
        <f>MIN(AD141:AD170)</f>
        <v>1</v>
      </c>
      <c r="AE173">
        <f>MIN(AE141:AE170)</f>
        <v>1</v>
      </c>
      <c r="AG173" s="6">
        <f>AVERAGE(AG141:AG170)</f>
        <v>17.533333333333335</v>
      </c>
      <c r="AK173" s="1">
        <f>AVERAGE(AK141:AK170)</f>
        <v>20.166666666666668</v>
      </c>
    </row>
    <row r="174" spans="1:42">
      <c r="C174">
        <f>MAX(C141:C170)</f>
        <v>3</v>
      </c>
      <c r="D174">
        <f>MAX(D141:D170)</f>
        <v>2</v>
      </c>
      <c r="E174">
        <f>MAX(E141:E170)</f>
        <v>3</v>
      </c>
      <c r="F174">
        <f>MAX(F141:F170)</f>
        <v>2</v>
      </c>
      <c r="G174">
        <f>MAX(G141:G170)</f>
        <v>2</v>
      </c>
      <c r="H174">
        <f>MAX(H141:H170)</f>
        <v>2</v>
      </c>
      <c r="I174">
        <f>MAX(I141:I170)</f>
        <v>2</v>
      </c>
      <c r="J174">
        <f>MAX(J141:J170)</f>
        <v>3</v>
      </c>
      <c r="K174">
        <f>MAX(K141:K170)</f>
        <v>2</v>
      </c>
      <c r="L174">
        <f>MAX(L141:L170)</f>
        <v>3</v>
      </c>
      <c r="M174">
        <f>MAX(M141:M170)</f>
        <v>2</v>
      </c>
      <c r="N174">
        <f>MAX(N141:N170)</f>
        <v>2</v>
      </c>
      <c r="O174">
        <f>MAX(O141:O170)</f>
        <v>2</v>
      </c>
      <c r="P174">
        <f>MAX(P141:P170)</f>
        <v>2</v>
      </c>
      <c r="Q174">
        <f>MAX(Q141:Q170)</f>
        <v>3</v>
      </c>
      <c r="R174">
        <f>MAX(R141:R170)</f>
        <v>2</v>
      </c>
      <c r="S174">
        <f>MAX(S141:S170)</f>
        <v>2</v>
      </c>
      <c r="T174">
        <f>MAX(T141:T170)</f>
        <v>2</v>
      </c>
      <c r="U174">
        <f>MAX(U141:U170)</f>
        <v>2</v>
      </c>
      <c r="V174">
        <f>MAX(V141:V170)</f>
        <v>1</v>
      </c>
      <c r="W174">
        <f>MAX(W141:W170)</f>
        <v>2</v>
      </c>
      <c r="X174">
        <f>MAX(X141:X170)</f>
        <v>2</v>
      </c>
      <c r="Y174">
        <f>MAX(Y141:Y170)</f>
        <v>2</v>
      </c>
      <c r="Z174">
        <f>MAX(Z141:Z170)</f>
        <v>2</v>
      </c>
      <c r="AA174">
        <f>MAX(AA141:AA170)</f>
        <v>2</v>
      </c>
      <c r="AB174">
        <f>MAX(AB141:AB170)</f>
        <v>2</v>
      </c>
      <c r="AC174">
        <f>MAX(AC141:AC170)</f>
        <v>2</v>
      </c>
      <c r="AD174">
        <f>MAX(AD141:AD170)</f>
        <v>2</v>
      </c>
      <c r="AE174">
        <f>MAX(AE141:AE170)</f>
        <v>3</v>
      </c>
      <c r="AG174" s="6">
        <f>MIN(AG144:AG171)</f>
        <v>12</v>
      </c>
      <c r="AK174" s="1">
        <f>MIN(AK141:AK170)</f>
        <v>13</v>
      </c>
    </row>
    <row r="175" spans="1:42">
      <c r="C175">
        <f>STDEV(C141:C170)</f>
        <v>0.71743005397943926</v>
      </c>
      <c r="D175">
        <f>STDEV(D141:D170)</f>
        <v>0.3077935056255463</v>
      </c>
      <c r="E175">
        <f>STDEV(E141:E170)</f>
        <v>0.5501196042201808</v>
      </c>
      <c r="F175">
        <f>STDEV(F141:F170)</f>
        <v>0.22360679774997888</v>
      </c>
      <c r="G175">
        <f>STDEV(G141:G170)</f>
        <v>0.29424494316824973</v>
      </c>
      <c r="H175">
        <f>STDEV(H141:H170)</f>
        <v>0.28232985128663984</v>
      </c>
      <c r="I175">
        <f>STDEV(I141:I170)</f>
        <v>0.2132007163556103</v>
      </c>
      <c r="J175">
        <f>STDEV(J141:J170)</f>
        <v>0.65795169495976902</v>
      </c>
      <c r="K175">
        <f>STDEV(K141:K170)</f>
        <v>0.20851441405707463</v>
      </c>
      <c r="L175">
        <f>STDEV(L141:L170)</f>
        <v>0.52281290471193753</v>
      </c>
      <c r="M175">
        <f>STDEV(M141:M170)</f>
        <v>0.35856858280031817</v>
      </c>
      <c r="N175">
        <f>STDEV(N141:N170)</f>
        <v>0.22360679774997888</v>
      </c>
      <c r="O175">
        <f>STDEV(O141:O170)</f>
        <v>0.3077935056255463</v>
      </c>
      <c r="P175">
        <f>STDEV(P141:P170)</f>
        <v>0.39295262399668773</v>
      </c>
      <c r="Q175">
        <f>STDEV(Q141:Q170)</f>
        <v>0.53530337903131087</v>
      </c>
      <c r="R175">
        <f>STDEV(R141:R170)</f>
        <v>0.43852900965351449</v>
      </c>
      <c r="S175">
        <f>STDEV(S141:S170)</f>
        <v>0.34156502553198659</v>
      </c>
      <c r="T175">
        <f>STDEV(T141:T170)</f>
        <v>0.40311288741492751</v>
      </c>
      <c r="U175">
        <f>STDEV(U141:U170)</f>
        <v>0.4140393356054124</v>
      </c>
      <c r="V175">
        <f>STDEV(V141:V170)</f>
        <v>0</v>
      </c>
      <c r="W175">
        <f>STDEV(W141:W170)</f>
        <v>0.45226701686664544</v>
      </c>
      <c r="X175">
        <f>STDEV(X141:X170)</f>
        <v>0.26726124191242417</v>
      </c>
      <c r="Y175">
        <f>STDEV(Y141:Y170)</f>
        <v>0.50729965619589235</v>
      </c>
      <c r="Z175">
        <f>STDEV(Z141:Z170)</f>
        <v>0.44095855184409838</v>
      </c>
      <c r="AA175">
        <f>STDEV(AA141:AA170)</f>
        <v>0.41885390829169555</v>
      </c>
      <c r="AB175">
        <f>STDEV(AB141:AB170)</f>
        <v>0.30151134457776346</v>
      </c>
      <c r="AC175">
        <f>STDEV(AC141:AC170)</f>
        <v>0.4045199174779453</v>
      </c>
      <c r="AD175">
        <f>STDEV(AD141:AD170)</f>
        <v>0.38924947208076166</v>
      </c>
      <c r="AE175">
        <f>STDEV(AE141:AE170)</f>
        <v>0.69669226847946597</v>
      </c>
      <c r="AG175" s="6">
        <f>MAX(AG144:AG171)</f>
        <v>28</v>
      </c>
      <c r="AK175" s="1">
        <f>MAX(AK141:AK170)</f>
        <v>36</v>
      </c>
    </row>
    <row r="176" spans="1:42">
      <c r="AG176" s="6">
        <f>STDEV(AG141:AG170)</f>
        <v>3.5402448126271366</v>
      </c>
      <c r="AK176" s="1">
        <f>STDEV(AK141:AK170)</f>
        <v>4.9625030762317088</v>
      </c>
    </row>
    <row r="182" spans="3:38">
      <c r="C182">
        <v>1.5294117647058822</v>
      </c>
      <c r="D182">
        <v>1.1000000000000001</v>
      </c>
      <c r="E182">
        <v>1.25</v>
      </c>
      <c r="F182">
        <v>1.05</v>
      </c>
      <c r="G182">
        <v>1.0909090909090908</v>
      </c>
      <c r="H182">
        <v>1.0833333333333333</v>
      </c>
      <c r="I182">
        <v>1.0454545454545454</v>
      </c>
      <c r="J182">
        <v>1.3636363636363635</v>
      </c>
      <c r="K182">
        <v>1.0434782608695652</v>
      </c>
      <c r="L182">
        <v>1.24</v>
      </c>
      <c r="M182">
        <v>1.1428571428571428</v>
      </c>
      <c r="N182">
        <v>1.05</v>
      </c>
      <c r="O182">
        <v>1.1000000000000001</v>
      </c>
      <c r="P182">
        <v>1.1764705882352942</v>
      </c>
      <c r="Q182">
        <v>1.2105263157894737</v>
      </c>
      <c r="R182">
        <v>1.2307692307692308</v>
      </c>
      <c r="S182">
        <v>1.125</v>
      </c>
      <c r="T182">
        <v>1.1875</v>
      </c>
      <c r="U182">
        <v>1.2</v>
      </c>
      <c r="V182">
        <v>1</v>
      </c>
      <c r="W182">
        <v>1.25</v>
      </c>
      <c r="X182">
        <v>1.0714285714285714</v>
      </c>
      <c r="Y182">
        <v>1.411764705882353</v>
      </c>
      <c r="Z182">
        <v>1.2222222222222223</v>
      </c>
      <c r="AA182">
        <v>1.2105263157894737</v>
      </c>
      <c r="AB182">
        <v>1.0909090909090908</v>
      </c>
      <c r="AC182">
        <v>1.1818181818181819</v>
      </c>
      <c r="AD182">
        <v>1.1666666666666667</v>
      </c>
      <c r="AE182">
        <v>1.5263157894736843</v>
      </c>
    </row>
    <row r="183" spans="3:38"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3:38">
      <c r="C184">
        <v>3</v>
      </c>
      <c r="D184">
        <v>2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3</v>
      </c>
      <c r="K184">
        <v>2</v>
      </c>
      <c r="L184">
        <v>3</v>
      </c>
      <c r="M184">
        <v>2</v>
      </c>
      <c r="N184">
        <v>2</v>
      </c>
      <c r="O184">
        <v>2</v>
      </c>
      <c r="P184">
        <v>2</v>
      </c>
      <c r="Q184">
        <v>3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3</v>
      </c>
    </row>
    <row r="185" spans="3:38">
      <c r="C185">
        <v>0.71743005397943926</v>
      </c>
      <c r="D185">
        <v>0.3077935056255463</v>
      </c>
      <c r="E185">
        <v>0.5501196042201808</v>
      </c>
      <c r="F185">
        <v>0.22360679774997888</v>
      </c>
      <c r="G185">
        <v>0.29424494316824973</v>
      </c>
      <c r="H185">
        <v>0.28232985128663984</v>
      </c>
      <c r="I185">
        <v>0.2132007163556103</v>
      </c>
      <c r="J185">
        <v>0.65795169495976902</v>
      </c>
      <c r="K185">
        <v>0.20851441405707463</v>
      </c>
      <c r="L185">
        <v>0.52281290471193753</v>
      </c>
      <c r="M185">
        <v>0.35856858280031817</v>
      </c>
      <c r="N185">
        <v>0.22360679774997888</v>
      </c>
      <c r="O185">
        <v>0.3077935056255463</v>
      </c>
      <c r="P185">
        <v>0.39295262399668773</v>
      </c>
      <c r="Q185">
        <v>0.53530337903131087</v>
      </c>
      <c r="R185">
        <v>0.43852900965351449</v>
      </c>
      <c r="S185">
        <v>0.34156502553198659</v>
      </c>
      <c r="T185">
        <v>0.40311288741492751</v>
      </c>
      <c r="U185">
        <v>0.4140393356054124</v>
      </c>
      <c r="V185">
        <v>0</v>
      </c>
      <c r="W185">
        <v>0.45226701686664544</v>
      </c>
      <c r="X185">
        <v>0.26726124191242417</v>
      </c>
      <c r="Y185">
        <v>0.50729965619589235</v>
      </c>
      <c r="Z185">
        <v>0.44095855184409838</v>
      </c>
      <c r="AA185">
        <v>0.41885390829169555</v>
      </c>
      <c r="AB185">
        <v>0.30151134457776346</v>
      </c>
      <c r="AC185">
        <v>0.4045199174779453</v>
      </c>
      <c r="AD185">
        <v>0.38924947208076166</v>
      </c>
      <c r="AE185">
        <v>0.69669226847946597</v>
      </c>
    </row>
    <row r="191" spans="3:38" ht="17" thickBot="1"/>
    <row r="192" spans="3:38">
      <c r="C192" s="1">
        <v>1.5294117647058822</v>
      </c>
      <c r="D192" s="4">
        <v>1</v>
      </c>
      <c r="E192" s="4">
        <v>3</v>
      </c>
      <c r="F192" s="1">
        <v>0.71743005397943926</v>
      </c>
      <c r="AK192" s="5">
        <v>1</v>
      </c>
      <c r="AL192" s="5">
        <v>0</v>
      </c>
    </row>
    <row r="193" spans="3:38">
      <c r="C193" s="1">
        <v>1.1000000000000001</v>
      </c>
      <c r="D193" s="4">
        <v>1</v>
      </c>
      <c r="E193" s="4">
        <v>2</v>
      </c>
      <c r="F193" s="1">
        <v>0.3077935056255463</v>
      </c>
      <c r="AK193" s="3">
        <v>0</v>
      </c>
      <c r="AL193" s="3">
        <v>0</v>
      </c>
    </row>
    <row r="194" spans="3:38">
      <c r="C194" s="1">
        <v>1.25</v>
      </c>
      <c r="D194" s="4">
        <v>1</v>
      </c>
      <c r="E194" s="4">
        <v>3</v>
      </c>
      <c r="F194" s="1">
        <v>0.5501196042201808</v>
      </c>
      <c r="AK194" s="3">
        <v>0</v>
      </c>
      <c r="AL194" s="3">
        <v>1</v>
      </c>
    </row>
    <row r="195" spans="3:38">
      <c r="C195" s="1">
        <v>1.05</v>
      </c>
      <c r="D195" s="4">
        <v>1</v>
      </c>
      <c r="E195" s="4">
        <v>2</v>
      </c>
      <c r="F195" s="1">
        <v>0.22360679774997888</v>
      </c>
      <c r="AK195" s="3">
        <v>0</v>
      </c>
      <c r="AL195" s="3">
        <v>1</v>
      </c>
    </row>
    <row r="196" spans="3:38">
      <c r="C196" s="1">
        <v>1.0909090909090908</v>
      </c>
      <c r="D196" s="4">
        <v>1</v>
      </c>
      <c r="E196" s="4">
        <v>2</v>
      </c>
      <c r="F196" s="1">
        <v>0.29424494316824973</v>
      </c>
      <c r="AK196" s="3">
        <v>1</v>
      </c>
      <c r="AL196" s="3">
        <v>0</v>
      </c>
    </row>
    <row r="197" spans="3:38">
      <c r="C197" s="1">
        <v>1.0833333333333333</v>
      </c>
      <c r="D197" s="4">
        <v>1</v>
      </c>
      <c r="E197" s="4">
        <v>2</v>
      </c>
      <c r="F197" s="1">
        <v>0.28232985128663984</v>
      </c>
      <c r="AK197" s="3">
        <v>0</v>
      </c>
      <c r="AL197" s="3">
        <v>0</v>
      </c>
    </row>
    <row r="198" spans="3:38">
      <c r="C198" s="1">
        <v>1.0454545454545454</v>
      </c>
      <c r="D198" s="4">
        <v>1</v>
      </c>
      <c r="E198" s="4">
        <v>2</v>
      </c>
      <c r="F198" s="1">
        <v>0.2132007163556103</v>
      </c>
      <c r="AK198" s="3">
        <v>1</v>
      </c>
      <c r="AL198" s="3">
        <v>0</v>
      </c>
    </row>
    <row r="199" spans="3:38">
      <c r="C199" s="1">
        <v>1.3636363636363635</v>
      </c>
      <c r="D199" s="4">
        <v>1</v>
      </c>
      <c r="E199" s="4">
        <v>3</v>
      </c>
      <c r="F199" s="1">
        <v>0.65795169495976902</v>
      </c>
      <c r="AK199" s="3">
        <v>1</v>
      </c>
      <c r="AL199" s="3">
        <v>0</v>
      </c>
    </row>
    <row r="200" spans="3:38">
      <c r="C200" s="1">
        <v>1.0434782608695652</v>
      </c>
      <c r="D200" s="4">
        <v>1</v>
      </c>
      <c r="E200" s="4">
        <v>2</v>
      </c>
      <c r="F200" s="1">
        <v>0.20851441405707463</v>
      </c>
      <c r="AK200" s="3">
        <v>0</v>
      </c>
      <c r="AL200" s="3">
        <v>0</v>
      </c>
    </row>
    <row r="201" spans="3:38">
      <c r="C201" s="1">
        <v>1.24</v>
      </c>
      <c r="D201" s="4">
        <v>1</v>
      </c>
      <c r="E201" s="4">
        <v>3</v>
      </c>
      <c r="F201" s="1">
        <v>0.52281290471193753</v>
      </c>
      <c r="AK201" s="3">
        <v>1</v>
      </c>
      <c r="AL201" s="3">
        <v>1</v>
      </c>
    </row>
    <row r="202" spans="3:38">
      <c r="C202" s="1">
        <v>1.1428571428571428</v>
      </c>
      <c r="D202" s="4">
        <v>1</v>
      </c>
      <c r="E202" s="4">
        <v>2</v>
      </c>
      <c r="F202" s="1">
        <v>0.35856858280031817</v>
      </c>
      <c r="AK202" s="3">
        <v>0</v>
      </c>
      <c r="AL202" s="3">
        <v>1</v>
      </c>
    </row>
    <row r="203" spans="3:38">
      <c r="C203" s="1">
        <v>1.05</v>
      </c>
      <c r="D203" s="4">
        <v>1</v>
      </c>
      <c r="E203" s="4">
        <v>2</v>
      </c>
      <c r="F203" s="1">
        <v>0.22360679774997888</v>
      </c>
      <c r="AK203" s="3">
        <v>0</v>
      </c>
      <c r="AL203" s="3">
        <v>0</v>
      </c>
    </row>
    <row r="204" spans="3:38">
      <c r="C204" s="1">
        <v>1.1000000000000001</v>
      </c>
      <c r="D204" s="4">
        <v>1</v>
      </c>
      <c r="E204" s="4">
        <v>2</v>
      </c>
      <c r="F204" s="1">
        <v>0.3077935056255463</v>
      </c>
      <c r="AK204" s="3">
        <v>1</v>
      </c>
      <c r="AL204" s="3">
        <v>0</v>
      </c>
    </row>
    <row r="205" spans="3:38">
      <c r="C205" s="1">
        <v>1.1764705882352942</v>
      </c>
      <c r="D205" s="4">
        <v>1</v>
      </c>
      <c r="E205" s="4">
        <v>2</v>
      </c>
      <c r="F205" s="1">
        <v>0.39295262399668773</v>
      </c>
      <c r="AK205" s="3">
        <v>0</v>
      </c>
      <c r="AL205" s="3">
        <v>0</v>
      </c>
    </row>
    <row r="206" spans="3:38">
      <c r="C206" s="1">
        <v>1.2105263157894737</v>
      </c>
      <c r="D206" s="4">
        <v>1</v>
      </c>
      <c r="E206" s="4">
        <v>3</v>
      </c>
      <c r="F206" s="1">
        <v>0.53530337903131087</v>
      </c>
      <c r="AK206" s="3">
        <v>0</v>
      </c>
      <c r="AL206" s="3">
        <v>0</v>
      </c>
    </row>
    <row r="207" spans="3:38">
      <c r="C207" s="1">
        <v>1.2307692307692308</v>
      </c>
      <c r="D207" s="4">
        <v>1</v>
      </c>
      <c r="E207" s="4">
        <v>2</v>
      </c>
      <c r="F207" s="1">
        <v>0.43852900965351449</v>
      </c>
      <c r="AK207" s="3">
        <v>1</v>
      </c>
      <c r="AL207" s="3">
        <v>2</v>
      </c>
    </row>
    <row r="208" spans="3:38">
      <c r="C208" s="1">
        <v>1.125</v>
      </c>
      <c r="D208" s="4">
        <v>1</v>
      </c>
      <c r="E208" s="4">
        <v>2</v>
      </c>
      <c r="F208" s="1">
        <v>0.34156502553198659</v>
      </c>
      <c r="AK208" s="3">
        <v>0</v>
      </c>
      <c r="AL208" s="3">
        <v>0</v>
      </c>
    </row>
    <row r="209" spans="3:38">
      <c r="C209" s="1">
        <v>1.1875</v>
      </c>
      <c r="D209" s="4">
        <v>1</v>
      </c>
      <c r="E209" s="4">
        <v>2</v>
      </c>
      <c r="F209" s="1">
        <v>0.40311288741492751</v>
      </c>
      <c r="AK209" s="3">
        <v>0</v>
      </c>
      <c r="AL209" s="3">
        <v>0</v>
      </c>
    </row>
    <row r="210" spans="3:38">
      <c r="C210" s="1">
        <v>1.2</v>
      </c>
      <c r="D210" s="4">
        <v>1</v>
      </c>
      <c r="E210" s="4">
        <v>2</v>
      </c>
      <c r="F210" s="1">
        <v>0.4140393356054124</v>
      </c>
      <c r="AK210" s="3">
        <v>0</v>
      </c>
      <c r="AL210" s="3">
        <v>0</v>
      </c>
    </row>
    <row r="211" spans="3:38">
      <c r="C211" s="1">
        <v>1</v>
      </c>
      <c r="D211" s="4">
        <v>1</v>
      </c>
      <c r="E211" s="4">
        <v>1</v>
      </c>
      <c r="F211" s="1">
        <v>0</v>
      </c>
      <c r="AK211" s="3">
        <v>0</v>
      </c>
      <c r="AL211" s="3">
        <v>0</v>
      </c>
    </row>
    <row r="212" spans="3:38">
      <c r="C212" s="1">
        <v>1.25</v>
      </c>
      <c r="D212" s="4">
        <v>1</v>
      </c>
      <c r="E212" s="4">
        <v>2</v>
      </c>
      <c r="F212" s="1">
        <v>0.45226701686664544</v>
      </c>
      <c r="AK212" s="3">
        <v>0</v>
      </c>
      <c r="AL212" s="3">
        <v>1</v>
      </c>
    </row>
    <row r="213" spans="3:38">
      <c r="C213" s="1">
        <v>1.0714285714285714</v>
      </c>
      <c r="D213" s="4">
        <v>1</v>
      </c>
      <c r="E213" s="4">
        <v>2</v>
      </c>
      <c r="F213" s="1">
        <v>0.26726124191242417</v>
      </c>
      <c r="AK213" s="3">
        <v>0</v>
      </c>
      <c r="AL213" s="3">
        <v>0</v>
      </c>
    </row>
    <row r="214" spans="3:38">
      <c r="C214" s="1">
        <v>1.411764705882353</v>
      </c>
      <c r="D214" s="4">
        <v>1</v>
      </c>
      <c r="E214" s="4">
        <v>2</v>
      </c>
      <c r="F214" s="1">
        <v>0.50729965619589235</v>
      </c>
      <c r="AK214" s="3">
        <v>0</v>
      </c>
      <c r="AL214" s="3">
        <v>0</v>
      </c>
    </row>
    <row r="215" spans="3:38">
      <c r="C215" s="1">
        <v>1.2222222222222223</v>
      </c>
      <c r="D215" s="4">
        <v>1</v>
      </c>
      <c r="E215" s="4">
        <v>2</v>
      </c>
      <c r="F215" s="1">
        <v>0.44095855184409838</v>
      </c>
      <c r="AK215" s="3">
        <v>0</v>
      </c>
      <c r="AL215" s="3">
        <v>0</v>
      </c>
    </row>
    <row r="216" spans="3:38">
      <c r="C216" s="1">
        <v>1.2105263157894737</v>
      </c>
      <c r="D216" s="4">
        <v>1</v>
      </c>
      <c r="E216" s="4">
        <v>2</v>
      </c>
      <c r="F216" s="1">
        <v>0.41885390829169555</v>
      </c>
      <c r="AK216" s="3">
        <v>1</v>
      </c>
      <c r="AL216" s="3">
        <v>0</v>
      </c>
    </row>
    <row r="217" spans="3:38">
      <c r="C217" s="1">
        <v>1.0909090909090908</v>
      </c>
      <c r="D217" s="4">
        <v>1</v>
      </c>
      <c r="E217" s="4">
        <v>2</v>
      </c>
      <c r="F217" s="1">
        <v>0.30151134457776346</v>
      </c>
      <c r="AK217" s="3">
        <v>0</v>
      </c>
      <c r="AL217" s="3">
        <v>0</v>
      </c>
    </row>
    <row r="218" spans="3:38">
      <c r="C218" s="1">
        <v>1.1818181818181819</v>
      </c>
      <c r="D218" s="4">
        <v>1</v>
      </c>
      <c r="E218" s="4">
        <v>2</v>
      </c>
      <c r="F218" s="1">
        <v>0.4045199174779453</v>
      </c>
      <c r="AK218" s="3">
        <v>0</v>
      </c>
      <c r="AL218" s="3">
        <v>0</v>
      </c>
    </row>
    <row r="219" spans="3:38">
      <c r="C219" s="1">
        <v>1.1666666666666667</v>
      </c>
      <c r="D219" s="4">
        <v>1</v>
      </c>
      <c r="E219" s="4">
        <v>2</v>
      </c>
      <c r="F219" s="1">
        <v>0.38924947208076166</v>
      </c>
      <c r="AK219" s="3">
        <v>0</v>
      </c>
      <c r="AL219" s="3">
        <v>0</v>
      </c>
    </row>
    <row r="220" spans="3:38">
      <c r="C220" s="1">
        <v>1.5263157894736843</v>
      </c>
      <c r="D220" s="4">
        <v>1</v>
      </c>
      <c r="E220" s="4">
        <v>3</v>
      </c>
      <c r="F220" s="1">
        <v>0.69669226847946597</v>
      </c>
      <c r="AK220" s="3">
        <v>0</v>
      </c>
      <c r="AL220" s="3">
        <v>0</v>
      </c>
    </row>
    <row r="221" spans="3:38" ht="17" thickBot="1">
      <c r="AK221" s="2">
        <v>0</v>
      </c>
      <c r="AL221" s="2">
        <v>0</v>
      </c>
    </row>
    <row r="223" spans="3:38">
      <c r="AK223" s="1">
        <f>AVERAGE(AK192:AK221)</f>
        <v>0.26666666666666666</v>
      </c>
      <c r="AL223" s="1">
        <f>AVERAGE(AL192:AL221)</f>
        <v>0.23333333333333334</v>
      </c>
    </row>
    <row r="224" spans="3:38">
      <c r="AK224" s="1">
        <f>MIN(AK192:AK221)</f>
        <v>0</v>
      </c>
      <c r="AL224" s="1">
        <f>MIN(AL191:AL220)</f>
        <v>0</v>
      </c>
    </row>
    <row r="225" spans="37:38">
      <c r="AK225" s="1">
        <f>MAX(AK191:AK220)</f>
        <v>1</v>
      </c>
      <c r="AL225" s="1">
        <f>MAX(AL191:AL220)</f>
        <v>2</v>
      </c>
    </row>
    <row r="226" spans="37:38">
      <c r="AK226" s="1">
        <f>STDEV(AK192:AK221)</f>
        <v>0.44977644510880366</v>
      </c>
      <c r="AL226" s="1">
        <f>STDEV(AL192:AL221)</f>
        <v>0.50400693299373089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בשאר אגבאריה</dc:creator>
  <cp:lastModifiedBy>בשאר אגבאריה</cp:lastModifiedBy>
  <dcterms:created xsi:type="dcterms:W3CDTF">2025-05-12T13:25:57Z</dcterms:created>
  <dcterms:modified xsi:type="dcterms:W3CDTF">2025-05-12T13:26:30Z</dcterms:modified>
</cp:coreProperties>
</file>